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SOiSD\"/>
    </mc:Choice>
  </mc:AlternateContent>
  <xr:revisionPtr revIDLastSave="0" documentId="13_ncr:1_{EC65B818-3926-4BF2-803E-D7D008EEDC5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U31" i="4" s="1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27" i="7" l="1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G7" i="9"/>
  <c r="F7" i="9"/>
  <c r="D7" i="9"/>
  <c r="C7" i="9"/>
  <c r="Q52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<sst xmlns="http://schemas.openxmlformats.org/spreadsheetml/2006/main" count="890" uniqueCount="196">
  <si>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</si>
  <si>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</si>
  <si>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</si>
  <si>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</si>
  <si>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</si>
  <si>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</si>
  <si>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</si>
  <si>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</si>
  <si>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</si>
  <si>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</si>
  <si>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</si>
  <si>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</si>
  <si>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</si>
  <si>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</si>
  <si>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</si>
  <si>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</si>
  <si>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</si>
  <si>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</si>
  <si>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</si>
  <si>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</si>
  <si>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</si>
  <si>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</si>
  <si>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</si>
  <si>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</si>
  <si>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</si>
  <si>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</si>
  <si>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</si>
  <si>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</si>
  <si>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</si>
  <si>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</si>
  <si>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</si>
  <si>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</si>
  <si>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</si>
  <si>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</si>
  <si>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</si>
  <si>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</si>
  <si>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</si>
  <si>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</si>
  <si>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</si>
  <si>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</si>
  <si>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</si>
  <si>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</si>
  <si>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</si>
  <si>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</si>
  <si>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</si>
  <si>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</si>
  <si>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</si>
  <si>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</si>
  <si>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</si>
  <si>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</si>
  <si>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</si>
  <si>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</si>
  <si>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</si>
  <si>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</si>
  <si>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</si>
  <si>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</si>
  <si>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</si>
  <si>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</si>
  <si>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</si>
  <si>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</si>
  <si>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</si>
  <si>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</si>
  <si>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</si>
  <si>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</si>
  <si>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</si>
  <si>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</si>
  <si>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</si>
  <si>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</si>
  <si>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</si>
  <si>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</si>
  <si>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</si>
  <si>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</si>
  <si>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</si>
  <si>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</si>
  <si>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</si>
  <si>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</si>
  <si>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</si>
  <si>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</si>
  <si>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</si>
  <si>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</si>
  <si>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</si>
  <si>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</si>
  <si>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</si>
  <si>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</si>
  <si>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</si>
  <si>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</si>
  <si>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</si>
  <si>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</si>
  <si>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</si>
  <si>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</si>
  <si>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</si>
  <si>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</si>
  <si>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</si>
  <si>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</si>
  <si>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</si>
  <si>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</si>
  <si>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</si>
  <si>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</si>
  <si>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</si>
  <si>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</si>
  <si>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</si>
  <si>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</si>
  <si>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</si>
  <si>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</si>
  <si>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</si>
  <si>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</si>
  <si>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</si>
  <si>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</si>
  <si>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</si>
  <si>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</si>
  <si>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</si>
  <si>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</si>
  <si>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</si>
  <si>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</si>
  <si>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</si>
  <si>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</si>
  <si>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</si>
  <si>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</si>
  <si>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</si>
  <si>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</si>
  <si>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</si>
  <si>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</si>
  <si>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</si>
  <si>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</si>
  <si>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</si>
  <si>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</si>
  <si>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</si>
  <si>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</si>
  <si>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Mazda CX-5</t>
  </si>
  <si>
    <t>Skoda Kodiaq</t>
  </si>
  <si>
    <t>Kia Xceed</t>
  </si>
  <si>
    <t>-0,4 pp</t>
  </si>
  <si>
    <t>Renault Express</t>
  </si>
  <si>
    <t>Lexus NX</t>
  </si>
  <si>
    <t>MG HS</t>
  </si>
  <si>
    <t>-1,2 pp</t>
  </si>
  <si>
    <t>Rejestracje nowych samochodów osobowych OGÓŁEM, ranking marek - 2024 narastająco</t>
  </si>
  <si>
    <t>Registrations of new PC, Top Brands - 2024 YTD</t>
  </si>
  <si>
    <t>Czerwiec</t>
  </si>
  <si>
    <t>June</t>
  </si>
  <si>
    <t>Jun/May Ch %</t>
  </si>
  <si>
    <t>Cze/Maj
Zmiana %</t>
  </si>
  <si>
    <t>Opel Crossland</t>
  </si>
  <si>
    <t>Toyota Corolla Cross</t>
  </si>
  <si>
    <t>Audi Q5</t>
  </si>
  <si>
    <t>Rejestracje nowych samochodów dostawczych OGÓŁEM, ranking marek - 2024 narastająco</t>
  </si>
  <si>
    <t>Registrations of new LCV, Top Brands - 2024 YTD</t>
  </si>
  <si>
    <t>Ford Ranger</t>
  </si>
  <si>
    <t>+4,2 pp</t>
  </si>
  <si>
    <t>2024
Lip</t>
  </si>
  <si>
    <t>2023
Lip</t>
  </si>
  <si>
    <t>2024
Sty - Lip</t>
  </si>
  <si>
    <t>2023
Sty - Lip</t>
  </si>
  <si>
    <t>Rejestracje nowych samochodów osobowych OGÓŁEM, ranking marek - Lipiec 2024</t>
  </si>
  <si>
    <t>Registrations of new PC, Top Brands - July 2024</t>
  </si>
  <si>
    <t>Lipiec</t>
  </si>
  <si>
    <t>July</t>
  </si>
  <si>
    <t>Jun</t>
  </si>
  <si>
    <t>Lip/Cze
Zmiana %</t>
  </si>
  <si>
    <t>Jul/Jun Ch %</t>
  </si>
  <si>
    <t>Lip/Czej
Zmiana poz</t>
  </si>
  <si>
    <t>Jul/Jun Ch position</t>
  </si>
  <si>
    <t>Rok narastająco Styczeń -Lipiec</t>
  </si>
  <si>
    <t>YTD January - July</t>
  </si>
  <si>
    <t>Rok narastająco Styczeń - Lipiec</t>
  </si>
  <si>
    <t>Rejestracje nowych samochodów osobowych OGÓŁEM, ranking modeli - Lipiec 2024</t>
  </si>
  <si>
    <t>Registrations of new PC, Top Models - July 2024</t>
  </si>
  <si>
    <t>Audi A4</t>
  </si>
  <si>
    <t>Kia Ceed</t>
  </si>
  <si>
    <t>Audi Q3</t>
  </si>
  <si>
    <t>Rejestracje nowych samochodów osobowych na KLIENTÓW INDYWIDUALNYCH, ranking marek - Lipiec 2024</t>
  </si>
  <si>
    <t>Registrations of New PC For Individual Customers, Top Makes - July 2024</t>
  </si>
  <si>
    <t>Rejestracje nowych samochodów osobowych na KLIENTÓW INDYWIDUALNYCH, ranking modeli - Lipiec 2024</t>
  </si>
  <si>
    <t>Registrations of New PC For Individual Customers, Top Models - July 2024</t>
  </si>
  <si>
    <t>SEAT</t>
  </si>
  <si>
    <t>Mazda CX-30</t>
  </si>
  <si>
    <t>Toyota Aygo X</t>
  </si>
  <si>
    <t>Kia Stonic</t>
  </si>
  <si>
    <t>Rejestracje nowych samochodów osobowych na REGON, ranking marek - Lipiec 2024</t>
  </si>
  <si>
    <t>Registrations of New PC For Business Activity, Top Makes - July 2024</t>
  </si>
  <si>
    <t>Rejestracje nowych samochodów osobowych na REGON, ranking modeli - Lipiec 2024</t>
  </si>
  <si>
    <t>Registrations of New PC For Business Activity, Top Models - July 2024</t>
  </si>
  <si>
    <t>PORSCHE</t>
  </si>
  <si>
    <t>Rejestracje nowych samochodów dostawczych OGÓŁEM, ranking marek - Lipiec 2024</t>
  </si>
  <si>
    <t>Registrations of new LCV, Top Brands - July 2024</t>
  </si>
  <si>
    <t>Rejestracje nowych samochodów dostawczych do 3,5T, ranking modeli - Lipiec 2024</t>
  </si>
  <si>
    <t>Registrations of new LCV up to 3.5T, Top Models - July  2024</t>
  </si>
  <si>
    <t>BENIMAR</t>
  </si>
  <si>
    <t>ROLLER TEAM</t>
  </si>
  <si>
    <t>Opel Movano</t>
  </si>
  <si>
    <t>Sty-Lip 2023</t>
  </si>
  <si>
    <t>Sty-Lip 2024</t>
  </si>
  <si>
    <t>-7,1 pp</t>
  </si>
  <si>
    <t>+8,3 pp</t>
  </si>
  <si>
    <t>-0,3 pp</t>
  </si>
  <si>
    <t>+4,7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</si>
</sst>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14" fontId="20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3" borderId="29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29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0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8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0" fillId="2" borderId="30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28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27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5" fillId="2" borderId="32" xfId="8" applyFont="1" applyFill="1" applyBorder="1" applyAlignment="1">
      <alignment horizontal="center" vertical="center"/>
    </xf>
    <xf numFmtId="0" fontId="17" fillId="2" borderId="28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21</xdr:row>
      <xdr:rowOff>95250</xdr:rowOff>
    </xdr:from>
    <xdr:to>
      <xdr:col>7</xdr:col>
      <xdr:colOff>552451</xdr:colOff>
      <xdr:row>40</xdr:row>
      <xdr:rowOff>11581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DBFED23-46FF-EAB2-5882-CD0E4A999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4067175"/>
          <a:ext cx="5314950" cy="3354856"/>
        </a:xfrm>
        <a:prstGeom prst="rect">
          <a:avLst/>
        </a:prstGeom>
      </xdr:spPr>
    </xdr:pic>
    <xdr:clientData/>
  </xdr:twoCellAnchor>
  <xdr:twoCellAnchor editAs="oneCell">
    <xdr:from>
      <xdr:col>8</xdr:col>
      <xdr:colOff>85726</xdr:colOff>
      <xdr:row>20</xdr:row>
      <xdr:rowOff>133350</xdr:rowOff>
    </xdr:from>
    <xdr:to>
      <xdr:col>17</xdr:col>
      <xdr:colOff>177652</xdr:colOff>
      <xdr:row>40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7D3BACB-9380-2FE9-0167-BD27F9DED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3924300"/>
          <a:ext cx="5578326" cy="349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B4" sqref="B4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45506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149</v>
      </c>
      <c r="D4" s="8" t="s">
        <v>150</v>
      </c>
      <c r="E4" s="9" t="s">
        <v>55</v>
      </c>
      <c r="F4" s="8" t="s">
        <v>151</v>
      </c>
      <c r="G4" s="8" t="s">
        <v>152</v>
      </c>
      <c r="H4" s="9" t="s">
        <v>55</v>
      </c>
    </row>
    <row r="5" spans="1:256" ht="24.75" customHeight="1" x14ac:dyDescent="0.2">
      <c r="B5" s="10" t="s">
        <v>49</v>
      </c>
      <c r="C5" s="11">
        <v>43142</v>
      </c>
      <c r="D5" s="11">
        <v>36388</v>
      </c>
      <c r="E5" s="12">
        <v>0.18561064087061663</v>
      </c>
      <c r="F5" s="11">
        <v>320099</v>
      </c>
      <c r="G5" s="11">
        <v>275062</v>
      </c>
      <c r="H5" s="12">
        <v>0.16373399451759973</v>
      </c>
    </row>
    <row r="6" spans="1:256" ht="24.75" customHeight="1" x14ac:dyDescent="0.2">
      <c r="B6" s="10" t="s">
        <v>50</v>
      </c>
      <c r="C6" s="11">
        <v>4804</v>
      </c>
      <c r="D6" s="11">
        <v>5334</v>
      </c>
      <c r="E6" s="12">
        <v>-9.9362579677540253E-2</v>
      </c>
      <c r="F6" s="11">
        <v>37689</v>
      </c>
      <c r="G6" s="11">
        <v>36876</v>
      </c>
      <c r="H6" s="12">
        <v>2.2046859746176484E-2</v>
      </c>
    </row>
    <row r="7" spans="1:256" ht="24.75" customHeight="1" x14ac:dyDescent="0.2">
      <c r="B7" s="13" t="s">
        <v>51</v>
      </c>
      <c r="C7" s="14">
        <f>C6-C8</f>
        <v>4556</v>
      </c>
      <c r="D7" s="14">
        <f>D6-D8</f>
        <v>5137</v>
      </c>
      <c r="E7" s="15">
        <f>C7/D7-1</f>
        <v>-0.11310103173058206</v>
      </c>
      <c r="F7" s="14">
        <f>F6-F8</f>
        <v>36261</v>
      </c>
      <c r="G7" s="14">
        <f>G6-G8</f>
        <v>35693</v>
      </c>
      <c r="H7" s="15">
        <f>F7/G7-1</f>
        <v>1.5913484436724357E-2</v>
      </c>
    </row>
    <row r="8" spans="1:256" ht="24.75" customHeight="1" x14ac:dyDescent="0.2">
      <c r="B8" s="16" t="s">
        <v>52</v>
      </c>
      <c r="C8" s="14">
        <v>248</v>
      </c>
      <c r="D8" s="14">
        <v>197</v>
      </c>
      <c r="E8" s="17">
        <v>0.25888324873096447</v>
      </c>
      <c r="F8" s="14">
        <v>1428</v>
      </c>
      <c r="G8" s="14">
        <v>1183</v>
      </c>
      <c r="H8" s="17">
        <v>0.20710059171597628</v>
      </c>
    </row>
    <row r="9" spans="1:256" ht="25.5" customHeight="1" x14ac:dyDescent="0.2">
      <c r="B9" s="79" t="s">
        <v>53</v>
      </c>
      <c r="C9" s="18">
        <v>47946</v>
      </c>
      <c r="D9" s="18">
        <v>41722</v>
      </c>
      <c r="E9" s="19">
        <v>0.14917789175974305</v>
      </c>
      <c r="F9" s="18">
        <v>357788</v>
      </c>
      <c r="G9" s="18">
        <v>311938</v>
      </c>
      <c r="H9" s="19">
        <v>0.14698433663099708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45506</v>
      </c>
    </row>
    <row r="2" spans="2:22" ht="14.45" customHeight="1" x14ac:dyDescent="0.25">
      <c r="B2" s="99" t="s">
        <v>153</v>
      </c>
      <c r="C2" s="99"/>
      <c r="D2" s="99"/>
      <c r="E2" s="99"/>
      <c r="F2" s="99"/>
      <c r="G2" s="99"/>
      <c r="H2" s="99"/>
      <c r="I2" s="99"/>
      <c r="J2" s="99"/>
      <c r="K2" s="99"/>
      <c r="L2" s="99"/>
      <c r="N2" s="50"/>
      <c r="O2" s="99" t="s">
        <v>136</v>
      </c>
      <c r="P2" s="99"/>
      <c r="Q2" s="99"/>
      <c r="R2" s="99"/>
      <c r="S2" s="99"/>
      <c r="T2" s="99"/>
      <c r="U2" s="99"/>
      <c r="V2" s="99"/>
    </row>
    <row r="3" spans="2:22" ht="14.45" customHeight="1" x14ac:dyDescent="0.25">
      <c r="B3" s="100" t="s">
        <v>154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N3" s="50"/>
      <c r="O3" s="100" t="s">
        <v>137</v>
      </c>
      <c r="P3" s="100"/>
      <c r="Q3" s="100"/>
      <c r="R3" s="100"/>
      <c r="S3" s="100"/>
      <c r="T3" s="100"/>
      <c r="U3" s="100"/>
      <c r="V3" s="100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08" t="s">
        <v>0</v>
      </c>
      <c r="C5" s="108" t="s">
        <v>1</v>
      </c>
      <c r="D5" s="101" t="s">
        <v>155</v>
      </c>
      <c r="E5" s="102"/>
      <c r="F5" s="102"/>
      <c r="G5" s="102"/>
      <c r="H5" s="102"/>
      <c r="I5" s="103"/>
      <c r="J5" s="101" t="s">
        <v>138</v>
      </c>
      <c r="K5" s="102"/>
      <c r="L5" s="103"/>
      <c r="O5" s="108" t="s">
        <v>0</v>
      </c>
      <c r="P5" s="108" t="s">
        <v>1</v>
      </c>
      <c r="Q5" s="101" t="s">
        <v>162</v>
      </c>
      <c r="R5" s="102"/>
      <c r="S5" s="102"/>
      <c r="T5" s="102"/>
      <c r="U5" s="102"/>
      <c r="V5" s="103"/>
    </row>
    <row r="6" spans="2:22" ht="14.45" customHeight="1" thickBot="1" x14ac:dyDescent="0.3">
      <c r="B6" s="109"/>
      <c r="C6" s="109"/>
      <c r="D6" s="110" t="s">
        <v>156</v>
      </c>
      <c r="E6" s="111"/>
      <c r="F6" s="111"/>
      <c r="G6" s="111"/>
      <c r="H6" s="111"/>
      <c r="I6" s="112"/>
      <c r="J6" s="110" t="s">
        <v>157</v>
      </c>
      <c r="K6" s="111"/>
      <c r="L6" s="112"/>
      <c r="O6" s="109"/>
      <c r="P6" s="109"/>
      <c r="Q6" s="110" t="s">
        <v>163</v>
      </c>
      <c r="R6" s="111"/>
      <c r="S6" s="111"/>
      <c r="T6" s="111"/>
      <c r="U6" s="111"/>
      <c r="V6" s="112"/>
    </row>
    <row r="7" spans="2:22" ht="14.45" customHeight="1" x14ac:dyDescent="0.25">
      <c r="B7" s="109"/>
      <c r="C7" s="109"/>
      <c r="D7" s="93">
        <v>2024</v>
      </c>
      <c r="E7" s="94"/>
      <c r="F7" s="93">
        <v>2023</v>
      </c>
      <c r="G7" s="94"/>
      <c r="H7" s="85" t="s">
        <v>5</v>
      </c>
      <c r="I7" s="85" t="s">
        <v>44</v>
      </c>
      <c r="J7" s="85">
        <v>2023</v>
      </c>
      <c r="K7" s="85" t="s">
        <v>158</v>
      </c>
      <c r="L7" s="85" t="s">
        <v>160</v>
      </c>
      <c r="O7" s="109"/>
      <c r="P7" s="109"/>
      <c r="Q7" s="93">
        <v>2024</v>
      </c>
      <c r="R7" s="94"/>
      <c r="S7" s="93">
        <v>2023</v>
      </c>
      <c r="T7" s="94"/>
      <c r="U7" s="85" t="s">
        <v>5</v>
      </c>
      <c r="V7" s="85" t="s">
        <v>66</v>
      </c>
    </row>
    <row r="8" spans="2:22" ht="14.45" customHeight="1" thickBot="1" x14ac:dyDescent="0.3">
      <c r="B8" s="104" t="s">
        <v>6</v>
      </c>
      <c r="C8" s="104" t="s">
        <v>7</v>
      </c>
      <c r="D8" s="95"/>
      <c r="E8" s="96"/>
      <c r="F8" s="95"/>
      <c r="G8" s="96"/>
      <c r="H8" s="86"/>
      <c r="I8" s="86"/>
      <c r="J8" s="86"/>
      <c r="K8" s="86"/>
      <c r="L8" s="86"/>
      <c r="O8" s="104" t="s">
        <v>6</v>
      </c>
      <c r="P8" s="104" t="s">
        <v>7</v>
      </c>
      <c r="Q8" s="95"/>
      <c r="R8" s="96"/>
      <c r="S8" s="95"/>
      <c r="T8" s="96"/>
      <c r="U8" s="86"/>
      <c r="V8" s="86"/>
    </row>
    <row r="9" spans="2:22" ht="14.45" customHeight="1" x14ac:dyDescent="0.25">
      <c r="B9" s="104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97" t="s">
        <v>45</v>
      </c>
      <c r="J9" s="97" t="s">
        <v>8</v>
      </c>
      <c r="K9" s="97" t="s">
        <v>159</v>
      </c>
      <c r="L9" s="97" t="s">
        <v>161</v>
      </c>
      <c r="O9" s="104"/>
      <c r="P9" s="104"/>
      <c r="Q9" s="25" t="s">
        <v>8</v>
      </c>
      <c r="R9" s="26" t="s">
        <v>2</v>
      </c>
      <c r="S9" s="25" t="s">
        <v>8</v>
      </c>
      <c r="T9" s="26" t="s">
        <v>2</v>
      </c>
      <c r="U9" s="97" t="s">
        <v>9</v>
      </c>
      <c r="V9" s="97" t="s">
        <v>67</v>
      </c>
    </row>
    <row r="10" spans="2:22" ht="14.45" customHeight="1" thickBot="1" x14ac:dyDescent="0.3">
      <c r="B10" s="105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98"/>
      <c r="J10" s="98" t="s">
        <v>10</v>
      </c>
      <c r="K10" s="98"/>
      <c r="L10" s="98"/>
      <c r="O10" s="105"/>
      <c r="P10" s="105"/>
      <c r="Q10" s="28" t="s">
        <v>10</v>
      </c>
      <c r="R10" s="29" t="s">
        <v>11</v>
      </c>
      <c r="S10" s="28" t="s">
        <v>10</v>
      </c>
      <c r="T10" s="29" t="s">
        <v>11</v>
      </c>
      <c r="U10" s="98"/>
      <c r="V10" s="98"/>
    </row>
    <row r="11" spans="2:22" ht="14.25" customHeight="1" thickBot="1" x14ac:dyDescent="0.3">
      <c r="B11" s="31">
        <v>1</v>
      </c>
      <c r="C11" s="32" t="s">
        <v>19</v>
      </c>
      <c r="D11" s="33">
        <v>7321</v>
      </c>
      <c r="E11" s="34">
        <v>0.16969542441240554</v>
      </c>
      <c r="F11" s="33">
        <v>6066</v>
      </c>
      <c r="G11" s="34">
        <v>0.16670330878311532</v>
      </c>
      <c r="H11" s="35">
        <v>0.20689086712825588</v>
      </c>
      <c r="I11" s="52">
        <v>0</v>
      </c>
      <c r="J11" s="33">
        <v>7627</v>
      </c>
      <c r="K11" s="35">
        <v>-4.0120624098597069E-2</v>
      </c>
      <c r="L11" s="52">
        <v>0</v>
      </c>
      <c r="O11" s="31">
        <v>1</v>
      </c>
      <c r="P11" s="32" t="s">
        <v>19</v>
      </c>
      <c r="Q11" s="33">
        <v>59453</v>
      </c>
      <c r="R11" s="34">
        <v>0.18573316380244861</v>
      </c>
      <c r="S11" s="33">
        <v>49890</v>
      </c>
      <c r="T11" s="34">
        <v>0.18137728948382548</v>
      </c>
      <c r="U11" s="35">
        <v>0.19168169973942684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4250</v>
      </c>
      <c r="E12" s="39">
        <v>9.8511890964721155E-2</v>
      </c>
      <c r="F12" s="38">
        <v>4183</v>
      </c>
      <c r="G12" s="39">
        <v>0.11495547982851489</v>
      </c>
      <c r="H12" s="40">
        <v>1.6017212526894475E-2</v>
      </c>
      <c r="I12" s="53">
        <v>0</v>
      </c>
      <c r="J12" s="38">
        <v>4750</v>
      </c>
      <c r="K12" s="40">
        <v>-0.10526315789473684</v>
      </c>
      <c r="L12" s="53">
        <v>0</v>
      </c>
      <c r="O12" s="36">
        <v>2</v>
      </c>
      <c r="P12" s="37" t="s">
        <v>17</v>
      </c>
      <c r="Q12" s="38">
        <v>34613</v>
      </c>
      <c r="R12" s="39">
        <v>0.10813217160940834</v>
      </c>
      <c r="S12" s="38">
        <v>30093</v>
      </c>
      <c r="T12" s="39">
        <v>0.1094044251841403</v>
      </c>
      <c r="U12" s="40">
        <v>0.15020104343202734</v>
      </c>
      <c r="V12" s="53">
        <v>0</v>
      </c>
    </row>
    <row r="13" spans="2:22" ht="14.45" customHeight="1" thickBot="1" x14ac:dyDescent="0.3">
      <c r="B13" s="31">
        <v>3</v>
      </c>
      <c r="C13" s="32" t="s">
        <v>22</v>
      </c>
      <c r="D13" s="33">
        <v>3296</v>
      </c>
      <c r="E13" s="34">
        <v>7.6398868851699039E-2</v>
      </c>
      <c r="F13" s="33">
        <v>3316</v>
      </c>
      <c r="G13" s="34">
        <v>9.1128943607782786E-2</v>
      </c>
      <c r="H13" s="35">
        <v>-6.0313630880578506E-3</v>
      </c>
      <c r="I13" s="52">
        <v>0</v>
      </c>
      <c r="J13" s="33">
        <v>2719</v>
      </c>
      <c r="K13" s="35">
        <v>0.21221037146009558</v>
      </c>
      <c r="L13" s="52">
        <v>2</v>
      </c>
      <c r="O13" s="31">
        <v>3</v>
      </c>
      <c r="P13" s="32" t="s">
        <v>18</v>
      </c>
      <c r="Q13" s="33">
        <v>20822</v>
      </c>
      <c r="R13" s="34">
        <v>6.5048625581460739E-2</v>
      </c>
      <c r="S13" s="33">
        <v>20585</v>
      </c>
      <c r="T13" s="34">
        <v>7.4837672961005158E-2</v>
      </c>
      <c r="U13" s="35">
        <v>1.1513237794510633E-2</v>
      </c>
      <c r="V13" s="52">
        <v>1</v>
      </c>
    </row>
    <row r="14" spans="2:22" ht="14.45" customHeight="1" thickBot="1" x14ac:dyDescent="0.3">
      <c r="B14" s="36">
        <v>4</v>
      </c>
      <c r="C14" s="37" t="s">
        <v>18</v>
      </c>
      <c r="D14" s="38">
        <v>3141</v>
      </c>
      <c r="E14" s="39">
        <v>7.2806082240044506E-2</v>
      </c>
      <c r="F14" s="38">
        <v>2910</v>
      </c>
      <c r="G14" s="39">
        <v>7.9971419149170053E-2</v>
      </c>
      <c r="H14" s="40">
        <v>7.9381443298969012E-2</v>
      </c>
      <c r="I14" s="53">
        <v>0</v>
      </c>
      <c r="J14" s="38">
        <v>3706</v>
      </c>
      <c r="K14" s="40">
        <v>-0.15245547760388556</v>
      </c>
      <c r="L14" s="53">
        <v>-1</v>
      </c>
      <c r="O14" s="36">
        <v>4</v>
      </c>
      <c r="P14" s="37" t="s">
        <v>22</v>
      </c>
      <c r="Q14" s="38">
        <v>19457</v>
      </c>
      <c r="R14" s="39">
        <v>6.0784319851046084E-2</v>
      </c>
      <c r="S14" s="38">
        <v>21965</v>
      </c>
      <c r="T14" s="39">
        <v>7.9854723662301591E-2</v>
      </c>
      <c r="U14" s="40">
        <v>-0.11418165262918278</v>
      </c>
      <c r="V14" s="53">
        <v>-1</v>
      </c>
    </row>
    <row r="15" spans="2:22" ht="14.45" customHeight="1" thickBot="1" x14ac:dyDescent="0.3">
      <c r="B15" s="31">
        <v>5</v>
      </c>
      <c r="C15" s="32" t="s">
        <v>32</v>
      </c>
      <c r="D15" s="33">
        <v>3050</v>
      </c>
      <c r="E15" s="34">
        <v>7.0696768809976357E-2</v>
      </c>
      <c r="F15" s="33">
        <v>2259</v>
      </c>
      <c r="G15" s="34">
        <v>6.2080905793118611E-2</v>
      </c>
      <c r="H15" s="35">
        <v>0.35015493581230639</v>
      </c>
      <c r="I15" s="52">
        <v>1</v>
      </c>
      <c r="J15" s="33">
        <v>2663</v>
      </c>
      <c r="K15" s="35">
        <v>0.14532482162974092</v>
      </c>
      <c r="L15" s="52">
        <v>2</v>
      </c>
      <c r="O15" s="31">
        <v>5</v>
      </c>
      <c r="P15" s="32" t="s">
        <v>23</v>
      </c>
      <c r="Q15" s="33">
        <v>18054</v>
      </c>
      <c r="R15" s="34">
        <v>5.6401300847550288E-2</v>
      </c>
      <c r="S15" s="33">
        <v>15139</v>
      </c>
      <c r="T15" s="34">
        <v>5.5038500410816468E-2</v>
      </c>
      <c r="U15" s="35">
        <v>0.19254904551159258</v>
      </c>
      <c r="V15" s="52">
        <v>0</v>
      </c>
    </row>
    <row r="16" spans="2:22" ht="14.45" customHeight="1" thickBot="1" x14ac:dyDescent="0.3">
      <c r="B16" s="36">
        <v>6</v>
      </c>
      <c r="C16" s="37" t="s">
        <v>23</v>
      </c>
      <c r="D16" s="38">
        <v>2787</v>
      </c>
      <c r="E16" s="39">
        <v>6.460062120439479E-2</v>
      </c>
      <c r="F16" s="38">
        <v>2428</v>
      </c>
      <c r="G16" s="39">
        <v>6.6725294052984496E-2</v>
      </c>
      <c r="H16" s="40">
        <v>0.14785831960461282</v>
      </c>
      <c r="I16" s="53">
        <v>-1</v>
      </c>
      <c r="J16" s="38">
        <v>2847</v>
      </c>
      <c r="K16" s="40">
        <v>-2.1074815595363505E-2</v>
      </c>
      <c r="L16" s="53">
        <v>-2</v>
      </c>
      <c r="O16" s="36">
        <v>6</v>
      </c>
      <c r="P16" s="37" t="s">
        <v>31</v>
      </c>
      <c r="Q16" s="38">
        <v>16690</v>
      </c>
      <c r="R16" s="39">
        <v>5.2140119150637772E-2</v>
      </c>
      <c r="S16" s="38">
        <v>11295</v>
      </c>
      <c r="T16" s="39">
        <v>4.1063469326915389E-2</v>
      </c>
      <c r="U16" s="40">
        <v>0.47764497565294373</v>
      </c>
      <c r="V16" s="53">
        <v>2</v>
      </c>
    </row>
    <row r="17" spans="2:22" ht="14.45" customHeight="1" thickBot="1" x14ac:dyDescent="0.3">
      <c r="B17" s="31">
        <v>7</v>
      </c>
      <c r="C17" s="32" t="s">
        <v>31</v>
      </c>
      <c r="D17" s="33">
        <v>2668</v>
      </c>
      <c r="E17" s="34">
        <v>6.1842288257382597E-2</v>
      </c>
      <c r="F17" s="33">
        <v>1822</v>
      </c>
      <c r="G17" s="34">
        <v>5.007145212707486E-2</v>
      </c>
      <c r="H17" s="35">
        <v>0.46432491767288697</v>
      </c>
      <c r="I17" s="52">
        <v>0</v>
      </c>
      <c r="J17" s="33">
        <v>2679</v>
      </c>
      <c r="K17" s="35">
        <v>-4.1060097051138778E-3</v>
      </c>
      <c r="L17" s="52">
        <v>-1</v>
      </c>
      <c r="O17" s="31">
        <v>7</v>
      </c>
      <c r="P17" s="32" t="s">
        <v>32</v>
      </c>
      <c r="Q17" s="33">
        <v>16311</v>
      </c>
      <c r="R17" s="34">
        <v>5.0956110453328499E-2</v>
      </c>
      <c r="S17" s="33">
        <v>15037</v>
      </c>
      <c r="T17" s="34">
        <v>5.4667674924198911E-2</v>
      </c>
      <c r="U17" s="35">
        <v>8.4724346611691148E-2</v>
      </c>
      <c r="V17" s="52">
        <v>-1</v>
      </c>
    </row>
    <row r="18" spans="2:22" ht="14.45" customHeight="1" thickBot="1" x14ac:dyDescent="0.3">
      <c r="B18" s="36">
        <v>8</v>
      </c>
      <c r="C18" s="37" t="s">
        <v>16</v>
      </c>
      <c r="D18" s="38">
        <v>2328</v>
      </c>
      <c r="E18" s="39">
        <v>5.3961336980204902E-2</v>
      </c>
      <c r="F18" s="38">
        <v>1494</v>
      </c>
      <c r="G18" s="39">
        <v>4.1057491480707926E-2</v>
      </c>
      <c r="H18" s="40">
        <v>0.55823293172690769</v>
      </c>
      <c r="I18" s="53">
        <v>0</v>
      </c>
      <c r="J18" s="38">
        <v>2091</v>
      </c>
      <c r="K18" s="40">
        <v>0.11334289813486365</v>
      </c>
      <c r="L18" s="53">
        <v>1</v>
      </c>
      <c r="O18" s="36">
        <v>8</v>
      </c>
      <c r="P18" s="37" t="s">
        <v>16</v>
      </c>
      <c r="Q18" s="38">
        <v>16015</v>
      </c>
      <c r="R18" s="39">
        <v>5.0031396536696457E-2</v>
      </c>
      <c r="S18" s="38">
        <v>13162</v>
      </c>
      <c r="T18" s="39">
        <v>4.7851029949611358E-2</v>
      </c>
      <c r="U18" s="40">
        <v>0.21676037076432153</v>
      </c>
      <c r="V18" s="53">
        <v>-1</v>
      </c>
    </row>
    <row r="19" spans="2:22" ht="14.45" customHeight="1" thickBot="1" x14ac:dyDescent="0.3">
      <c r="B19" s="31">
        <v>9</v>
      </c>
      <c r="C19" s="32" t="s">
        <v>65</v>
      </c>
      <c r="D19" s="33">
        <v>1302</v>
      </c>
      <c r="E19" s="34">
        <v>3.0179407537898103E-2</v>
      </c>
      <c r="F19" s="33">
        <v>602</v>
      </c>
      <c r="G19" s="34">
        <v>1.6543915576563702E-2</v>
      </c>
      <c r="H19" s="35">
        <v>1.1627906976744184</v>
      </c>
      <c r="I19" s="52">
        <v>8</v>
      </c>
      <c r="J19" s="33">
        <v>1500</v>
      </c>
      <c r="K19" s="35">
        <v>-0.13200000000000001</v>
      </c>
      <c r="L19" s="52">
        <v>3</v>
      </c>
      <c r="O19" s="31">
        <v>9</v>
      </c>
      <c r="P19" s="32" t="s">
        <v>24</v>
      </c>
      <c r="Q19" s="33">
        <v>11762</v>
      </c>
      <c r="R19" s="34">
        <v>3.6744882052115124E-2</v>
      </c>
      <c r="S19" s="33">
        <v>10139</v>
      </c>
      <c r="T19" s="34">
        <v>3.6860780478583009E-2</v>
      </c>
      <c r="U19" s="35">
        <v>0.16007495808265104</v>
      </c>
      <c r="V19" s="52">
        <v>1</v>
      </c>
    </row>
    <row r="20" spans="2:22" ht="14.45" customHeight="1" thickBot="1" x14ac:dyDescent="0.3">
      <c r="B20" s="36">
        <v>10</v>
      </c>
      <c r="C20" s="37" t="s">
        <v>29</v>
      </c>
      <c r="D20" s="38">
        <v>1282</v>
      </c>
      <c r="E20" s="39">
        <v>2.9715822168652359E-2</v>
      </c>
      <c r="F20" s="38">
        <v>1068</v>
      </c>
      <c r="G20" s="39">
        <v>2.9350335275365506E-2</v>
      </c>
      <c r="H20" s="40">
        <v>0.20037453183520593</v>
      </c>
      <c r="I20" s="53">
        <v>1</v>
      </c>
      <c r="J20" s="38">
        <v>1549</v>
      </c>
      <c r="K20" s="40">
        <v>-0.17236927049709494</v>
      </c>
      <c r="L20" s="53">
        <v>0</v>
      </c>
      <c r="O20" s="36">
        <v>10</v>
      </c>
      <c r="P20" s="37" t="s">
        <v>33</v>
      </c>
      <c r="Q20" s="38">
        <v>10725</v>
      </c>
      <c r="R20" s="39">
        <v>3.3505259310400846E-2</v>
      </c>
      <c r="S20" s="38">
        <v>7838</v>
      </c>
      <c r="T20" s="39">
        <v>2.8495393765769171E-2</v>
      </c>
      <c r="U20" s="40">
        <v>0.36833375861189088</v>
      </c>
      <c r="V20" s="53">
        <v>1</v>
      </c>
    </row>
    <row r="21" spans="2:22" ht="14.45" customHeight="1" thickBot="1" x14ac:dyDescent="0.3">
      <c r="B21" s="31">
        <v>11</v>
      </c>
      <c r="C21" s="32" t="s">
        <v>24</v>
      </c>
      <c r="D21" s="33">
        <v>1220</v>
      </c>
      <c r="E21" s="34">
        <v>2.8278707523990542E-2</v>
      </c>
      <c r="F21" s="33">
        <v>1245</v>
      </c>
      <c r="G21" s="34">
        <v>3.4214576233923273E-2</v>
      </c>
      <c r="H21" s="35">
        <v>-2.008032128514059E-2</v>
      </c>
      <c r="I21" s="52">
        <v>-2</v>
      </c>
      <c r="J21" s="33">
        <v>2425</v>
      </c>
      <c r="K21" s="35">
        <v>-0.49690721649484537</v>
      </c>
      <c r="L21" s="52">
        <v>-3</v>
      </c>
      <c r="O21" s="31">
        <v>11</v>
      </c>
      <c r="P21" s="32" t="s">
        <v>29</v>
      </c>
      <c r="Q21" s="33">
        <v>10403</v>
      </c>
      <c r="R21" s="34">
        <v>3.2499320522713288E-2</v>
      </c>
      <c r="S21" s="33">
        <v>10959</v>
      </c>
      <c r="T21" s="34">
        <v>3.9841926547469299E-2</v>
      </c>
      <c r="U21" s="35">
        <v>-5.0734556072634329E-2</v>
      </c>
      <c r="V21" s="52">
        <v>-2</v>
      </c>
    </row>
    <row r="22" spans="2:22" ht="14.45" customHeight="1" thickBot="1" x14ac:dyDescent="0.3">
      <c r="B22" s="36">
        <v>12</v>
      </c>
      <c r="C22" s="37" t="s">
        <v>33</v>
      </c>
      <c r="D22" s="38">
        <v>1104</v>
      </c>
      <c r="E22" s="39">
        <v>2.5589912382365212E-2</v>
      </c>
      <c r="F22" s="38">
        <v>1155</v>
      </c>
      <c r="G22" s="39">
        <v>3.1741233373639662E-2</v>
      </c>
      <c r="H22" s="40">
        <v>-4.4155844155844171E-2</v>
      </c>
      <c r="I22" s="53">
        <v>-2</v>
      </c>
      <c r="J22" s="38">
        <v>1271</v>
      </c>
      <c r="K22" s="40">
        <v>-0.13139260424862309</v>
      </c>
      <c r="L22" s="53">
        <v>2</v>
      </c>
      <c r="O22" s="36">
        <v>12</v>
      </c>
      <c r="P22" s="37" t="s">
        <v>65</v>
      </c>
      <c r="Q22" s="38">
        <v>8371</v>
      </c>
      <c r="R22" s="39">
        <v>2.6151284446374403E-2</v>
      </c>
      <c r="S22" s="38">
        <v>6218</v>
      </c>
      <c r="T22" s="39">
        <v>2.2605812507725531E-2</v>
      </c>
      <c r="U22" s="40">
        <v>0.34625281440977806</v>
      </c>
      <c r="V22" s="53">
        <v>2</v>
      </c>
    </row>
    <row r="23" spans="2:22" ht="14.25" customHeight="1" thickBot="1" x14ac:dyDescent="0.3">
      <c r="B23" s="31">
        <v>13</v>
      </c>
      <c r="C23" s="32" t="s">
        <v>21</v>
      </c>
      <c r="D23" s="33">
        <v>1034</v>
      </c>
      <c r="E23" s="34">
        <v>2.3967363590005099E-2</v>
      </c>
      <c r="F23" s="33">
        <v>811</v>
      </c>
      <c r="G23" s="34">
        <v>2.2287567329888975E-2</v>
      </c>
      <c r="H23" s="35">
        <v>0.27496917385943287</v>
      </c>
      <c r="I23" s="52">
        <v>0</v>
      </c>
      <c r="J23" s="33">
        <v>1364</v>
      </c>
      <c r="K23" s="35">
        <v>-0.24193548387096775</v>
      </c>
      <c r="L23" s="52">
        <v>0</v>
      </c>
      <c r="O23" s="31">
        <v>13</v>
      </c>
      <c r="P23" s="32" t="s">
        <v>21</v>
      </c>
      <c r="Q23" s="33">
        <v>7744</v>
      </c>
      <c r="R23" s="34">
        <v>2.4192515440535585E-2</v>
      </c>
      <c r="S23" s="33">
        <v>7717</v>
      </c>
      <c r="T23" s="34">
        <v>2.8055492943409123E-2</v>
      </c>
      <c r="U23" s="35">
        <v>3.4987689516652321E-3</v>
      </c>
      <c r="V23" s="52">
        <v>-1</v>
      </c>
    </row>
    <row r="24" spans="2:22" ht="14.25" customHeight="1" thickBot="1" x14ac:dyDescent="0.3">
      <c r="B24" s="36">
        <v>14</v>
      </c>
      <c r="C24" s="37" t="s">
        <v>106</v>
      </c>
      <c r="D24" s="38">
        <v>997</v>
      </c>
      <c r="E24" s="39">
        <v>2.3109730656900467E-2</v>
      </c>
      <c r="F24" s="38">
        <v>713</v>
      </c>
      <c r="G24" s="39">
        <v>1.9594371770913489E-2</v>
      </c>
      <c r="H24" s="40">
        <v>0.39831697054698467</v>
      </c>
      <c r="I24" s="53">
        <v>2</v>
      </c>
      <c r="J24" s="38">
        <v>863</v>
      </c>
      <c r="K24" s="40">
        <v>0.15527230590961771</v>
      </c>
      <c r="L24" s="53">
        <v>5</v>
      </c>
      <c r="O24" s="36">
        <v>14</v>
      </c>
      <c r="P24" s="37" t="s">
        <v>39</v>
      </c>
      <c r="Q24" s="38">
        <v>7684</v>
      </c>
      <c r="R24" s="39">
        <v>2.4005073430407468E-2</v>
      </c>
      <c r="S24" s="38">
        <v>6685</v>
      </c>
      <c r="T24" s="39">
        <v>2.4303611549396135E-2</v>
      </c>
      <c r="U24" s="40">
        <v>0.14943904263275987</v>
      </c>
      <c r="V24" s="53">
        <v>-1</v>
      </c>
    </row>
    <row r="25" spans="2:22" ht="14.25" customHeight="1" thickBot="1" x14ac:dyDescent="0.3">
      <c r="B25" s="31">
        <v>15</v>
      </c>
      <c r="C25" s="32" t="s">
        <v>20</v>
      </c>
      <c r="D25" s="33">
        <v>909</v>
      </c>
      <c r="E25" s="34">
        <v>2.1069955032219184E-2</v>
      </c>
      <c r="F25" s="33">
        <v>536</v>
      </c>
      <c r="G25" s="34">
        <v>1.4730130812355722E-2</v>
      </c>
      <c r="H25" s="35">
        <v>0.69589552238805963</v>
      </c>
      <c r="I25" s="52">
        <v>3</v>
      </c>
      <c r="J25" s="33">
        <v>1143</v>
      </c>
      <c r="K25" s="35">
        <v>-0.20472440944881887</v>
      </c>
      <c r="L25" s="52">
        <v>2</v>
      </c>
      <c r="O25" s="31">
        <v>15</v>
      </c>
      <c r="P25" s="32" t="s">
        <v>20</v>
      </c>
      <c r="Q25" s="33">
        <v>6300</v>
      </c>
      <c r="R25" s="34">
        <v>1.9681411063452243E-2</v>
      </c>
      <c r="S25" s="33">
        <v>5897</v>
      </c>
      <c r="T25" s="34">
        <v>2.1438802888076144E-2</v>
      </c>
      <c r="U25" s="35">
        <v>6.8339833813803708E-2</v>
      </c>
      <c r="V25" s="52">
        <v>0</v>
      </c>
    </row>
    <row r="26" spans="2:22" ht="14.45" customHeight="1" thickBot="1" x14ac:dyDescent="0.3">
      <c r="B26" s="36">
        <v>16</v>
      </c>
      <c r="C26" s="37" t="s">
        <v>27</v>
      </c>
      <c r="D26" s="38">
        <v>817</v>
      </c>
      <c r="E26" s="39">
        <v>1.8937462333688749E-2</v>
      </c>
      <c r="F26" s="38">
        <v>533</v>
      </c>
      <c r="G26" s="39">
        <v>1.4647686050346269E-2</v>
      </c>
      <c r="H26" s="40">
        <v>0.53283302063789861</v>
      </c>
      <c r="I26" s="53">
        <v>3</v>
      </c>
      <c r="J26" s="38">
        <v>698</v>
      </c>
      <c r="K26" s="40">
        <v>0.17048710601719197</v>
      </c>
      <c r="L26" s="53">
        <v>7</v>
      </c>
      <c r="O26" s="36">
        <v>16</v>
      </c>
      <c r="P26" s="37" t="s">
        <v>106</v>
      </c>
      <c r="Q26" s="38">
        <v>6153</v>
      </c>
      <c r="R26" s="39">
        <v>1.9222178138638357E-2</v>
      </c>
      <c r="S26" s="38">
        <v>4755</v>
      </c>
      <c r="T26" s="39">
        <v>1.7287011655554022E-2</v>
      </c>
      <c r="U26" s="40">
        <v>0.29400630914826498</v>
      </c>
      <c r="V26" s="53">
        <v>1</v>
      </c>
    </row>
    <row r="27" spans="2:22" ht="14.45" customHeight="1" thickBot="1" x14ac:dyDescent="0.3">
      <c r="B27" s="31">
        <v>17</v>
      </c>
      <c r="C27" s="32" t="s">
        <v>39</v>
      </c>
      <c r="D27" s="33">
        <v>762</v>
      </c>
      <c r="E27" s="34">
        <v>1.7662602568262947E-2</v>
      </c>
      <c r="F27" s="33">
        <v>823</v>
      </c>
      <c r="G27" s="34">
        <v>2.2617346377926791E-2</v>
      </c>
      <c r="H27" s="35">
        <v>-7.4119076549210239E-2</v>
      </c>
      <c r="I27" s="52">
        <v>-5</v>
      </c>
      <c r="J27" s="33">
        <v>1543</v>
      </c>
      <c r="K27" s="35">
        <v>-0.50615683732987682</v>
      </c>
      <c r="L27" s="52">
        <v>-6</v>
      </c>
      <c r="O27" s="31">
        <v>17</v>
      </c>
      <c r="P27" s="32" t="s">
        <v>30</v>
      </c>
      <c r="Q27" s="33">
        <v>6056</v>
      </c>
      <c r="R27" s="34">
        <v>1.8919146888931235E-2</v>
      </c>
      <c r="S27" s="33">
        <v>4525</v>
      </c>
      <c r="T27" s="34">
        <v>1.6450836538671281E-2</v>
      </c>
      <c r="U27" s="35">
        <v>0.33834254143646403</v>
      </c>
      <c r="V27" s="52">
        <v>1</v>
      </c>
    </row>
    <row r="28" spans="2:22" ht="14.45" customHeight="1" thickBot="1" x14ac:dyDescent="0.3">
      <c r="B28" s="36">
        <v>18</v>
      </c>
      <c r="C28" s="37" t="s">
        <v>126</v>
      </c>
      <c r="D28" s="38">
        <v>662</v>
      </c>
      <c r="E28" s="39">
        <v>1.5344675722034212E-2</v>
      </c>
      <c r="F28" s="38">
        <v>0</v>
      </c>
      <c r="G28" s="39">
        <v>0</v>
      </c>
      <c r="H28" s="40"/>
      <c r="I28" s="53"/>
      <c r="J28" s="38">
        <v>1169</v>
      </c>
      <c r="K28" s="40">
        <v>-0.43370402053036783</v>
      </c>
      <c r="L28" s="53">
        <v>-2</v>
      </c>
      <c r="O28" s="36">
        <v>18</v>
      </c>
      <c r="P28" s="37" t="s">
        <v>25</v>
      </c>
      <c r="Q28" s="38">
        <v>5956</v>
      </c>
      <c r="R28" s="39">
        <v>1.8606743538717708E-2</v>
      </c>
      <c r="S28" s="38">
        <v>4289</v>
      </c>
      <c r="T28" s="39">
        <v>1.5592848157869862E-2</v>
      </c>
      <c r="U28" s="40">
        <v>0.38866868733970628</v>
      </c>
      <c r="V28" s="53">
        <v>1</v>
      </c>
    </row>
    <row r="29" spans="2:22" ht="14.45" customHeight="1" thickBot="1" x14ac:dyDescent="0.3">
      <c r="B29" s="31">
        <v>19</v>
      </c>
      <c r="C29" s="32" t="s">
        <v>30</v>
      </c>
      <c r="D29" s="33">
        <v>569</v>
      </c>
      <c r="E29" s="34">
        <v>1.3189003755041491E-2</v>
      </c>
      <c r="F29" s="33">
        <v>809</v>
      </c>
      <c r="G29" s="34">
        <v>2.2232604155216006E-2</v>
      </c>
      <c r="H29" s="35">
        <v>-0.29666254635352285</v>
      </c>
      <c r="I29" s="52">
        <v>-5</v>
      </c>
      <c r="J29" s="33">
        <v>1212</v>
      </c>
      <c r="K29" s="35">
        <v>-0.53052805280528048</v>
      </c>
      <c r="L29" s="52">
        <v>-4</v>
      </c>
      <c r="O29" s="31">
        <v>19</v>
      </c>
      <c r="P29" s="32" t="s">
        <v>27</v>
      </c>
      <c r="Q29" s="33">
        <v>5669</v>
      </c>
      <c r="R29" s="34">
        <v>1.7710145923604884E-2</v>
      </c>
      <c r="S29" s="33">
        <v>5449</v>
      </c>
      <c r="T29" s="34">
        <v>1.9810079182148024E-2</v>
      </c>
      <c r="U29" s="35">
        <v>4.0374380620297412E-2</v>
      </c>
      <c r="V29" s="52">
        <v>-3</v>
      </c>
    </row>
    <row r="30" spans="2:22" ht="14.45" customHeight="1" thickBot="1" x14ac:dyDescent="0.3">
      <c r="B30" s="36">
        <v>20</v>
      </c>
      <c r="C30" s="37" t="s">
        <v>28</v>
      </c>
      <c r="D30" s="38">
        <v>471</v>
      </c>
      <c r="E30" s="39">
        <v>1.0917435445737332E-2</v>
      </c>
      <c r="F30" s="38">
        <v>387</v>
      </c>
      <c r="G30" s="39">
        <v>1.0635374299219524E-2</v>
      </c>
      <c r="H30" s="40">
        <v>0.21705426356589141</v>
      </c>
      <c r="I30" s="53">
        <v>0</v>
      </c>
      <c r="J30" s="38">
        <v>709</v>
      </c>
      <c r="K30" s="40">
        <v>-0.3356840620592384</v>
      </c>
      <c r="L30" s="53">
        <v>1</v>
      </c>
      <c r="O30" s="36">
        <v>20</v>
      </c>
      <c r="P30" s="37" t="s">
        <v>28</v>
      </c>
      <c r="Q30" s="38">
        <v>4710</v>
      </c>
      <c r="R30" s="39">
        <v>1.4714197795057154E-2</v>
      </c>
      <c r="S30" s="38">
        <v>3010</v>
      </c>
      <c r="T30" s="39">
        <v>1.0942987399204542E-2</v>
      </c>
      <c r="U30" s="40">
        <v>0.5647840531561461</v>
      </c>
      <c r="V30" s="53">
        <v>1</v>
      </c>
    </row>
    <row r="31" spans="2:22" ht="14.45" customHeight="1" thickBot="1" x14ac:dyDescent="0.3">
      <c r="B31" s="89" t="s">
        <v>42</v>
      </c>
      <c r="C31" s="90"/>
      <c r="D31" s="41">
        <f>SUM(D11:D30)</f>
        <v>39970</v>
      </c>
      <c r="E31" s="42">
        <f>D31/D33</f>
        <v>0.92647536043762457</v>
      </c>
      <c r="F31" s="41">
        <f>SUM(F11:F30)</f>
        <v>33160</v>
      </c>
      <c r="G31" s="42">
        <f>F31/F33</f>
        <v>0.91128943607782786</v>
      </c>
      <c r="H31" s="43">
        <f>D31/F31-1</f>
        <v>0.20536791314837144</v>
      </c>
      <c r="I31" s="54"/>
      <c r="J31" s="41">
        <f>SUM(J11:J30)</f>
        <v>44528</v>
      </c>
      <c r="K31" s="42">
        <f>E31/J31-1</f>
        <v>-0.99997919342075914</v>
      </c>
      <c r="L31" s="41"/>
      <c r="O31" s="89" t="s">
        <v>42</v>
      </c>
      <c r="P31" s="90"/>
      <c r="Q31" s="41">
        <f>SUM(Q11:Q30)</f>
        <v>292948</v>
      </c>
      <c r="R31" s="42">
        <f>Q31/Q33</f>
        <v>0.91517936638352515</v>
      </c>
      <c r="S31" s="41">
        <f>SUM(S11:S30)</f>
        <v>254647</v>
      </c>
      <c r="T31" s="42">
        <f>S31/S33</f>
        <v>0.92578036951669074</v>
      </c>
      <c r="U31" s="43">
        <f>Q31/S31-1</f>
        <v>0.15040821215250921</v>
      </c>
      <c r="V31" s="54"/>
    </row>
    <row r="32" spans="2:22" ht="14.45" customHeight="1" thickBot="1" x14ac:dyDescent="0.3">
      <c r="B32" s="89" t="s">
        <v>12</v>
      </c>
      <c r="C32" s="90"/>
      <c r="D32" s="41">
        <f>D33-SUM(D11:D30)</f>
        <v>3172</v>
      </c>
      <c r="E32" s="42">
        <f>D32/D33</f>
        <v>7.3524639562375413E-2</v>
      </c>
      <c r="F32" s="41">
        <f>F33-SUM(F11:F30)</f>
        <v>3228</v>
      </c>
      <c r="G32" s="42">
        <f>F32/F33</f>
        <v>8.871056392217215E-2</v>
      </c>
      <c r="H32" s="43">
        <f>D32/F32-1</f>
        <v>-1.7348203221809189E-2</v>
      </c>
      <c r="I32" s="54"/>
      <c r="J32" s="41">
        <f>J33-SUM(J11:J30)</f>
        <v>5693</v>
      </c>
      <c r="K32" s="42">
        <f>E32/J32-1</f>
        <v>-0.99998708507999956</v>
      </c>
      <c r="L32" s="41"/>
      <c r="O32" s="89" t="s">
        <v>12</v>
      </c>
      <c r="P32" s="90"/>
      <c r="Q32" s="41">
        <f>Q33-SUM(Q11:Q30)</f>
        <v>27151</v>
      </c>
      <c r="R32" s="42">
        <f>Q32/Q33</f>
        <v>8.4820633616474905E-2</v>
      </c>
      <c r="S32" s="41">
        <f>S33-SUM(S11:S30)</f>
        <v>20415</v>
      </c>
      <c r="T32" s="42">
        <f>S32/S33</f>
        <v>7.4219630483309221E-2</v>
      </c>
      <c r="U32" s="43">
        <f>Q32/S32-1</f>
        <v>0.32995346558902772</v>
      </c>
      <c r="V32" s="55"/>
    </row>
    <row r="33" spans="2:22" ht="14.45" customHeight="1" thickBot="1" x14ac:dyDescent="0.3">
      <c r="B33" s="91" t="s">
        <v>34</v>
      </c>
      <c r="C33" s="92"/>
      <c r="D33" s="44">
        <v>43142</v>
      </c>
      <c r="E33" s="45">
        <v>1</v>
      </c>
      <c r="F33" s="44">
        <v>36388</v>
      </c>
      <c r="G33" s="45">
        <v>1</v>
      </c>
      <c r="H33" s="46">
        <v>0.18561064087061663</v>
      </c>
      <c r="I33" s="56"/>
      <c r="J33" s="44">
        <v>50221</v>
      </c>
      <c r="K33" s="46">
        <v>-0.14095697019175246</v>
      </c>
      <c r="L33" s="44"/>
      <c r="N33" s="47"/>
      <c r="O33" s="91" t="s">
        <v>34</v>
      </c>
      <c r="P33" s="92"/>
      <c r="Q33" s="44">
        <v>320099</v>
      </c>
      <c r="R33" s="45">
        <v>1</v>
      </c>
      <c r="S33" s="44">
        <v>275062</v>
      </c>
      <c r="T33" s="45">
        <v>1</v>
      </c>
      <c r="U33" s="46">
        <v>0.16373399451759973</v>
      </c>
      <c r="V33" s="56"/>
    </row>
    <row r="34" spans="2:22" ht="14.45" customHeight="1" x14ac:dyDescent="0.25">
      <c r="B34" s="48" t="s">
        <v>73</v>
      </c>
      <c r="O34" s="48" t="s">
        <v>73</v>
      </c>
    </row>
    <row r="35" spans="2:22" x14ac:dyDescent="0.25">
      <c r="B35" s="49" t="s">
        <v>72</v>
      </c>
      <c r="O35" s="49" t="s">
        <v>72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99" t="s">
        <v>165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N38" s="50"/>
      <c r="O38" s="99" t="s">
        <v>111</v>
      </c>
      <c r="P38" s="99"/>
      <c r="Q38" s="99"/>
      <c r="R38" s="99"/>
      <c r="S38" s="99"/>
      <c r="T38" s="99"/>
      <c r="U38" s="99"/>
      <c r="V38" s="99"/>
    </row>
    <row r="39" spans="2:22" x14ac:dyDescent="0.25">
      <c r="B39" s="100" t="s">
        <v>166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N39" s="50"/>
      <c r="O39" s="100" t="s">
        <v>112</v>
      </c>
      <c r="P39" s="100"/>
      <c r="Q39" s="100"/>
      <c r="R39" s="100"/>
      <c r="S39" s="100"/>
      <c r="T39" s="100"/>
      <c r="U39" s="100"/>
      <c r="V39" s="100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06" t="s">
        <v>0</v>
      </c>
      <c r="C41" s="108" t="s">
        <v>41</v>
      </c>
      <c r="D41" s="101" t="s">
        <v>155</v>
      </c>
      <c r="E41" s="102"/>
      <c r="F41" s="102"/>
      <c r="G41" s="102"/>
      <c r="H41" s="102"/>
      <c r="I41" s="103"/>
      <c r="J41" s="101" t="s">
        <v>138</v>
      </c>
      <c r="K41" s="102"/>
      <c r="L41" s="103"/>
      <c r="O41" s="106" t="s">
        <v>0</v>
      </c>
      <c r="P41" s="108" t="s">
        <v>41</v>
      </c>
      <c r="Q41" s="101" t="s">
        <v>162</v>
      </c>
      <c r="R41" s="102"/>
      <c r="S41" s="102"/>
      <c r="T41" s="102"/>
      <c r="U41" s="102"/>
      <c r="V41" s="103"/>
    </row>
    <row r="42" spans="2:22" ht="15" customHeight="1" thickBot="1" x14ac:dyDescent="0.3">
      <c r="B42" s="107"/>
      <c r="C42" s="109"/>
      <c r="D42" s="110" t="s">
        <v>156</v>
      </c>
      <c r="E42" s="111"/>
      <c r="F42" s="111"/>
      <c r="G42" s="111"/>
      <c r="H42" s="111"/>
      <c r="I42" s="112"/>
      <c r="J42" s="110" t="s">
        <v>157</v>
      </c>
      <c r="K42" s="111"/>
      <c r="L42" s="112"/>
      <c r="O42" s="107"/>
      <c r="P42" s="109"/>
      <c r="Q42" s="110" t="s">
        <v>163</v>
      </c>
      <c r="R42" s="111"/>
      <c r="S42" s="111"/>
      <c r="T42" s="111"/>
      <c r="U42" s="111"/>
      <c r="V42" s="112"/>
    </row>
    <row r="43" spans="2:22" ht="15" customHeight="1" x14ac:dyDescent="0.25">
      <c r="B43" s="107"/>
      <c r="C43" s="109"/>
      <c r="D43" s="93">
        <v>2024</v>
      </c>
      <c r="E43" s="94"/>
      <c r="F43" s="93">
        <v>2023</v>
      </c>
      <c r="G43" s="94"/>
      <c r="H43" s="85" t="s">
        <v>5</v>
      </c>
      <c r="I43" s="85" t="s">
        <v>44</v>
      </c>
      <c r="J43" s="85">
        <v>2023</v>
      </c>
      <c r="K43" s="85" t="s">
        <v>158</v>
      </c>
      <c r="L43" s="85" t="s">
        <v>160</v>
      </c>
      <c r="O43" s="107"/>
      <c r="P43" s="109"/>
      <c r="Q43" s="93">
        <v>2024</v>
      </c>
      <c r="R43" s="94"/>
      <c r="S43" s="93">
        <v>2023</v>
      </c>
      <c r="T43" s="94"/>
      <c r="U43" s="85" t="s">
        <v>5</v>
      </c>
      <c r="V43" s="85" t="s">
        <v>66</v>
      </c>
    </row>
    <row r="44" spans="2:22" ht="15" customHeight="1" thickBot="1" x14ac:dyDescent="0.3">
      <c r="B44" s="87" t="s">
        <v>6</v>
      </c>
      <c r="C44" s="104" t="s">
        <v>41</v>
      </c>
      <c r="D44" s="95"/>
      <c r="E44" s="96"/>
      <c r="F44" s="95"/>
      <c r="G44" s="96"/>
      <c r="H44" s="86"/>
      <c r="I44" s="86"/>
      <c r="J44" s="86"/>
      <c r="K44" s="86"/>
      <c r="L44" s="86"/>
      <c r="O44" s="87" t="s">
        <v>6</v>
      </c>
      <c r="P44" s="104" t="s">
        <v>41</v>
      </c>
      <c r="Q44" s="95"/>
      <c r="R44" s="96"/>
      <c r="S44" s="95"/>
      <c r="T44" s="96"/>
      <c r="U44" s="86"/>
      <c r="V44" s="86"/>
    </row>
    <row r="45" spans="2:22" ht="15" customHeight="1" x14ac:dyDescent="0.25">
      <c r="B45" s="87"/>
      <c r="C45" s="104"/>
      <c r="D45" s="25" t="s">
        <v>8</v>
      </c>
      <c r="E45" s="26" t="s">
        <v>2</v>
      </c>
      <c r="F45" s="25" t="s">
        <v>8</v>
      </c>
      <c r="G45" s="26" t="s">
        <v>2</v>
      </c>
      <c r="H45" s="97" t="s">
        <v>9</v>
      </c>
      <c r="I45" s="97" t="s">
        <v>45</v>
      </c>
      <c r="J45" s="97" t="s">
        <v>8</v>
      </c>
      <c r="K45" s="97" t="s">
        <v>159</v>
      </c>
      <c r="L45" s="97" t="s">
        <v>161</v>
      </c>
      <c r="O45" s="87"/>
      <c r="P45" s="104"/>
      <c r="Q45" s="25" t="s">
        <v>8</v>
      </c>
      <c r="R45" s="26" t="s">
        <v>2</v>
      </c>
      <c r="S45" s="25" t="s">
        <v>8</v>
      </c>
      <c r="T45" s="26" t="s">
        <v>2</v>
      </c>
      <c r="U45" s="97" t="s">
        <v>9</v>
      </c>
      <c r="V45" s="97" t="s">
        <v>67</v>
      </c>
    </row>
    <row r="46" spans="2:22" ht="15" customHeight="1" thickBot="1" x14ac:dyDescent="0.3">
      <c r="B46" s="88"/>
      <c r="C46" s="105"/>
      <c r="D46" s="28" t="s">
        <v>10</v>
      </c>
      <c r="E46" s="29" t="s">
        <v>11</v>
      </c>
      <c r="F46" s="28" t="s">
        <v>10</v>
      </c>
      <c r="G46" s="29" t="s">
        <v>11</v>
      </c>
      <c r="H46" s="98"/>
      <c r="I46" s="98"/>
      <c r="J46" s="98" t="s">
        <v>10</v>
      </c>
      <c r="K46" s="98"/>
      <c r="L46" s="98"/>
      <c r="O46" s="88"/>
      <c r="P46" s="105"/>
      <c r="Q46" s="28" t="s">
        <v>10</v>
      </c>
      <c r="R46" s="29" t="s">
        <v>11</v>
      </c>
      <c r="S46" s="28" t="s">
        <v>10</v>
      </c>
      <c r="T46" s="29" t="s">
        <v>11</v>
      </c>
      <c r="U46" s="98"/>
      <c r="V46" s="98"/>
    </row>
    <row r="47" spans="2:22" ht="15.75" thickBot="1" x14ac:dyDescent="0.3">
      <c r="B47" s="31">
        <v>1</v>
      </c>
      <c r="C47" s="32" t="s">
        <v>47</v>
      </c>
      <c r="D47" s="33">
        <v>1837</v>
      </c>
      <c r="E47" s="34">
        <v>4.2580316165221822E-2</v>
      </c>
      <c r="F47" s="33">
        <v>1905</v>
      </c>
      <c r="G47" s="34">
        <v>5.2352423876003078E-2</v>
      </c>
      <c r="H47" s="35">
        <v>-3.5695538057742837E-2</v>
      </c>
      <c r="I47" s="52">
        <v>0</v>
      </c>
      <c r="J47" s="33">
        <v>1821</v>
      </c>
      <c r="K47" s="35">
        <v>8.7863811092805388E-3</v>
      </c>
      <c r="L47" s="52">
        <v>0</v>
      </c>
      <c r="O47" s="31">
        <v>1</v>
      </c>
      <c r="P47" s="32" t="s">
        <v>47</v>
      </c>
      <c r="Q47" s="33">
        <v>15805</v>
      </c>
      <c r="R47" s="34">
        <v>4.9375349501248049E-2</v>
      </c>
      <c r="S47" s="33">
        <v>12439</v>
      </c>
      <c r="T47" s="34">
        <v>4.5222531647410399E-2</v>
      </c>
      <c r="U47" s="35">
        <v>0.27060053058927558</v>
      </c>
      <c r="V47" s="52">
        <v>0</v>
      </c>
    </row>
    <row r="48" spans="2:22" ht="15" customHeight="1" thickBot="1" x14ac:dyDescent="0.3">
      <c r="B48" s="36">
        <v>2</v>
      </c>
      <c r="C48" s="37" t="s">
        <v>40</v>
      </c>
      <c r="D48" s="38">
        <v>1432</v>
      </c>
      <c r="E48" s="39">
        <v>3.3192712437995459E-2</v>
      </c>
      <c r="F48" s="38">
        <v>1123</v>
      </c>
      <c r="G48" s="39">
        <v>3.0861822578872156E-2</v>
      </c>
      <c r="H48" s="40">
        <v>0.2751558325912733</v>
      </c>
      <c r="I48" s="53">
        <v>2</v>
      </c>
      <c r="J48" s="38">
        <v>1131</v>
      </c>
      <c r="K48" s="40">
        <v>0.26613616268788687</v>
      </c>
      <c r="L48" s="53">
        <v>4</v>
      </c>
      <c r="O48" s="36">
        <v>2</v>
      </c>
      <c r="P48" s="37" t="s">
        <v>35</v>
      </c>
      <c r="Q48" s="38">
        <v>12386</v>
      </c>
      <c r="R48" s="39">
        <v>3.8694278957447537E-2</v>
      </c>
      <c r="S48" s="38">
        <v>9143</v>
      </c>
      <c r="T48" s="39">
        <v>3.3239778668082108E-2</v>
      </c>
      <c r="U48" s="40">
        <v>0.35469758285026787</v>
      </c>
      <c r="V48" s="53">
        <v>1</v>
      </c>
    </row>
    <row r="49" spans="2:22" ht="15" customHeight="1" thickBot="1" x14ac:dyDescent="0.3">
      <c r="B49" s="31">
        <v>3</v>
      </c>
      <c r="C49" s="32" t="s">
        <v>38</v>
      </c>
      <c r="D49" s="33">
        <v>1363</v>
      </c>
      <c r="E49" s="34">
        <v>3.1593342914097634E-2</v>
      </c>
      <c r="F49" s="33">
        <v>1127</v>
      </c>
      <c r="G49" s="34">
        <v>3.0971748928218093E-2</v>
      </c>
      <c r="H49" s="35">
        <v>0.20940550133096725</v>
      </c>
      <c r="I49" s="52">
        <v>0</v>
      </c>
      <c r="J49" s="33">
        <v>1220</v>
      </c>
      <c r="K49" s="35">
        <v>0.11721311475409846</v>
      </c>
      <c r="L49" s="52">
        <v>0</v>
      </c>
      <c r="O49" s="31">
        <v>3</v>
      </c>
      <c r="P49" s="32" t="s">
        <v>95</v>
      </c>
      <c r="Q49" s="33">
        <v>9124</v>
      </c>
      <c r="R49" s="34">
        <v>2.8503681673482266E-2</v>
      </c>
      <c r="S49" s="33">
        <v>8017</v>
      </c>
      <c r="T49" s="34">
        <v>2.914615613934313E-2</v>
      </c>
      <c r="U49" s="35">
        <v>0.13808157664961951</v>
      </c>
      <c r="V49" s="52">
        <v>1</v>
      </c>
    </row>
    <row r="50" spans="2:22" ht="15.75" thickBot="1" x14ac:dyDescent="0.3">
      <c r="B50" s="36">
        <v>4</v>
      </c>
      <c r="C50" s="37" t="s">
        <v>48</v>
      </c>
      <c r="D50" s="38">
        <v>1213</v>
      </c>
      <c r="E50" s="39">
        <v>2.8116452644754531E-2</v>
      </c>
      <c r="F50" s="38">
        <v>1051</v>
      </c>
      <c r="G50" s="39">
        <v>2.8883148290645269E-2</v>
      </c>
      <c r="H50" s="40">
        <v>0.15413891531874402</v>
      </c>
      <c r="I50" s="53">
        <v>1</v>
      </c>
      <c r="J50" s="38">
        <v>1184</v>
      </c>
      <c r="K50" s="40">
        <v>2.4493243243243201E-2</v>
      </c>
      <c r="L50" s="53">
        <v>1</v>
      </c>
      <c r="O50" s="36">
        <v>4</v>
      </c>
      <c r="P50" s="37" t="s">
        <v>38</v>
      </c>
      <c r="Q50" s="38">
        <v>8177</v>
      </c>
      <c r="R50" s="39">
        <v>2.5545221946960159E-2</v>
      </c>
      <c r="S50" s="38">
        <v>9351</v>
      </c>
      <c r="T50" s="39">
        <v>3.3995971817263014E-2</v>
      </c>
      <c r="U50" s="40">
        <v>-0.12554806972516308</v>
      </c>
      <c r="V50" s="53">
        <v>-2</v>
      </c>
    </row>
    <row r="51" spans="2:22" ht="15" customHeight="1" thickBot="1" x14ac:dyDescent="0.3">
      <c r="B51" s="31">
        <v>5</v>
      </c>
      <c r="C51" s="32" t="s">
        <v>95</v>
      </c>
      <c r="D51" s="33">
        <v>1086</v>
      </c>
      <c r="E51" s="34">
        <v>2.5172685550044042E-2</v>
      </c>
      <c r="F51" s="33">
        <v>761</v>
      </c>
      <c r="G51" s="34">
        <v>2.0913487963064747E-2</v>
      </c>
      <c r="H51" s="35">
        <v>0.42706964520367929</v>
      </c>
      <c r="I51" s="52">
        <v>2</v>
      </c>
      <c r="J51" s="33">
        <v>1193</v>
      </c>
      <c r="K51" s="35">
        <v>-8.9689857502095571E-2</v>
      </c>
      <c r="L51" s="52">
        <v>-1</v>
      </c>
      <c r="O51" s="31">
        <v>5</v>
      </c>
      <c r="P51" s="32" t="s">
        <v>40</v>
      </c>
      <c r="Q51" s="33">
        <v>8015</v>
      </c>
      <c r="R51" s="34">
        <v>2.5039128519614245E-2</v>
      </c>
      <c r="S51" s="33">
        <v>7293</v>
      </c>
      <c r="T51" s="34">
        <v>2.6514022293155724E-2</v>
      </c>
      <c r="U51" s="35">
        <v>9.8999040175510755E-2</v>
      </c>
      <c r="V51" s="52">
        <v>0</v>
      </c>
    </row>
    <row r="52" spans="2:22" ht="15.75" thickBot="1" x14ac:dyDescent="0.3">
      <c r="B52" s="36">
        <v>6</v>
      </c>
      <c r="C52" s="37" t="s">
        <v>35</v>
      </c>
      <c r="D52" s="38">
        <v>1071</v>
      </c>
      <c r="E52" s="39">
        <v>2.4824996523109731E-2</v>
      </c>
      <c r="F52" s="38">
        <v>1449</v>
      </c>
      <c r="G52" s="39">
        <v>3.9820820050566121E-2</v>
      </c>
      <c r="H52" s="40">
        <v>-0.26086956521739135</v>
      </c>
      <c r="I52" s="53">
        <v>-4</v>
      </c>
      <c r="J52" s="38">
        <v>1356</v>
      </c>
      <c r="K52" s="40">
        <v>-0.21017699115044253</v>
      </c>
      <c r="L52" s="53">
        <v>-4</v>
      </c>
      <c r="O52" s="36">
        <v>6</v>
      </c>
      <c r="P52" s="37" t="s">
        <v>62</v>
      </c>
      <c r="Q52" s="38">
        <v>7710</v>
      </c>
      <c r="R52" s="39">
        <v>2.4086298301462986E-2</v>
      </c>
      <c r="S52" s="38">
        <v>4445</v>
      </c>
      <c r="T52" s="39">
        <v>1.6159993019755545E-2</v>
      </c>
      <c r="U52" s="40">
        <v>0.73453318335208095</v>
      </c>
      <c r="V52" s="53">
        <v>4</v>
      </c>
    </row>
    <row r="53" spans="2:22" ht="15.75" thickBot="1" x14ac:dyDescent="0.3">
      <c r="B53" s="31">
        <v>7</v>
      </c>
      <c r="C53" s="32" t="s">
        <v>56</v>
      </c>
      <c r="D53" s="33">
        <v>952</v>
      </c>
      <c r="E53" s="34">
        <v>2.2066663576097538E-2</v>
      </c>
      <c r="F53" s="33">
        <v>333</v>
      </c>
      <c r="G53" s="34">
        <v>9.1513685830493571E-3</v>
      </c>
      <c r="H53" s="35">
        <v>1.8588588588588588</v>
      </c>
      <c r="I53" s="52">
        <v>24</v>
      </c>
      <c r="J53" s="33">
        <v>841</v>
      </c>
      <c r="K53" s="35">
        <v>0.13198573127229496</v>
      </c>
      <c r="L53" s="52">
        <v>4</v>
      </c>
      <c r="O53" s="31">
        <v>7</v>
      </c>
      <c r="P53" s="32" t="s">
        <v>48</v>
      </c>
      <c r="Q53" s="33">
        <v>7657</v>
      </c>
      <c r="R53" s="34">
        <v>2.3920724525849816E-2</v>
      </c>
      <c r="S53" s="33">
        <v>5758</v>
      </c>
      <c r="T53" s="34">
        <v>2.0933462273960052E-2</v>
      </c>
      <c r="U53" s="35">
        <v>0.32980201458839864</v>
      </c>
      <c r="V53" s="52">
        <v>-1</v>
      </c>
    </row>
    <row r="54" spans="2:22" ht="15.75" thickBot="1" x14ac:dyDescent="0.3">
      <c r="B54" s="36">
        <v>8</v>
      </c>
      <c r="C54" s="37" t="s">
        <v>69</v>
      </c>
      <c r="D54" s="38">
        <v>857</v>
      </c>
      <c r="E54" s="39">
        <v>1.9864633072180241E-2</v>
      </c>
      <c r="F54" s="38">
        <v>823</v>
      </c>
      <c r="G54" s="39">
        <v>2.2617346377926791E-2</v>
      </c>
      <c r="H54" s="40">
        <v>4.1312272174969689E-2</v>
      </c>
      <c r="I54" s="53">
        <v>-2</v>
      </c>
      <c r="J54" s="38">
        <v>998</v>
      </c>
      <c r="K54" s="40">
        <v>-0.1412825651302605</v>
      </c>
      <c r="L54" s="53">
        <v>0</v>
      </c>
      <c r="O54" s="36">
        <v>8</v>
      </c>
      <c r="P54" s="37" t="s">
        <v>56</v>
      </c>
      <c r="Q54" s="38">
        <v>7637</v>
      </c>
      <c r="R54" s="39">
        <v>2.385824385580711E-2</v>
      </c>
      <c r="S54" s="38">
        <v>5349</v>
      </c>
      <c r="T54" s="39">
        <v>1.9446524783503356E-2</v>
      </c>
      <c r="U54" s="40">
        <v>0.42774350345859036</v>
      </c>
      <c r="V54" s="53">
        <v>0</v>
      </c>
    </row>
    <row r="55" spans="2:22" ht="15.75" thickBot="1" x14ac:dyDescent="0.3">
      <c r="B55" s="31">
        <v>9</v>
      </c>
      <c r="C55" s="32" t="s">
        <v>114</v>
      </c>
      <c r="D55" s="33">
        <v>792</v>
      </c>
      <c r="E55" s="34">
        <v>1.8357980622131564E-2</v>
      </c>
      <c r="F55" s="33">
        <v>584</v>
      </c>
      <c r="G55" s="34">
        <v>1.6049247004506981E-2</v>
      </c>
      <c r="H55" s="35">
        <v>0.35616438356164393</v>
      </c>
      <c r="I55" s="52">
        <v>0</v>
      </c>
      <c r="J55" s="33">
        <v>671</v>
      </c>
      <c r="K55" s="35">
        <v>0.18032786885245899</v>
      </c>
      <c r="L55" s="52">
        <v>6</v>
      </c>
      <c r="O55" s="31">
        <v>9</v>
      </c>
      <c r="P55" s="32" t="s">
        <v>37</v>
      </c>
      <c r="Q55" s="33">
        <v>5447</v>
      </c>
      <c r="R55" s="34">
        <v>1.7016610486130852E-2</v>
      </c>
      <c r="S55" s="33">
        <v>5655</v>
      </c>
      <c r="T55" s="34">
        <v>2.0559001243356044E-2</v>
      </c>
      <c r="U55" s="35">
        <v>-3.6781609195402298E-2</v>
      </c>
      <c r="V55" s="52">
        <v>-2</v>
      </c>
    </row>
    <row r="56" spans="2:22" ht="15.75" thickBot="1" x14ac:dyDescent="0.3">
      <c r="B56" s="36">
        <v>10</v>
      </c>
      <c r="C56" s="37" t="s">
        <v>37</v>
      </c>
      <c r="D56" s="38">
        <v>747</v>
      </c>
      <c r="E56" s="39">
        <v>1.7314913541328636E-2</v>
      </c>
      <c r="F56" s="38">
        <v>481</v>
      </c>
      <c r="G56" s="39">
        <v>1.3218643508849071E-2</v>
      </c>
      <c r="H56" s="40">
        <v>0.55301455301455293</v>
      </c>
      <c r="I56" s="53">
        <v>4</v>
      </c>
      <c r="J56" s="38">
        <v>875</v>
      </c>
      <c r="K56" s="40">
        <v>-0.14628571428571424</v>
      </c>
      <c r="L56" s="53">
        <v>-1</v>
      </c>
      <c r="O56" s="36">
        <v>10</v>
      </c>
      <c r="P56" s="37" t="s">
        <v>69</v>
      </c>
      <c r="Q56" s="38">
        <v>4911</v>
      </c>
      <c r="R56" s="39">
        <v>1.5342128528986344E-2</v>
      </c>
      <c r="S56" s="38">
        <v>4991</v>
      </c>
      <c r="T56" s="39">
        <v>1.8145000036355441E-2</v>
      </c>
      <c r="U56" s="40">
        <v>-1.6028851933480248E-2</v>
      </c>
      <c r="V56" s="53">
        <v>-1</v>
      </c>
    </row>
    <row r="57" spans="2:22" ht="15.75" thickBot="1" x14ac:dyDescent="0.3">
      <c r="B57" s="31">
        <v>11</v>
      </c>
      <c r="C57" s="32" t="s">
        <v>43</v>
      </c>
      <c r="D57" s="33">
        <v>718</v>
      </c>
      <c r="E57" s="34">
        <v>1.6642714755922303E-2</v>
      </c>
      <c r="F57" s="33">
        <v>509</v>
      </c>
      <c r="G57" s="34">
        <v>1.3988127954270639E-2</v>
      </c>
      <c r="H57" s="35">
        <v>0.4106090373280944</v>
      </c>
      <c r="I57" s="52">
        <v>1</v>
      </c>
      <c r="J57" s="33">
        <v>868</v>
      </c>
      <c r="K57" s="35">
        <v>-0.17281105990783407</v>
      </c>
      <c r="L57" s="52">
        <v>-1</v>
      </c>
      <c r="O57" s="31">
        <v>11</v>
      </c>
      <c r="P57" s="32" t="s">
        <v>114</v>
      </c>
      <c r="Q57" s="33">
        <v>4868</v>
      </c>
      <c r="R57" s="34">
        <v>1.5207795088394527E-2</v>
      </c>
      <c r="S57" s="33">
        <v>3676</v>
      </c>
      <c r="T57" s="34">
        <v>1.336425969417804E-2</v>
      </c>
      <c r="U57" s="35">
        <v>0.32426550598476611</v>
      </c>
      <c r="V57" s="52">
        <v>3</v>
      </c>
    </row>
    <row r="58" spans="2:22" ht="15.75" thickBot="1" x14ac:dyDescent="0.3">
      <c r="B58" s="36">
        <v>12</v>
      </c>
      <c r="C58" s="37" t="s">
        <v>36</v>
      </c>
      <c r="D58" s="38">
        <v>706</v>
      </c>
      <c r="E58" s="39">
        <v>1.6364563534374856E-2</v>
      </c>
      <c r="F58" s="38">
        <v>534</v>
      </c>
      <c r="G58" s="39">
        <v>1.4675167637682753E-2</v>
      </c>
      <c r="H58" s="40">
        <v>0.32209737827715346</v>
      </c>
      <c r="I58" s="53">
        <v>-2</v>
      </c>
      <c r="J58" s="38">
        <v>590</v>
      </c>
      <c r="K58" s="40">
        <v>0.19661016949152543</v>
      </c>
      <c r="L58" s="53">
        <v>9</v>
      </c>
      <c r="O58" s="36">
        <v>12</v>
      </c>
      <c r="P58" s="37" t="s">
        <v>64</v>
      </c>
      <c r="Q58" s="38">
        <v>4572</v>
      </c>
      <c r="R58" s="39">
        <v>1.4283081171762486E-2</v>
      </c>
      <c r="S58" s="38">
        <v>3611</v>
      </c>
      <c r="T58" s="39">
        <v>1.3127949335059005E-2</v>
      </c>
      <c r="U58" s="40">
        <v>0.26613126557740241</v>
      </c>
      <c r="V58" s="53">
        <v>4</v>
      </c>
    </row>
    <row r="59" spans="2:22" ht="15.75" thickBot="1" x14ac:dyDescent="0.3">
      <c r="B59" s="31">
        <v>13</v>
      </c>
      <c r="C59" s="32" t="s">
        <v>167</v>
      </c>
      <c r="D59" s="33">
        <v>682</v>
      </c>
      <c r="E59" s="34">
        <v>1.580826109127996E-2</v>
      </c>
      <c r="F59" s="33">
        <v>265</v>
      </c>
      <c r="G59" s="34">
        <v>7.282620644168407E-3</v>
      </c>
      <c r="H59" s="35">
        <v>1.5735849056603772</v>
      </c>
      <c r="I59" s="52">
        <v>27</v>
      </c>
      <c r="J59" s="33">
        <v>436</v>
      </c>
      <c r="K59" s="35">
        <v>0.56422018348623859</v>
      </c>
      <c r="L59" s="52">
        <v>22</v>
      </c>
      <c r="O59" s="31">
        <v>13</v>
      </c>
      <c r="P59" s="32" t="s">
        <v>43</v>
      </c>
      <c r="Q59" s="33">
        <v>4343</v>
      </c>
      <c r="R59" s="34">
        <v>1.3567677499773508E-2</v>
      </c>
      <c r="S59" s="33">
        <v>3850</v>
      </c>
      <c r="T59" s="34">
        <v>1.3996844347819764E-2</v>
      </c>
      <c r="U59" s="35">
        <v>0.12805194805194797</v>
      </c>
      <c r="V59" s="52">
        <v>0</v>
      </c>
    </row>
    <row r="60" spans="2:22" ht="15.75" thickBot="1" x14ac:dyDescent="0.3">
      <c r="B60" s="36">
        <v>14</v>
      </c>
      <c r="C60" s="37" t="s">
        <v>168</v>
      </c>
      <c r="D60" s="38">
        <v>603</v>
      </c>
      <c r="E60" s="39">
        <v>1.397709888275926E-2</v>
      </c>
      <c r="F60" s="38">
        <v>683</v>
      </c>
      <c r="G60" s="39">
        <v>1.8769924150818951E-2</v>
      </c>
      <c r="H60" s="40">
        <v>-0.1171303074670571</v>
      </c>
      <c r="I60" s="53">
        <v>-6</v>
      </c>
      <c r="J60" s="38">
        <v>504</v>
      </c>
      <c r="K60" s="40">
        <v>0.1964285714285714</v>
      </c>
      <c r="L60" s="53">
        <v>16</v>
      </c>
      <c r="O60" s="36">
        <v>14</v>
      </c>
      <c r="P60" s="37" t="s">
        <v>98</v>
      </c>
      <c r="Q60" s="38">
        <v>3982</v>
      </c>
      <c r="R60" s="39">
        <v>1.2439901405502673E-2</v>
      </c>
      <c r="S60" s="38">
        <v>3640</v>
      </c>
      <c r="T60" s="39">
        <v>1.3233380110665958E-2</v>
      </c>
      <c r="U60" s="40">
        <v>9.3956043956044066E-2</v>
      </c>
      <c r="V60" s="53">
        <v>1</v>
      </c>
    </row>
    <row r="61" spans="2:22" ht="15.75" thickBot="1" x14ac:dyDescent="0.3">
      <c r="B61" s="31">
        <v>15</v>
      </c>
      <c r="C61" s="32" t="s">
        <v>64</v>
      </c>
      <c r="D61" s="33">
        <v>598</v>
      </c>
      <c r="E61" s="34">
        <v>1.3861202540447823E-2</v>
      </c>
      <c r="F61" s="33">
        <v>364</v>
      </c>
      <c r="G61" s="34">
        <v>1.0003297790480379E-2</v>
      </c>
      <c r="H61" s="35">
        <v>0.64285714285714279</v>
      </c>
      <c r="I61" s="52">
        <v>11</v>
      </c>
      <c r="J61" s="33">
        <v>643</v>
      </c>
      <c r="K61" s="35">
        <v>-6.998444790046654E-2</v>
      </c>
      <c r="L61" s="52">
        <v>1</v>
      </c>
      <c r="O61" s="31">
        <v>15</v>
      </c>
      <c r="P61" s="32" t="s">
        <v>36</v>
      </c>
      <c r="Q61" s="33">
        <v>3957</v>
      </c>
      <c r="R61" s="34">
        <v>1.2361800567949291E-2</v>
      </c>
      <c r="S61" s="33">
        <v>4289</v>
      </c>
      <c r="T61" s="34">
        <v>1.5592848157869862E-2</v>
      </c>
      <c r="U61" s="35">
        <v>-7.7407321053858724E-2</v>
      </c>
      <c r="V61" s="52">
        <v>-4</v>
      </c>
    </row>
    <row r="62" spans="2:22" ht="15.75" thickBot="1" x14ac:dyDescent="0.3">
      <c r="B62" s="36">
        <v>16</v>
      </c>
      <c r="C62" s="37" t="s">
        <v>115</v>
      </c>
      <c r="D62" s="38">
        <v>576</v>
      </c>
      <c r="E62" s="39">
        <v>1.3351258634277502E-2</v>
      </c>
      <c r="F62" s="38">
        <v>289</v>
      </c>
      <c r="G62" s="39">
        <v>7.9421787402440373E-3</v>
      </c>
      <c r="H62" s="40">
        <v>0.9930795847750864</v>
      </c>
      <c r="I62" s="53">
        <v>21</v>
      </c>
      <c r="J62" s="38">
        <v>608</v>
      </c>
      <c r="K62" s="40">
        <v>-5.2631578947368474E-2</v>
      </c>
      <c r="L62" s="53">
        <v>3</v>
      </c>
      <c r="O62" s="36">
        <v>16</v>
      </c>
      <c r="P62" s="37" t="s">
        <v>124</v>
      </c>
      <c r="Q62" s="38">
        <v>3948</v>
      </c>
      <c r="R62" s="39">
        <v>1.2333684266430073E-2</v>
      </c>
      <c r="S62" s="38">
        <v>3070</v>
      </c>
      <c r="T62" s="39">
        <v>1.1161120038391344E-2</v>
      </c>
      <c r="U62" s="40">
        <v>0.28599348534201963</v>
      </c>
      <c r="V62" s="53">
        <v>5</v>
      </c>
    </row>
    <row r="63" spans="2:22" ht="15.75" thickBot="1" x14ac:dyDescent="0.3">
      <c r="B63" s="31">
        <v>17</v>
      </c>
      <c r="C63" s="32" t="s">
        <v>133</v>
      </c>
      <c r="D63" s="33">
        <v>532</v>
      </c>
      <c r="E63" s="34">
        <v>1.233137082193686E-2</v>
      </c>
      <c r="F63" s="33">
        <v>262</v>
      </c>
      <c r="G63" s="34">
        <v>7.2001758821589532E-3</v>
      </c>
      <c r="H63" s="35">
        <v>1.0305343511450382</v>
      </c>
      <c r="I63" s="52">
        <v>26</v>
      </c>
      <c r="J63" s="33">
        <v>616</v>
      </c>
      <c r="K63" s="35">
        <v>-0.13636363636363635</v>
      </c>
      <c r="L63" s="52">
        <v>1</v>
      </c>
      <c r="O63" s="31">
        <v>17</v>
      </c>
      <c r="P63" s="32" t="s">
        <v>113</v>
      </c>
      <c r="Q63" s="33">
        <v>3905</v>
      </c>
      <c r="R63" s="34">
        <v>1.2199350825838257E-2</v>
      </c>
      <c r="S63" s="33">
        <v>2689</v>
      </c>
      <c r="T63" s="34">
        <v>9.7759777795551547E-3</v>
      </c>
      <c r="U63" s="35">
        <v>0.45221271848270739</v>
      </c>
      <c r="V63" s="52">
        <v>8</v>
      </c>
    </row>
    <row r="64" spans="2:22" ht="15.75" thickBot="1" x14ac:dyDescent="0.3">
      <c r="B64" s="36">
        <v>18</v>
      </c>
      <c r="C64" s="37" t="s">
        <v>144</v>
      </c>
      <c r="D64" s="38">
        <v>531</v>
      </c>
      <c r="E64" s="39">
        <v>1.2308191553474573E-2</v>
      </c>
      <c r="F64" s="38">
        <v>383</v>
      </c>
      <c r="G64" s="39">
        <v>1.0525447949873585E-2</v>
      </c>
      <c r="H64" s="40">
        <v>0.38642297650130542</v>
      </c>
      <c r="I64" s="53">
        <v>6</v>
      </c>
      <c r="J64" s="38">
        <v>538</v>
      </c>
      <c r="K64" s="40">
        <v>-1.3011152416356864E-2</v>
      </c>
      <c r="L64" s="53">
        <v>7</v>
      </c>
      <c r="O64" s="36">
        <v>18</v>
      </c>
      <c r="P64" s="37" t="s">
        <v>115</v>
      </c>
      <c r="Q64" s="38">
        <v>3880</v>
      </c>
      <c r="R64" s="39">
        <v>1.2121249988284875E-2</v>
      </c>
      <c r="S64" s="38">
        <v>1996</v>
      </c>
      <c r="T64" s="39">
        <v>7.256545796947597E-3</v>
      </c>
      <c r="U64" s="40">
        <v>0.94388777555110215</v>
      </c>
      <c r="V64" s="53">
        <v>21</v>
      </c>
    </row>
    <row r="65" spans="2:22" ht="15.75" thickBot="1" x14ac:dyDescent="0.3">
      <c r="B65" s="31">
        <v>19</v>
      </c>
      <c r="C65" s="32" t="s">
        <v>169</v>
      </c>
      <c r="D65" s="33">
        <v>530</v>
      </c>
      <c r="E65" s="34">
        <v>1.2285012285012284E-2</v>
      </c>
      <c r="F65" s="33">
        <v>314</v>
      </c>
      <c r="G65" s="34">
        <v>8.6292184236561511E-3</v>
      </c>
      <c r="H65" s="35">
        <v>0.68789808917197459</v>
      </c>
      <c r="I65" s="52">
        <v>16</v>
      </c>
      <c r="J65" s="33">
        <v>470</v>
      </c>
      <c r="K65" s="35">
        <v>0.12765957446808507</v>
      </c>
      <c r="L65" s="52">
        <v>13</v>
      </c>
      <c r="O65" s="31">
        <v>19</v>
      </c>
      <c r="P65" s="32" t="s">
        <v>102</v>
      </c>
      <c r="Q65" s="33">
        <v>3451</v>
      </c>
      <c r="R65" s="34">
        <v>1.0781039615868841E-2</v>
      </c>
      <c r="S65" s="33">
        <v>3557</v>
      </c>
      <c r="T65" s="34">
        <v>1.2931629959790884E-2</v>
      </c>
      <c r="U65" s="35">
        <v>-2.9800393590104002E-2</v>
      </c>
      <c r="V65" s="52">
        <v>-2</v>
      </c>
    </row>
    <row r="66" spans="2:22" ht="15.75" thickBot="1" x14ac:dyDescent="0.3">
      <c r="B66" s="36">
        <v>20</v>
      </c>
      <c r="C66" s="37" t="s">
        <v>62</v>
      </c>
      <c r="D66" s="38">
        <v>523</v>
      </c>
      <c r="E66" s="39">
        <v>1.2122757405776273E-2</v>
      </c>
      <c r="F66" s="38">
        <v>439</v>
      </c>
      <c r="G66" s="39">
        <v>1.206441684071672E-2</v>
      </c>
      <c r="H66" s="40">
        <v>0.19134396355353078</v>
      </c>
      <c r="I66" s="53">
        <v>-1</v>
      </c>
      <c r="J66" s="38">
        <v>1000</v>
      </c>
      <c r="K66" s="40">
        <v>-0.47699999999999998</v>
      </c>
      <c r="L66" s="53">
        <v>-13</v>
      </c>
      <c r="O66" s="36">
        <v>20</v>
      </c>
      <c r="P66" s="37" t="s">
        <v>129</v>
      </c>
      <c r="Q66" s="38">
        <v>3346</v>
      </c>
      <c r="R66" s="39">
        <v>1.0453016098144637E-2</v>
      </c>
      <c r="S66" s="38">
        <v>2833</v>
      </c>
      <c r="T66" s="39">
        <v>1.0299496113603479E-2</v>
      </c>
      <c r="U66" s="40">
        <v>0.18108012707377341</v>
      </c>
      <c r="V66" s="53">
        <v>3</v>
      </c>
    </row>
    <row r="67" spans="2:22" ht="15.75" thickBot="1" x14ac:dyDescent="0.3">
      <c r="B67" s="89" t="s">
        <v>42</v>
      </c>
      <c r="C67" s="90"/>
      <c r="D67" s="41">
        <f>SUM(D47:D66)</f>
        <v>17349</v>
      </c>
      <c r="E67" s="42">
        <f>D67/D69</f>
        <v>0.40213712855222289</v>
      </c>
      <c r="F67" s="41">
        <f>SUM(F47:F66)</f>
        <v>13679</v>
      </c>
      <c r="G67" s="42">
        <f>F67/F69</f>
        <v>0.37592063317577223</v>
      </c>
      <c r="H67" s="43">
        <f>D67/F67-1</f>
        <v>0.26829446596973461</v>
      </c>
      <c r="I67" s="54"/>
      <c r="J67" s="41">
        <f>SUM(J47:J66)</f>
        <v>17563</v>
      </c>
      <c r="K67" s="42">
        <f>E67/J67-1</f>
        <v>-0.99997710316412047</v>
      </c>
      <c r="L67" s="41"/>
      <c r="O67" s="89" t="s">
        <v>42</v>
      </c>
      <c r="P67" s="90"/>
      <c r="Q67" s="41">
        <f>SUM(Q47:Q66)</f>
        <v>127121</v>
      </c>
      <c r="R67" s="42">
        <f>Q67/Q69</f>
        <v>0.39713026282493852</v>
      </c>
      <c r="S67" s="41">
        <f>SUM(S47:S66)</f>
        <v>105652</v>
      </c>
      <c r="T67" s="42">
        <f>S67/S69</f>
        <v>0.38410249325606588</v>
      </c>
      <c r="U67" s="43">
        <f>Q67/S67-1</f>
        <v>0.20320486124256987</v>
      </c>
      <c r="V67" s="54"/>
    </row>
    <row r="68" spans="2:22" ht="15.75" thickBot="1" x14ac:dyDescent="0.3">
      <c r="B68" s="89" t="s">
        <v>12</v>
      </c>
      <c r="C68" s="90"/>
      <c r="D68" s="41">
        <f>D69-SUM(D47:D66)</f>
        <v>25793</v>
      </c>
      <c r="E68" s="42">
        <f>D68/D69</f>
        <v>0.59786287144777706</v>
      </c>
      <c r="F68" s="41">
        <f>F69-SUM(F47:F66)</f>
        <v>22709</v>
      </c>
      <c r="G68" s="42">
        <f>F68/F69</f>
        <v>0.62407936682422782</v>
      </c>
      <c r="H68" s="43">
        <f>D68/F68-1</f>
        <v>0.13580518737064606</v>
      </c>
      <c r="I68" s="54"/>
      <c r="J68" s="41">
        <f>J69-SUM(J47:J66)</f>
        <v>32658</v>
      </c>
      <c r="K68" s="42">
        <f>E68/J68-1</f>
        <v>-0.99998169321846264</v>
      </c>
      <c r="L68" s="41"/>
      <c r="O68" s="89" t="s">
        <v>12</v>
      </c>
      <c r="P68" s="90"/>
      <c r="Q68" s="41">
        <f>Q69-SUM(Q47:Q66)</f>
        <v>192978</v>
      </c>
      <c r="R68" s="42">
        <f>Q68/Q69</f>
        <v>0.60286973717506143</v>
      </c>
      <c r="S68" s="41">
        <f>S69-SUM(S47:S66)</f>
        <v>169410</v>
      </c>
      <c r="T68" s="42">
        <f>S68/S69</f>
        <v>0.61589750674393406</v>
      </c>
      <c r="U68" s="43">
        <f>Q68/S68-1</f>
        <v>0.13911811581370648</v>
      </c>
      <c r="V68" s="55"/>
    </row>
    <row r="69" spans="2:22" ht="15.75" thickBot="1" x14ac:dyDescent="0.3">
      <c r="B69" s="91" t="s">
        <v>34</v>
      </c>
      <c r="C69" s="92"/>
      <c r="D69" s="44">
        <v>43142</v>
      </c>
      <c r="E69" s="45">
        <v>1</v>
      </c>
      <c r="F69" s="44">
        <v>36388</v>
      </c>
      <c r="G69" s="45">
        <v>1</v>
      </c>
      <c r="H69" s="46">
        <v>0.18561064087061663</v>
      </c>
      <c r="I69" s="56"/>
      <c r="J69" s="44">
        <v>50221</v>
      </c>
      <c r="K69" s="46">
        <v>-0.14095697019175246</v>
      </c>
      <c r="L69" s="44"/>
      <c r="N69" s="47"/>
      <c r="O69" s="91" t="s">
        <v>34</v>
      </c>
      <c r="P69" s="92"/>
      <c r="Q69" s="44">
        <v>320099</v>
      </c>
      <c r="R69" s="45">
        <v>1</v>
      </c>
      <c r="S69" s="44">
        <v>275062</v>
      </c>
      <c r="T69" s="45">
        <v>1</v>
      </c>
      <c r="U69" s="46">
        <v>0.16373399451759973</v>
      </c>
      <c r="V69" s="56"/>
    </row>
    <row r="70" spans="2:22" x14ac:dyDescent="0.25">
      <c r="B70" s="48" t="s">
        <v>73</v>
      </c>
      <c r="O70" s="48" t="s">
        <v>73</v>
      </c>
    </row>
    <row r="71" spans="2:22" x14ac:dyDescent="0.25">
      <c r="B71" s="49" t="s">
        <v>72</v>
      </c>
      <c r="O71" s="49" t="s">
        <v>72</v>
      </c>
    </row>
  </sheetData>
  <mergeCells count="84">
    <mergeCell ref="V7:V8"/>
    <mergeCell ref="O8:O10"/>
    <mergeCell ref="P8:P10"/>
    <mergeCell ref="I9:I10"/>
    <mergeCell ref="K9:K10"/>
    <mergeCell ref="L9:L10"/>
    <mergeCell ref="U9:U10"/>
    <mergeCell ref="V9:V10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39:V39"/>
    <mergeCell ref="O41:O43"/>
    <mergeCell ref="P41:P43"/>
    <mergeCell ref="Q41:V41"/>
    <mergeCell ref="Q42:V42"/>
    <mergeCell ref="V45:V46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  <mergeCell ref="V43:V44"/>
    <mergeCell ref="O44:O46"/>
    <mergeCell ref="O67:P67"/>
    <mergeCell ref="O68:P68"/>
    <mergeCell ref="O69:P69"/>
    <mergeCell ref="Q43:R44"/>
    <mergeCell ref="S43:T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tabSelected="1" workbookViewId="0">
      <selection activeCell="K15" sqref="K15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45506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3" t="s">
        <v>75</v>
      </c>
      <c r="C3" s="114"/>
      <c r="D3" s="114"/>
      <c r="E3" s="114"/>
      <c r="F3" s="114"/>
      <c r="G3" s="114"/>
      <c r="H3" s="115"/>
    </row>
    <row r="4" spans="1:8" x14ac:dyDescent="0.2">
      <c r="A4" s="50"/>
      <c r="B4" s="116"/>
      <c r="C4" s="117"/>
      <c r="D4" s="117"/>
      <c r="E4" s="117"/>
      <c r="F4" s="117"/>
      <c r="G4" s="117"/>
      <c r="H4" s="118"/>
    </row>
    <row r="5" spans="1:8" ht="21" customHeight="1" x14ac:dyDescent="0.2">
      <c r="A5" s="50"/>
      <c r="B5" s="119" t="s">
        <v>76</v>
      </c>
      <c r="C5" s="121" t="s">
        <v>190</v>
      </c>
      <c r="D5" s="122"/>
      <c r="E5" s="121" t="s">
        <v>191</v>
      </c>
      <c r="F5" s="122"/>
      <c r="G5" s="123" t="s">
        <v>89</v>
      </c>
      <c r="H5" s="123" t="s">
        <v>90</v>
      </c>
    </row>
    <row r="6" spans="1:8" ht="21" customHeight="1" x14ac:dyDescent="0.2">
      <c r="A6" s="50"/>
      <c r="B6" s="120"/>
      <c r="C6" s="59" t="s">
        <v>91</v>
      </c>
      <c r="D6" s="60" t="s">
        <v>77</v>
      </c>
      <c r="E6" s="59" t="s">
        <v>91</v>
      </c>
      <c r="F6" s="60" t="s">
        <v>77</v>
      </c>
      <c r="G6" s="124"/>
      <c r="H6" s="124"/>
    </row>
    <row r="7" spans="1:8" x14ac:dyDescent="0.2">
      <c r="A7" s="50"/>
      <c r="B7" s="61" t="s">
        <v>78</v>
      </c>
      <c r="C7" s="68">
        <v>120626</v>
      </c>
      <c r="D7" s="62">
        <v>0.43854112890911867</v>
      </c>
      <c r="E7" s="68">
        <v>117698</v>
      </c>
      <c r="F7" s="62">
        <v>0.36769249513431784</v>
      </c>
      <c r="G7" s="63">
        <v>-2.4273373899491024E-2</v>
      </c>
      <c r="H7" s="64" t="s">
        <v>192</v>
      </c>
    </row>
    <row r="8" spans="1:8" x14ac:dyDescent="0.2">
      <c r="A8" s="50"/>
      <c r="B8" s="61" t="s">
        <v>79</v>
      </c>
      <c r="C8" s="68">
        <v>27278</v>
      </c>
      <c r="D8" s="62">
        <v>9.9170368862292871E-2</v>
      </c>
      <c r="E8" s="68">
        <v>27962</v>
      </c>
      <c r="F8" s="62">
        <v>8.7354224786706611E-2</v>
      </c>
      <c r="G8" s="65">
        <v>2.507515213725342E-2</v>
      </c>
      <c r="H8" s="64" t="s">
        <v>135</v>
      </c>
    </row>
    <row r="9" spans="1:8" x14ac:dyDescent="0.2">
      <c r="A9" s="50"/>
      <c r="B9" s="61" t="s">
        <v>92</v>
      </c>
      <c r="C9" s="68">
        <v>127158</v>
      </c>
      <c r="D9" s="62">
        <v>0.46228850222858842</v>
      </c>
      <c r="E9" s="68">
        <v>174439</v>
      </c>
      <c r="F9" s="62">
        <v>0.54495328007897559</v>
      </c>
      <c r="G9" s="65">
        <v>0.37182874848613534</v>
      </c>
      <c r="H9" s="66" t="s">
        <v>193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9650</v>
      </c>
      <c r="D11" s="62">
        <v>3.5082999469210577E-2</v>
      </c>
      <c r="E11" s="68">
        <v>10012</v>
      </c>
      <c r="F11" s="62">
        <v>3.1277823423378391E-2</v>
      </c>
      <c r="G11" s="65">
        <v>3.7512953367875745E-2</v>
      </c>
      <c r="H11" s="66" t="s">
        <v>131</v>
      </c>
    </row>
    <row r="12" spans="1:8" x14ac:dyDescent="0.2">
      <c r="A12" s="50"/>
      <c r="B12" s="67" t="s">
        <v>82</v>
      </c>
      <c r="C12" s="68">
        <v>7827</v>
      </c>
      <c r="D12" s="62">
        <v>2.8455402781918257E-2</v>
      </c>
      <c r="E12" s="68">
        <v>8306</v>
      </c>
      <c r="F12" s="62">
        <v>2.594822226873561E-2</v>
      </c>
      <c r="G12" s="65">
        <v>6.1198415740385759E-2</v>
      </c>
      <c r="H12" s="66" t="s">
        <v>194</v>
      </c>
    </row>
    <row r="13" spans="1:8" x14ac:dyDescent="0.2">
      <c r="A13" s="50"/>
      <c r="B13" s="67" t="s">
        <v>83</v>
      </c>
      <c r="C13" s="68">
        <v>76</v>
      </c>
      <c r="D13" s="62">
        <v>2.7630134296994857E-4</v>
      </c>
      <c r="E13" s="68">
        <v>6</v>
      </c>
      <c r="F13" s="62">
        <v>1.874420101281166E-5</v>
      </c>
      <c r="G13" s="65">
        <v>-0.92105263157894735</v>
      </c>
      <c r="H13" s="66" t="s">
        <v>94</v>
      </c>
    </row>
    <row r="14" spans="1:8" x14ac:dyDescent="0.2">
      <c r="A14" s="50"/>
      <c r="B14" s="67" t="s">
        <v>84</v>
      </c>
      <c r="C14" s="68">
        <v>48208</v>
      </c>
      <c r="D14" s="62">
        <v>0.17526230449862212</v>
      </c>
      <c r="E14" s="68">
        <v>69560</v>
      </c>
      <c r="F14" s="62">
        <v>0.21730777040852986</v>
      </c>
      <c r="G14" s="65">
        <v>0.44291403916362437</v>
      </c>
      <c r="H14" s="66" t="s">
        <v>148</v>
      </c>
    </row>
    <row r="15" spans="1:8" x14ac:dyDescent="0.2">
      <c r="A15" s="50"/>
      <c r="B15" s="67" t="s">
        <v>85</v>
      </c>
      <c r="C15" s="68">
        <v>54128</v>
      </c>
      <c r="D15" s="62">
        <v>0.19678472489838655</v>
      </c>
      <c r="E15" s="68">
        <v>78042</v>
      </c>
      <c r="F15" s="62">
        <v>0.24380582257364128</v>
      </c>
      <c r="G15" s="65">
        <v>0.44180461129175286</v>
      </c>
      <c r="H15" s="66" t="s">
        <v>195</v>
      </c>
    </row>
    <row r="16" spans="1:8" x14ac:dyDescent="0.2">
      <c r="A16" s="50"/>
      <c r="B16" s="67" t="s">
        <v>86</v>
      </c>
      <c r="C16" s="68">
        <v>7269</v>
      </c>
      <c r="D16" s="62">
        <v>2.6426769237481003E-2</v>
      </c>
      <c r="E16" s="68">
        <v>8450</v>
      </c>
      <c r="F16" s="62">
        <v>2.639808309304309E-2</v>
      </c>
      <c r="G16" s="65">
        <v>0.16247076626771229</v>
      </c>
      <c r="H16" s="64" t="s">
        <v>94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107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0</v>
      </c>
      <c r="E18" s="80">
        <v>0</v>
      </c>
      <c r="F18" s="72">
        <v>1.9681411063443566E-4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45506</v>
      </c>
    </row>
    <row r="2" spans="2:22" x14ac:dyDescent="0.2">
      <c r="D2" s="3"/>
      <c r="L2" s="4"/>
      <c r="O2" s="125" t="s">
        <v>117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170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171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118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155</v>
      </c>
      <c r="E6" s="102"/>
      <c r="F6" s="102"/>
      <c r="G6" s="102"/>
      <c r="H6" s="102"/>
      <c r="I6" s="103"/>
      <c r="J6" s="101" t="s">
        <v>138</v>
      </c>
      <c r="K6" s="102"/>
      <c r="L6" s="103"/>
      <c r="M6" s="47"/>
      <c r="N6" s="47"/>
      <c r="O6" s="106" t="s">
        <v>0</v>
      </c>
      <c r="P6" s="108" t="s">
        <v>1</v>
      </c>
      <c r="Q6" s="101" t="s">
        <v>162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156</v>
      </c>
      <c r="E7" s="111"/>
      <c r="F7" s="111"/>
      <c r="G7" s="111"/>
      <c r="H7" s="111"/>
      <c r="I7" s="112"/>
      <c r="J7" s="110" t="s">
        <v>157</v>
      </c>
      <c r="K7" s="111"/>
      <c r="L7" s="112"/>
      <c r="M7" s="47"/>
      <c r="N7" s="47"/>
      <c r="O7" s="107"/>
      <c r="P7" s="109"/>
      <c r="Q7" s="110" t="s">
        <v>163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158</v>
      </c>
      <c r="L8" s="85" t="s">
        <v>160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85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86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86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159</v>
      </c>
      <c r="L10" s="97" t="s">
        <v>161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97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98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98"/>
    </row>
    <row r="12" spans="2:22" ht="14.45" customHeight="1" thickBot="1" x14ac:dyDescent="0.25">
      <c r="B12" s="31">
        <v>1</v>
      </c>
      <c r="C12" s="32" t="s">
        <v>19</v>
      </c>
      <c r="D12" s="33">
        <v>2346</v>
      </c>
      <c r="E12" s="34">
        <v>0.17779461917392952</v>
      </c>
      <c r="F12" s="33">
        <v>1895</v>
      </c>
      <c r="G12" s="34">
        <v>0.19079742247281514</v>
      </c>
      <c r="H12" s="35">
        <v>0.23799472295514512</v>
      </c>
      <c r="I12" s="52">
        <v>0</v>
      </c>
      <c r="J12" s="33">
        <v>2433</v>
      </c>
      <c r="K12" s="35">
        <v>-3.5758323057953123E-2</v>
      </c>
      <c r="L12" s="52">
        <v>0</v>
      </c>
      <c r="M12" s="47"/>
      <c r="N12" s="47"/>
      <c r="O12" s="31">
        <v>1</v>
      </c>
      <c r="P12" s="32" t="s">
        <v>19</v>
      </c>
      <c r="Q12" s="33">
        <v>20118</v>
      </c>
      <c r="R12" s="34">
        <v>0.20192105025443377</v>
      </c>
      <c r="S12" s="33">
        <v>15144</v>
      </c>
      <c r="T12" s="34">
        <v>0.19947050223258386</v>
      </c>
      <c r="U12" s="35">
        <v>0.32844690966719492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1542</v>
      </c>
      <c r="E13" s="39">
        <v>0.11686244789693065</v>
      </c>
      <c r="F13" s="38">
        <v>1369</v>
      </c>
      <c r="G13" s="39">
        <v>0.13783729359645591</v>
      </c>
      <c r="H13" s="40">
        <v>0.12636961285609938</v>
      </c>
      <c r="I13" s="53">
        <v>0</v>
      </c>
      <c r="J13" s="38">
        <v>1249</v>
      </c>
      <c r="K13" s="40">
        <v>0.23458767013610893</v>
      </c>
      <c r="L13" s="53">
        <v>2</v>
      </c>
      <c r="M13" s="47"/>
      <c r="N13" s="47"/>
      <c r="O13" s="36">
        <v>2</v>
      </c>
      <c r="P13" s="37" t="s">
        <v>17</v>
      </c>
      <c r="Q13" s="38">
        <v>9812</v>
      </c>
      <c r="R13" s="39">
        <v>9.8481426836489916E-2</v>
      </c>
      <c r="S13" s="38">
        <v>7442</v>
      </c>
      <c r="T13" s="39">
        <v>9.8022944903254694E-2</v>
      </c>
      <c r="U13" s="40">
        <v>0.31846277882289709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1217</v>
      </c>
      <c r="E14" s="34">
        <v>9.2231906025009469E-2</v>
      </c>
      <c r="F14" s="33">
        <v>1007</v>
      </c>
      <c r="G14" s="34">
        <v>0.10138944824808699</v>
      </c>
      <c r="H14" s="35">
        <v>0.20854021847070503</v>
      </c>
      <c r="I14" s="52">
        <v>0</v>
      </c>
      <c r="J14" s="33">
        <v>1282</v>
      </c>
      <c r="K14" s="35">
        <v>-5.0702028081123229E-2</v>
      </c>
      <c r="L14" s="52">
        <v>0</v>
      </c>
      <c r="M14" s="47"/>
      <c r="N14" s="47"/>
      <c r="O14" s="31">
        <v>3</v>
      </c>
      <c r="P14" s="32" t="s">
        <v>22</v>
      </c>
      <c r="Q14" s="33">
        <v>9362</v>
      </c>
      <c r="R14" s="34">
        <v>9.3964851003181679E-2</v>
      </c>
      <c r="S14" s="33">
        <v>8758</v>
      </c>
      <c r="T14" s="34">
        <v>0.11535675241369318</v>
      </c>
      <c r="U14" s="35">
        <v>6.8965517241379226E-2</v>
      </c>
      <c r="V14" s="52">
        <v>-1</v>
      </c>
    </row>
    <row r="15" spans="2:22" ht="14.45" customHeight="1" thickBot="1" x14ac:dyDescent="0.25">
      <c r="B15" s="36">
        <v>4</v>
      </c>
      <c r="C15" s="37" t="s">
        <v>18</v>
      </c>
      <c r="D15" s="38">
        <v>1072</v>
      </c>
      <c r="E15" s="39">
        <v>8.1242895035998478E-2</v>
      </c>
      <c r="F15" s="38">
        <v>768</v>
      </c>
      <c r="G15" s="39">
        <v>7.732581554571083E-2</v>
      </c>
      <c r="H15" s="40">
        <v>0.39583333333333326</v>
      </c>
      <c r="I15" s="53">
        <v>0</v>
      </c>
      <c r="J15" s="38">
        <v>1317</v>
      </c>
      <c r="K15" s="40">
        <v>-0.18602885345482156</v>
      </c>
      <c r="L15" s="53">
        <v>-2</v>
      </c>
      <c r="M15" s="47"/>
      <c r="N15" s="47"/>
      <c r="O15" s="36">
        <v>4</v>
      </c>
      <c r="P15" s="37" t="s">
        <v>18</v>
      </c>
      <c r="Q15" s="38">
        <v>6886</v>
      </c>
      <c r="R15" s="39">
        <v>6.9113647084801222E-2</v>
      </c>
      <c r="S15" s="38">
        <v>5388</v>
      </c>
      <c r="T15" s="39">
        <v>7.0968506737266374E-2</v>
      </c>
      <c r="U15" s="40">
        <v>0.27802524127691175</v>
      </c>
      <c r="V15" s="53">
        <v>0</v>
      </c>
    </row>
    <row r="16" spans="2:22" ht="14.45" customHeight="1" thickBot="1" x14ac:dyDescent="0.25">
      <c r="B16" s="31">
        <v>5</v>
      </c>
      <c r="C16" s="32" t="s">
        <v>23</v>
      </c>
      <c r="D16" s="33">
        <v>931</v>
      </c>
      <c r="E16" s="34">
        <v>7.0557029177718833E-2</v>
      </c>
      <c r="F16" s="33">
        <v>704</v>
      </c>
      <c r="G16" s="34">
        <v>7.0881997583568265E-2</v>
      </c>
      <c r="H16" s="35">
        <v>0.32244318181818188</v>
      </c>
      <c r="I16" s="52">
        <v>0</v>
      </c>
      <c r="J16" s="33">
        <v>932</v>
      </c>
      <c r="K16" s="35">
        <v>-1.0729613733905241E-3</v>
      </c>
      <c r="L16" s="52">
        <v>0</v>
      </c>
      <c r="M16" s="47"/>
      <c r="N16" s="47"/>
      <c r="O16" s="31">
        <v>5</v>
      </c>
      <c r="P16" s="32" t="s">
        <v>23</v>
      </c>
      <c r="Q16" s="33">
        <v>6453</v>
      </c>
      <c r="R16" s="34">
        <v>6.4767697449640185E-2</v>
      </c>
      <c r="S16" s="33">
        <v>5359</v>
      </c>
      <c r="T16" s="34">
        <v>7.0586530735896519E-2</v>
      </c>
      <c r="U16" s="35">
        <v>0.20414256391117735</v>
      </c>
      <c r="V16" s="52">
        <v>0</v>
      </c>
    </row>
    <row r="17" spans="2:22" ht="14.45" customHeight="1" thickBot="1" x14ac:dyDescent="0.25">
      <c r="B17" s="36">
        <v>6</v>
      </c>
      <c r="C17" s="37" t="s">
        <v>29</v>
      </c>
      <c r="D17" s="38">
        <v>785</v>
      </c>
      <c r="E17" s="39">
        <v>5.9492231906025012E-2</v>
      </c>
      <c r="F17" s="38">
        <v>466</v>
      </c>
      <c r="G17" s="39">
        <v>4.6919049536850582E-2</v>
      </c>
      <c r="H17" s="40">
        <v>0.68454935622317592</v>
      </c>
      <c r="I17" s="53">
        <v>0</v>
      </c>
      <c r="J17" s="38">
        <v>649</v>
      </c>
      <c r="K17" s="40">
        <v>0.20955315870570113</v>
      </c>
      <c r="L17" s="53">
        <v>1</v>
      </c>
      <c r="M17" s="47"/>
      <c r="N17" s="47"/>
      <c r="O17" s="36">
        <v>6</v>
      </c>
      <c r="P17" s="37" t="s">
        <v>29</v>
      </c>
      <c r="Q17" s="38">
        <v>5393</v>
      </c>
      <c r="R17" s="39">
        <v>5.4128652153402991E-2</v>
      </c>
      <c r="S17" s="38">
        <v>4939</v>
      </c>
      <c r="T17" s="39">
        <v>6.5054464509160845E-2</v>
      </c>
      <c r="U17" s="40">
        <v>9.1921441587365926E-2</v>
      </c>
      <c r="V17" s="53">
        <v>0</v>
      </c>
    </row>
    <row r="18" spans="2:22" ht="14.45" customHeight="1" thickBot="1" x14ac:dyDescent="0.25">
      <c r="B18" s="31">
        <v>7</v>
      </c>
      <c r="C18" s="32" t="s">
        <v>32</v>
      </c>
      <c r="D18" s="33">
        <v>547</v>
      </c>
      <c r="E18" s="34">
        <v>4.1455096627510422E-2</v>
      </c>
      <c r="F18" s="33">
        <v>345</v>
      </c>
      <c r="G18" s="34">
        <v>3.4736206202174789E-2</v>
      </c>
      <c r="H18" s="35">
        <v>0.58550724637681162</v>
      </c>
      <c r="I18" s="52">
        <v>2</v>
      </c>
      <c r="J18" s="33">
        <v>453</v>
      </c>
      <c r="K18" s="35">
        <v>0.20750551876379686</v>
      </c>
      <c r="L18" s="52">
        <v>3</v>
      </c>
      <c r="M18" s="47"/>
      <c r="N18" s="47"/>
      <c r="O18" s="31">
        <v>7</v>
      </c>
      <c r="P18" s="32" t="s">
        <v>24</v>
      </c>
      <c r="Q18" s="33">
        <v>4103</v>
      </c>
      <c r="R18" s="34">
        <v>4.1181134764586028E-2</v>
      </c>
      <c r="S18" s="33">
        <v>3064</v>
      </c>
      <c r="T18" s="34">
        <v>4.0357740282662244E-2</v>
      </c>
      <c r="U18" s="35">
        <v>0.33909921671018273</v>
      </c>
      <c r="V18" s="52">
        <v>0</v>
      </c>
    </row>
    <row r="19" spans="2:22" ht="14.45" customHeight="1" thickBot="1" x14ac:dyDescent="0.25">
      <c r="B19" s="36">
        <v>8</v>
      </c>
      <c r="C19" s="37" t="s">
        <v>20</v>
      </c>
      <c r="D19" s="38">
        <v>406</v>
      </c>
      <c r="E19" s="39">
        <v>3.0769230769230771E-2</v>
      </c>
      <c r="F19" s="38">
        <v>58</v>
      </c>
      <c r="G19" s="39">
        <v>5.8397100281917039E-3</v>
      </c>
      <c r="H19" s="40">
        <v>6</v>
      </c>
      <c r="I19" s="53">
        <v>14</v>
      </c>
      <c r="J19" s="38">
        <v>404</v>
      </c>
      <c r="K19" s="40">
        <v>4.9504950495049549E-3</v>
      </c>
      <c r="L19" s="53">
        <v>4</v>
      </c>
      <c r="M19" s="47"/>
      <c r="N19" s="47"/>
      <c r="O19" s="36">
        <v>8</v>
      </c>
      <c r="P19" s="37" t="s">
        <v>30</v>
      </c>
      <c r="Q19" s="38">
        <v>3780</v>
      </c>
      <c r="R19" s="39">
        <v>3.7939236999789225E-2</v>
      </c>
      <c r="S19" s="38">
        <v>2695</v>
      </c>
      <c r="T19" s="39">
        <v>3.5497424954887315E-2</v>
      </c>
      <c r="U19" s="40">
        <v>0.40259740259740262</v>
      </c>
      <c r="V19" s="53">
        <v>0</v>
      </c>
    </row>
    <row r="20" spans="2:22" ht="14.45" customHeight="1" thickBot="1" x14ac:dyDescent="0.25">
      <c r="B20" s="31">
        <v>9</v>
      </c>
      <c r="C20" s="32" t="s">
        <v>31</v>
      </c>
      <c r="D20" s="33">
        <v>384</v>
      </c>
      <c r="E20" s="34">
        <v>2.9101932550208411E-2</v>
      </c>
      <c r="F20" s="33">
        <v>296</v>
      </c>
      <c r="G20" s="34">
        <v>2.9802658074909383E-2</v>
      </c>
      <c r="H20" s="35">
        <v>0.29729729729729737</v>
      </c>
      <c r="I20" s="52">
        <v>1</v>
      </c>
      <c r="J20" s="33">
        <v>365</v>
      </c>
      <c r="K20" s="35">
        <v>5.2054794520547842E-2</v>
      </c>
      <c r="L20" s="52">
        <v>4</v>
      </c>
      <c r="M20" s="47"/>
      <c r="N20" s="47"/>
      <c r="O20" s="31">
        <v>9</v>
      </c>
      <c r="P20" s="32" t="s">
        <v>32</v>
      </c>
      <c r="Q20" s="33">
        <v>2760</v>
      </c>
      <c r="R20" s="34">
        <v>2.7701665110957212E-2</v>
      </c>
      <c r="S20" s="33">
        <v>2323</v>
      </c>
      <c r="T20" s="34">
        <v>3.0597594868349995E-2</v>
      </c>
      <c r="U20" s="35">
        <v>0.18811881188118806</v>
      </c>
      <c r="V20" s="52">
        <v>1</v>
      </c>
    </row>
    <row r="21" spans="2:22" ht="14.45" customHeight="1" thickBot="1" x14ac:dyDescent="0.25">
      <c r="B21" s="36">
        <v>10</v>
      </c>
      <c r="C21" s="37" t="s">
        <v>24</v>
      </c>
      <c r="D21" s="38">
        <v>379</v>
      </c>
      <c r="E21" s="39">
        <v>2.8723001136794241E-2</v>
      </c>
      <c r="F21" s="38">
        <v>435</v>
      </c>
      <c r="G21" s="39">
        <v>4.3797825211437776E-2</v>
      </c>
      <c r="H21" s="40">
        <v>-0.12873563218390804</v>
      </c>
      <c r="I21" s="53">
        <v>-2</v>
      </c>
      <c r="J21" s="38">
        <v>531</v>
      </c>
      <c r="K21" s="40">
        <v>-0.28625235404896421</v>
      </c>
      <c r="L21" s="53">
        <v>-1</v>
      </c>
      <c r="M21" s="47"/>
      <c r="N21" s="47"/>
      <c r="O21" s="36">
        <v>10</v>
      </c>
      <c r="P21" s="37" t="s">
        <v>20</v>
      </c>
      <c r="Q21" s="38">
        <v>2701</v>
      </c>
      <c r="R21" s="39">
        <v>2.7109491835034576E-2</v>
      </c>
      <c r="S21" s="38">
        <v>1009</v>
      </c>
      <c r="T21" s="39">
        <v>1.3290130530419778E-2</v>
      </c>
      <c r="U21" s="40">
        <v>1.6769078295341924</v>
      </c>
      <c r="V21" s="53">
        <v>8</v>
      </c>
    </row>
    <row r="22" spans="2:22" ht="14.45" customHeight="1" thickBot="1" x14ac:dyDescent="0.25">
      <c r="B22" s="31">
        <v>11</v>
      </c>
      <c r="C22" s="32" t="s">
        <v>39</v>
      </c>
      <c r="D22" s="33">
        <v>357</v>
      </c>
      <c r="E22" s="34">
        <v>2.7055702917771884E-2</v>
      </c>
      <c r="F22" s="33">
        <v>255</v>
      </c>
      <c r="G22" s="34">
        <v>2.56745871929118E-2</v>
      </c>
      <c r="H22" s="35">
        <v>0.39999999999999991</v>
      </c>
      <c r="I22" s="52">
        <v>0</v>
      </c>
      <c r="J22" s="33">
        <v>271</v>
      </c>
      <c r="K22" s="35">
        <v>0.31734317343173424</v>
      </c>
      <c r="L22" s="52">
        <v>4</v>
      </c>
      <c r="M22" s="47"/>
      <c r="N22" s="47"/>
      <c r="O22" s="31">
        <v>11</v>
      </c>
      <c r="P22" s="32" t="s">
        <v>39</v>
      </c>
      <c r="Q22" s="33">
        <v>2596</v>
      </c>
      <c r="R22" s="34">
        <v>2.6055624140595986E-2</v>
      </c>
      <c r="S22" s="33">
        <v>2347</v>
      </c>
      <c r="T22" s="34">
        <v>3.0913712938449179E-2</v>
      </c>
      <c r="U22" s="35">
        <v>0.10609288453344701</v>
      </c>
      <c r="V22" s="52">
        <v>-2</v>
      </c>
    </row>
    <row r="23" spans="2:22" ht="14.45" customHeight="1" thickBot="1" x14ac:dyDescent="0.25">
      <c r="B23" s="36">
        <v>12</v>
      </c>
      <c r="C23" s="37" t="s">
        <v>126</v>
      </c>
      <c r="D23" s="38">
        <v>351</v>
      </c>
      <c r="E23" s="39">
        <v>2.6600985221674877E-2</v>
      </c>
      <c r="F23" s="38">
        <v>0</v>
      </c>
      <c r="G23" s="39">
        <v>0</v>
      </c>
      <c r="H23" s="40"/>
      <c r="I23" s="53"/>
      <c r="J23" s="38">
        <v>698</v>
      </c>
      <c r="K23" s="40">
        <v>-0.49713467048710602</v>
      </c>
      <c r="L23" s="53">
        <v>-6</v>
      </c>
      <c r="M23" s="47"/>
      <c r="N23" s="47"/>
      <c r="O23" s="36">
        <v>12</v>
      </c>
      <c r="P23" s="37" t="s">
        <v>31</v>
      </c>
      <c r="Q23" s="38">
        <v>2570</v>
      </c>
      <c r="R23" s="39">
        <v>2.5794666425782622E-2</v>
      </c>
      <c r="S23" s="38">
        <v>2002</v>
      </c>
      <c r="T23" s="39">
        <v>2.6369515680773437E-2</v>
      </c>
      <c r="U23" s="40">
        <v>0.28371628371628366</v>
      </c>
      <c r="V23" s="53">
        <v>-1</v>
      </c>
    </row>
    <row r="24" spans="2:22" ht="14.45" customHeight="1" thickBot="1" x14ac:dyDescent="0.25">
      <c r="B24" s="31">
        <v>13</v>
      </c>
      <c r="C24" s="32" t="s">
        <v>65</v>
      </c>
      <c r="D24" s="33">
        <v>345</v>
      </c>
      <c r="E24" s="34">
        <v>2.614626752557787E-2</v>
      </c>
      <c r="F24" s="33">
        <v>169</v>
      </c>
      <c r="G24" s="34">
        <v>1.7015706806282723E-2</v>
      </c>
      <c r="H24" s="35">
        <v>1.0414201183431953</v>
      </c>
      <c r="I24" s="52">
        <v>3</v>
      </c>
      <c r="J24" s="33">
        <v>451</v>
      </c>
      <c r="K24" s="35">
        <v>-0.23503325942350328</v>
      </c>
      <c r="L24" s="52">
        <v>-2</v>
      </c>
      <c r="M24" s="47"/>
      <c r="N24" s="47"/>
      <c r="O24" s="31">
        <v>13</v>
      </c>
      <c r="P24" s="32" t="s">
        <v>65</v>
      </c>
      <c r="Q24" s="33">
        <v>2310</v>
      </c>
      <c r="R24" s="34">
        <v>2.3185089277648972E-2</v>
      </c>
      <c r="S24" s="33">
        <v>1828</v>
      </c>
      <c r="T24" s="34">
        <v>2.4077659672554364E-2</v>
      </c>
      <c r="U24" s="35">
        <v>0.26367614879649892</v>
      </c>
      <c r="V24" s="52">
        <v>-1</v>
      </c>
    </row>
    <row r="25" spans="2:22" ht="14.45" customHeight="1" thickBot="1" x14ac:dyDescent="0.25">
      <c r="B25" s="36">
        <v>14</v>
      </c>
      <c r="C25" s="37" t="s">
        <v>30</v>
      </c>
      <c r="D25" s="38">
        <v>312</v>
      </c>
      <c r="E25" s="39">
        <v>2.3645320197044337E-2</v>
      </c>
      <c r="F25" s="38">
        <v>439</v>
      </c>
      <c r="G25" s="39">
        <v>4.4200563834071685E-2</v>
      </c>
      <c r="H25" s="40">
        <v>-0.28929384965831439</v>
      </c>
      <c r="I25" s="53">
        <v>-7</v>
      </c>
      <c r="J25" s="38">
        <v>596</v>
      </c>
      <c r="K25" s="40">
        <v>-0.47651006711409394</v>
      </c>
      <c r="L25" s="53">
        <v>-6</v>
      </c>
      <c r="M25" s="47"/>
      <c r="N25" s="47"/>
      <c r="O25" s="36">
        <v>14</v>
      </c>
      <c r="P25" s="37" t="s">
        <v>126</v>
      </c>
      <c r="Q25" s="38">
        <v>2236</v>
      </c>
      <c r="R25" s="39">
        <v>2.2442363473949394E-2</v>
      </c>
      <c r="S25" s="38">
        <v>0</v>
      </c>
      <c r="T25" s="39">
        <v>0</v>
      </c>
      <c r="U25" s="40"/>
      <c r="V25" s="53"/>
    </row>
    <row r="26" spans="2:22" ht="14.45" customHeight="1" thickBot="1" x14ac:dyDescent="0.25">
      <c r="B26" s="31">
        <v>15</v>
      </c>
      <c r="C26" s="32" t="s">
        <v>16</v>
      </c>
      <c r="D26" s="33">
        <v>293</v>
      </c>
      <c r="E26" s="34">
        <v>2.220538082607048E-2</v>
      </c>
      <c r="F26" s="33">
        <v>214</v>
      </c>
      <c r="G26" s="34">
        <v>2.1546516310914216E-2</v>
      </c>
      <c r="H26" s="35">
        <v>0.36915887850467288</v>
      </c>
      <c r="I26" s="52">
        <v>-2</v>
      </c>
      <c r="J26" s="33">
        <v>239</v>
      </c>
      <c r="K26" s="35">
        <v>0.22594142259414229</v>
      </c>
      <c r="L26" s="52">
        <v>2</v>
      </c>
      <c r="M26" s="47"/>
      <c r="N26" s="47"/>
      <c r="O26" s="31">
        <v>15</v>
      </c>
      <c r="P26" s="32" t="s">
        <v>33</v>
      </c>
      <c r="Q26" s="33">
        <v>2154</v>
      </c>
      <c r="R26" s="34">
        <v>2.1619342988768782E-2</v>
      </c>
      <c r="S26" s="33">
        <v>1299</v>
      </c>
      <c r="T26" s="34">
        <v>1.7109890544118229E-2</v>
      </c>
      <c r="U26" s="35">
        <v>0.65819861431870663</v>
      </c>
      <c r="V26" s="52">
        <v>1</v>
      </c>
    </row>
    <row r="27" spans="2:22" ht="14.45" customHeight="1" thickBot="1" x14ac:dyDescent="0.25">
      <c r="B27" s="36">
        <v>16</v>
      </c>
      <c r="C27" s="37" t="s">
        <v>106</v>
      </c>
      <c r="D27" s="38">
        <v>248</v>
      </c>
      <c r="E27" s="39">
        <v>1.8794998105342933E-2</v>
      </c>
      <c r="F27" s="38">
        <v>206</v>
      </c>
      <c r="G27" s="39">
        <v>2.0741039065646394E-2</v>
      </c>
      <c r="H27" s="40">
        <v>0.20388349514563098</v>
      </c>
      <c r="I27" s="53">
        <v>-1</v>
      </c>
      <c r="J27" s="38">
        <v>230</v>
      </c>
      <c r="K27" s="40">
        <v>7.8260869565217384E-2</v>
      </c>
      <c r="L27" s="53">
        <v>2</v>
      </c>
      <c r="M27" s="47"/>
      <c r="N27" s="47"/>
      <c r="O27" s="36">
        <v>16</v>
      </c>
      <c r="P27" s="37" t="s">
        <v>21</v>
      </c>
      <c r="Q27" s="38">
        <v>1847</v>
      </c>
      <c r="R27" s="39">
        <v>1.8538034586934048E-2</v>
      </c>
      <c r="S27" s="38">
        <v>1325</v>
      </c>
      <c r="T27" s="39">
        <v>1.7452351786725676E-2</v>
      </c>
      <c r="U27" s="40">
        <v>0.39396226415094349</v>
      </c>
      <c r="V27" s="53">
        <v>-1</v>
      </c>
    </row>
    <row r="28" spans="2:22" ht="14.45" customHeight="1" thickBot="1" x14ac:dyDescent="0.25">
      <c r="B28" s="31">
        <v>17</v>
      </c>
      <c r="C28" s="32" t="s">
        <v>21</v>
      </c>
      <c r="D28" s="33">
        <v>208</v>
      </c>
      <c r="E28" s="34">
        <v>1.5763546798029555E-2</v>
      </c>
      <c r="F28" s="33">
        <v>163</v>
      </c>
      <c r="G28" s="34">
        <v>1.6411598872331856E-2</v>
      </c>
      <c r="H28" s="35">
        <v>0.2760736196319018</v>
      </c>
      <c r="I28" s="52">
        <v>0</v>
      </c>
      <c r="J28" s="33">
        <v>246</v>
      </c>
      <c r="K28" s="35">
        <v>-0.15447154471544711</v>
      </c>
      <c r="L28" s="52">
        <v>-1</v>
      </c>
      <c r="M28" s="47"/>
      <c r="N28" s="47"/>
      <c r="O28" s="31">
        <v>17</v>
      </c>
      <c r="P28" s="32" t="s">
        <v>106</v>
      </c>
      <c r="Q28" s="33">
        <v>1739</v>
      </c>
      <c r="R28" s="34">
        <v>1.7454056386940069E-2</v>
      </c>
      <c r="S28" s="33">
        <v>1259</v>
      </c>
      <c r="T28" s="34">
        <v>1.6583027093952925E-2</v>
      </c>
      <c r="U28" s="35">
        <v>0.38125496425734706</v>
      </c>
      <c r="V28" s="52">
        <v>0</v>
      </c>
    </row>
    <row r="29" spans="2:22" ht="14.45" customHeight="1" thickBot="1" x14ac:dyDescent="0.25">
      <c r="B29" s="36">
        <v>18</v>
      </c>
      <c r="C29" s="37" t="s">
        <v>127</v>
      </c>
      <c r="D29" s="38">
        <v>205</v>
      </c>
      <c r="E29" s="39">
        <v>1.5536187949981054E-2</v>
      </c>
      <c r="F29" s="38">
        <v>124</v>
      </c>
      <c r="G29" s="39">
        <v>1.2484897301651228E-2</v>
      </c>
      <c r="H29" s="40">
        <v>0.65322580645161299</v>
      </c>
      <c r="I29" s="53">
        <v>0</v>
      </c>
      <c r="J29" s="38">
        <v>176</v>
      </c>
      <c r="K29" s="40">
        <v>0.16477272727272729</v>
      </c>
      <c r="L29" s="53">
        <v>2</v>
      </c>
      <c r="M29" s="47"/>
      <c r="N29" s="47"/>
      <c r="O29" s="36">
        <v>18</v>
      </c>
      <c r="P29" s="37" t="s">
        <v>25</v>
      </c>
      <c r="Q29" s="38">
        <v>1679</v>
      </c>
      <c r="R29" s="39">
        <v>1.6851846275832305E-2</v>
      </c>
      <c r="S29" s="38">
        <v>1331</v>
      </c>
      <c r="T29" s="39">
        <v>1.7531381304250471E-2</v>
      </c>
      <c r="U29" s="40">
        <v>0.2614575507137491</v>
      </c>
      <c r="V29" s="53">
        <v>-4</v>
      </c>
    </row>
    <row r="30" spans="2:22" ht="14.45" customHeight="1" thickBot="1" x14ac:dyDescent="0.25">
      <c r="B30" s="31">
        <v>19</v>
      </c>
      <c r="C30" s="32" t="s">
        <v>33</v>
      </c>
      <c r="D30" s="33">
        <v>204</v>
      </c>
      <c r="E30" s="34">
        <v>1.5460401667298219E-2</v>
      </c>
      <c r="F30" s="33">
        <v>217</v>
      </c>
      <c r="G30" s="34">
        <v>2.184857027788965E-2</v>
      </c>
      <c r="H30" s="35">
        <v>-5.9907834101382451E-2</v>
      </c>
      <c r="I30" s="52">
        <v>-7</v>
      </c>
      <c r="J30" s="33">
        <v>213</v>
      </c>
      <c r="K30" s="35">
        <v>-4.2253521126760618E-2</v>
      </c>
      <c r="L30" s="52">
        <v>0</v>
      </c>
      <c r="O30" s="31">
        <v>19</v>
      </c>
      <c r="P30" s="32" t="s">
        <v>16</v>
      </c>
      <c r="Q30" s="33">
        <v>1660</v>
      </c>
      <c r="R30" s="34">
        <v>1.6661146407314847E-2</v>
      </c>
      <c r="S30" s="33">
        <v>1718</v>
      </c>
      <c r="T30" s="34">
        <v>2.2628785184599782E-2</v>
      </c>
      <c r="U30" s="35">
        <v>-3.3760186263096625E-2</v>
      </c>
      <c r="V30" s="52">
        <v>-6</v>
      </c>
    </row>
    <row r="31" spans="2:22" ht="14.45" customHeight="1" thickBot="1" x14ac:dyDescent="0.25">
      <c r="B31" s="36">
        <v>20</v>
      </c>
      <c r="C31" s="37" t="s">
        <v>174</v>
      </c>
      <c r="D31" s="38">
        <v>135</v>
      </c>
      <c r="E31" s="39">
        <v>1.0231148162182645E-2</v>
      </c>
      <c r="F31" s="38">
        <v>113</v>
      </c>
      <c r="G31" s="39">
        <v>1.1377366089407974E-2</v>
      </c>
      <c r="H31" s="40">
        <v>0.19469026548672574</v>
      </c>
      <c r="I31" s="53">
        <v>-1</v>
      </c>
      <c r="J31" s="38">
        <v>112</v>
      </c>
      <c r="K31" s="40">
        <v>0.20535714285714279</v>
      </c>
      <c r="L31" s="53">
        <v>4</v>
      </c>
      <c r="O31" s="36">
        <v>20</v>
      </c>
      <c r="P31" s="37" t="s">
        <v>127</v>
      </c>
      <c r="Q31" s="38">
        <v>1192</v>
      </c>
      <c r="R31" s="39">
        <v>1.1963907540674274E-2</v>
      </c>
      <c r="S31" s="38">
        <v>721</v>
      </c>
      <c r="T31" s="39">
        <v>9.4967136892295939E-3</v>
      </c>
      <c r="U31" s="40">
        <v>0.65325936199722601</v>
      </c>
      <c r="V31" s="53">
        <v>1</v>
      </c>
    </row>
    <row r="32" spans="2:22" ht="14.45" customHeight="1" thickBot="1" x14ac:dyDescent="0.25">
      <c r="B32" s="89" t="s">
        <v>42</v>
      </c>
      <c r="C32" s="90"/>
      <c r="D32" s="41">
        <f>SUM(D12:D31)</f>
        <v>12267</v>
      </c>
      <c r="E32" s="42">
        <f>D32/D34</f>
        <v>0.9296703296703297</v>
      </c>
      <c r="F32" s="41">
        <f>SUM(F12:F31)</f>
        <v>9243</v>
      </c>
      <c r="G32" s="42">
        <f>F32/F34</f>
        <v>0.93062827225130895</v>
      </c>
      <c r="H32" s="43">
        <f>D32/F32-1</f>
        <v>0.32716650438169426</v>
      </c>
      <c r="I32" s="54"/>
      <c r="J32" s="41">
        <f>SUM(J12:J31)</f>
        <v>12847</v>
      </c>
      <c r="K32" s="42">
        <f>D32/J32-1</f>
        <v>-4.5146726862302478E-2</v>
      </c>
      <c r="L32" s="41"/>
      <c r="O32" s="89" t="s">
        <v>42</v>
      </c>
      <c r="P32" s="90"/>
      <c r="Q32" s="41">
        <f>SUM(Q12:Q31)</f>
        <v>91351</v>
      </c>
      <c r="R32" s="42">
        <f>Q32/Q34</f>
        <v>0.9168749309967581</v>
      </c>
      <c r="S32" s="41">
        <f>SUM(S12:S31)</f>
        <v>69951</v>
      </c>
      <c r="T32" s="42">
        <f>S32/S34</f>
        <v>0.92136563006282846</v>
      </c>
      <c r="U32" s="43">
        <f>Q32/S32-1</f>
        <v>0.30592843561921912</v>
      </c>
      <c r="V32" s="54"/>
    </row>
    <row r="33" spans="2:23" ht="14.45" customHeight="1" thickBot="1" x14ac:dyDescent="0.25">
      <c r="B33" s="89" t="s">
        <v>12</v>
      </c>
      <c r="C33" s="90"/>
      <c r="D33" s="41">
        <f>D34-SUM(D12:D31)</f>
        <v>928</v>
      </c>
      <c r="E33" s="42">
        <f>D33/D34</f>
        <v>7.032967032967033E-2</v>
      </c>
      <c r="F33" s="41">
        <f>F34-SUM(F12:F31)</f>
        <v>689</v>
      </c>
      <c r="G33" s="42">
        <f>F33/F34</f>
        <v>6.9371727748691103E-2</v>
      </c>
      <c r="H33" s="43">
        <f>D33/F33-1</f>
        <v>0.34687953555878082</v>
      </c>
      <c r="I33" s="54"/>
      <c r="J33" s="41">
        <f>J34-SUM(J12:J31)</f>
        <v>1479</v>
      </c>
      <c r="K33" s="42">
        <f>D33/J33-1</f>
        <v>-0.37254901960784315</v>
      </c>
      <c r="L33" s="41"/>
      <c r="O33" s="89" t="s">
        <v>12</v>
      </c>
      <c r="P33" s="90"/>
      <c r="Q33" s="41">
        <f>Q34-SUM(Q12:Q31)</f>
        <v>8282</v>
      </c>
      <c r="R33" s="42">
        <f>Q33/Q34</f>
        <v>8.3125069003241903E-2</v>
      </c>
      <c r="S33" s="41">
        <f>S34-SUM(S12:S31)</f>
        <v>5970</v>
      </c>
      <c r="T33" s="42">
        <f>S33/S34</f>
        <v>7.863436993717153E-2</v>
      </c>
      <c r="U33" s="43">
        <f>Q33/S33-1</f>
        <v>0.38726968174204357</v>
      </c>
      <c r="V33" s="54"/>
    </row>
    <row r="34" spans="2:23" ht="14.45" customHeight="1" thickBot="1" x14ac:dyDescent="0.25">
      <c r="B34" s="91" t="s">
        <v>34</v>
      </c>
      <c r="C34" s="92"/>
      <c r="D34" s="44">
        <v>13195</v>
      </c>
      <c r="E34" s="45">
        <v>1</v>
      </c>
      <c r="F34" s="44">
        <v>9932</v>
      </c>
      <c r="G34" s="45">
        <v>0.99919452275473253</v>
      </c>
      <c r="H34" s="46">
        <v>0.32853403141361248</v>
      </c>
      <c r="I34" s="56"/>
      <c r="J34" s="44">
        <v>14326</v>
      </c>
      <c r="K34" s="46">
        <v>-7.8947368421052655E-2</v>
      </c>
      <c r="L34" s="44"/>
      <c r="M34" s="47"/>
      <c r="N34" s="47"/>
      <c r="O34" s="91" t="s">
        <v>34</v>
      </c>
      <c r="P34" s="92"/>
      <c r="Q34" s="44">
        <v>99633</v>
      </c>
      <c r="R34" s="45">
        <v>1</v>
      </c>
      <c r="S34" s="44">
        <v>75921</v>
      </c>
      <c r="T34" s="45">
        <v>1</v>
      </c>
      <c r="U34" s="46">
        <v>0.31232465325799197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5" t="s">
        <v>119</v>
      </c>
      <c r="P39" s="125"/>
      <c r="Q39" s="125"/>
      <c r="R39" s="125"/>
      <c r="S39" s="125"/>
      <c r="T39" s="125"/>
      <c r="U39" s="125"/>
      <c r="V39" s="125"/>
    </row>
    <row r="40" spans="2:23" ht="15" customHeight="1" x14ac:dyDescent="0.2">
      <c r="B40" s="99" t="s">
        <v>172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3" x14ac:dyDescent="0.2">
      <c r="B41" s="100" t="s">
        <v>173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120</v>
      </c>
      <c r="P41" s="100"/>
      <c r="Q41" s="100"/>
      <c r="R41" s="100"/>
      <c r="S41" s="100"/>
      <c r="T41" s="100"/>
      <c r="U41" s="100"/>
      <c r="V41" s="100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6" t="s">
        <v>0</v>
      </c>
      <c r="C43" s="108" t="s">
        <v>41</v>
      </c>
      <c r="D43" s="101" t="s">
        <v>155</v>
      </c>
      <c r="E43" s="102"/>
      <c r="F43" s="102"/>
      <c r="G43" s="102"/>
      <c r="H43" s="102"/>
      <c r="I43" s="103"/>
      <c r="J43" s="101" t="s">
        <v>138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162</v>
      </c>
      <c r="R43" s="102"/>
      <c r="S43" s="102"/>
      <c r="T43" s="102"/>
      <c r="U43" s="102"/>
      <c r="V43" s="103"/>
    </row>
    <row r="44" spans="2:23" ht="15" thickBot="1" x14ac:dyDescent="0.25">
      <c r="B44" s="107"/>
      <c r="C44" s="109"/>
      <c r="D44" s="110" t="s">
        <v>156</v>
      </c>
      <c r="E44" s="111"/>
      <c r="F44" s="111"/>
      <c r="G44" s="111"/>
      <c r="H44" s="111"/>
      <c r="I44" s="112"/>
      <c r="J44" s="110" t="s">
        <v>157</v>
      </c>
      <c r="K44" s="111"/>
      <c r="L44" s="112"/>
      <c r="M44" s="47"/>
      <c r="N44" s="47"/>
      <c r="O44" s="107"/>
      <c r="P44" s="109"/>
      <c r="Q44" s="110" t="s">
        <v>163</v>
      </c>
      <c r="R44" s="111"/>
      <c r="S44" s="111"/>
      <c r="T44" s="111"/>
      <c r="U44" s="111"/>
      <c r="V44" s="112"/>
    </row>
    <row r="45" spans="2:23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158</v>
      </c>
      <c r="L45" s="85" t="s">
        <v>160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3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3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159</v>
      </c>
      <c r="L47" s="97" t="s">
        <v>161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3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40</v>
      </c>
      <c r="D49" s="33">
        <v>778</v>
      </c>
      <c r="E49" s="34">
        <v>5.8961727927245168E-2</v>
      </c>
      <c r="F49" s="33">
        <v>516</v>
      </c>
      <c r="G49" s="34">
        <v>5.1953282319774467E-2</v>
      </c>
      <c r="H49" s="35">
        <v>0.50775193798449614</v>
      </c>
      <c r="I49" s="52">
        <v>0</v>
      </c>
      <c r="J49" s="33">
        <v>656</v>
      </c>
      <c r="K49" s="35">
        <v>0.18597560975609762</v>
      </c>
      <c r="L49" s="52">
        <v>0</v>
      </c>
      <c r="M49" s="47"/>
      <c r="N49" s="47"/>
      <c r="O49" s="31">
        <v>1</v>
      </c>
      <c r="P49" s="32" t="s">
        <v>95</v>
      </c>
      <c r="Q49" s="33">
        <v>5210</v>
      </c>
      <c r="R49" s="34">
        <v>5.2291911314524306E-2</v>
      </c>
      <c r="S49" s="33">
        <v>4025</v>
      </c>
      <c r="T49" s="34">
        <v>5.3015634672883657E-2</v>
      </c>
      <c r="U49" s="35">
        <v>0.2944099378881988</v>
      </c>
      <c r="V49" s="52">
        <v>0</v>
      </c>
    </row>
    <row r="50" spans="2:22" ht="15" thickBot="1" x14ac:dyDescent="0.25">
      <c r="B50" s="36">
        <v>2</v>
      </c>
      <c r="C50" s="37" t="s">
        <v>95</v>
      </c>
      <c r="D50" s="38">
        <v>607</v>
      </c>
      <c r="E50" s="39">
        <v>4.6002273588480483E-2</v>
      </c>
      <c r="F50" s="38">
        <v>479</v>
      </c>
      <c r="G50" s="39">
        <v>4.8227950060410793E-2</v>
      </c>
      <c r="H50" s="40">
        <v>0.2672233820459291</v>
      </c>
      <c r="I50" s="53">
        <v>0</v>
      </c>
      <c r="J50" s="38">
        <v>563</v>
      </c>
      <c r="K50" s="40">
        <v>7.8152753108348127E-2</v>
      </c>
      <c r="L50" s="53">
        <v>1</v>
      </c>
      <c r="M50" s="47"/>
      <c r="N50" s="47"/>
      <c r="O50" s="36">
        <v>2</v>
      </c>
      <c r="P50" s="37" t="s">
        <v>40</v>
      </c>
      <c r="Q50" s="38">
        <v>4448</v>
      </c>
      <c r="R50" s="39">
        <v>4.4643842903455681E-2</v>
      </c>
      <c r="S50" s="38">
        <v>3124</v>
      </c>
      <c r="T50" s="39">
        <v>4.1148035457910195E-2</v>
      </c>
      <c r="U50" s="40">
        <v>0.42381562099871961</v>
      </c>
      <c r="V50" s="53">
        <v>1</v>
      </c>
    </row>
    <row r="51" spans="2:22" ht="15" thickBot="1" x14ac:dyDescent="0.25">
      <c r="B51" s="31">
        <v>3</v>
      </c>
      <c r="C51" s="32" t="s">
        <v>38</v>
      </c>
      <c r="D51" s="33">
        <v>504</v>
      </c>
      <c r="E51" s="34">
        <v>3.8196286472148538E-2</v>
      </c>
      <c r="F51" s="33">
        <v>377</v>
      </c>
      <c r="G51" s="34">
        <v>3.7958115183246072E-2</v>
      </c>
      <c r="H51" s="35">
        <v>0.33687002652519893</v>
      </c>
      <c r="I51" s="52">
        <v>0</v>
      </c>
      <c r="J51" s="33">
        <v>410</v>
      </c>
      <c r="K51" s="35">
        <v>0.22926829268292681</v>
      </c>
      <c r="L51" s="52">
        <v>3</v>
      </c>
      <c r="M51" s="47"/>
      <c r="N51" s="47"/>
      <c r="O51" s="31">
        <v>3</v>
      </c>
      <c r="P51" s="32" t="s">
        <v>56</v>
      </c>
      <c r="Q51" s="33">
        <v>3435</v>
      </c>
      <c r="R51" s="34">
        <v>3.4476528860919578E-2</v>
      </c>
      <c r="S51" s="33">
        <v>1896</v>
      </c>
      <c r="T51" s="34">
        <v>2.497332753783538E-2</v>
      </c>
      <c r="U51" s="35">
        <v>0.81170886075949378</v>
      </c>
      <c r="V51" s="52">
        <v>4</v>
      </c>
    </row>
    <row r="52" spans="2:22" ht="15" thickBot="1" x14ac:dyDescent="0.25">
      <c r="B52" s="36">
        <v>4</v>
      </c>
      <c r="C52" s="37" t="s">
        <v>69</v>
      </c>
      <c r="D52" s="38">
        <v>485</v>
      </c>
      <c r="E52" s="39">
        <v>3.6756347101174688E-2</v>
      </c>
      <c r="F52" s="38">
        <v>324</v>
      </c>
      <c r="G52" s="39">
        <v>3.262182843334676E-2</v>
      </c>
      <c r="H52" s="40">
        <v>0.49691358024691357</v>
      </c>
      <c r="I52" s="53">
        <v>1</v>
      </c>
      <c r="J52" s="38">
        <v>613</v>
      </c>
      <c r="K52" s="40">
        <v>-0.20880913539967372</v>
      </c>
      <c r="L52" s="53">
        <v>-2</v>
      </c>
      <c r="M52" s="47"/>
      <c r="N52" s="47"/>
      <c r="O52" s="36">
        <v>4</v>
      </c>
      <c r="P52" s="37" t="s">
        <v>64</v>
      </c>
      <c r="Q52" s="38">
        <v>2828</v>
      </c>
      <c r="R52" s="39">
        <v>2.8384169903546013E-2</v>
      </c>
      <c r="S52" s="38">
        <v>1700</v>
      </c>
      <c r="T52" s="39">
        <v>2.2391696632025396E-2</v>
      </c>
      <c r="U52" s="40">
        <v>0.66352941176470592</v>
      </c>
      <c r="V52" s="53">
        <v>4</v>
      </c>
    </row>
    <row r="53" spans="2:22" ht="15" thickBot="1" x14ac:dyDescent="0.25">
      <c r="B53" s="31">
        <v>5</v>
      </c>
      <c r="C53" s="32" t="s">
        <v>37</v>
      </c>
      <c r="D53" s="33">
        <v>469</v>
      </c>
      <c r="E53" s="34">
        <v>3.5543766578249335E-2</v>
      </c>
      <c r="F53" s="33">
        <v>227</v>
      </c>
      <c r="G53" s="34">
        <v>2.2855416834474427E-2</v>
      </c>
      <c r="H53" s="35">
        <v>1.0660792951541849</v>
      </c>
      <c r="I53" s="52">
        <v>5</v>
      </c>
      <c r="J53" s="33">
        <v>373</v>
      </c>
      <c r="K53" s="35">
        <v>0.25737265415549593</v>
      </c>
      <c r="L53" s="52">
        <v>3</v>
      </c>
      <c r="M53" s="47"/>
      <c r="N53" s="47"/>
      <c r="O53" s="31">
        <v>5</v>
      </c>
      <c r="P53" s="32" t="s">
        <v>38</v>
      </c>
      <c r="Q53" s="33">
        <v>2826</v>
      </c>
      <c r="R53" s="34">
        <v>2.8364096233175755E-2</v>
      </c>
      <c r="S53" s="33">
        <v>3233</v>
      </c>
      <c r="T53" s="34">
        <v>4.258373835961065E-2</v>
      </c>
      <c r="U53" s="35">
        <v>-0.12588926693473557</v>
      </c>
      <c r="V53" s="52">
        <v>-3</v>
      </c>
    </row>
    <row r="54" spans="2:22" ht="15" thickBot="1" x14ac:dyDescent="0.25">
      <c r="B54" s="36">
        <v>6</v>
      </c>
      <c r="C54" s="37" t="s">
        <v>48</v>
      </c>
      <c r="D54" s="38">
        <v>366</v>
      </c>
      <c r="E54" s="39">
        <v>2.7737779461917394E-2</v>
      </c>
      <c r="F54" s="38">
        <v>286</v>
      </c>
      <c r="G54" s="39">
        <v>2.8795811518324606E-2</v>
      </c>
      <c r="H54" s="40">
        <v>0.2797202797202798</v>
      </c>
      <c r="I54" s="53">
        <v>0</v>
      </c>
      <c r="J54" s="38">
        <v>395</v>
      </c>
      <c r="K54" s="40">
        <v>-7.3417721518987289E-2</v>
      </c>
      <c r="L54" s="53">
        <v>1</v>
      </c>
      <c r="M54" s="47"/>
      <c r="N54" s="47"/>
      <c r="O54" s="36">
        <v>6</v>
      </c>
      <c r="P54" s="37" t="s">
        <v>69</v>
      </c>
      <c r="Q54" s="38">
        <v>2721</v>
      </c>
      <c r="R54" s="39">
        <v>2.7310228538737165E-2</v>
      </c>
      <c r="S54" s="38">
        <v>2218</v>
      </c>
      <c r="T54" s="39">
        <v>2.9214578311666073E-2</v>
      </c>
      <c r="U54" s="40">
        <v>0.22678088367899019</v>
      </c>
      <c r="V54" s="53">
        <v>0</v>
      </c>
    </row>
    <row r="55" spans="2:22" ht="15" thickBot="1" x14ac:dyDescent="0.25">
      <c r="B55" s="31">
        <v>7</v>
      </c>
      <c r="C55" s="32" t="s">
        <v>64</v>
      </c>
      <c r="D55" s="33">
        <v>338</v>
      </c>
      <c r="E55" s="34">
        <v>2.561576354679803E-2</v>
      </c>
      <c r="F55" s="33">
        <v>208</v>
      </c>
      <c r="G55" s="34">
        <v>2.0942408376963352E-2</v>
      </c>
      <c r="H55" s="35">
        <v>0.625</v>
      </c>
      <c r="I55" s="52">
        <v>5</v>
      </c>
      <c r="J55" s="33">
        <v>446</v>
      </c>
      <c r="K55" s="35">
        <v>-0.24215246636771304</v>
      </c>
      <c r="L55" s="52">
        <v>-2</v>
      </c>
      <c r="M55" s="47"/>
      <c r="N55" s="47"/>
      <c r="O55" s="31">
        <v>7</v>
      </c>
      <c r="P55" s="32" t="s">
        <v>48</v>
      </c>
      <c r="Q55" s="33">
        <v>2704</v>
      </c>
      <c r="R55" s="34">
        <v>2.7139602340589965E-2</v>
      </c>
      <c r="S55" s="33">
        <v>2234</v>
      </c>
      <c r="T55" s="34">
        <v>2.9425323691732196E-2</v>
      </c>
      <c r="U55" s="35">
        <v>0.21038495971351834</v>
      </c>
      <c r="V55" s="52">
        <v>-2</v>
      </c>
    </row>
    <row r="56" spans="2:22" ht="15" thickBot="1" x14ac:dyDescent="0.25">
      <c r="B56" s="36">
        <v>8</v>
      </c>
      <c r="C56" s="37" t="s">
        <v>36</v>
      </c>
      <c r="D56" s="38">
        <v>300</v>
      </c>
      <c r="E56" s="39">
        <v>2.2735884804850323E-2</v>
      </c>
      <c r="F56" s="38">
        <v>138</v>
      </c>
      <c r="G56" s="39">
        <v>1.3894482480869915E-2</v>
      </c>
      <c r="H56" s="40">
        <v>1.1739130434782608</v>
      </c>
      <c r="I56" s="53">
        <v>11</v>
      </c>
      <c r="J56" s="38">
        <v>222</v>
      </c>
      <c r="K56" s="40">
        <v>0.35135135135135132</v>
      </c>
      <c r="L56" s="53">
        <v>8</v>
      </c>
      <c r="M56" s="47"/>
      <c r="N56" s="47"/>
      <c r="O56" s="36">
        <v>8</v>
      </c>
      <c r="P56" s="37" t="s">
        <v>37</v>
      </c>
      <c r="Q56" s="38">
        <v>2650</v>
      </c>
      <c r="R56" s="39">
        <v>2.6597613240592975E-2</v>
      </c>
      <c r="S56" s="38">
        <v>2703</v>
      </c>
      <c r="T56" s="39">
        <v>3.560279764492038E-2</v>
      </c>
      <c r="U56" s="40">
        <v>-1.9607843137254943E-2</v>
      </c>
      <c r="V56" s="53">
        <v>-4</v>
      </c>
    </row>
    <row r="57" spans="2:22" ht="15" thickBot="1" x14ac:dyDescent="0.25">
      <c r="B57" s="31">
        <v>9</v>
      </c>
      <c r="C57" s="32" t="s">
        <v>47</v>
      </c>
      <c r="D57" s="33">
        <v>294</v>
      </c>
      <c r="E57" s="34">
        <v>2.2281167108753316E-2</v>
      </c>
      <c r="F57" s="33">
        <v>349</v>
      </c>
      <c r="G57" s="34">
        <v>3.5138944824808699E-2</v>
      </c>
      <c r="H57" s="35">
        <v>-0.15759312320916907</v>
      </c>
      <c r="I57" s="52">
        <v>-5</v>
      </c>
      <c r="J57" s="33">
        <v>261</v>
      </c>
      <c r="K57" s="35">
        <v>0.12643678160919536</v>
      </c>
      <c r="L57" s="52">
        <v>2</v>
      </c>
      <c r="M57" s="47"/>
      <c r="N57" s="47"/>
      <c r="O57" s="31">
        <v>9</v>
      </c>
      <c r="P57" s="32" t="s">
        <v>62</v>
      </c>
      <c r="Q57" s="33">
        <v>2627</v>
      </c>
      <c r="R57" s="34">
        <v>2.6366766031335E-2</v>
      </c>
      <c r="S57" s="33">
        <v>1401</v>
      </c>
      <c r="T57" s="34">
        <v>1.8453392342039753E-2</v>
      </c>
      <c r="U57" s="35">
        <v>0.87508922198429695</v>
      </c>
      <c r="V57" s="52">
        <v>3</v>
      </c>
    </row>
    <row r="58" spans="2:22" ht="15" thickBot="1" x14ac:dyDescent="0.25">
      <c r="B58" s="36">
        <v>10</v>
      </c>
      <c r="C58" s="37" t="s">
        <v>56</v>
      </c>
      <c r="D58" s="38">
        <v>289</v>
      </c>
      <c r="E58" s="39">
        <v>2.1902235695339143E-2</v>
      </c>
      <c r="F58" s="38">
        <v>102</v>
      </c>
      <c r="G58" s="39">
        <v>1.026983487716472E-2</v>
      </c>
      <c r="H58" s="40">
        <v>1.8333333333333335</v>
      </c>
      <c r="I58" s="53">
        <v>20</v>
      </c>
      <c r="J58" s="38">
        <v>371</v>
      </c>
      <c r="K58" s="40">
        <v>-0.22102425876010778</v>
      </c>
      <c r="L58" s="53">
        <v>-1</v>
      </c>
      <c r="M58" s="47"/>
      <c r="N58" s="47"/>
      <c r="O58" s="36">
        <v>10</v>
      </c>
      <c r="P58" s="37" t="s">
        <v>47</v>
      </c>
      <c r="Q58" s="38">
        <v>2588</v>
      </c>
      <c r="R58" s="39">
        <v>2.5975329459114953E-2</v>
      </c>
      <c r="S58" s="38">
        <v>1646</v>
      </c>
      <c r="T58" s="39">
        <v>2.1680430974302237E-2</v>
      </c>
      <c r="U58" s="40">
        <v>0.57229647630619684</v>
      </c>
      <c r="V58" s="53">
        <v>-1</v>
      </c>
    </row>
    <row r="59" spans="2:22" ht="15" thickBot="1" x14ac:dyDescent="0.25">
      <c r="B59" s="31">
        <v>11</v>
      </c>
      <c r="C59" s="32" t="s">
        <v>130</v>
      </c>
      <c r="D59" s="33">
        <v>265</v>
      </c>
      <c r="E59" s="34">
        <v>2.0083364910951119E-2</v>
      </c>
      <c r="F59" s="33">
        <v>234</v>
      </c>
      <c r="G59" s="34">
        <v>2.356020942408377E-2</v>
      </c>
      <c r="H59" s="35">
        <v>0.13247863247863245</v>
      </c>
      <c r="I59" s="52">
        <v>-3</v>
      </c>
      <c r="J59" s="33">
        <v>238</v>
      </c>
      <c r="K59" s="35">
        <v>0.11344537815126055</v>
      </c>
      <c r="L59" s="52">
        <v>1</v>
      </c>
      <c r="M59" s="47"/>
      <c r="N59" s="47"/>
      <c r="O59" s="31">
        <v>11</v>
      </c>
      <c r="P59" s="32" t="s">
        <v>35</v>
      </c>
      <c r="Q59" s="33">
        <v>2128</v>
      </c>
      <c r="R59" s="34">
        <v>2.1358385273955418E-2</v>
      </c>
      <c r="S59" s="33">
        <v>1165</v>
      </c>
      <c r="T59" s="34">
        <v>1.5344897986064462E-2</v>
      </c>
      <c r="U59" s="35">
        <v>0.8266094420600858</v>
      </c>
      <c r="V59" s="52">
        <v>8</v>
      </c>
    </row>
    <row r="60" spans="2:22" ht="15" thickBot="1" x14ac:dyDescent="0.25">
      <c r="B60" s="36">
        <v>12</v>
      </c>
      <c r="C60" s="37" t="s">
        <v>175</v>
      </c>
      <c r="D60" s="38">
        <v>222</v>
      </c>
      <c r="E60" s="39">
        <v>1.6824554755589239E-2</v>
      </c>
      <c r="F60" s="38">
        <v>23</v>
      </c>
      <c r="G60" s="39">
        <v>2.3157470801449861E-3</v>
      </c>
      <c r="H60" s="40">
        <v>8.6521739130434785</v>
      </c>
      <c r="I60" s="53">
        <v>71</v>
      </c>
      <c r="J60" s="38">
        <v>96</v>
      </c>
      <c r="K60" s="40">
        <v>1.3125</v>
      </c>
      <c r="L60" s="53">
        <v>31</v>
      </c>
      <c r="M60" s="47"/>
      <c r="N60" s="47"/>
      <c r="O60" s="36">
        <v>12</v>
      </c>
      <c r="P60" s="37" t="s">
        <v>74</v>
      </c>
      <c r="Q60" s="38">
        <v>1910</v>
      </c>
      <c r="R60" s="39">
        <v>1.9170355203597202E-2</v>
      </c>
      <c r="S60" s="38">
        <v>1499</v>
      </c>
      <c r="T60" s="39">
        <v>1.9744207794944745E-2</v>
      </c>
      <c r="U60" s="40">
        <v>0.27418278852568378</v>
      </c>
      <c r="V60" s="53">
        <v>-1</v>
      </c>
    </row>
    <row r="61" spans="2:22" ht="15" thickBot="1" x14ac:dyDescent="0.25">
      <c r="B61" s="31">
        <v>13</v>
      </c>
      <c r="C61" s="32" t="s">
        <v>74</v>
      </c>
      <c r="D61" s="33">
        <v>211</v>
      </c>
      <c r="E61" s="34">
        <v>1.5990905646078059E-2</v>
      </c>
      <c r="F61" s="33">
        <v>171</v>
      </c>
      <c r="G61" s="34">
        <v>1.7217076117599678E-2</v>
      </c>
      <c r="H61" s="35">
        <v>0.23391812865497075</v>
      </c>
      <c r="I61" s="52">
        <v>3</v>
      </c>
      <c r="J61" s="33">
        <v>191</v>
      </c>
      <c r="K61" s="35">
        <v>0.10471204188481686</v>
      </c>
      <c r="L61" s="52">
        <v>8</v>
      </c>
      <c r="M61" s="47"/>
      <c r="N61" s="47"/>
      <c r="O61" s="31">
        <v>13</v>
      </c>
      <c r="P61" s="32" t="s">
        <v>116</v>
      </c>
      <c r="Q61" s="33">
        <v>1801</v>
      </c>
      <c r="R61" s="34">
        <v>1.8076340168418095E-2</v>
      </c>
      <c r="S61" s="33">
        <v>1270</v>
      </c>
      <c r="T61" s="34">
        <v>1.6727914542748384E-2</v>
      </c>
      <c r="U61" s="35">
        <v>0.4181102362204725</v>
      </c>
      <c r="V61" s="52">
        <v>4</v>
      </c>
    </row>
    <row r="62" spans="2:22" ht="15" thickBot="1" x14ac:dyDescent="0.25">
      <c r="B62" s="36">
        <v>14</v>
      </c>
      <c r="C62" s="37" t="s">
        <v>176</v>
      </c>
      <c r="D62" s="38">
        <v>210</v>
      </c>
      <c r="E62" s="39">
        <v>1.5915119363395226E-2</v>
      </c>
      <c r="F62" s="38">
        <v>123</v>
      </c>
      <c r="G62" s="39">
        <v>1.2384212645992751E-2</v>
      </c>
      <c r="H62" s="40">
        <v>0.70731707317073167</v>
      </c>
      <c r="I62" s="53">
        <v>11</v>
      </c>
      <c r="J62" s="38">
        <v>168</v>
      </c>
      <c r="K62" s="40">
        <v>0.25</v>
      </c>
      <c r="L62" s="53">
        <v>12</v>
      </c>
      <c r="M62" s="47"/>
      <c r="N62" s="47"/>
      <c r="O62" s="36">
        <v>14</v>
      </c>
      <c r="P62" s="37" t="s">
        <v>124</v>
      </c>
      <c r="Q62" s="38">
        <v>1651</v>
      </c>
      <c r="R62" s="39">
        <v>1.6570814890648679E-2</v>
      </c>
      <c r="S62" s="38">
        <v>870</v>
      </c>
      <c r="T62" s="39">
        <v>1.145928004109535E-2</v>
      </c>
      <c r="U62" s="40">
        <v>0.89770114942528734</v>
      </c>
      <c r="V62" s="53">
        <v>10</v>
      </c>
    </row>
    <row r="63" spans="2:22" ht="15" thickBot="1" x14ac:dyDescent="0.25">
      <c r="B63" s="31">
        <v>15</v>
      </c>
      <c r="C63" s="32" t="s">
        <v>142</v>
      </c>
      <c r="D63" s="33">
        <v>206</v>
      </c>
      <c r="E63" s="34">
        <v>1.5611974232663887E-2</v>
      </c>
      <c r="F63" s="33">
        <v>0</v>
      </c>
      <c r="G63" s="34">
        <v>0</v>
      </c>
      <c r="H63" s="35"/>
      <c r="I63" s="52"/>
      <c r="J63" s="33">
        <v>230</v>
      </c>
      <c r="K63" s="35">
        <v>-0.10434782608695647</v>
      </c>
      <c r="L63" s="52">
        <v>-1</v>
      </c>
      <c r="M63" s="47"/>
      <c r="N63" s="47"/>
      <c r="O63" s="31">
        <v>15</v>
      </c>
      <c r="P63" s="32" t="s">
        <v>36</v>
      </c>
      <c r="Q63" s="33">
        <v>1516</v>
      </c>
      <c r="R63" s="34">
        <v>1.5215842140656207E-2</v>
      </c>
      <c r="S63" s="33">
        <v>1294</v>
      </c>
      <c r="T63" s="34">
        <v>1.7044032612847565E-2</v>
      </c>
      <c r="U63" s="35">
        <v>0.17156105100463681</v>
      </c>
      <c r="V63" s="52">
        <v>1</v>
      </c>
    </row>
    <row r="64" spans="2:22" ht="15" thickBot="1" x14ac:dyDescent="0.25">
      <c r="B64" s="36">
        <v>16</v>
      </c>
      <c r="C64" s="37" t="s">
        <v>114</v>
      </c>
      <c r="D64" s="38">
        <v>200</v>
      </c>
      <c r="E64" s="39">
        <v>1.5157256536566882E-2</v>
      </c>
      <c r="F64" s="38">
        <v>183</v>
      </c>
      <c r="G64" s="39">
        <v>1.842529198550141E-2</v>
      </c>
      <c r="H64" s="40">
        <v>9.2896174863388081E-2</v>
      </c>
      <c r="I64" s="53">
        <v>-3</v>
      </c>
      <c r="J64" s="38">
        <v>182</v>
      </c>
      <c r="K64" s="40">
        <v>9.8901098901098994E-2</v>
      </c>
      <c r="L64" s="53">
        <v>6</v>
      </c>
      <c r="M64" s="47"/>
      <c r="N64" s="47"/>
      <c r="O64" s="36"/>
      <c r="P64" s="37" t="s">
        <v>104</v>
      </c>
      <c r="Q64" s="38">
        <v>1516</v>
      </c>
      <c r="R64" s="39">
        <v>1.5215842140656207E-2</v>
      </c>
      <c r="S64" s="38">
        <v>1203</v>
      </c>
      <c r="T64" s="39">
        <v>1.58454182637215E-2</v>
      </c>
      <c r="U64" s="40">
        <v>0.26018287614297586</v>
      </c>
      <c r="V64" s="53">
        <v>3</v>
      </c>
    </row>
    <row r="65" spans="2:22" ht="15" thickBot="1" x14ac:dyDescent="0.25">
      <c r="B65" s="31">
        <v>17</v>
      </c>
      <c r="C65" s="32" t="s">
        <v>134</v>
      </c>
      <c r="D65" s="33">
        <v>197</v>
      </c>
      <c r="E65" s="34">
        <v>1.4929897688518379E-2</v>
      </c>
      <c r="F65" s="33">
        <v>0</v>
      </c>
      <c r="G65" s="34">
        <v>0</v>
      </c>
      <c r="H65" s="35"/>
      <c r="I65" s="52"/>
      <c r="J65" s="33">
        <v>480</v>
      </c>
      <c r="K65" s="35">
        <v>-0.58958333333333335</v>
      </c>
      <c r="L65" s="52">
        <v>-13</v>
      </c>
      <c r="M65" s="47"/>
      <c r="N65" s="47"/>
      <c r="O65" s="31">
        <v>17</v>
      </c>
      <c r="P65" s="32" t="s">
        <v>130</v>
      </c>
      <c r="Q65" s="33">
        <v>1445</v>
      </c>
      <c r="R65" s="34">
        <v>1.4503226842512019E-2</v>
      </c>
      <c r="S65" s="33">
        <v>1384</v>
      </c>
      <c r="T65" s="34">
        <v>1.8229475375719499E-2</v>
      </c>
      <c r="U65" s="35">
        <v>4.407514450867045E-2</v>
      </c>
      <c r="V65" s="52">
        <v>-4</v>
      </c>
    </row>
    <row r="66" spans="2:22" ht="15" thickBot="1" x14ac:dyDescent="0.25">
      <c r="B66" s="36">
        <v>18</v>
      </c>
      <c r="C66" s="37" t="s">
        <v>96</v>
      </c>
      <c r="D66" s="38">
        <v>184</v>
      </c>
      <c r="E66" s="39">
        <v>1.394467601364153E-2</v>
      </c>
      <c r="F66" s="38">
        <v>254</v>
      </c>
      <c r="G66" s="39">
        <v>2.5573902537253324E-2</v>
      </c>
      <c r="H66" s="40">
        <v>-0.27559055118110232</v>
      </c>
      <c r="I66" s="53">
        <v>-11</v>
      </c>
      <c r="J66" s="38">
        <v>151</v>
      </c>
      <c r="K66" s="40">
        <v>0.2185430463576159</v>
      </c>
      <c r="L66" s="53">
        <v>10</v>
      </c>
      <c r="M66" s="47"/>
      <c r="N66" s="47"/>
      <c r="O66" s="36">
        <v>18</v>
      </c>
      <c r="P66" s="37" t="s">
        <v>96</v>
      </c>
      <c r="Q66" s="38">
        <v>1430</v>
      </c>
      <c r="R66" s="39">
        <v>1.4352674314735078E-2</v>
      </c>
      <c r="S66" s="38">
        <v>1552</v>
      </c>
      <c r="T66" s="39">
        <v>2.0442301866413774E-2</v>
      </c>
      <c r="U66" s="40">
        <v>-7.8608247422680466E-2</v>
      </c>
      <c r="V66" s="53">
        <v>-8</v>
      </c>
    </row>
    <row r="67" spans="2:22" ht="15" thickBot="1" x14ac:dyDescent="0.25">
      <c r="B67" s="31">
        <v>19</v>
      </c>
      <c r="C67" s="32" t="s">
        <v>177</v>
      </c>
      <c r="D67" s="33">
        <v>179</v>
      </c>
      <c r="E67" s="34">
        <v>1.3565744600227359E-2</v>
      </c>
      <c r="F67" s="33">
        <v>173</v>
      </c>
      <c r="G67" s="34">
        <v>1.7418445428916633E-2</v>
      </c>
      <c r="H67" s="35">
        <v>3.4682080924855585E-2</v>
      </c>
      <c r="I67" s="52">
        <v>-4</v>
      </c>
      <c r="J67" s="33">
        <v>89</v>
      </c>
      <c r="K67" s="35">
        <v>1.0112359550561796</v>
      </c>
      <c r="L67" s="52">
        <v>26</v>
      </c>
      <c r="O67" s="31">
        <v>19</v>
      </c>
      <c r="P67" s="32" t="s">
        <v>114</v>
      </c>
      <c r="Q67" s="33">
        <v>1428</v>
      </c>
      <c r="R67" s="34">
        <v>1.4332600644364819E-2</v>
      </c>
      <c r="S67" s="33">
        <v>1059</v>
      </c>
      <c r="T67" s="34">
        <v>1.3948709843126407E-2</v>
      </c>
      <c r="U67" s="35">
        <v>0.34844192634560911</v>
      </c>
      <c r="V67" s="52">
        <v>1</v>
      </c>
    </row>
    <row r="68" spans="2:22" ht="15" thickBot="1" x14ac:dyDescent="0.25">
      <c r="B68" s="36">
        <v>20</v>
      </c>
      <c r="C68" s="37" t="s">
        <v>143</v>
      </c>
      <c r="D68" s="38">
        <v>171</v>
      </c>
      <c r="E68" s="39">
        <v>1.2959454338764683E-2</v>
      </c>
      <c r="F68" s="38">
        <v>230</v>
      </c>
      <c r="G68" s="39">
        <v>2.3157470801449857E-2</v>
      </c>
      <c r="H68" s="40">
        <v>-0.25652173913043474</v>
      </c>
      <c r="I68" s="53">
        <v>-11</v>
      </c>
      <c r="J68" s="38">
        <v>221</v>
      </c>
      <c r="K68" s="40">
        <v>-0.22624434389140269</v>
      </c>
      <c r="L68" s="53">
        <v>-3</v>
      </c>
      <c r="O68" s="36">
        <v>20</v>
      </c>
      <c r="P68" s="37" t="s">
        <v>134</v>
      </c>
      <c r="Q68" s="38">
        <v>1279</v>
      </c>
      <c r="R68" s="39">
        <v>1.2837112201780534E-2</v>
      </c>
      <c r="S68" s="38">
        <v>0</v>
      </c>
      <c r="T68" s="39">
        <v>0</v>
      </c>
      <c r="U68" s="40"/>
      <c r="V68" s="53"/>
    </row>
    <row r="69" spans="2:22" ht="15" thickBot="1" x14ac:dyDescent="0.25">
      <c r="B69" s="89" t="s">
        <v>42</v>
      </c>
      <c r="C69" s="90"/>
      <c r="D69" s="41">
        <f>SUM(D49:D68)</f>
        <v>6475</v>
      </c>
      <c r="E69" s="42">
        <f>D69/D71</f>
        <v>0.49071618037135278</v>
      </c>
      <c r="F69" s="41">
        <f>SUM(F49:F68)</f>
        <v>4397</v>
      </c>
      <c r="G69" s="42">
        <f>F69/F71</f>
        <v>0.44271043093032619</v>
      </c>
      <c r="H69" s="43">
        <f>D69/F69-1</f>
        <v>0.47259495110302474</v>
      </c>
      <c r="I69" s="54"/>
      <c r="J69" s="41">
        <f>SUM(J49:J68)</f>
        <v>6356</v>
      </c>
      <c r="K69" s="42">
        <f>D69/J69-1</f>
        <v>1.8722466960352513E-2</v>
      </c>
      <c r="L69" s="41"/>
      <c r="O69" s="89" t="s">
        <v>42</v>
      </c>
      <c r="P69" s="90"/>
      <c r="Q69" s="41">
        <f>SUM(Q49:Q68)</f>
        <v>48141</v>
      </c>
      <c r="R69" s="42">
        <f>Q69/Q71</f>
        <v>0.48318328264731564</v>
      </c>
      <c r="S69" s="41">
        <f>SUM(S49:S68)</f>
        <v>35476</v>
      </c>
      <c r="T69" s="42">
        <f>S69/S71</f>
        <v>0.4672751939516076</v>
      </c>
      <c r="U69" s="43">
        <f>Q69/S69-1</f>
        <v>0.35700191678881499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6720</v>
      </c>
      <c r="E70" s="42">
        <f>D70/D71</f>
        <v>0.50928381962864722</v>
      </c>
      <c r="F70" s="41">
        <f>F71-SUM(F49:F68)</f>
        <v>5535</v>
      </c>
      <c r="G70" s="42">
        <f>F70/F71</f>
        <v>0.55728956906967375</v>
      </c>
      <c r="H70" s="43">
        <f>D70/F70-1</f>
        <v>0.21409214092140916</v>
      </c>
      <c r="I70" s="54"/>
      <c r="J70" s="41">
        <f>J71-SUM(J49:J68)</f>
        <v>7970</v>
      </c>
      <c r="K70" s="42">
        <f>D70/J70-1</f>
        <v>-0.15683814303638643</v>
      </c>
      <c r="L70" s="41"/>
      <c r="O70" s="89" t="s">
        <v>12</v>
      </c>
      <c r="P70" s="90"/>
      <c r="Q70" s="41">
        <f>Q71-SUM(Q49:Q68)</f>
        <v>51492</v>
      </c>
      <c r="R70" s="42">
        <f>Q70/Q71</f>
        <v>0.51681671735268431</v>
      </c>
      <c r="S70" s="41">
        <f>S71-SUM(S49:S68)</f>
        <v>40445</v>
      </c>
      <c r="T70" s="42">
        <f>S70/S71</f>
        <v>0.53272480604839245</v>
      </c>
      <c r="U70" s="43">
        <f>Q70/S70-1</f>
        <v>0.27313635801706027</v>
      </c>
      <c r="V70" s="54"/>
    </row>
    <row r="71" spans="2:22" ht="15" thickBot="1" x14ac:dyDescent="0.25">
      <c r="B71" s="91" t="s">
        <v>34</v>
      </c>
      <c r="C71" s="92"/>
      <c r="D71" s="44">
        <v>13195</v>
      </c>
      <c r="E71" s="45">
        <v>1</v>
      </c>
      <c r="F71" s="44">
        <v>9932</v>
      </c>
      <c r="G71" s="45">
        <v>1</v>
      </c>
      <c r="H71" s="46">
        <v>0.32853403141361248</v>
      </c>
      <c r="I71" s="56"/>
      <c r="J71" s="44">
        <v>14326</v>
      </c>
      <c r="K71" s="46">
        <v>-7.8947368421052655E-2</v>
      </c>
      <c r="L71" s="44"/>
      <c r="M71" s="47"/>
      <c r="O71" s="91" t="s">
        <v>34</v>
      </c>
      <c r="P71" s="92"/>
      <c r="Q71" s="44">
        <v>99633</v>
      </c>
      <c r="R71" s="45">
        <v>1</v>
      </c>
      <c r="S71" s="44">
        <v>75921</v>
      </c>
      <c r="T71" s="45">
        <v>1</v>
      </c>
      <c r="U71" s="46">
        <v>0.31232465325799197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45506</v>
      </c>
    </row>
    <row r="2" spans="2:22" ht="15" customHeight="1" x14ac:dyDescent="0.2">
      <c r="D2" s="3"/>
      <c r="L2" s="4"/>
      <c r="O2" s="125" t="s">
        <v>122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178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179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121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155</v>
      </c>
      <c r="E6" s="102"/>
      <c r="F6" s="102"/>
      <c r="G6" s="102"/>
      <c r="H6" s="102"/>
      <c r="I6" s="103"/>
      <c r="J6" s="101" t="s">
        <v>138</v>
      </c>
      <c r="K6" s="102"/>
      <c r="L6" s="103"/>
      <c r="M6" s="47"/>
      <c r="N6" s="47"/>
      <c r="O6" s="106" t="s">
        <v>0</v>
      </c>
      <c r="P6" s="108" t="s">
        <v>1</v>
      </c>
      <c r="Q6" s="101" t="s">
        <v>162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156</v>
      </c>
      <c r="E7" s="111"/>
      <c r="F7" s="111"/>
      <c r="G7" s="111"/>
      <c r="H7" s="111"/>
      <c r="I7" s="112"/>
      <c r="J7" s="110" t="s">
        <v>157</v>
      </c>
      <c r="K7" s="111"/>
      <c r="L7" s="112"/>
      <c r="M7" s="47"/>
      <c r="N7" s="47"/>
      <c r="O7" s="107"/>
      <c r="P7" s="109"/>
      <c r="Q7" s="110" t="s">
        <v>163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158</v>
      </c>
      <c r="L8" s="85" t="s">
        <v>160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85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86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86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159</v>
      </c>
      <c r="L10" s="97" t="s">
        <v>161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97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98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98"/>
    </row>
    <row r="12" spans="2:22" ht="14.45" customHeight="1" thickBot="1" x14ac:dyDescent="0.25">
      <c r="B12" s="31">
        <v>1</v>
      </c>
      <c r="C12" s="32" t="s">
        <v>19</v>
      </c>
      <c r="D12" s="33">
        <v>4975</v>
      </c>
      <c r="E12" s="34">
        <v>0.16612682405583196</v>
      </c>
      <c r="F12" s="33">
        <v>4171</v>
      </c>
      <c r="G12" s="34">
        <v>0.15765799818566678</v>
      </c>
      <c r="H12" s="35">
        <v>0.19275953008870772</v>
      </c>
      <c r="I12" s="52">
        <v>0</v>
      </c>
      <c r="J12" s="33">
        <v>5194</v>
      </c>
      <c r="K12" s="35">
        <v>-4.2164035425490964E-2</v>
      </c>
      <c r="L12" s="52">
        <v>0</v>
      </c>
      <c r="M12" s="47"/>
      <c r="N12" s="47"/>
      <c r="O12" s="31">
        <v>1</v>
      </c>
      <c r="P12" s="32" t="s">
        <v>19</v>
      </c>
      <c r="Q12" s="33">
        <v>39335</v>
      </c>
      <c r="R12" s="34">
        <v>0.17841753376937941</v>
      </c>
      <c r="S12" s="33">
        <v>34746</v>
      </c>
      <c r="T12" s="34">
        <v>0.17447938897565041</v>
      </c>
      <c r="U12" s="35">
        <v>0.13207275657629647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3033</v>
      </c>
      <c r="E13" s="39">
        <v>0.10127892610278158</v>
      </c>
      <c r="F13" s="38">
        <v>3176</v>
      </c>
      <c r="G13" s="39">
        <v>0.12004838221953432</v>
      </c>
      <c r="H13" s="40">
        <v>-4.5025188916876568E-2</v>
      </c>
      <c r="I13" s="53">
        <v>0</v>
      </c>
      <c r="J13" s="38">
        <v>3468</v>
      </c>
      <c r="K13" s="40">
        <v>-0.12543252595155707</v>
      </c>
      <c r="L13" s="53">
        <v>0</v>
      </c>
      <c r="M13" s="47"/>
      <c r="N13" s="47"/>
      <c r="O13" s="36">
        <v>2</v>
      </c>
      <c r="P13" s="37" t="s">
        <v>17</v>
      </c>
      <c r="Q13" s="38">
        <v>24801</v>
      </c>
      <c r="R13" s="39">
        <v>0.11249353641831393</v>
      </c>
      <c r="S13" s="38">
        <v>22651</v>
      </c>
      <c r="T13" s="39">
        <v>0.11374352845471299</v>
      </c>
      <c r="U13" s="40">
        <v>9.4918546642532409E-2</v>
      </c>
      <c r="V13" s="53">
        <v>0</v>
      </c>
    </row>
    <row r="14" spans="2:22" ht="14.45" customHeight="1" thickBot="1" x14ac:dyDescent="0.25">
      <c r="B14" s="31">
        <v>3</v>
      </c>
      <c r="C14" s="32" t="s">
        <v>32</v>
      </c>
      <c r="D14" s="33">
        <v>2503</v>
      </c>
      <c r="E14" s="34">
        <v>8.3580993087788422E-2</v>
      </c>
      <c r="F14" s="33">
        <v>1914</v>
      </c>
      <c r="G14" s="34">
        <v>7.2346537647414569E-2</v>
      </c>
      <c r="H14" s="35">
        <v>0.30773249738766983</v>
      </c>
      <c r="I14" s="52">
        <v>2</v>
      </c>
      <c r="J14" s="33">
        <v>2210</v>
      </c>
      <c r="K14" s="35">
        <v>0.13257918552036196</v>
      </c>
      <c r="L14" s="52">
        <v>2</v>
      </c>
      <c r="M14" s="47"/>
      <c r="N14" s="47"/>
      <c r="O14" s="31">
        <v>3</v>
      </c>
      <c r="P14" s="32" t="s">
        <v>16</v>
      </c>
      <c r="Q14" s="33">
        <v>14355</v>
      </c>
      <c r="R14" s="34">
        <v>6.511208077435976E-2</v>
      </c>
      <c r="S14" s="33">
        <v>11444</v>
      </c>
      <c r="T14" s="34">
        <v>5.7466819991865058E-2</v>
      </c>
      <c r="U14" s="35">
        <v>0.2543691017126879</v>
      </c>
      <c r="V14" s="52">
        <v>3</v>
      </c>
    </row>
    <row r="15" spans="2:22" ht="14.45" customHeight="1" thickBot="1" x14ac:dyDescent="0.25">
      <c r="B15" s="36">
        <v>4</v>
      </c>
      <c r="C15" s="37" t="s">
        <v>31</v>
      </c>
      <c r="D15" s="38">
        <v>2284</v>
      </c>
      <c r="E15" s="39">
        <v>7.6268073596687483E-2</v>
      </c>
      <c r="F15" s="38">
        <v>1526</v>
      </c>
      <c r="G15" s="39">
        <v>5.7680677351073482E-2</v>
      </c>
      <c r="H15" s="40">
        <v>0.49672346002621226</v>
      </c>
      <c r="I15" s="53">
        <v>3</v>
      </c>
      <c r="J15" s="38">
        <v>2314</v>
      </c>
      <c r="K15" s="40">
        <v>-1.2964563526361328E-2</v>
      </c>
      <c r="L15" s="53">
        <v>0</v>
      </c>
      <c r="M15" s="47"/>
      <c r="N15" s="47"/>
      <c r="O15" s="36">
        <v>4</v>
      </c>
      <c r="P15" s="37" t="s">
        <v>31</v>
      </c>
      <c r="Q15" s="38">
        <v>14120</v>
      </c>
      <c r="R15" s="39">
        <v>6.40461567770087E-2</v>
      </c>
      <c r="S15" s="38">
        <v>9293</v>
      </c>
      <c r="T15" s="39">
        <v>4.6665428013317196E-2</v>
      </c>
      <c r="U15" s="40">
        <v>0.51942322177983424</v>
      </c>
      <c r="V15" s="53">
        <v>4</v>
      </c>
    </row>
    <row r="16" spans="2:22" ht="14.45" customHeight="1" thickBot="1" x14ac:dyDescent="0.25">
      <c r="B16" s="31">
        <v>5</v>
      </c>
      <c r="C16" s="32" t="s">
        <v>18</v>
      </c>
      <c r="D16" s="33">
        <v>2069</v>
      </c>
      <c r="E16" s="34">
        <v>6.9088723411360076E-2</v>
      </c>
      <c r="F16" s="33">
        <v>2142</v>
      </c>
      <c r="G16" s="34">
        <v>8.0964620501965526E-2</v>
      </c>
      <c r="H16" s="35">
        <v>-3.4080298786181129E-2</v>
      </c>
      <c r="I16" s="52">
        <v>-2</v>
      </c>
      <c r="J16" s="33">
        <v>2389</v>
      </c>
      <c r="K16" s="35">
        <v>-0.13394725826705733</v>
      </c>
      <c r="L16" s="52">
        <v>-2</v>
      </c>
      <c r="M16" s="47"/>
      <c r="N16" s="47"/>
      <c r="O16" s="31">
        <v>5</v>
      </c>
      <c r="P16" s="32" t="s">
        <v>18</v>
      </c>
      <c r="Q16" s="33">
        <v>13936</v>
      </c>
      <c r="R16" s="34">
        <v>6.3211560966316804E-2</v>
      </c>
      <c r="S16" s="33">
        <v>15197</v>
      </c>
      <c r="T16" s="34">
        <v>7.6312763318452756E-2</v>
      </c>
      <c r="U16" s="35">
        <v>-8.2976903336184793E-2</v>
      </c>
      <c r="V16" s="52">
        <v>-2</v>
      </c>
    </row>
    <row r="17" spans="2:22" ht="14.45" customHeight="1" thickBot="1" x14ac:dyDescent="0.25">
      <c r="B17" s="36">
        <v>6</v>
      </c>
      <c r="C17" s="37" t="s">
        <v>16</v>
      </c>
      <c r="D17" s="38">
        <v>2035</v>
      </c>
      <c r="E17" s="39">
        <v>6.7953384312285037E-2</v>
      </c>
      <c r="F17" s="38">
        <v>1280</v>
      </c>
      <c r="G17" s="39">
        <v>4.838221953432114E-2</v>
      </c>
      <c r="H17" s="40">
        <v>0.58984375</v>
      </c>
      <c r="I17" s="53">
        <v>2</v>
      </c>
      <c r="J17" s="38">
        <v>1852</v>
      </c>
      <c r="K17" s="40">
        <v>9.8812095032397407E-2</v>
      </c>
      <c r="L17" s="53">
        <v>2</v>
      </c>
      <c r="M17" s="47"/>
      <c r="N17" s="47"/>
      <c r="O17" s="36">
        <v>6</v>
      </c>
      <c r="P17" s="37" t="s">
        <v>32</v>
      </c>
      <c r="Q17" s="38">
        <v>13551</v>
      </c>
      <c r="R17" s="39">
        <v>6.1465259949379951E-2</v>
      </c>
      <c r="S17" s="38">
        <v>12714</v>
      </c>
      <c r="T17" s="39">
        <v>6.3844210885754316E-2</v>
      </c>
      <c r="U17" s="40">
        <v>6.5832940066068879E-2</v>
      </c>
      <c r="V17" s="53">
        <v>-1</v>
      </c>
    </row>
    <row r="18" spans="2:22" ht="14.45" customHeight="1" thickBot="1" x14ac:dyDescent="0.25">
      <c r="B18" s="31">
        <v>7</v>
      </c>
      <c r="C18" s="32" t="s">
        <v>23</v>
      </c>
      <c r="D18" s="33">
        <v>1856</v>
      </c>
      <c r="E18" s="34">
        <v>6.1976157878919427E-2</v>
      </c>
      <c r="F18" s="33">
        <v>1724</v>
      </c>
      <c r="G18" s="34">
        <v>6.5164801935288785E-2</v>
      </c>
      <c r="H18" s="35">
        <v>7.6566125290023157E-2</v>
      </c>
      <c r="I18" s="52">
        <v>-1</v>
      </c>
      <c r="J18" s="33">
        <v>1915</v>
      </c>
      <c r="K18" s="35">
        <v>-3.0809399477806809E-2</v>
      </c>
      <c r="L18" s="52">
        <v>-1</v>
      </c>
      <c r="M18" s="47"/>
      <c r="N18" s="47"/>
      <c r="O18" s="31">
        <v>7</v>
      </c>
      <c r="P18" s="32" t="s">
        <v>23</v>
      </c>
      <c r="Q18" s="33">
        <v>11601</v>
      </c>
      <c r="R18" s="34">
        <v>5.2620358694764724E-2</v>
      </c>
      <c r="S18" s="33">
        <v>9780</v>
      </c>
      <c r="T18" s="34">
        <v>4.9110931450580243E-2</v>
      </c>
      <c r="U18" s="35">
        <v>0.18619631901840483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1754</v>
      </c>
      <c r="E19" s="39">
        <v>5.8570140581694324E-2</v>
      </c>
      <c r="F19" s="38">
        <v>1947</v>
      </c>
      <c r="G19" s="39">
        <v>7.3593891744783799E-2</v>
      </c>
      <c r="H19" s="40">
        <v>-9.912686183872621E-2</v>
      </c>
      <c r="I19" s="53">
        <v>-4</v>
      </c>
      <c r="J19" s="38">
        <v>1470</v>
      </c>
      <c r="K19" s="40">
        <v>0.19319727891156457</v>
      </c>
      <c r="L19" s="53">
        <v>1</v>
      </c>
      <c r="M19" s="47"/>
      <c r="N19" s="47"/>
      <c r="O19" s="36">
        <v>8</v>
      </c>
      <c r="P19" s="37" t="s">
        <v>22</v>
      </c>
      <c r="Q19" s="38">
        <v>10095</v>
      </c>
      <c r="R19" s="39">
        <v>4.5789373418123426E-2</v>
      </c>
      <c r="S19" s="38">
        <v>13207</v>
      </c>
      <c r="T19" s="39">
        <v>6.6319843728815261E-2</v>
      </c>
      <c r="U19" s="40">
        <v>-0.23563261906564703</v>
      </c>
      <c r="V19" s="53">
        <v>-4</v>
      </c>
    </row>
    <row r="20" spans="2:22" ht="14.45" customHeight="1" thickBot="1" x14ac:dyDescent="0.25">
      <c r="B20" s="31">
        <v>9</v>
      </c>
      <c r="C20" s="32" t="s">
        <v>65</v>
      </c>
      <c r="D20" s="33">
        <v>957</v>
      </c>
      <c r="E20" s="34">
        <v>3.1956456406317828E-2</v>
      </c>
      <c r="F20" s="33">
        <v>433</v>
      </c>
      <c r="G20" s="34">
        <v>1.6366797701844571E-2</v>
      </c>
      <c r="H20" s="35">
        <v>1.2101616628175518</v>
      </c>
      <c r="I20" s="52">
        <v>9</v>
      </c>
      <c r="J20" s="33">
        <v>1049</v>
      </c>
      <c r="K20" s="35">
        <v>-8.7702573879885559E-2</v>
      </c>
      <c r="L20" s="52">
        <v>4</v>
      </c>
      <c r="M20" s="47"/>
      <c r="N20" s="47"/>
      <c r="O20" s="31">
        <v>9</v>
      </c>
      <c r="P20" s="32" t="s">
        <v>33</v>
      </c>
      <c r="Q20" s="33">
        <v>8571</v>
      </c>
      <c r="R20" s="34">
        <v>3.8876742899131837E-2</v>
      </c>
      <c r="S20" s="33">
        <v>6539</v>
      </c>
      <c r="T20" s="34">
        <v>3.2836030752080185E-2</v>
      </c>
      <c r="U20" s="35">
        <v>0.31075087933934853</v>
      </c>
      <c r="V20" s="52">
        <v>1</v>
      </c>
    </row>
    <row r="21" spans="2:22" ht="14.45" customHeight="1" thickBot="1" x14ac:dyDescent="0.25">
      <c r="B21" s="36">
        <v>10</v>
      </c>
      <c r="C21" s="37" t="s">
        <v>33</v>
      </c>
      <c r="D21" s="38">
        <v>900</v>
      </c>
      <c r="E21" s="39">
        <v>3.0053093799044979E-2</v>
      </c>
      <c r="F21" s="38">
        <v>938</v>
      </c>
      <c r="G21" s="39">
        <v>3.5455095252494712E-2</v>
      </c>
      <c r="H21" s="40">
        <v>-4.051172707889128E-2</v>
      </c>
      <c r="I21" s="53">
        <v>-1</v>
      </c>
      <c r="J21" s="38">
        <v>1058</v>
      </c>
      <c r="K21" s="40">
        <v>-0.14933837429111529</v>
      </c>
      <c r="L21" s="53">
        <v>2</v>
      </c>
      <c r="M21" s="47"/>
      <c r="N21" s="47"/>
      <c r="O21" s="36">
        <v>10</v>
      </c>
      <c r="P21" s="37" t="s">
        <v>24</v>
      </c>
      <c r="Q21" s="38">
        <v>7659</v>
      </c>
      <c r="R21" s="39">
        <v>3.4740050620050256E-2</v>
      </c>
      <c r="S21" s="38">
        <v>7075</v>
      </c>
      <c r="T21" s="39">
        <v>3.5527591003359428E-2</v>
      </c>
      <c r="U21" s="40">
        <v>8.2544169611307394E-2</v>
      </c>
      <c r="V21" s="53">
        <v>-1</v>
      </c>
    </row>
    <row r="22" spans="2:22" ht="14.45" customHeight="1" thickBot="1" x14ac:dyDescent="0.25">
      <c r="B22" s="31">
        <v>11</v>
      </c>
      <c r="C22" s="32" t="s">
        <v>24</v>
      </c>
      <c r="D22" s="33">
        <v>841</v>
      </c>
      <c r="E22" s="34">
        <v>2.8082946538885364E-2</v>
      </c>
      <c r="F22" s="33">
        <v>810</v>
      </c>
      <c r="G22" s="34">
        <v>3.0616873299062593E-2</v>
      </c>
      <c r="H22" s="35">
        <v>3.8271604938271642E-2</v>
      </c>
      <c r="I22" s="52">
        <v>-1</v>
      </c>
      <c r="J22" s="33">
        <v>1894</v>
      </c>
      <c r="K22" s="35">
        <v>-0.55596620908130934</v>
      </c>
      <c r="L22" s="52">
        <v>-4</v>
      </c>
      <c r="M22" s="47"/>
      <c r="N22" s="47"/>
      <c r="O22" s="31">
        <v>11</v>
      </c>
      <c r="P22" s="32" t="s">
        <v>65</v>
      </c>
      <c r="Q22" s="33">
        <v>6061</v>
      </c>
      <c r="R22" s="34">
        <v>2.7491767438063013E-2</v>
      </c>
      <c r="S22" s="33">
        <v>4390</v>
      </c>
      <c r="T22" s="34">
        <v>2.204468190879829E-2</v>
      </c>
      <c r="U22" s="35">
        <v>0.38063781321184509</v>
      </c>
      <c r="V22" s="52">
        <v>4</v>
      </c>
    </row>
    <row r="23" spans="2:22" ht="14.45" customHeight="1" thickBot="1" x14ac:dyDescent="0.25">
      <c r="B23" s="36">
        <v>12</v>
      </c>
      <c r="C23" s="37" t="s">
        <v>21</v>
      </c>
      <c r="D23" s="38">
        <v>826</v>
      </c>
      <c r="E23" s="39">
        <v>2.7582061642234614E-2</v>
      </c>
      <c r="F23" s="38">
        <v>648</v>
      </c>
      <c r="G23" s="39">
        <v>2.4493498639250075E-2</v>
      </c>
      <c r="H23" s="40">
        <v>0.27469135802469147</v>
      </c>
      <c r="I23" s="53">
        <v>-1</v>
      </c>
      <c r="J23" s="38">
        <v>1118</v>
      </c>
      <c r="K23" s="40">
        <v>-0.26118067978533099</v>
      </c>
      <c r="L23" s="53">
        <v>-1</v>
      </c>
      <c r="M23" s="47"/>
      <c r="N23" s="47"/>
      <c r="O23" s="36">
        <v>12</v>
      </c>
      <c r="P23" s="37" t="s">
        <v>21</v>
      </c>
      <c r="Q23" s="38">
        <v>5897</v>
      </c>
      <c r="R23" s="39">
        <v>2.6747888563315884E-2</v>
      </c>
      <c r="S23" s="38">
        <v>6392</v>
      </c>
      <c r="T23" s="39">
        <v>3.2097860310031583E-2</v>
      </c>
      <c r="U23" s="40">
        <v>-7.7440550688360421E-2</v>
      </c>
      <c r="V23" s="53">
        <v>-1</v>
      </c>
    </row>
    <row r="24" spans="2:22" ht="14.45" customHeight="1" thickBot="1" x14ac:dyDescent="0.25">
      <c r="B24" s="31">
        <v>13</v>
      </c>
      <c r="C24" s="32" t="s">
        <v>106</v>
      </c>
      <c r="D24" s="33">
        <v>749</v>
      </c>
      <c r="E24" s="34">
        <v>2.5010852506094101E-2</v>
      </c>
      <c r="F24" s="33">
        <v>507</v>
      </c>
      <c r="G24" s="34">
        <v>1.9163894768672512E-2</v>
      </c>
      <c r="H24" s="35">
        <v>0.47731755424063116</v>
      </c>
      <c r="I24" s="52">
        <v>2</v>
      </c>
      <c r="J24" s="33">
        <v>633</v>
      </c>
      <c r="K24" s="35">
        <v>0.18325434439178512</v>
      </c>
      <c r="L24" s="52">
        <v>5</v>
      </c>
      <c r="M24" s="47"/>
      <c r="N24" s="47"/>
      <c r="O24" s="31">
        <v>13</v>
      </c>
      <c r="P24" s="32" t="s">
        <v>39</v>
      </c>
      <c r="Q24" s="33">
        <v>5088</v>
      </c>
      <c r="R24" s="34">
        <v>2.3078388504349876E-2</v>
      </c>
      <c r="S24" s="33">
        <v>4338</v>
      </c>
      <c r="T24" s="34">
        <v>2.1783560391883137E-2</v>
      </c>
      <c r="U24" s="35">
        <v>0.17289073305670821</v>
      </c>
      <c r="V24" s="52">
        <v>3</v>
      </c>
    </row>
    <row r="25" spans="2:22" ht="14.45" customHeight="1" thickBot="1" x14ac:dyDescent="0.25">
      <c r="B25" s="36">
        <v>14</v>
      </c>
      <c r="C25" s="37" t="s">
        <v>27</v>
      </c>
      <c r="D25" s="38">
        <v>715</v>
      </c>
      <c r="E25" s="39">
        <v>2.3875513407019069E-2</v>
      </c>
      <c r="F25" s="38">
        <v>493</v>
      </c>
      <c r="G25" s="39">
        <v>1.8634714242515876E-2</v>
      </c>
      <c r="H25" s="40">
        <v>0.45030425963488852</v>
      </c>
      <c r="I25" s="53">
        <v>2</v>
      </c>
      <c r="J25" s="38">
        <v>605</v>
      </c>
      <c r="K25" s="40">
        <v>0.18181818181818188</v>
      </c>
      <c r="L25" s="53">
        <v>6</v>
      </c>
      <c r="M25" s="47"/>
      <c r="N25" s="47"/>
      <c r="O25" s="36">
        <v>14</v>
      </c>
      <c r="P25" s="37" t="s">
        <v>29</v>
      </c>
      <c r="Q25" s="38">
        <v>5010</v>
      </c>
      <c r="R25" s="39">
        <v>2.272459245416527E-2</v>
      </c>
      <c r="S25" s="38">
        <v>6020</v>
      </c>
      <c r="T25" s="39">
        <v>3.0229837150561663E-2</v>
      </c>
      <c r="U25" s="40">
        <v>-0.16777408637873759</v>
      </c>
      <c r="V25" s="53">
        <v>-2</v>
      </c>
    </row>
    <row r="26" spans="2:22" ht="14.45" customHeight="1" thickBot="1" x14ac:dyDescent="0.25">
      <c r="B26" s="31">
        <v>15</v>
      </c>
      <c r="C26" s="32" t="s">
        <v>20</v>
      </c>
      <c r="D26" s="33">
        <v>503</v>
      </c>
      <c r="E26" s="34">
        <v>1.6796340201021807E-2</v>
      </c>
      <c r="F26" s="33">
        <v>478</v>
      </c>
      <c r="G26" s="34">
        <v>1.8067735107348049E-2</v>
      </c>
      <c r="H26" s="35">
        <v>5.2301255230125632E-2</v>
      </c>
      <c r="I26" s="52">
        <v>2</v>
      </c>
      <c r="J26" s="33">
        <v>739</v>
      </c>
      <c r="K26" s="35">
        <v>-0.31935047361299052</v>
      </c>
      <c r="L26" s="52">
        <v>1</v>
      </c>
      <c r="M26" s="47"/>
      <c r="N26" s="47"/>
      <c r="O26" s="31">
        <v>15</v>
      </c>
      <c r="P26" s="32" t="s">
        <v>27</v>
      </c>
      <c r="Q26" s="33">
        <v>4663</v>
      </c>
      <c r="R26" s="34">
        <v>2.1150653615523481E-2</v>
      </c>
      <c r="S26" s="33">
        <v>4907</v>
      </c>
      <c r="T26" s="34">
        <v>2.4640832375050842E-2</v>
      </c>
      <c r="U26" s="35">
        <v>-4.9724882820460614E-2</v>
      </c>
      <c r="V26" s="52">
        <v>-2</v>
      </c>
    </row>
    <row r="27" spans="2:22" ht="14.45" customHeight="1" thickBot="1" x14ac:dyDescent="0.25">
      <c r="B27" s="36">
        <v>16</v>
      </c>
      <c r="C27" s="37" t="s">
        <v>29</v>
      </c>
      <c r="D27" s="38">
        <v>497</v>
      </c>
      <c r="E27" s="39">
        <v>1.6595986242361506E-2</v>
      </c>
      <c r="F27" s="38">
        <v>602</v>
      </c>
      <c r="G27" s="39">
        <v>2.2754762624735411E-2</v>
      </c>
      <c r="H27" s="40">
        <v>-0.17441860465116277</v>
      </c>
      <c r="I27" s="53">
        <v>-4</v>
      </c>
      <c r="J27" s="38">
        <v>900</v>
      </c>
      <c r="K27" s="40">
        <v>-0.44777777777777783</v>
      </c>
      <c r="L27" s="53">
        <v>-2</v>
      </c>
      <c r="M27" s="47"/>
      <c r="N27" s="47"/>
      <c r="O27" s="36">
        <v>16</v>
      </c>
      <c r="P27" s="37" t="s">
        <v>106</v>
      </c>
      <c r="Q27" s="38">
        <v>4414</v>
      </c>
      <c r="R27" s="39">
        <v>2.0021227763011077E-2</v>
      </c>
      <c r="S27" s="38">
        <v>3496</v>
      </c>
      <c r="T27" s="39">
        <v>1.7555400444910892E-2</v>
      </c>
      <c r="U27" s="40">
        <v>0.26258581235697931</v>
      </c>
      <c r="V27" s="53">
        <v>1</v>
      </c>
    </row>
    <row r="28" spans="2:22" ht="14.45" customHeight="1" thickBot="1" x14ac:dyDescent="0.25">
      <c r="B28" s="31">
        <v>17</v>
      </c>
      <c r="C28" s="32" t="s">
        <v>39</v>
      </c>
      <c r="D28" s="33">
        <v>405</v>
      </c>
      <c r="E28" s="34">
        <v>1.3523892209570241E-2</v>
      </c>
      <c r="F28" s="33">
        <v>568</v>
      </c>
      <c r="G28" s="34">
        <v>2.1469609918355004E-2</v>
      </c>
      <c r="H28" s="35">
        <v>-0.2869718309859155</v>
      </c>
      <c r="I28" s="52">
        <v>-4</v>
      </c>
      <c r="J28" s="33">
        <v>1272</v>
      </c>
      <c r="K28" s="35">
        <v>-0.68160377358490565</v>
      </c>
      <c r="L28" s="52">
        <v>-7</v>
      </c>
      <c r="M28" s="47"/>
      <c r="N28" s="47"/>
      <c r="O28" s="31">
        <v>17</v>
      </c>
      <c r="P28" s="32" t="s">
        <v>25</v>
      </c>
      <c r="Q28" s="33">
        <v>4277</v>
      </c>
      <c r="R28" s="34">
        <v>1.9399816751789391E-2</v>
      </c>
      <c r="S28" s="33">
        <v>2958</v>
      </c>
      <c r="T28" s="34">
        <v>1.4853797058365681E-2</v>
      </c>
      <c r="U28" s="35">
        <v>0.44590939824205544</v>
      </c>
      <c r="V28" s="52">
        <v>1</v>
      </c>
    </row>
    <row r="29" spans="2:22" ht="14.45" customHeight="1" thickBot="1" x14ac:dyDescent="0.25">
      <c r="B29" s="36">
        <v>18</v>
      </c>
      <c r="C29" s="37" t="s">
        <v>28</v>
      </c>
      <c r="D29" s="38">
        <v>345</v>
      </c>
      <c r="E29" s="39">
        <v>1.1520352622967241E-2</v>
      </c>
      <c r="F29" s="38">
        <v>362</v>
      </c>
      <c r="G29" s="39">
        <v>1.3683096462050197E-2</v>
      </c>
      <c r="H29" s="40">
        <v>-4.6961325966850875E-2</v>
      </c>
      <c r="I29" s="53">
        <v>2</v>
      </c>
      <c r="J29" s="38">
        <v>598</v>
      </c>
      <c r="K29" s="40">
        <v>-0.42307692307692313</v>
      </c>
      <c r="L29" s="53">
        <v>3</v>
      </c>
      <c r="M29" s="47"/>
      <c r="N29" s="47"/>
      <c r="O29" s="36">
        <v>18</v>
      </c>
      <c r="P29" s="37" t="s">
        <v>28</v>
      </c>
      <c r="Q29" s="38">
        <v>3752</v>
      </c>
      <c r="R29" s="39">
        <v>1.701849718323914E-2</v>
      </c>
      <c r="S29" s="38">
        <v>2656</v>
      </c>
      <c r="T29" s="39">
        <v>1.3337283633204614E-2</v>
      </c>
      <c r="U29" s="40">
        <v>0.41265060240963858</v>
      </c>
      <c r="V29" s="53">
        <v>1</v>
      </c>
    </row>
    <row r="30" spans="2:22" ht="14.45" customHeight="1" thickBot="1" x14ac:dyDescent="0.25">
      <c r="B30" s="31">
        <v>19</v>
      </c>
      <c r="C30" s="32" t="s">
        <v>126</v>
      </c>
      <c r="D30" s="33">
        <v>311</v>
      </c>
      <c r="E30" s="34">
        <v>1.0385013523892209E-2</v>
      </c>
      <c r="F30" s="33">
        <v>0</v>
      </c>
      <c r="G30" s="34">
        <v>0</v>
      </c>
      <c r="H30" s="35"/>
      <c r="I30" s="52"/>
      <c r="J30" s="33">
        <v>471</v>
      </c>
      <c r="K30" s="35">
        <v>-0.33970276008492573</v>
      </c>
      <c r="L30" s="52">
        <v>4</v>
      </c>
      <c r="O30" s="31">
        <v>19</v>
      </c>
      <c r="P30" s="32" t="s">
        <v>20</v>
      </c>
      <c r="Q30" s="33">
        <v>3599</v>
      </c>
      <c r="R30" s="34">
        <v>1.6324512623261636E-2</v>
      </c>
      <c r="S30" s="33">
        <v>4888</v>
      </c>
      <c r="T30" s="34">
        <v>2.4545422590024155E-2</v>
      </c>
      <c r="U30" s="35">
        <v>-0.26370703764320791</v>
      </c>
      <c r="V30" s="52">
        <v>-5</v>
      </c>
    </row>
    <row r="31" spans="2:22" ht="14.45" customHeight="1" thickBot="1" x14ac:dyDescent="0.25">
      <c r="B31" s="36">
        <v>20</v>
      </c>
      <c r="C31" s="37" t="s">
        <v>174</v>
      </c>
      <c r="D31" s="38">
        <v>291</v>
      </c>
      <c r="E31" s="39">
        <v>9.717166995024543E-3</v>
      </c>
      <c r="F31" s="38">
        <v>261</v>
      </c>
      <c r="G31" s="39">
        <v>9.8654369519201694E-3</v>
      </c>
      <c r="H31" s="40">
        <v>0.11494252873563227</v>
      </c>
      <c r="I31" s="53">
        <v>2</v>
      </c>
      <c r="J31" s="38">
        <v>193</v>
      </c>
      <c r="K31" s="40">
        <v>0.50777202072538863</v>
      </c>
      <c r="L31" s="53">
        <v>7</v>
      </c>
      <c r="O31" s="36">
        <v>20</v>
      </c>
      <c r="P31" s="37" t="s">
        <v>182</v>
      </c>
      <c r="Q31" s="38">
        <v>2359</v>
      </c>
      <c r="R31" s="39">
        <v>1.0700062594685802E-2</v>
      </c>
      <c r="S31" s="38">
        <v>1913</v>
      </c>
      <c r="T31" s="39">
        <v>9.6062588818977505E-3</v>
      </c>
      <c r="U31" s="40">
        <v>0.23314166231050715</v>
      </c>
      <c r="V31" s="53">
        <v>2</v>
      </c>
    </row>
    <row r="32" spans="2:22" ht="14.45" customHeight="1" thickBot="1" x14ac:dyDescent="0.25">
      <c r="B32" s="89" t="s">
        <v>42</v>
      </c>
      <c r="C32" s="90"/>
      <c r="D32" s="41">
        <f>SUM(D12:D31)</f>
        <v>27849</v>
      </c>
      <c r="E32" s="42">
        <f>D32/D34</f>
        <v>0.92994289912178185</v>
      </c>
      <c r="F32" s="41">
        <f>SUM(F12:F31)</f>
        <v>23980</v>
      </c>
      <c r="G32" s="42">
        <f>F32/F34</f>
        <v>0.90641064408829752</v>
      </c>
      <c r="H32" s="43">
        <f>D32/F32-1</f>
        <v>0.16134278565471227</v>
      </c>
      <c r="I32" s="54"/>
      <c r="J32" s="41">
        <f>SUM(J12:J31)</f>
        <v>31342</v>
      </c>
      <c r="K32" s="42">
        <f>D32/J32-1</f>
        <v>-0.11144789739008354</v>
      </c>
      <c r="L32" s="41"/>
      <c r="O32" s="89" t="s">
        <v>42</v>
      </c>
      <c r="P32" s="90"/>
      <c r="Q32" s="41">
        <f>SUM(Q12:Q31)</f>
        <v>203144</v>
      </c>
      <c r="R32" s="42">
        <f>Q32/Q34</f>
        <v>0.92143006177823339</v>
      </c>
      <c r="S32" s="41">
        <f>SUM(S12:S31)</f>
        <v>184604</v>
      </c>
      <c r="T32" s="42">
        <f>S32/S34</f>
        <v>0.92700147131931643</v>
      </c>
      <c r="U32" s="43">
        <f>Q32/S32-1</f>
        <v>0.10043119325691752</v>
      </c>
      <c r="V32" s="54"/>
    </row>
    <row r="33" spans="2:22" ht="14.45" customHeight="1" thickBot="1" x14ac:dyDescent="0.25">
      <c r="B33" s="89" t="s">
        <v>12</v>
      </c>
      <c r="C33" s="90"/>
      <c r="D33" s="41">
        <f>D34-SUM(D12:D31)</f>
        <v>2098</v>
      </c>
      <c r="E33" s="42">
        <f>D33/D34</f>
        <v>7.005710087821819E-2</v>
      </c>
      <c r="F33" s="41">
        <f>F34-SUM(F12:F31)</f>
        <v>2476</v>
      </c>
      <c r="G33" s="42">
        <f>F33/F34</f>
        <v>9.3589355911702449E-2</v>
      </c>
      <c r="H33" s="43">
        <f>D33/F33-1</f>
        <v>-0.15266558966074317</v>
      </c>
      <c r="I33" s="54"/>
      <c r="J33" s="41">
        <f>J34-SUM(J12:J31)</f>
        <v>4553</v>
      </c>
      <c r="K33" s="42">
        <f>D33/J33-1</f>
        <v>-0.53920491983307706</v>
      </c>
      <c r="L33" s="41"/>
      <c r="O33" s="89" t="s">
        <v>12</v>
      </c>
      <c r="P33" s="90"/>
      <c r="Q33" s="41">
        <f>Q34-SUM(Q12:Q31)</f>
        <v>17322</v>
      </c>
      <c r="R33" s="42">
        <f>Q33/Q34</f>
        <v>7.8569938221766625E-2</v>
      </c>
      <c r="S33" s="41">
        <f>S34-SUM(S12:S31)</f>
        <v>14537</v>
      </c>
      <c r="T33" s="42">
        <f>S33/S34</f>
        <v>7.299852868068353E-2</v>
      </c>
      <c r="U33" s="43">
        <f>Q33/S33-1</f>
        <v>0.1915801059365756</v>
      </c>
      <c r="V33" s="54"/>
    </row>
    <row r="34" spans="2:22" ht="14.45" customHeight="1" thickBot="1" x14ac:dyDescent="0.25">
      <c r="B34" s="91" t="s">
        <v>34</v>
      </c>
      <c r="C34" s="92"/>
      <c r="D34" s="44">
        <v>29947</v>
      </c>
      <c r="E34" s="45">
        <v>1</v>
      </c>
      <c r="F34" s="44">
        <v>26456</v>
      </c>
      <c r="G34" s="45">
        <v>0.99803447233141829</v>
      </c>
      <c r="H34" s="46">
        <v>0.13195494405805874</v>
      </c>
      <c r="I34" s="56"/>
      <c r="J34" s="44">
        <v>35895</v>
      </c>
      <c r="K34" s="46">
        <v>-0.16570553001810839</v>
      </c>
      <c r="L34" s="44"/>
      <c r="M34" s="47"/>
      <c r="N34" s="47"/>
      <c r="O34" s="91" t="s">
        <v>34</v>
      </c>
      <c r="P34" s="92"/>
      <c r="Q34" s="44">
        <v>220466</v>
      </c>
      <c r="R34" s="45">
        <v>1</v>
      </c>
      <c r="S34" s="44">
        <v>199141</v>
      </c>
      <c r="T34" s="45">
        <v>1</v>
      </c>
      <c r="U34" s="46">
        <v>0.10708492977337669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5" t="s">
        <v>123</v>
      </c>
      <c r="P39" s="125"/>
      <c r="Q39" s="125"/>
      <c r="R39" s="125"/>
      <c r="S39" s="125"/>
      <c r="T39" s="125"/>
      <c r="U39" s="125"/>
      <c r="V39" s="125"/>
    </row>
    <row r="40" spans="2:22" ht="15" customHeight="1" x14ac:dyDescent="0.2">
      <c r="B40" s="99" t="s">
        <v>180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2" x14ac:dyDescent="0.2">
      <c r="B41" s="100" t="s">
        <v>181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120</v>
      </c>
      <c r="P41" s="100"/>
      <c r="Q41" s="100"/>
      <c r="R41" s="100"/>
      <c r="S41" s="100"/>
      <c r="T41" s="100"/>
      <c r="U41" s="100"/>
      <c r="V41" s="100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6" t="s">
        <v>0</v>
      </c>
      <c r="C43" s="108" t="s">
        <v>41</v>
      </c>
      <c r="D43" s="101" t="s">
        <v>155</v>
      </c>
      <c r="E43" s="102"/>
      <c r="F43" s="102"/>
      <c r="G43" s="102"/>
      <c r="H43" s="102"/>
      <c r="I43" s="103"/>
      <c r="J43" s="101" t="s">
        <v>138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162</v>
      </c>
      <c r="R43" s="102"/>
      <c r="S43" s="102"/>
      <c r="T43" s="102"/>
      <c r="U43" s="102"/>
      <c r="V43" s="103"/>
    </row>
    <row r="44" spans="2:22" ht="15" customHeight="1" thickBot="1" x14ac:dyDescent="0.25">
      <c r="B44" s="107"/>
      <c r="C44" s="109"/>
      <c r="D44" s="110" t="s">
        <v>156</v>
      </c>
      <c r="E44" s="111"/>
      <c r="F44" s="111"/>
      <c r="G44" s="111"/>
      <c r="H44" s="111"/>
      <c r="I44" s="112"/>
      <c r="J44" s="110" t="s">
        <v>157</v>
      </c>
      <c r="K44" s="111"/>
      <c r="L44" s="112"/>
      <c r="M44" s="47"/>
      <c r="N44" s="47"/>
      <c r="O44" s="107"/>
      <c r="P44" s="109"/>
      <c r="Q44" s="110" t="s">
        <v>163</v>
      </c>
      <c r="R44" s="111"/>
      <c r="S44" s="111"/>
      <c r="T44" s="111"/>
      <c r="U44" s="111"/>
      <c r="V44" s="112"/>
    </row>
    <row r="45" spans="2:22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158</v>
      </c>
      <c r="L45" s="85" t="s">
        <v>160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2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2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159</v>
      </c>
      <c r="L47" s="97" t="s">
        <v>161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2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47</v>
      </c>
      <c r="D49" s="33">
        <v>1543</v>
      </c>
      <c r="E49" s="34">
        <v>5.1524359702140449E-2</v>
      </c>
      <c r="F49" s="33">
        <v>1556</v>
      </c>
      <c r="G49" s="34">
        <v>5.881463562140913E-2</v>
      </c>
      <c r="H49" s="35">
        <v>-8.3547557840617515E-3</v>
      </c>
      <c r="I49" s="52">
        <v>0</v>
      </c>
      <c r="J49" s="33">
        <v>1560</v>
      </c>
      <c r="K49" s="35">
        <v>-1.0897435897435859E-2</v>
      </c>
      <c r="L49" s="52">
        <v>0</v>
      </c>
      <c r="M49" s="47"/>
      <c r="N49" s="47"/>
      <c r="O49" s="31">
        <v>1</v>
      </c>
      <c r="P49" s="32" t="s">
        <v>47</v>
      </c>
      <c r="Q49" s="33">
        <v>13217</v>
      </c>
      <c r="R49" s="34">
        <v>5.9950287119102268E-2</v>
      </c>
      <c r="S49" s="33">
        <v>10793</v>
      </c>
      <c r="T49" s="34">
        <v>5.4197779462792695E-2</v>
      </c>
      <c r="U49" s="35">
        <v>0.22459001204484386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927</v>
      </c>
      <c r="E50" s="39">
        <v>3.0954686613016327E-2</v>
      </c>
      <c r="F50" s="38">
        <v>1289</v>
      </c>
      <c r="G50" s="39">
        <v>4.8722407015421833E-2</v>
      </c>
      <c r="H50" s="40">
        <v>-0.28083785880527545</v>
      </c>
      <c r="I50" s="53">
        <v>0</v>
      </c>
      <c r="J50" s="38">
        <v>1183</v>
      </c>
      <c r="K50" s="40">
        <v>-0.2163989856297549</v>
      </c>
      <c r="L50" s="53">
        <v>0</v>
      </c>
      <c r="M50" s="47"/>
      <c r="N50" s="47"/>
      <c r="O50" s="36">
        <v>2</v>
      </c>
      <c r="P50" s="37" t="s">
        <v>35</v>
      </c>
      <c r="Q50" s="38">
        <v>10258</v>
      </c>
      <c r="R50" s="39">
        <v>4.6528716446073315E-2</v>
      </c>
      <c r="S50" s="38">
        <v>7978</v>
      </c>
      <c r="T50" s="39">
        <v>4.0062066575943675E-2</v>
      </c>
      <c r="U50" s="40">
        <v>0.28578591125595398</v>
      </c>
      <c r="V50" s="53">
        <v>0</v>
      </c>
    </row>
    <row r="51" spans="2:22" ht="15" thickBot="1" x14ac:dyDescent="0.25">
      <c r="B51" s="31">
        <v>3</v>
      </c>
      <c r="C51" s="32" t="s">
        <v>38</v>
      </c>
      <c r="D51" s="33">
        <v>859</v>
      </c>
      <c r="E51" s="34">
        <v>2.8684008414866263E-2</v>
      </c>
      <c r="F51" s="33">
        <v>750</v>
      </c>
      <c r="G51" s="34">
        <v>2.8348956758391292E-2</v>
      </c>
      <c r="H51" s="35">
        <v>0.14533333333333331</v>
      </c>
      <c r="I51" s="52">
        <v>1</v>
      </c>
      <c r="J51" s="33">
        <v>810</v>
      </c>
      <c r="K51" s="35">
        <v>6.0493827160493785E-2</v>
      </c>
      <c r="L51" s="52">
        <v>0</v>
      </c>
      <c r="M51" s="47"/>
      <c r="N51" s="47"/>
      <c r="O51" s="31">
        <v>3</v>
      </c>
      <c r="P51" s="32" t="s">
        <v>38</v>
      </c>
      <c r="Q51" s="33">
        <v>5351</v>
      </c>
      <c r="R51" s="34">
        <v>2.4271316212023622E-2</v>
      </c>
      <c r="S51" s="33">
        <v>6118</v>
      </c>
      <c r="T51" s="34">
        <v>3.0721950778594062E-2</v>
      </c>
      <c r="U51" s="35">
        <v>-0.1253677672441974</v>
      </c>
      <c r="V51" s="52">
        <v>0</v>
      </c>
    </row>
    <row r="52" spans="2:22" ht="15" thickBot="1" x14ac:dyDescent="0.25">
      <c r="B52" s="36">
        <v>4</v>
      </c>
      <c r="C52" s="37" t="s">
        <v>48</v>
      </c>
      <c r="D52" s="38">
        <v>847</v>
      </c>
      <c r="E52" s="39">
        <v>2.8283300497545665E-2</v>
      </c>
      <c r="F52" s="38">
        <v>765</v>
      </c>
      <c r="G52" s="39">
        <v>2.8915935893559116E-2</v>
      </c>
      <c r="H52" s="40">
        <v>0.10718954248366019</v>
      </c>
      <c r="I52" s="53">
        <v>-1</v>
      </c>
      <c r="J52" s="38">
        <v>789</v>
      </c>
      <c r="K52" s="40">
        <v>7.3510773130545104E-2</v>
      </c>
      <c r="L52" s="53">
        <v>0</v>
      </c>
      <c r="M52" s="47"/>
      <c r="N52" s="47"/>
      <c r="O52" s="36">
        <v>4</v>
      </c>
      <c r="P52" s="37" t="s">
        <v>62</v>
      </c>
      <c r="Q52" s="38">
        <v>5083</v>
      </c>
      <c r="R52" s="39">
        <v>2.3055709270363683E-2</v>
      </c>
      <c r="S52" s="38">
        <v>3044</v>
      </c>
      <c r="T52" s="39">
        <v>1.5285651874802277E-2</v>
      </c>
      <c r="U52" s="40">
        <v>0.66984231274638639</v>
      </c>
      <c r="V52" s="53">
        <v>7</v>
      </c>
    </row>
    <row r="53" spans="2:22" ht="15" thickBot="1" x14ac:dyDescent="0.25">
      <c r="B53" s="31">
        <v>5</v>
      </c>
      <c r="C53" s="32" t="s">
        <v>56</v>
      </c>
      <c r="D53" s="33">
        <v>663</v>
      </c>
      <c r="E53" s="34">
        <v>2.2139112431963134E-2</v>
      </c>
      <c r="F53" s="33">
        <v>231</v>
      </c>
      <c r="G53" s="34">
        <v>8.7314786815845171E-3</v>
      </c>
      <c r="H53" s="35">
        <v>1.8701298701298703</v>
      </c>
      <c r="I53" s="52">
        <v>28</v>
      </c>
      <c r="J53" s="33">
        <v>470</v>
      </c>
      <c r="K53" s="35">
        <v>0.41063829787234041</v>
      </c>
      <c r="L53" s="52">
        <v>13</v>
      </c>
      <c r="M53" s="47"/>
      <c r="N53" s="47"/>
      <c r="O53" s="31">
        <v>5</v>
      </c>
      <c r="P53" s="32" t="s">
        <v>48</v>
      </c>
      <c r="Q53" s="33">
        <v>4953</v>
      </c>
      <c r="R53" s="34">
        <v>2.246604918672267E-2</v>
      </c>
      <c r="S53" s="33">
        <v>3524</v>
      </c>
      <c r="T53" s="34">
        <v>1.7696004338634434E-2</v>
      </c>
      <c r="U53" s="35">
        <v>0.4055051078320091</v>
      </c>
      <c r="V53" s="52">
        <v>2</v>
      </c>
    </row>
    <row r="54" spans="2:22" ht="15" thickBot="1" x14ac:dyDescent="0.25">
      <c r="B54" s="36">
        <v>6</v>
      </c>
      <c r="C54" s="37" t="s">
        <v>40</v>
      </c>
      <c r="D54" s="38">
        <v>654</v>
      </c>
      <c r="E54" s="39">
        <v>2.1838581493972685E-2</v>
      </c>
      <c r="F54" s="38">
        <v>607</v>
      </c>
      <c r="G54" s="39">
        <v>2.2943755669791351E-2</v>
      </c>
      <c r="H54" s="40">
        <v>7.7429983525535429E-2</v>
      </c>
      <c r="I54" s="53">
        <v>-1</v>
      </c>
      <c r="J54" s="38">
        <v>475</v>
      </c>
      <c r="K54" s="40">
        <v>0.37684210526315787</v>
      </c>
      <c r="L54" s="53">
        <v>10</v>
      </c>
      <c r="M54" s="47"/>
      <c r="N54" s="47"/>
      <c r="O54" s="36">
        <v>6</v>
      </c>
      <c r="P54" s="37" t="s">
        <v>56</v>
      </c>
      <c r="Q54" s="38">
        <v>4202</v>
      </c>
      <c r="R54" s="39">
        <v>1.9059628241996498E-2</v>
      </c>
      <c r="S54" s="38">
        <v>3453</v>
      </c>
      <c r="T54" s="39">
        <v>1.7339473036692594E-2</v>
      </c>
      <c r="U54" s="40">
        <v>0.2169128294236895</v>
      </c>
      <c r="V54" s="53">
        <v>3</v>
      </c>
    </row>
    <row r="55" spans="2:22" ht="15" thickBot="1" x14ac:dyDescent="0.25">
      <c r="B55" s="31">
        <v>7</v>
      </c>
      <c r="C55" s="32" t="s">
        <v>43</v>
      </c>
      <c r="D55" s="33">
        <v>622</v>
      </c>
      <c r="E55" s="34">
        <v>2.0770027047784419E-2</v>
      </c>
      <c r="F55" s="33">
        <v>457</v>
      </c>
      <c r="G55" s="34">
        <v>1.7273964318113094E-2</v>
      </c>
      <c r="H55" s="35">
        <v>0.36105032822757122</v>
      </c>
      <c r="I55" s="52">
        <v>2</v>
      </c>
      <c r="J55" s="33">
        <v>767</v>
      </c>
      <c r="K55" s="35">
        <v>-0.18904823989569752</v>
      </c>
      <c r="L55" s="52">
        <v>-2</v>
      </c>
      <c r="M55" s="47"/>
      <c r="N55" s="47"/>
      <c r="O55" s="31">
        <v>7</v>
      </c>
      <c r="P55" s="32" t="s">
        <v>95</v>
      </c>
      <c r="Q55" s="33">
        <v>3914</v>
      </c>
      <c r="R55" s="34">
        <v>1.7753304364391789E-2</v>
      </c>
      <c r="S55" s="33">
        <v>3992</v>
      </c>
      <c r="T55" s="34">
        <v>2.0046097990870791E-2</v>
      </c>
      <c r="U55" s="35">
        <v>-1.9539078156312617E-2</v>
      </c>
      <c r="V55" s="52">
        <v>-2</v>
      </c>
    </row>
    <row r="56" spans="2:22" ht="15" thickBot="1" x14ac:dyDescent="0.25">
      <c r="B56" s="36">
        <v>8</v>
      </c>
      <c r="C56" s="37" t="s">
        <v>114</v>
      </c>
      <c r="D56" s="38">
        <v>592</v>
      </c>
      <c r="E56" s="39">
        <v>1.9768257254482918E-2</v>
      </c>
      <c r="F56" s="38">
        <v>401</v>
      </c>
      <c r="G56" s="39">
        <v>1.5157242213486544E-2</v>
      </c>
      <c r="H56" s="40">
        <v>0.47630922693266831</v>
      </c>
      <c r="I56" s="53">
        <v>2</v>
      </c>
      <c r="J56" s="38">
        <v>489</v>
      </c>
      <c r="K56" s="40">
        <v>0.21063394683026582</v>
      </c>
      <c r="L56" s="53">
        <v>6</v>
      </c>
      <c r="M56" s="47"/>
      <c r="N56" s="47"/>
      <c r="O56" s="36">
        <v>8</v>
      </c>
      <c r="P56" s="37" t="s">
        <v>43</v>
      </c>
      <c r="Q56" s="38">
        <v>3800</v>
      </c>
      <c r="R56" s="39">
        <v>1.723621782950659E-2</v>
      </c>
      <c r="S56" s="38">
        <v>3494</v>
      </c>
      <c r="T56" s="39">
        <v>1.7545357309644925E-2</v>
      </c>
      <c r="U56" s="40">
        <v>8.7578706353749203E-2</v>
      </c>
      <c r="V56" s="53">
        <v>0</v>
      </c>
    </row>
    <row r="57" spans="2:22" ht="15" thickBot="1" x14ac:dyDescent="0.25">
      <c r="B57" s="31">
        <v>9</v>
      </c>
      <c r="C57" s="32" t="s">
        <v>167</v>
      </c>
      <c r="D57" s="33">
        <v>560</v>
      </c>
      <c r="E57" s="34">
        <v>1.8699702808294656E-2</v>
      </c>
      <c r="F57" s="33">
        <v>241</v>
      </c>
      <c r="G57" s="34">
        <v>9.1094647716964024E-3</v>
      </c>
      <c r="H57" s="35">
        <v>1.3236514522821579</v>
      </c>
      <c r="I57" s="52">
        <v>23</v>
      </c>
      <c r="J57" s="33">
        <v>360</v>
      </c>
      <c r="K57" s="35">
        <v>0.55555555555555558</v>
      </c>
      <c r="L57" s="52">
        <v>19</v>
      </c>
      <c r="M57" s="47"/>
      <c r="N57" s="47"/>
      <c r="O57" s="31">
        <v>9</v>
      </c>
      <c r="P57" s="32" t="s">
        <v>40</v>
      </c>
      <c r="Q57" s="33">
        <v>3567</v>
      </c>
      <c r="R57" s="34">
        <v>1.6179365525750004E-2</v>
      </c>
      <c r="S57" s="33">
        <v>4169</v>
      </c>
      <c r="T57" s="34">
        <v>2.0934915461908898E-2</v>
      </c>
      <c r="U57" s="35">
        <v>-0.14439913648356917</v>
      </c>
      <c r="V57" s="52">
        <v>-5</v>
      </c>
    </row>
    <row r="58" spans="2:22" ht="15" thickBot="1" x14ac:dyDescent="0.25">
      <c r="B58" s="36">
        <v>10</v>
      </c>
      <c r="C58" s="37" t="s">
        <v>168</v>
      </c>
      <c r="D58" s="38">
        <v>488</v>
      </c>
      <c r="E58" s="39">
        <v>1.6295455304371056E-2</v>
      </c>
      <c r="F58" s="38">
        <v>582</v>
      </c>
      <c r="G58" s="39">
        <v>2.1998790444511643E-2</v>
      </c>
      <c r="H58" s="40">
        <v>-0.16151202749140892</v>
      </c>
      <c r="I58" s="53">
        <v>-4</v>
      </c>
      <c r="J58" s="38">
        <v>410</v>
      </c>
      <c r="K58" s="40">
        <v>0.19024390243902434</v>
      </c>
      <c r="L58" s="53">
        <v>15</v>
      </c>
      <c r="M58" s="47"/>
      <c r="N58" s="47"/>
      <c r="O58" s="36">
        <v>10</v>
      </c>
      <c r="P58" s="37" t="s">
        <v>114</v>
      </c>
      <c r="Q58" s="38">
        <v>3440</v>
      </c>
      <c r="R58" s="39">
        <v>1.5603312982500703E-2</v>
      </c>
      <c r="S58" s="38">
        <v>2617</v>
      </c>
      <c r="T58" s="39">
        <v>1.3141442495518251E-2</v>
      </c>
      <c r="U58" s="40">
        <v>0.31448223156285815</v>
      </c>
      <c r="V58" s="53">
        <v>6</v>
      </c>
    </row>
    <row r="59" spans="2:22" ht="15" thickBot="1" x14ac:dyDescent="0.25">
      <c r="B59" s="31">
        <v>11</v>
      </c>
      <c r="C59" s="32" t="s">
        <v>95</v>
      </c>
      <c r="D59" s="33">
        <v>479</v>
      </c>
      <c r="E59" s="34">
        <v>1.5994924366380607E-2</v>
      </c>
      <c r="F59" s="33">
        <v>282</v>
      </c>
      <c r="G59" s="34">
        <v>1.0659207741155126E-2</v>
      </c>
      <c r="H59" s="35">
        <v>0.69858156028368801</v>
      </c>
      <c r="I59" s="52">
        <v>10</v>
      </c>
      <c r="J59" s="33">
        <v>630</v>
      </c>
      <c r="K59" s="35">
        <v>-0.23968253968253972</v>
      </c>
      <c r="L59" s="52">
        <v>-2</v>
      </c>
      <c r="M59" s="47"/>
      <c r="N59" s="47"/>
      <c r="O59" s="31">
        <v>11</v>
      </c>
      <c r="P59" s="32" t="s">
        <v>98</v>
      </c>
      <c r="Q59" s="33">
        <v>3270</v>
      </c>
      <c r="R59" s="34">
        <v>1.4832219026970146E-2</v>
      </c>
      <c r="S59" s="33">
        <v>3032</v>
      </c>
      <c r="T59" s="34">
        <v>1.5225393063206472E-2</v>
      </c>
      <c r="U59" s="35">
        <v>7.8496042216358752E-2</v>
      </c>
      <c r="V59" s="52">
        <v>1</v>
      </c>
    </row>
    <row r="60" spans="2:22" ht="15" thickBot="1" x14ac:dyDescent="0.25">
      <c r="B60" s="36">
        <v>12</v>
      </c>
      <c r="C60" s="37" t="s">
        <v>115</v>
      </c>
      <c r="D60" s="38">
        <v>473</v>
      </c>
      <c r="E60" s="39">
        <v>1.5794570407720306E-2</v>
      </c>
      <c r="F60" s="38">
        <v>229</v>
      </c>
      <c r="G60" s="39">
        <v>8.6558814635621407E-3</v>
      </c>
      <c r="H60" s="40">
        <v>1.0655021834061134</v>
      </c>
      <c r="I60" s="53">
        <v>22</v>
      </c>
      <c r="J60" s="38">
        <v>498</v>
      </c>
      <c r="K60" s="40">
        <v>-5.0200803212851364E-2</v>
      </c>
      <c r="L60" s="53">
        <v>1</v>
      </c>
      <c r="M60" s="47"/>
      <c r="N60" s="47"/>
      <c r="O60" s="36">
        <v>12</v>
      </c>
      <c r="P60" s="37" t="s">
        <v>115</v>
      </c>
      <c r="Q60" s="38">
        <v>3070</v>
      </c>
      <c r="R60" s="39">
        <v>1.392504966752243E-2</v>
      </c>
      <c r="S60" s="38">
        <v>1487</v>
      </c>
      <c r="T60" s="39">
        <v>7.46707107024671E-3</v>
      </c>
      <c r="U60" s="40">
        <v>1.0645595158036314</v>
      </c>
      <c r="V60" s="53">
        <v>28</v>
      </c>
    </row>
    <row r="61" spans="2:22" ht="15" thickBot="1" x14ac:dyDescent="0.25">
      <c r="B61" s="31">
        <v>13</v>
      </c>
      <c r="C61" s="32" t="s">
        <v>144</v>
      </c>
      <c r="D61" s="33">
        <v>438</v>
      </c>
      <c r="E61" s="34">
        <v>1.462583898220189E-2</v>
      </c>
      <c r="F61" s="33">
        <v>297</v>
      </c>
      <c r="G61" s="34">
        <v>1.1226186876322951E-2</v>
      </c>
      <c r="H61" s="35">
        <v>0.4747474747474747</v>
      </c>
      <c r="I61" s="52">
        <v>4</v>
      </c>
      <c r="J61" s="33">
        <v>432</v>
      </c>
      <c r="K61" s="35">
        <v>1.388888888888884E-2</v>
      </c>
      <c r="L61" s="52">
        <v>7</v>
      </c>
      <c r="M61" s="47"/>
      <c r="N61" s="47"/>
      <c r="O61" s="31">
        <v>13</v>
      </c>
      <c r="P61" s="32" t="s">
        <v>102</v>
      </c>
      <c r="Q61" s="33">
        <v>3050</v>
      </c>
      <c r="R61" s="34">
        <v>1.3834332731577659E-2</v>
      </c>
      <c r="S61" s="33">
        <v>3179</v>
      </c>
      <c r="T61" s="34">
        <v>1.596356350525507E-2</v>
      </c>
      <c r="U61" s="35">
        <v>-4.0578798364265478E-2</v>
      </c>
      <c r="V61" s="52">
        <v>-3</v>
      </c>
    </row>
    <row r="62" spans="2:22" ht="15" thickBot="1" x14ac:dyDescent="0.25">
      <c r="B62" s="36">
        <v>14</v>
      </c>
      <c r="C62" s="37" t="s">
        <v>36</v>
      </c>
      <c r="D62" s="38">
        <v>406</v>
      </c>
      <c r="E62" s="39">
        <v>1.3557284536013623E-2</v>
      </c>
      <c r="F62" s="38">
        <v>396</v>
      </c>
      <c r="G62" s="39">
        <v>1.4968249168430602E-2</v>
      </c>
      <c r="H62" s="40">
        <v>2.5252525252525304E-2</v>
      </c>
      <c r="I62" s="53">
        <v>-2</v>
      </c>
      <c r="J62" s="38">
        <v>368</v>
      </c>
      <c r="K62" s="40">
        <v>0.10326086956521729</v>
      </c>
      <c r="L62" s="53">
        <v>13</v>
      </c>
      <c r="M62" s="47"/>
      <c r="N62" s="47"/>
      <c r="O62" s="36">
        <v>14</v>
      </c>
      <c r="P62" s="37" t="s">
        <v>125</v>
      </c>
      <c r="Q62" s="38">
        <v>2953</v>
      </c>
      <c r="R62" s="39">
        <v>1.3394355592245517E-2</v>
      </c>
      <c r="S62" s="38">
        <v>1333</v>
      </c>
      <c r="T62" s="39">
        <v>6.6937496547672254E-3</v>
      </c>
      <c r="U62" s="40">
        <v>1.215303825956489</v>
      </c>
      <c r="V62" s="53">
        <v>31</v>
      </c>
    </row>
    <row r="63" spans="2:22" ht="15" thickBot="1" x14ac:dyDescent="0.25">
      <c r="B63" s="31">
        <v>15</v>
      </c>
      <c r="C63" s="32" t="s">
        <v>125</v>
      </c>
      <c r="D63" s="33">
        <v>403</v>
      </c>
      <c r="E63" s="34">
        <v>1.3457107556683475E-2</v>
      </c>
      <c r="F63" s="33">
        <v>102</v>
      </c>
      <c r="G63" s="34">
        <v>3.8554581191412155E-3</v>
      </c>
      <c r="H63" s="35">
        <v>2.9509803921568629</v>
      </c>
      <c r="I63" s="52">
        <v>60</v>
      </c>
      <c r="J63" s="33">
        <v>690</v>
      </c>
      <c r="K63" s="35">
        <v>-0.41594202898550725</v>
      </c>
      <c r="L63" s="52">
        <v>-7</v>
      </c>
      <c r="M63" s="47"/>
      <c r="N63" s="47"/>
      <c r="O63" s="31">
        <v>15</v>
      </c>
      <c r="P63" s="32" t="s">
        <v>113</v>
      </c>
      <c r="Q63" s="33">
        <v>2837</v>
      </c>
      <c r="R63" s="34">
        <v>1.2868197363765842E-2</v>
      </c>
      <c r="S63" s="33">
        <v>1971</v>
      </c>
      <c r="T63" s="34">
        <v>9.8975098046108038E-3</v>
      </c>
      <c r="U63" s="35">
        <v>0.4393708777270422</v>
      </c>
      <c r="V63" s="52">
        <v>7</v>
      </c>
    </row>
    <row r="64" spans="2:22" ht="15" thickBot="1" x14ac:dyDescent="0.25">
      <c r="B64" s="36">
        <v>16</v>
      </c>
      <c r="C64" s="37" t="s">
        <v>133</v>
      </c>
      <c r="D64" s="38">
        <v>399</v>
      </c>
      <c r="E64" s="39">
        <v>1.3323538250909941E-2</v>
      </c>
      <c r="F64" s="38">
        <v>175</v>
      </c>
      <c r="G64" s="39">
        <v>6.6147565769579678E-3</v>
      </c>
      <c r="H64" s="40">
        <v>1.2799999999999998</v>
      </c>
      <c r="I64" s="53">
        <v>29</v>
      </c>
      <c r="J64" s="38">
        <v>421</v>
      </c>
      <c r="K64" s="40">
        <v>-5.2256532066508266E-2</v>
      </c>
      <c r="L64" s="53">
        <v>6</v>
      </c>
      <c r="M64" s="47"/>
      <c r="N64" s="47"/>
      <c r="O64" s="36">
        <v>16</v>
      </c>
      <c r="P64" s="37" t="s">
        <v>37</v>
      </c>
      <c r="Q64" s="38">
        <v>2797</v>
      </c>
      <c r="R64" s="39">
        <v>1.2686763491876299E-2</v>
      </c>
      <c r="S64" s="38">
        <v>2952</v>
      </c>
      <c r="T64" s="39">
        <v>1.4823667652567778E-2</v>
      </c>
      <c r="U64" s="40">
        <v>-5.2506775067750699E-2</v>
      </c>
      <c r="V64" s="53">
        <v>-2</v>
      </c>
    </row>
    <row r="65" spans="2:22" ht="15" thickBot="1" x14ac:dyDescent="0.25">
      <c r="B65" s="31">
        <v>17</v>
      </c>
      <c r="C65" s="32" t="s">
        <v>169</v>
      </c>
      <c r="D65" s="33">
        <v>378</v>
      </c>
      <c r="E65" s="34">
        <v>1.2622299395598892E-2</v>
      </c>
      <c r="F65" s="33">
        <v>243</v>
      </c>
      <c r="G65" s="34">
        <v>9.1850619897187787E-3</v>
      </c>
      <c r="H65" s="35">
        <v>0.55555555555555558</v>
      </c>
      <c r="I65" s="52">
        <v>13</v>
      </c>
      <c r="J65" s="33">
        <v>346</v>
      </c>
      <c r="K65" s="35">
        <v>9.2485549132947931E-2</v>
      </c>
      <c r="L65" s="52">
        <v>13</v>
      </c>
      <c r="M65" s="47"/>
      <c r="N65" s="47"/>
      <c r="O65" s="31">
        <v>17</v>
      </c>
      <c r="P65" s="32" t="s">
        <v>128</v>
      </c>
      <c r="Q65" s="33">
        <v>2583</v>
      </c>
      <c r="R65" s="34">
        <v>1.1716092277267243E-2</v>
      </c>
      <c r="S65" s="33">
        <v>1033</v>
      </c>
      <c r="T65" s="34">
        <v>5.1872793648721259E-3</v>
      </c>
      <c r="U65" s="35">
        <v>1.500484027105518</v>
      </c>
      <c r="V65" s="52">
        <v>42</v>
      </c>
    </row>
    <row r="66" spans="2:22" ht="15" thickBot="1" x14ac:dyDescent="0.25">
      <c r="B66" s="36">
        <v>18</v>
      </c>
      <c r="C66" s="37" t="s">
        <v>69</v>
      </c>
      <c r="D66" s="38">
        <v>372</v>
      </c>
      <c r="E66" s="39">
        <v>1.2421945436938591E-2</v>
      </c>
      <c r="F66" s="38">
        <v>499</v>
      </c>
      <c r="G66" s="39">
        <v>1.8861505896583006E-2</v>
      </c>
      <c r="H66" s="40">
        <v>-0.25450901803607218</v>
      </c>
      <c r="I66" s="53">
        <v>-11</v>
      </c>
      <c r="J66" s="38">
        <v>385</v>
      </c>
      <c r="K66" s="40">
        <v>-3.3766233766233777E-2</v>
      </c>
      <c r="L66" s="53">
        <v>8</v>
      </c>
      <c r="M66" s="47"/>
      <c r="N66" s="47"/>
      <c r="O66" s="36">
        <v>18</v>
      </c>
      <c r="P66" s="37" t="s">
        <v>129</v>
      </c>
      <c r="Q66" s="38">
        <v>2561</v>
      </c>
      <c r="R66" s="39">
        <v>1.1616303647727994E-2</v>
      </c>
      <c r="S66" s="38">
        <v>2112</v>
      </c>
      <c r="T66" s="39">
        <v>1.06055508408615E-2</v>
      </c>
      <c r="U66" s="40">
        <v>0.21259469696969702</v>
      </c>
      <c r="V66" s="53">
        <v>2</v>
      </c>
    </row>
    <row r="67" spans="2:22" ht="15" thickBot="1" x14ac:dyDescent="0.25">
      <c r="B67" s="31">
        <v>19</v>
      </c>
      <c r="C67" s="32" t="s">
        <v>98</v>
      </c>
      <c r="D67" s="33">
        <v>367</v>
      </c>
      <c r="E67" s="34">
        <v>1.2254983804721675E-2</v>
      </c>
      <c r="F67" s="33">
        <v>397</v>
      </c>
      <c r="G67" s="34">
        <v>1.500604777744179E-2</v>
      </c>
      <c r="H67" s="35">
        <v>-7.5566750629722956E-2</v>
      </c>
      <c r="I67" s="52">
        <v>-8</v>
      </c>
      <c r="J67" s="33">
        <v>448</v>
      </c>
      <c r="K67" s="35">
        <v>-0.1808035714285714</v>
      </c>
      <c r="L67" s="52">
        <v>0</v>
      </c>
      <c r="O67" s="31">
        <v>19</v>
      </c>
      <c r="P67" s="32" t="s">
        <v>167</v>
      </c>
      <c r="Q67" s="33">
        <v>2464</v>
      </c>
      <c r="R67" s="34">
        <v>1.1176326508395852E-2</v>
      </c>
      <c r="S67" s="33">
        <v>1842</v>
      </c>
      <c r="T67" s="34">
        <v>9.2497275799559107E-3</v>
      </c>
      <c r="U67" s="35">
        <v>0.33767643865363728</v>
      </c>
      <c r="V67" s="52">
        <v>6</v>
      </c>
    </row>
    <row r="68" spans="2:22" ht="15" thickBot="1" x14ac:dyDescent="0.25">
      <c r="B68" s="36">
        <v>20</v>
      </c>
      <c r="C68" s="37" t="s">
        <v>62</v>
      </c>
      <c r="D68" s="38">
        <v>363</v>
      </c>
      <c r="E68" s="39">
        <v>1.2121414498948142E-2</v>
      </c>
      <c r="F68" s="38">
        <v>303</v>
      </c>
      <c r="G68" s="39">
        <v>1.1452978530390082E-2</v>
      </c>
      <c r="H68" s="40">
        <v>0.19801980198019797</v>
      </c>
      <c r="I68" s="53">
        <v>-4</v>
      </c>
      <c r="J68" s="38">
        <v>693</v>
      </c>
      <c r="K68" s="40">
        <v>-0.47619047619047616</v>
      </c>
      <c r="L68" s="53">
        <v>-13</v>
      </c>
      <c r="O68" s="36">
        <v>20</v>
      </c>
      <c r="P68" s="37" t="s">
        <v>36</v>
      </c>
      <c r="Q68" s="38">
        <v>2441</v>
      </c>
      <c r="R68" s="39">
        <v>1.1072002032059365E-2</v>
      </c>
      <c r="S68" s="38">
        <v>2995</v>
      </c>
      <c r="T68" s="39">
        <v>1.5039595060786077E-2</v>
      </c>
      <c r="U68" s="40">
        <v>-0.18497495826377297</v>
      </c>
      <c r="V68" s="53">
        <v>-7</v>
      </c>
    </row>
    <row r="69" spans="2:22" ht="15" thickBot="1" x14ac:dyDescent="0.25">
      <c r="B69" s="89" t="s">
        <v>42</v>
      </c>
      <c r="C69" s="90"/>
      <c r="D69" s="41">
        <f>SUM(D49:D68)</f>
        <v>11833</v>
      </c>
      <c r="E69" s="42">
        <f>D69/D71</f>
        <v>0.39513139880455472</v>
      </c>
      <c r="F69" s="41">
        <f>SUM(F49:F68)</f>
        <v>9802</v>
      </c>
      <c r="G69" s="42">
        <f>F69/F71</f>
        <v>0.37050196552766856</v>
      </c>
      <c r="H69" s="43">
        <f>D69/F69-1</f>
        <v>0.20720261171189547</v>
      </c>
      <c r="I69" s="54"/>
      <c r="J69" s="41">
        <f>SUM(J49:J68)</f>
        <v>12224</v>
      </c>
      <c r="K69" s="42">
        <f>D69/J69-1</f>
        <v>-3.19862565445026E-2</v>
      </c>
      <c r="L69" s="41"/>
      <c r="O69" s="89" t="s">
        <v>42</v>
      </c>
      <c r="P69" s="90"/>
      <c r="Q69" s="41">
        <f>SUM(Q49:Q68)</f>
        <v>85811</v>
      </c>
      <c r="R69" s="42">
        <f>Q69/Q71</f>
        <v>0.3892255495178395</v>
      </c>
      <c r="S69" s="41">
        <f>SUM(S49:S68)</f>
        <v>71118</v>
      </c>
      <c r="T69" s="42">
        <f>S69/S71</f>
        <v>0.3571238469225323</v>
      </c>
      <c r="U69" s="43">
        <f>Q69/S69-1</f>
        <v>0.2066002980961219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18114</v>
      </c>
      <c r="E70" s="42">
        <f>D70/D71</f>
        <v>0.60486860119544528</v>
      </c>
      <c r="F70" s="41">
        <f>F71-SUM(F49:F68)</f>
        <v>16654</v>
      </c>
      <c r="G70" s="42">
        <f>F70/F71</f>
        <v>0.62949803447233144</v>
      </c>
      <c r="H70" s="43">
        <f>D70/F70-1</f>
        <v>8.7666626636243583E-2</v>
      </c>
      <c r="I70" s="54"/>
      <c r="J70" s="41">
        <f>J71-SUM(J49:J68)</f>
        <v>23671</v>
      </c>
      <c r="K70" s="42">
        <f>D70/J70-1</f>
        <v>-0.23475983270668754</v>
      </c>
      <c r="L70" s="76"/>
      <c r="O70" s="89" t="s">
        <v>12</v>
      </c>
      <c r="P70" s="90"/>
      <c r="Q70" s="41">
        <f>Q71-SUM(Q49:Q68)</f>
        <v>134655</v>
      </c>
      <c r="R70" s="42">
        <f>Q70/Q71</f>
        <v>0.6107744504821605</v>
      </c>
      <c r="S70" s="41">
        <f>S71-SUM(S49:S68)</f>
        <v>128023</v>
      </c>
      <c r="T70" s="42">
        <f>S70/S71</f>
        <v>0.6428761530774677</v>
      </c>
      <c r="U70" s="43">
        <f>Q70/S70-1</f>
        <v>5.1803191614006927E-2</v>
      </c>
      <c r="V70" s="54"/>
    </row>
    <row r="71" spans="2:22" ht="15" thickBot="1" x14ac:dyDescent="0.25">
      <c r="B71" s="91" t="s">
        <v>34</v>
      </c>
      <c r="C71" s="92"/>
      <c r="D71" s="44">
        <v>29947</v>
      </c>
      <c r="E71" s="45">
        <v>1</v>
      </c>
      <c r="F71" s="44">
        <v>26456</v>
      </c>
      <c r="G71" s="45">
        <v>1</v>
      </c>
      <c r="H71" s="46">
        <v>0.13195494405805874</v>
      </c>
      <c r="I71" s="56"/>
      <c r="J71" s="44">
        <v>35895</v>
      </c>
      <c r="K71" s="46">
        <v>-0.16570553001810839</v>
      </c>
      <c r="L71" s="44"/>
      <c r="M71" s="47"/>
      <c r="O71" s="91" t="s">
        <v>34</v>
      </c>
      <c r="P71" s="92"/>
      <c r="Q71" s="44">
        <v>220466</v>
      </c>
      <c r="R71" s="45">
        <v>1</v>
      </c>
      <c r="S71" s="44">
        <v>199141</v>
      </c>
      <c r="T71" s="45">
        <v>1</v>
      </c>
      <c r="U71" s="46">
        <v>0.10708492977337669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45506</v>
      </c>
    </row>
    <row r="2" spans="2:22" ht="14.45" customHeight="1" x14ac:dyDescent="0.25">
      <c r="B2" s="99" t="s">
        <v>183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/>
      <c r="N2" s="50"/>
      <c r="O2" s="99" t="s">
        <v>145</v>
      </c>
      <c r="P2" s="99"/>
      <c r="Q2" s="99"/>
      <c r="R2" s="99"/>
      <c r="S2" s="99"/>
      <c r="T2" s="99"/>
      <c r="U2" s="99"/>
      <c r="V2" s="99"/>
    </row>
    <row r="3" spans="2:22" ht="14.45" customHeight="1" x14ac:dyDescent="0.25">
      <c r="B3" s="100" t="s">
        <v>184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/>
      <c r="N3" s="50"/>
      <c r="O3" s="100" t="s">
        <v>146</v>
      </c>
      <c r="P3" s="100"/>
      <c r="Q3" s="100"/>
      <c r="R3" s="100"/>
      <c r="S3" s="100"/>
      <c r="T3" s="100"/>
      <c r="U3" s="100"/>
      <c r="V3" s="100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08" t="s">
        <v>0</v>
      </c>
      <c r="C5" s="108" t="s">
        <v>1</v>
      </c>
      <c r="D5" s="101" t="s">
        <v>155</v>
      </c>
      <c r="E5" s="102"/>
      <c r="F5" s="102"/>
      <c r="G5" s="102"/>
      <c r="H5" s="102"/>
      <c r="I5" s="103"/>
      <c r="J5" s="101" t="s">
        <v>138</v>
      </c>
      <c r="K5" s="102"/>
      <c r="L5" s="103"/>
      <c r="M5"/>
      <c r="O5" s="108" t="s">
        <v>0</v>
      </c>
      <c r="P5" s="108" t="s">
        <v>1</v>
      </c>
      <c r="Q5" s="101" t="s">
        <v>162</v>
      </c>
      <c r="R5" s="102"/>
      <c r="S5" s="102"/>
      <c r="T5" s="102"/>
      <c r="U5" s="102"/>
      <c r="V5" s="103"/>
    </row>
    <row r="6" spans="2:22" ht="14.45" customHeight="1" thickBot="1" x14ac:dyDescent="0.3">
      <c r="B6" s="109"/>
      <c r="C6" s="109"/>
      <c r="D6" s="110" t="s">
        <v>156</v>
      </c>
      <c r="E6" s="111"/>
      <c r="F6" s="111"/>
      <c r="G6" s="111"/>
      <c r="H6" s="111"/>
      <c r="I6" s="112"/>
      <c r="J6" s="110" t="s">
        <v>157</v>
      </c>
      <c r="K6" s="111"/>
      <c r="L6" s="112"/>
      <c r="M6"/>
      <c r="O6" s="109"/>
      <c r="P6" s="109"/>
      <c r="Q6" s="110" t="s">
        <v>163</v>
      </c>
      <c r="R6" s="111"/>
      <c r="S6" s="111"/>
      <c r="T6" s="111"/>
      <c r="U6" s="111"/>
      <c r="V6" s="112"/>
    </row>
    <row r="7" spans="2:22" ht="14.45" customHeight="1" x14ac:dyDescent="0.25">
      <c r="B7" s="109"/>
      <c r="C7" s="109"/>
      <c r="D7" s="93">
        <v>2024</v>
      </c>
      <c r="E7" s="94"/>
      <c r="F7" s="93">
        <v>2023</v>
      </c>
      <c r="G7" s="94"/>
      <c r="H7" s="85" t="s">
        <v>5</v>
      </c>
      <c r="I7" s="85" t="s">
        <v>44</v>
      </c>
      <c r="J7" s="85">
        <v>2023</v>
      </c>
      <c r="K7" s="85" t="s">
        <v>158</v>
      </c>
      <c r="L7" s="85" t="s">
        <v>160</v>
      </c>
      <c r="M7"/>
      <c r="O7" s="109"/>
      <c r="P7" s="109"/>
      <c r="Q7" s="93">
        <v>2024</v>
      </c>
      <c r="R7" s="94"/>
      <c r="S7" s="93">
        <v>2023</v>
      </c>
      <c r="T7" s="94"/>
      <c r="U7" s="85" t="s">
        <v>5</v>
      </c>
      <c r="V7" s="85" t="s">
        <v>66</v>
      </c>
    </row>
    <row r="8" spans="2:22" ht="14.45" customHeight="1" thickBot="1" x14ac:dyDescent="0.3">
      <c r="B8" s="104" t="s">
        <v>6</v>
      </c>
      <c r="C8" s="104" t="s">
        <v>7</v>
      </c>
      <c r="D8" s="95"/>
      <c r="E8" s="96"/>
      <c r="F8" s="95"/>
      <c r="G8" s="96"/>
      <c r="H8" s="86"/>
      <c r="I8" s="86"/>
      <c r="J8" s="86"/>
      <c r="K8" s="86"/>
      <c r="L8" s="86"/>
      <c r="M8"/>
      <c r="O8" s="104" t="s">
        <v>6</v>
      </c>
      <c r="P8" s="104" t="s">
        <v>7</v>
      </c>
      <c r="Q8" s="95"/>
      <c r="R8" s="96"/>
      <c r="S8" s="95"/>
      <c r="T8" s="96"/>
      <c r="U8" s="86"/>
      <c r="V8" s="86"/>
    </row>
    <row r="9" spans="2:22" ht="14.45" customHeight="1" x14ac:dyDescent="0.25">
      <c r="B9" s="104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97" t="s">
        <v>45</v>
      </c>
      <c r="J9" s="97" t="s">
        <v>8</v>
      </c>
      <c r="K9" s="97" t="s">
        <v>159</v>
      </c>
      <c r="L9" s="97" t="s">
        <v>161</v>
      </c>
      <c r="M9"/>
      <c r="O9" s="104"/>
      <c r="P9" s="104"/>
      <c r="Q9" s="25" t="s">
        <v>8</v>
      </c>
      <c r="R9" s="26" t="s">
        <v>2</v>
      </c>
      <c r="S9" s="25" t="s">
        <v>8</v>
      </c>
      <c r="T9" s="26" t="s">
        <v>2</v>
      </c>
      <c r="U9" s="97" t="s">
        <v>9</v>
      </c>
      <c r="V9" s="97" t="s">
        <v>67</v>
      </c>
    </row>
    <row r="10" spans="2:22" ht="14.45" customHeight="1" thickBot="1" x14ac:dyDescent="0.3">
      <c r="B10" s="105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98"/>
      <c r="J10" s="98" t="s">
        <v>10</v>
      </c>
      <c r="K10" s="98"/>
      <c r="L10" s="98"/>
      <c r="M10"/>
      <c r="O10" s="105"/>
      <c r="P10" s="105"/>
      <c r="Q10" s="28" t="s">
        <v>10</v>
      </c>
      <c r="R10" s="29" t="s">
        <v>11</v>
      </c>
      <c r="S10" s="28" t="s">
        <v>10</v>
      </c>
      <c r="T10" s="29" t="s">
        <v>11</v>
      </c>
      <c r="U10" s="98"/>
      <c r="V10" s="98"/>
    </row>
    <row r="11" spans="2:22" ht="14.45" customHeight="1" thickBot="1" x14ac:dyDescent="0.3">
      <c r="B11" s="31">
        <v>1</v>
      </c>
      <c r="C11" s="32" t="s">
        <v>24</v>
      </c>
      <c r="D11" s="33">
        <v>1052</v>
      </c>
      <c r="E11" s="34">
        <v>0.21898417985012489</v>
      </c>
      <c r="F11" s="33">
        <v>932</v>
      </c>
      <c r="G11" s="34">
        <v>0.17472815898012747</v>
      </c>
      <c r="H11" s="35">
        <v>0.12875536480686689</v>
      </c>
      <c r="I11" s="52">
        <v>1</v>
      </c>
      <c r="J11" s="33">
        <v>1754</v>
      </c>
      <c r="K11" s="35">
        <v>-0.40022805017103757</v>
      </c>
      <c r="L11" s="52">
        <v>0</v>
      </c>
      <c r="M11"/>
      <c r="O11" s="31">
        <v>1</v>
      </c>
      <c r="P11" s="32" t="s">
        <v>24</v>
      </c>
      <c r="Q11" s="33">
        <v>7948</v>
      </c>
      <c r="R11" s="34">
        <v>0.210883812252912</v>
      </c>
      <c r="S11" s="33">
        <v>7776</v>
      </c>
      <c r="T11" s="34">
        <v>0.21086885779368694</v>
      </c>
      <c r="U11" s="35">
        <v>2.2119341563785921E-2</v>
      </c>
      <c r="V11" s="52">
        <v>0</v>
      </c>
    </row>
    <row r="12" spans="2:22" ht="14.45" customHeight="1" thickBot="1" x14ac:dyDescent="0.3">
      <c r="B12" s="36">
        <v>2</v>
      </c>
      <c r="C12" s="37" t="s">
        <v>21</v>
      </c>
      <c r="D12" s="38">
        <v>719</v>
      </c>
      <c r="E12" s="39">
        <v>0.14966694421315571</v>
      </c>
      <c r="F12" s="38">
        <v>939</v>
      </c>
      <c r="G12" s="39">
        <v>0.17604049493813273</v>
      </c>
      <c r="H12" s="40">
        <v>-0.23429179978700743</v>
      </c>
      <c r="I12" s="53">
        <v>-1</v>
      </c>
      <c r="J12" s="38">
        <v>893</v>
      </c>
      <c r="K12" s="40">
        <v>-0.19484882418812988</v>
      </c>
      <c r="L12" s="53">
        <v>0</v>
      </c>
      <c r="M12"/>
      <c r="O12" s="36">
        <v>2</v>
      </c>
      <c r="P12" s="37" t="s">
        <v>21</v>
      </c>
      <c r="Q12" s="38">
        <v>5213</v>
      </c>
      <c r="R12" s="39">
        <v>0.13831621958661677</v>
      </c>
      <c r="S12" s="38">
        <v>5628</v>
      </c>
      <c r="T12" s="39">
        <v>0.15261958997722094</v>
      </c>
      <c r="U12" s="40">
        <v>-7.3738450604122208E-2</v>
      </c>
      <c r="V12" s="53">
        <v>0</v>
      </c>
    </row>
    <row r="13" spans="2:22" ht="14.45" customHeight="1" thickBot="1" x14ac:dyDescent="0.3">
      <c r="B13" s="31">
        <v>3</v>
      </c>
      <c r="C13" s="32" t="s">
        <v>19</v>
      </c>
      <c r="D13" s="33">
        <v>509</v>
      </c>
      <c r="E13" s="34">
        <v>0.1059533721898418</v>
      </c>
      <c r="F13" s="33">
        <v>559</v>
      </c>
      <c r="G13" s="34">
        <v>0.10479940007499063</v>
      </c>
      <c r="H13" s="35">
        <v>-8.9445438282647616E-2</v>
      </c>
      <c r="I13" s="52">
        <v>1</v>
      </c>
      <c r="J13" s="33">
        <v>614</v>
      </c>
      <c r="K13" s="35">
        <v>-0.17100977198697065</v>
      </c>
      <c r="L13" s="52">
        <v>2</v>
      </c>
      <c r="M13"/>
      <c r="O13" s="31">
        <v>3</v>
      </c>
      <c r="P13" s="32" t="s">
        <v>19</v>
      </c>
      <c r="Q13" s="33">
        <v>4106</v>
      </c>
      <c r="R13" s="34">
        <v>0.10894425429170315</v>
      </c>
      <c r="S13" s="33">
        <v>3764</v>
      </c>
      <c r="T13" s="34">
        <v>0.10207180822214991</v>
      </c>
      <c r="U13" s="35">
        <v>9.0860786397449544E-2</v>
      </c>
      <c r="V13" s="52">
        <v>1</v>
      </c>
    </row>
    <row r="14" spans="2:22" ht="14.45" customHeight="1" thickBot="1" x14ac:dyDescent="0.3">
      <c r="B14" s="36">
        <v>4</v>
      </c>
      <c r="C14" s="37" t="s">
        <v>18</v>
      </c>
      <c r="D14" s="38">
        <v>487</v>
      </c>
      <c r="E14" s="39">
        <v>0.10137385512073273</v>
      </c>
      <c r="F14" s="38">
        <v>550</v>
      </c>
      <c r="G14" s="39">
        <v>0.10311211098612673</v>
      </c>
      <c r="H14" s="40">
        <v>-0.11454545454545451</v>
      </c>
      <c r="I14" s="53">
        <v>1</v>
      </c>
      <c r="J14" s="38">
        <v>622</v>
      </c>
      <c r="K14" s="40">
        <v>-0.21704180064308687</v>
      </c>
      <c r="L14" s="53">
        <v>0</v>
      </c>
      <c r="M14"/>
      <c r="O14" s="36">
        <v>4</v>
      </c>
      <c r="P14" s="37" t="s">
        <v>26</v>
      </c>
      <c r="Q14" s="38">
        <v>4096</v>
      </c>
      <c r="R14" s="39">
        <v>0.10867892488524503</v>
      </c>
      <c r="S14" s="38">
        <v>4378</v>
      </c>
      <c r="T14" s="39">
        <v>0.11872220414361645</v>
      </c>
      <c r="U14" s="40">
        <v>-6.4412973960712661E-2</v>
      </c>
      <c r="V14" s="53">
        <v>-1</v>
      </c>
    </row>
    <row r="15" spans="2:22" ht="14.45" customHeight="1" thickBot="1" x14ac:dyDescent="0.3">
      <c r="B15" s="31">
        <v>5</v>
      </c>
      <c r="C15" s="32" t="s">
        <v>31</v>
      </c>
      <c r="D15" s="33">
        <v>427</v>
      </c>
      <c r="E15" s="34">
        <v>8.8884263114071604E-2</v>
      </c>
      <c r="F15" s="33">
        <v>389</v>
      </c>
      <c r="G15" s="34">
        <v>7.2928383952006001E-2</v>
      </c>
      <c r="H15" s="35">
        <v>9.7686375321336838E-2</v>
      </c>
      <c r="I15" s="52">
        <v>1</v>
      </c>
      <c r="J15" s="33">
        <v>529</v>
      </c>
      <c r="K15" s="35">
        <v>-0.19281663516068048</v>
      </c>
      <c r="L15" s="52">
        <v>1</v>
      </c>
      <c r="M15"/>
      <c r="O15" s="31">
        <v>5</v>
      </c>
      <c r="P15" s="32" t="s">
        <v>18</v>
      </c>
      <c r="Q15" s="33">
        <v>3519</v>
      </c>
      <c r="R15" s="34">
        <v>9.336941813261164E-2</v>
      </c>
      <c r="S15" s="33">
        <v>2914</v>
      </c>
      <c r="T15" s="34">
        <v>7.9021585855298837E-2</v>
      </c>
      <c r="U15" s="35">
        <v>0.2076183939601921</v>
      </c>
      <c r="V15" s="52">
        <v>2</v>
      </c>
    </row>
    <row r="16" spans="2:22" ht="14.45" customHeight="1" thickBot="1" x14ac:dyDescent="0.3">
      <c r="B16" s="36">
        <v>6</v>
      </c>
      <c r="C16" s="37" t="s">
        <v>46</v>
      </c>
      <c r="D16" s="38">
        <v>333</v>
      </c>
      <c r="E16" s="39">
        <v>6.9317235636969191E-2</v>
      </c>
      <c r="F16" s="38">
        <v>388</v>
      </c>
      <c r="G16" s="39">
        <v>7.2740907386576681E-2</v>
      </c>
      <c r="H16" s="40">
        <v>-0.14175257731958768</v>
      </c>
      <c r="I16" s="53">
        <v>1</v>
      </c>
      <c r="J16" s="38">
        <v>775</v>
      </c>
      <c r="K16" s="40">
        <v>-0.57032258064516128</v>
      </c>
      <c r="L16" s="53">
        <v>-3</v>
      </c>
      <c r="M16"/>
      <c r="O16" s="36">
        <v>6</v>
      </c>
      <c r="P16" s="37" t="s">
        <v>31</v>
      </c>
      <c r="Q16" s="38">
        <v>3372</v>
      </c>
      <c r="R16" s="39">
        <v>8.9469075857677313E-2</v>
      </c>
      <c r="S16" s="38">
        <v>3136</v>
      </c>
      <c r="T16" s="39">
        <v>8.5041761579346994E-2</v>
      </c>
      <c r="U16" s="40">
        <v>7.5255102040816313E-2</v>
      </c>
      <c r="V16" s="53">
        <v>-1</v>
      </c>
    </row>
    <row r="17" spans="2:22" ht="14.45" customHeight="1" thickBot="1" x14ac:dyDescent="0.3">
      <c r="B17" s="31">
        <v>7</v>
      </c>
      <c r="C17" s="32" t="s">
        <v>26</v>
      </c>
      <c r="D17" s="33">
        <v>330</v>
      </c>
      <c r="E17" s="34">
        <v>6.8692756036636132E-2</v>
      </c>
      <c r="F17" s="33">
        <v>720</v>
      </c>
      <c r="G17" s="34">
        <v>0.13498312710911137</v>
      </c>
      <c r="H17" s="35">
        <v>-0.54166666666666674</v>
      </c>
      <c r="I17" s="52">
        <v>-4</v>
      </c>
      <c r="J17" s="33">
        <v>438</v>
      </c>
      <c r="K17" s="35">
        <v>-0.24657534246575341</v>
      </c>
      <c r="L17" s="52">
        <v>0</v>
      </c>
      <c r="M17"/>
      <c r="O17" s="31">
        <v>7</v>
      </c>
      <c r="P17" s="32" t="s">
        <v>46</v>
      </c>
      <c r="Q17" s="33">
        <v>3252</v>
      </c>
      <c r="R17" s="34">
        <v>8.6285122980179887E-2</v>
      </c>
      <c r="S17" s="33">
        <v>3017</v>
      </c>
      <c r="T17" s="34">
        <v>8.1814730447987857E-2</v>
      </c>
      <c r="U17" s="35">
        <v>7.789194564136559E-2</v>
      </c>
      <c r="V17" s="52">
        <v>-1</v>
      </c>
    </row>
    <row r="18" spans="2:22" ht="14.45" customHeight="1" thickBot="1" x14ac:dyDescent="0.3">
      <c r="B18" s="36">
        <v>8</v>
      </c>
      <c r="C18" s="37" t="s">
        <v>20</v>
      </c>
      <c r="D18" s="38">
        <v>292</v>
      </c>
      <c r="E18" s="39">
        <v>6.0782681099084093E-2</v>
      </c>
      <c r="F18" s="38">
        <v>220</v>
      </c>
      <c r="G18" s="39">
        <v>4.1244844394450697E-2</v>
      </c>
      <c r="H18" s="40">
        <v>0.32727272727272738</v>
      </c>
      <c r="I18" s="53">
        <v>0</v>
      </c>
      <c r="J18" s="38">
        <v>229</v>
      </c>
      <c r="K18" s="40">
        <v>0.27510917030567694</v>
      </c>
      <c r="L18" s="53">
        <v>0</v>
      </c>
      <c r="M18"/>
      <c r="O18" s="36">
        <v>8</v>
      </c>
      <c r="P18" s="37" t="s">
        <v>20</v>
      </c>
      <c r="Q18" s="38">
        <v>1611</v>
      </c>
      <c r="R18" s="39">
        <v>4.2744567380402769E-2</v>
      </c>
      <c r="S18" s="38">
        <v>1732</v>
      </c>
      <c r="T18" s="39">
        <v>4.6968217811042413E-2</v>
      </c>
      <c r="U18" s="40">
        <v>-6.9861431870669732E-2</v>
      </c>
      <c r="V18" s="53">
        <v>0</v>
      </c>
    </row>
    <row r="19" spans="2:22" ht="14.45" customHeight="1" thickBot="1" x14ac:dyDescent="0.3">
      <c r="B19" s="31">
        <v>9</v>
      </c>
      <c r="C19" s="32" t="s">
        <v>27</v>
      </c>
      <c r="D19" s="33">
        <v>180</v>
      </c>
      <c r="E19" s="34">
        <v>3.7468776019983351E-2</v>
      </c>
      <c r="F19" s="33">
        <v>159</v>
      </c>
      <c r="G19" s="34">
        <v>2.9808773903262094E-2</v>
      </c>
      <c r="H19" s="35">
        <v>0.13207547169811318</v>
      </c>
      <c r="I19" s="52">
        <v>0</v>
      </c>
      <c r="J19" s="33">
        <v>165</v>
      </c>
      <c r="K19" s="35">
        <v>9.0909090909090828E-2</v>
      </c>
      <c r="L19" s="52">
        <v>1</v>
      </c>
      <c r="M19"/>
      <c r="O19" s="31">
        <v>9</v>
      </c>
      <c r="P19" s="32" t="s">
        <v>27</v>
      </c>
      <c r="Q19" s="33">
        <v>1070</v>
      </c>
      <c r="R19" s="34">
        <v>2.8390246491018598E-2</v>
      </c>
      <c r="S19" s="33">
        <v>1345</v>
      </c>
      <c r="T19" s="34">
        <v>3.6473587156958455E-2</v>
      </c>
      <c r="U19" s="35">
        <v>-0.20446096654275092</v>
      </c>
      <c r="V19" s="52">
        <v>0</v>
      </c>
    </row>
    <row r="20" spans="2:22" ht="14.45" customHeight="1" thickBot="1" x14ac:dyDescent="0.3">
      <c r="B20" s="36">
        <v>10</v>
      </c>
      <c r="C20" s="37" t="s">
        <v>28</v>
      </c>
      <c r="D20" s="38">
        <v>162</v>
      </c>
      <c r="E20" s="39">
        <v>3.3721898417985015E-2</v>
      </c>
      <c r="F20" s="38">
        <v>124</v>
      </c>
      <c r="G20" s="39">
        <v>2.3247094113235847E-2</v>
      </c>
      <c r="H20" s="40">
        <v>0.30645161290322576</v>
      </c>
      <c r="I20" s="53">
        <v>0</v>
      </c>
      <c r="J20" s="38">
        <v>113</v>
      </c>
      <c r="K20" s="40">
        <v>0.4336283185840708</v>
      </c>
      <c r="L20" s="53">
        <v>2</v>
      </c>
      <c r="M20"/>
      <c r="O20" s="36">
        <v>10</v>
      </c>
      <c r="P20" s="37" t="s">
        <v>28</v>
      </c>
      <c r="Q20" s="38">
        <v>858</v>
      </c>
      <c r="R20" s="39">
        <v>2.2765263074106503E-2</v>
      </c>
      <c r="S20" s="38">
        <v>1100</v>
      </c>
      <c r="T20" s="39">
        <v>2.9829699533571973E-2</v>
      </c>
      <c r="U20" s="40">
        <v>-0.21999999999999997</v>
      </c>
      <c r="V20" s="53">
        <v>0</v>
      </c>
    </row>
    <row r="21" spans="2:22" ht="14.45" customHeight="1" thickBot="1" x14ac:dyDescent="0.3">
      <c r="B21" s="31">
        <v>11</v>
      </c>
      <c r="C21" s="32" t="s">
        <v>30</v>
      </c>
      <c r="D21" s="33">
        <v>58</v>
      </c>
      <c r="E21" s="34">
        <v>1.2073272273105746E-2</v>
      </c>
      <c r="F21" s="33">
        <v>52</v>
      </c>
      <c r="G21" s="34">
        <v>9.7487814023247098E-3</v>
      </c>
      <c r="H21" s="35">
        <v>0.11538461538461542</v>
      </c>
      <c r="I21" s="52">
        <v>1</v>
      </c>
      <c r="J21" s="33">
        <v>171</v>
      </c>
      <c r="K21" s="35">
        <v>-0.66081871345029242</v>
      </c>
      <c r="L21" s="52">
        <v>-2</v>
      </c>
      <c r="M21"/>
      <c r="O21" s="31">
        <v>11</v>
      </c>
      <c r="P21" s="32" t="s">
        <v>30</v>
      </c>
      <c r="Q21" s="33">
        <v>565</v>
      </c>
      <c r="R21" s="34">
        <v>1.4991111464883654E-2</v>
      </c>
      <c r="S21" s="33">
        <v>220</v>
      </c>
      <c r="T21" s="34">
        <v>5.9659399067143945E-3</v>
      </c>
      <c r="U21" s="35">
        <v>1.5681818181818183</v>
      </c>
      <c r="V21" s="52">
        <v>2</v>
      </c>
    </row>
    <row r="22" spans="2:22" ht="14.45" customHeight="1" thickBot="1" x14ac:dyDescent="0.3">
      <c r="B22" s="36">
        <v>12</v>
      </c>
      <c r="C22" s="37" t="s">
        <v>57</v>
      </c>
      <c r="D22" s="38">
        <v>47</v>
      </c>
      <c r="E22" s="39">
        <v>9.7835137385512069E-3</v>
      </c>
      <c r="F22" s="38">
        <v>62</v>
      </c>
      <c r="G22" s="39">
        <v>1.1623547056617924E-2</v>
      </c>
      <c r="H22" s="40">
        <v>-0.24193548387096775</v>
      </c>
      <c r="I22" s="53">
        <v>-1</v>
      </c>
      <c r="J22" s="38">
        <v>121</v>
      </c>
      <c r="K22" s="40">
        <v>-0.61157024793388426</v>
      </c>
      <c r="L22" s="53">
        <v>-1</v>
      </c>
      <c r="M22"/>
      <c r="O22" s="36">
        <v>12</v>
      </c>
      <c r="P22" s="37" t="s">
        <v>57</v>
      </c>
      <c r="Q22" s="38">
        <v>467</v>
      </c>
      <c r="R22" s="39">
        <v>1.2390883281594099E-2</v>
      </c>
      <c r="S22" s="38">
        <v>473</v>
      </c>
      <c r="T22" s="39">
        <v>1.2826770799435947E-2</v>
      </c>
      <c r="U22" s="40">
        <v>-1.2684989429175508E-2</v>
      </c>
      <c r="V22" s="53">
        <v>-1</v>
      </c>
    </row>
    <row r="23" spans="2:22" ht="14.45" customHeight="1" thickBot="1" x14ac:dyDescent="0.3">
      <c r="B23" s="31">
        <v>13</v>
      </c>
      <c r="C23" s="32" t="s">
        <v>97</v>
      </c>
      <c r="D23" s="33">
        <v>36</v>
      </c>
      <c r="E23" s="34">
        <v>7.4937552039966698E-3</v>
      </c>
      <c r="F23" s="33">
        <v>43</v>
      </c>
      <c r="G23" s="34">
        <v>8.061492313460818E-3</v>
      </c>
      <c r="H23" s="35">
        <v>-0.16279069767441856</v>
      </c>
      <c r="I23" s="52">
        <v>0</v>
      </c>
      <c r="J23" s="33">
        <v>63</v>
      </c>
      <c r="K23" s="35">
        <v>-0.4285714285714286</v>
      </c>
      <c r="L23" s="52">
        <v>0</v>
      </c>
      <c r="M23"/>
      <c r="O23" s="31">
        <v>13</v>
      </c>
      <c r="P23" s="32" t="s">
        <v>97</v>
      </c>
      <c r="Q23" s="33">
        <v>346</v>
      </c>
      <c r="R23" s="34">
        <v>9.1803974634508748E-3</v>
      </c>
      <c r="S23" s="33">
        <v>290</v>
      </c>
      <c r="T23" s="34">
        <v>7.8641935133962476E-3</v>
      </c>
      <c r="U23" s="35">
        <v>0.19310344827586201</v>
      </c>
      <c r="V23" s="52">
        <v>-1</v>
      </c>
    </row>
    <row r="24" spans="2:22" ht="14.45" customHeight="1" thickBot="1" x14ac:dyDescent="0.3">
      <c r="B24" s="36">
        <v>14</v>
      </c>
      <c r="C24" s="37" t="s">
        <v>187</v>
      </c>
      <c r="D24" s="38">
        <v>16</v>
      </c>
      <c r="E24" s="39">
        <v>3.3305578684429643E-3</v>
      </c>
      <c r="F24" s="38">
        <v>16</v>
      </c>
      <c r="G24" s="39">
        <v>2.9996250468691415E-3</v>
      </c>
      <c r="H24" s="40">
        <v>0</v>
      </c>
      <c r="I24" s="53">
        <v>3</v>
      </c>
      <c r="J24" s="38">
        <v>11</v>
      </c>
      <c r="K24" s="40">
        <v>0.45454545454545459</v>
      </c>
      <c r="L24" s="53">
        <v>3</v>
      </c>
      <c r="M24"/>
      <c r="O24" s="36">
        <v>14</v>
      </c>
      <c r="P24" s="37" t="s">
        <v>17</v>
      </c>
      <c r="Q24" s="38">
        <v>211</v>
      </c>
      <c r="R24" s="39">
        <v>5.5984504762662847E-3</v>
      </c>
      <c r="S24" s="38">
        <v>139</v>
      </c>
      <c r="T24" s="39">
        <v>3.7693893046968218E-3</v>
      </c>
      <c r="U24" s="40">
        <v>0.51798561151079148</v>
      </c>
      <c r="V24" s="53">
        <v>0</v>
      </c>
    </row>
    <row r="25" spans="2:22" ht="14.45" customHeight="1" thickBot="1" x14ac:dyDescent="0.3">
      <c r="B25" s="31">
        <v>15</v>
      </c>
      <c r="C25" s="32" t="s">
        <v>188</v>
      </c>
      <c r="D25" s="33">
        <v>12</v>
      </c>
      <c r="E25" s="34">
        <v>2.4979184013322231E-3</v>
      </c>
      <c r="F25" s="33">
        <v>13</v>
      </c>
      <c r="G25" s="34">
        <v>2.4371953505811774E-3</v>
      </c>
      <c r="H25" s="35">
        <v>-7.6923076923076872E-2</v>
      </c>
      <c r="I25" s="52">
        <v>3</v>
      </c>
      <c r="J25" s="33">
        <v>10</v>
      </c>
      <c r="K25" s="35">
        <v>0.19999999999999996</v>
      </c>
      <c r="L25" s="52">
        <v>4</v>
      </c>
      <c r="M25"/>
      <c r="O25" s="31">
        <v>15</v>
      </c>
      <c r="P25" s="32" t="s">
        <v>105</v>
      </c>
      <c r="Q25" s="33">
        <v>113</v>
      </c>
      <c r="R25" s="34">
        <v>2.9982222929767306E-3</v>
      </c>
      <c r="S25" s="33">
        <v>136</v>
      </c>
      <c r="T25" s="34">
        <v>3.6880355786961709E-3</v>
      </c>
      <c r="U25" s="35">
        <v>-0.16911764705882348</v>
      </c>
      <c r="V25" s="52">
        <v>0</v>
      </c>
    </row>
    <row r="26" spans="2:22" ht="15.75" thickBot="1" x14ac:dyDescent="0.3">
      <c r="B26" s="89" t="s">
        <v>42</v>
      </c>
      <c r="C26" s="90"/>
      <c r="D26" s="41">
        <f>SUM(D11:D25)</f>
        <v>4660</v>
      </c>
      <c r="E26" s="42">
        <f>D26/D28</f>
        <v>0.97002497918401331</v>
      </c>
      <c r="F26" s="41">
        <f>SUM(F11:F25)</f>
        <v>5166</v>
      </c>
      <c r="G26" s="42">
        <f>F26/F28</f>
        <v>0.96850393700787396</v>
      </c>
      <c r="H26" s="43">
        <f>D26/F26-1</f>
        <v>-9.794812233836625E-2</v>
      </c>
      <c r="I26" s="54"/>
      <c r="J26" s="41">
        <f>SUM(J11:J25)</f>
        <v>6508</v>
      </c>
      <c r="K26" s="42">
        <f>E26/J26-1</f>
        <v>-0.99985094883540504</v>
      </c>
      <c r="L26" s="41"/>
      <c r="M26"/>
      <c r="O26" s="89" t="s">
        <v>42</v>
      </c>
      <c r="P26" s="90"/>
      <c r="Q26" s="41">
        <f>SUM(Q11:Q25)</f>
        <v>36747</v>
      </c>
      <c r="R26" s="42">
        <f>Q26/Q28</f>
        <v>0.97500596991164534</v>
      </c>
      <c r="S26" s="41">
        <f>SUM(S11:S25)</f>
        <v>36048</v>
      </c>
      <c r="T26" s="42">
        <f>S26/S28</f>
        <v>0.97754637162382041</v>
      </c>
      <c r="U26" s="43">
        <f>Q26/S26-1</f>
        <v>1.939081225033279E-2</v>
      </c>
      <c r="V26" s="54"/>
    </row>
    <row r="27" spans="2:22" ht="15.75" thickBot="1" x14ac:dyDescent="0.3">
      <c r="B27" s="89" t="s">
        <v>12</v>
      </c>
      <c r="C27" s="90"/>
      <c r="D27" s="41">
        <f>D28-SUM(D11:D25)</f>
        <v>144</v>
      </c>
      <c r="E27" s="42">
        <f>D27/D28</f>
        <v>2.9975020815986679E-2</v>
      </c>
      <c r="F27" s="41">
        <f>F28-SUM(F11:F25)</f>
        <v>168</v>
      </c>
      <c r="G27" s="42">
        <f>F27/F28</f>
        <v>3.1496062992125984E-2</v>
      </c>
      <c r="H27" s="43">
        <f>D27/F27-1</f>
        <v>-0.1428571428571429</v>
      </c>
      <c r="I27" s="54"/>
      <c r="J27" s="41">
        <f>J28-SUM(J11:J25)</f>
        <v>221</v>
      </c>
      <c r="K27" s="42">
        <f>E27/J27-1</f>
        <v>-0.99986436642164711</v>
      </c>
      <c r="L27" s="41"/>
      <c r="M27"/>
      <c r="O27" s="89" t="s">
        <v>12</v>
      </c>
      <c r="P27" s="90"/>
      <c r="Q27" s="41">
        <f>Q28-SUM(Q11:Q25)</f>
        <v>942</v>
      </c>
      <c r="R27" s="42">
        <f>Q27/Q28</f>
        <v>2.4994030088354692E-2</v>
      </c>
      <c r="S27" s="41">
        <f>S28-SUM(S11:S25)</f>
        <v>828</v>
      </c>
      <c r="T27" s="42">
        <f>S27/S28</f>
        <v>2.2453628376179629E-2</v>
      </c>
      <c r="U27" s="43">
        <f>Q27/S27-1</f>
        <v>0.1376811594202898</v>
      </c>
      <c r="V27" s="55"/>
    </row>
    <row r="28" spans="2:22" ht="15.75" thickBot="1" x14ac:dyDescent="0.3">
      <c r="B28" s="91" t="s">
        <v>34</v>
      </c>
      <c r="C28" s="92"/>
      <c r="D28" s="44">
        <v>4804</v>
      </c>
      <c r="E28" s="45">
        <v>1</v>
      </c>
      <c r="F28" s="44">
        <v>5334</v>
      </c>
      <c r="G28" s="45">
        <v>1</v>
      </c>
      <c r="H28" s="46">
        <v>-9.9362579677540253E-2</v>
      </c>
      <c r="I28" s="56"/>
      <c r="J28" s="44">
        <v>6729</v>
      </c>
      <c r="K28" s="46">
        <v>-0.28607519690890182</v>
      </c>
      <c r="L28" s="44"/>
      <c r="M28"/>
      <c r="N28" s="47"/>
      <c r="O28" s="91" t="s">
        <v>34</v>
      </c>
      <c r="P28" s="92"/>
      <c r="Q28" s="44">
        <v>37689</v>
      </c>
      <c r="R28" s="45">
        <v>1</v>
      </c>
      <c r="S28" s="44">
        <v>36876</v>
      </c>
      <c r="T28" s="45">
        <v>1</v>
      </c>
      <c r="U28" s="46">
        <v>2.2046859746176484E-2</v>
      </c>
      <c r="V28" s="56"/>
    </row>
    <row r="29" spans="2:22" ht="15" x14ac:dyDescent="0.25">
      <c r="B29" s="48" t="s">
        <v>73</v>
      </c>
      <c r="M29"/>
      <c r="O29" s="48" t="s">
        <v>73</v>
      </c>
    </row>
    <row r="30" spans="2:22" ht="15" x14ac:dyDescent="0.25">
      <c r="B30" s="49" t="s">
        <v>72</v>
      </c>
      <c r="M30"/>
      <c r="O30" s="49" t="s">
        <v>72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99" t="s">
        <v>185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0"/>
      <c r="O33" s="99" t="s">
        <v>108</v>
      </c>
      <c r="P33" s="99"/>
      <c r="Q33" s="99"/>
      <c r="R33" s="99"/>
      <c r="S33" s="99"/>
      <c r="T33" s="99"/>
      <c r="U33" s="99"/>
      <c r="V33" s="99"/>
    </row>
    <row r="34" spans="2:22" ht="15" customHeight="1" x14ac:dyDescent="0.2">
      <c r="B34" s="100" t="s">
        <v>186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50"/>
      <c r="O34" s="100" t="s">
        <v>109</v>
      </c>
      <c r="P34" s="100"/>
      <c r="Q34" s="100"/>
      <c r="R34" s="100"/>
      <c r="S34" s="100"/>
      <c r="T34" s="100"/>
      <c r="U34" s="100"/>
      <c r="V34" s="100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06" t="s">
        <v>0</v>
      </c>
      <c r="C36" s="108" t="s">
        <v>41</v>
      </c>
      <c r="D36" s="101" t="s">
        <v>155</v>
      </c>
      <c r="E36" s="102"/>
      <c r="F36" s="102"/>
      <c r="G36" s="102"/>
      <c r="H36" s="102"/>
      <c r="I36" s="103"/>
      <c r="J36" s="101" t="s">
        <v>138</v>
      </c>
      <c r="K36" s="102"/>
      <c r="L36" s="103"/>
      <c r="O36" s="106" t="s">
        <v>0</v>
      </c>
      <c r="P36" s="108" t="s">
        <v>41</v>
      </c>
      <c r="Q36" s="101" t="s">
        <v>162</v>
      </c>
      <c r="R36" s="102"/>
      <c r="S36" s="102"/>
      <c r="T36" s="102"/>
      <c r="U36" s="102"/>
      <c r="V36" s="103"/>
    </row>
    <row r="37" spans="2:22" ht="15" customHeight="1" thickBot="1" x14ac:dyDescent="0.25">
      <c r="B37" s="107"/>
      <c r="C37" s="109"/>
      <c r="D37" s="110" t="s">
        <v>156</v>
      </c>
      <c r="E37" s="111"/>
      <c r="F37" s="111"/>
      <c r="G37" s="111"/>
      <c r="H37" s="111"/>
      <c r="I37" s="112"/>
      <c r="J37" s="110" t="s">
        <v>157</v>
      </c>
      <c r="K37" s="111"/>
      <c r="L37" s="112"/>
      <c r="O37" s="107"/>
      <c r="P37" s="109"/>
      <c r="Q37" s="110" t="s">
        <v>163</v>
      </c>
      <c r="R37" s="111"/>
      <c r="S37" s="111"/>
      <c r="T37" s="111"/>
      <c r="U37" s="111"/>
      <c r="V37" s="112"/>
    </row>
    <row r="38" spans="2:22" ht="15" customHeight="1" x14ac:dyDescent="0.2">
      <c r="B38" s="107"/>
      <c r="C38" s="109"/>
      <c r="D38" s="93">
        <v>2024</v>
      </c>
      <c r="E38" s="94"/>
      <c r="F38" s="93">
        <v>2023</v>
      </c>
      <c r="G38" s="94"/>
      <c r="H38" s="85" t="s">
        <v>5</v>
      </c>
      <c r="I38" s="85" t="s">
        <v>44</v>
      </c>
      <c r="J38" s="85">
        <v>2023</v>
      </c>
      <c r="K38" s="85" t="s">
        <v>158</v>
      </c>
      <c r="L38" s="85" t="s">
        <v>160</v>
      </c>
      <c r="O38" s="107"/>
      <c r="P38" s="109"/>
      <c r="Q38" s="93">
        <v>2024</v>
      </c>
      <c r="R38" s="94"/>
      <c r="S38" s="93">
        <v>2023</v>
      </c>
      <c r="T38" s="94"/>
      <c r="U38" s="85" t="s">
        <v>5</v>
      </c>
      <c r="V38" s="85" t="s">
        <v>66</v>
      </c>
    </row>
    <row r="39" spans="2:22" ht="14.45" customHeight="1" thickBot="1" x14ac:dyDescent="0.25">
      <c r="B39" s="87" t="s">
        <v>6</v>
      </c>
      <c r="C39" s="104" t="s">
        <v>41</v>
      </c>
      <c r="D39" s="95"/>
      <c r="E39" s="96"/>
      <c r="F39" s="95"/>
      <c r="G39" s="96"/>
      <c r="H39" s="86"/>
      <c r="I39" s="86"/>
      <c r="J39" s="86"/>
      <c r="K39" s="86"/>
      <c r="L39" s="86"/>
      <c r="O39" s="87" t="s">
        <v>6</v>
      </c>
      <c r="P39" s="104" t="s">
        <v>41</v>
      </c>
      <c r="Q39" s="95"/>
      <c r="R39" s="96"/>
      <c r="S39" s="95"/>
      <c r="T39" s="96"/>
      <c r="U39" s="86"/>
      <c r="V39" s="86"/>
    </row>
    <row r="40" spans="2:22" ht="15" customHeight="1" x14ac:dyDescent="0.2">
      <c r="B40" s="87"/>
      <c r="C40" s="104"/>
      <c r="D40" s="25" t="s">
        <v>8</v>
      </c>
      <c r="E40" s="26" t="s">
        <v>2</v>
      </c>
      <c r="F40" s="25" t="s">
        <v>8</v>
      </c>
      <c r="G40" s="26" t="s">
        <v>2</v>
      </c>
      <c r="H40" s="97" t="s">
        <v>9</v>
      </c>
      <c r="I40" s="97" t="s">
        <v>45</v>
      </c>
      <c r="J40" s="97" t="s">
        <v>8</v>
      </c>
      <c r="K40" s="97" t="s">
        <v>159</v>
      </c>
      <c r="L40" s="97" t="s">
        <v>161</v>
      </c>
      <c r="O40" s="87"/>
      <c r="P40" s="104"/>
      <c r="Q40" s="25" t="s">
        <v>8</v>
      </c>
      <c r="R40" s="26" t="s">
        <v>2</v>
      </c>
      <c r="S40" s="25" t="s">
        <v>8</v>
      </c>
      <c r="T40" s="26" t="s">
        <v>2</v>
      </c>
      <c r="U40" s="97" t="s">
        <v>9</v>
      </c>
      <c r="V40" s="97" t="s">
        <v>67</v>
      </c>
    </row>
    <row r="41" spans="2:22" ht="14.25" customHeight="1" thickBot="1" x14ac:dyDescent="0.25">
      <c r="B41" s="88"/>
      <c r="C41" s="105"/>
      <c r="D41" s="28" t="s">
        <v>10</v>
      </c>
      <c r="E41" s="29" t="s">
        <v>11</v>
      </c>
      <c r="F41" s="28" t="s">
        <v>10</v>
      </c>
      <c r="G41" s="29" t="s">
        <v>11</v>
      </c>
      <c r="H41" s="98"/>
      <c r="I41" s="98"/>
      <c r="J41" s="98" t="s">
        <v>10</v>
      </c>
      <c r="K41" s="98"/>
      <c r="L41" s="98"/>
      <c r="O41" s="88"/>
      <c r="P41" s="105"/>
      <c r="Q41" s="28" t="s">
        <v>10</v>
      </c>
      <c r="R41" s="29" t="s">
        <v>11</v>
      </c>
      <c r="S41" s="28" t="s">
        <v>10</v>
      </c>
      <c r="T41" s="29" t="s">
        <v>11</v>
      </c>
      <c r="U41" s="98"/>
      <c r="V41" s="98"/>
    </row>
    <row r="42" spans="2:22" ht="15" thickBot="1" x14ac:dyDescent="0.25">
      <c r="B42" s="31">
        <v>1</v>
      </c>
      <c r="C42" s="32" t="s">
        <v>58</v>
      </c>
      <c r="D42" s="33">
        <v>758</v>
      </c>
      <c r="E42" s="34">
        <v>0.15778517901748543</v>
      </c>
      <c r="F42" s="33">
        <v>732</v>
      </c>
      <c r="G42" s="34">
        <v>0.13723284589426321</v>
      </c>
      <c r="H42" s="35">
        <v>3.5519125683060038E-2</v>
      </c>
      <c r="I42" s="52">
        <v>0</v>
      </c>
      <c r="J42" s="33">
        <v>1207</v>
      </c>
      <c r="K42" s="35">
        <v>-0.37199668599834301</v>
      </c>
      <c r="L42" s="52">
        <v>0</v>
      </c>
      <c r="O42" s="31">
        <v>1</v>
      </c>
      <c r="P42" s="32" t="s">
        <v>58</v>
      </c>
      <c r="Q42" s="33">
        <v>5541</v>
      </c>
      <c r="R42" s="34">
        <v>0.14701902411844306</v>
      </c>
      <c r="S42" s="33">
        <v>6090</v>
      </c>
      <c r="T42" s="34">
        <v>0.16514806378132119</v>
      </c>
      <c r="U42" s="35">
        <v>-9.0147783251231517E-2</v>
      </c>
      <c r="V42" s="52">
        <v>0</v>
      </c>
    </row>
    <row r="43" spans="2:22" ht="15" thickBot="1" x14ac:dyDescent="0.25">
      <c r="B43" s="36">
        <v>2</v>
      </c>
      <c r="C43" s="37" t="s">
        <v>63</v>
      </c>
      <c r="D43" s="38">
        <v>353</v>
      </c>
      <c r="E43" s="39">
        <v>7.3480432972522894E-2</v>
      </c>
      <c r="F43" s="38">
        <v>283</v>
      </c>
      <c r="G43" s="39">
        <v>5.3055868016497941E-2</v>
      </c>
      <c r="H43" s="40">
        <v>0.24734982332155475</v>
      </c>
      <c r="I43" s="53">
        <v>4</v>
      </c>
      <c r="J43" s="38">
        <v>429</v>
      </c>
      <c r="K43" s="40">
        <v>-0.17715617715617715</v>
      </c>
      <c r="L43" s="53">
        <v>1</v>
      </c>
      <c r="O43" s="36">
        <v>2</v>
      </c>
      <c r="P43" s="37" t="s">
        <v>59</v>
      </c>
      <c r="Q43" s="38">
        <v>3251</v>
      </c>
      <c r="R43" s="39">
        <v>8.625859003953408E-2</v>
      </c>
      <c r="S43" s="38">
        <v>3017</v>
      </c>
      <c r="T43" s="39">
        <v>8.1814730447987857E-2</v>
      </c>
      <c r="U43" s="40">
        <v>7.7560490553530093E-2</v>
      </c>
      <c r="V43" s="53">
        <v>0</v>
      </c>
    </row>
    <row r="44" spans="2:22" ht="15" thickBot="1" x14ac:dyDescent="0.25">
      <c r="B44" s="31">
        <v>3</v>
      </c>
      <c r="C44" s="32" t="s">
        <v>59</v>
      </c>
      <c r="D44" s="33">
        <v>333</v>
      </c>
      <c r="E44" s="34">
        <v>6.9317235636969191E-2</v>
      </c>
      <c r="F44" s="33">
        <v>388</v>
      </c>
      <c r="G44" s="34">
        <v>7.2740907386576681E-2</v>
      </c>
      <c r="H44" s="35">
        <v>-0.14175257731958768</v>
      </c>
      <c r="I44" s="52">
        <v>1</v>
      </c>
      <c r="J44" s="33">
        <v>774</v>
      </c>
      <c r="K44" s="35">
        <v>-0.56976744186046513</v>
      </c>
      <c r="L44" s="52">
        <v>-1</v>
      </c>
      <c r="O44" s="31">
        <v>3</v>
      </c>
      <c r="P44" s="32" t="s">
        <v>99</v>
      </c>
      <c r="Q44" s="33">
        <v>2852</v>
      </c>
      <c r="R44" s="34">
        <v>7.5671946721855177E-2</v>
      </c>
      <c r="S44" s="33">
        <v>2968</v>
      </c>
      <c r="T44" s="34">
        <v>8.0485952923310553E-2</v>
      </c>
      <c r="U44" s="35">
        <v>-3.9083557951482439E-2</v>
      </c>
      <c r="V44" s="52">
        <v>0</v>
      </c>
    </row>
    <row r="45" spans="2:22" ht="15" thickBot="1" x14ac:dyDescent="0.25">
      <c r="B45" s="36">
        <v>4</v>
      </c>
      <c r="C45" s="37" t="s">
        <v>70</v>
      </c>
      <c r="D45" s="38">
        <v>309</v>
      </c>
      <c r="E45" s="39">
        <v>6.4321398834304752E-2</v>
      </c>
      <c r="F45" s="38">
        <v>298</v>
      </c>
      <c r="G45" s="39">
        <v>5.586801649793776E-2</v>
      </c>
      <c r="H45" s="40">
        <v>3.691275167785224E-2</v>
      </c>
      <c r="I45" s="53">
        <v>1</v>
      </c>
      <c r="J45" s="38">
        <v>391</v>
      </c>
      <c r="K45" s="40">
        <v>-0.20971867007672629</v>
      </c>
      <c r="L45" s="53">
        <v>0</v>
      </c>
      <c r="O45" s="36">
        <v>4</v>
      </c>
      <c r="P45" s="37" t="s">
        <v>63</v>
      </c>
      <c r="Q45" s="38">
        <v>2781</v>
      </c>
      <c r="R45" s="39">
        <v>7.3788107936002545E-2</v>
      </c>
      <c r="S45" s="38">
        <v>2459</v>
      </c>
      <c r="T45" s="39">
        <v>6.6682937411866802E-2</v>
      </c>
      <c r="U45" s="40">
        <v>0.1309475396502644</v>
      </c>
      <c r="V45" s="53">
        <v>1</v>
      </c>
    </row>
    <row r="46" spans="2:22" ht="15" thickBot="1" x14ac:dyDescent="0.25">
      <c r="B46" s="31">
        <v>5</v>
      </c>
      <c r="C46" s="32" t="s">
        <v>147</v>
      </c>
      <c r="D46" s="33">
        <v>247</v>
      </c>
      <c r="E46" s="34">
        <v>5.1415487094088261E-2</v>
      </c>
      <c r="F46" s="33">
        <v>46</v>
      </c>
      <c r="G46" s="34">
        <v>8.6239220097487808E-3</v>
      </c>
      <c r="H46" s="35">
        <v>4.3695652173913047</v>
      </c>
      <c r="I46" s="52">
        <v>23</v>
      </c>
      <c r="J46" s="33">
        <v>239</v>
      </c>
      <c r="K46" s="35">
        <v>3.3472803347280422E-2</v>
      </c>
      <c r="L46" s="52">
        <v>3</v>
      </c>
      <c r="O46" s="31">
        <v>5</v>
      </c>
      <c r="P46" s="32" t="s">
        <v>70</v>
      </c>
      <c r="Q46" s="33">
        <v>2222</v>
      </c>
      <c r="R46" s="34">
        <v>5.8956194114993768E-2</v>
      </c>
      <c r="S46" s="33">
        <v>2051</v>
      </c>
      <c r="T46" s="34">
        <v>5.5618830675778282E-2</v>
      </c>
      <c r="U46" s="35">
        <v>8.337396392003904E-2</v>
      </c>
      <c r="V46" s="52">
        <v>1</v>
      </c>
    </row>
    <row r="47" spans="2:22" ht="15" thickBot="1" x14ac:dyDescent="0.25">
      <c r="B47" s="36">
        <v>6</v>
      </c>
      <c r="C47" s="37" t="s">
        <v>99</v>
      </c>
      <c r="D47" s="38">
        <v>236</v>
      </c>
      <c r="E47" s="39">
        <v>4.9125728559533725E-2</v>
      </c>
      <c r="F47" s="38">
        <v>483</v>
      </c>
      <c r="G47" s="39">
        <v>9.055118110236221E-2</v>
      </c>
      <c r="H47" s="40">
        <v>-0.51138716356107661</v>
      </c>
      <c r="I47" s="53">
        <v>-3</v>
      </c>
      <c r="J47" s="38">
        <v>337</v>
      </c>
      <c r="K47" s="40">
        <v>-0.29970326409495551</v>
      </c>
      <c r="L47" s="53">
        <v>0</v>
      </c>
      <c r="O47" s="36">
        <v>6</v>
      </c>
      <c r="P47" s="37" t="s">
        <v>60</v>
      </c>
      <c r="Q47" s="38">
        <v>1984</v>
      </c>
      <c r="R47" s="39">
        <v>5.2641354241290565E-2</v>
      </c>
      <c r="S47" s="38">
        <v>2551</v>
      </c>
      <c r="T47" s="39">
        <v>6.9177785009220089E-2</v>
      </c>
      <c r="U47" s="40">
        <v>-0.22226577812622506</v>
      </c>
      <c r="V47" s="53">
        <v>-2</v>
      </c>
    </row>
    <row r="48" spans="2:22" ht="15" thickBot="1" x14ac:dyDescent="0.25">
      <c r="B48" s="31">
        <v>7</v>
      </c>
      <c r="C48" s="32" t="s">
        <v>101</v>
      </c>
      <c r="D48" s="33">
        <v>209</v>
      </c>
      <c r="E48" s="34">
        <v>4.3505412156536222E-2</v>
      </c>
      <c r="F48" s="33">
        <v>256</v>
      </c>
      <c r="G48" s="34">
        <v>4.7994000749906264E-2</v>
      </c>
      <c r="H48" s="35">
        <v>-0.18359375</v>
      </c>
      <c r="I48" s="52">
        <v>0</v>
      </c>
      <c r="J48" s="33">
        <v>214</v>
      </c>
      <c r="K48" s="35">
        <v>-2.3364485981308358E-2</v>
      </c>
      <c r="L48" s="52">
        <v>2</v>
      </c>
      <c r="O48" s="31">
        <v>7</v>
      </c>
      <c r="P48" s="32" t="s">
        <v>101</v>
      </c>
      <c r="Q48" s="33">
        <v>1365</v>
      </c>
      <c r="R48" s="34">
        <v>3.6217463981533075E-2</v>
      </c>
      <c r="S48" s="33">
        <v>1305</v>
      </c>
      <c r="T48" s="34">
        <v>3.5388870810283114E-2</v>
      </c>
      <c r="U48" s="35">
        <v>4.5977011494252817E-2</v>
      </c>
      <c r="V48" s="52">
        <v>0</v>
      </c>
    </row>
    <row r="49" spans="2:22" ht="15" thickBot="1" x14ac:dyDescent="0.25">
      <c r="B49" s="36">
        <v>8</v>
      </c>
      <c r="C49" s="37" t="s">
        <v>60</v>
      </c>
      <c r="D49" s="38">
        <v>207</v>
      </c>
      <c r="E49" s="39">
        <v>4.3089092422980847E-2</v>
      </c>
      <c r="F49" s="38">
        <v>551</v>
      </c>
      <c r="G49" s="39">
        <v>0.10329958755155605</v>
      </c>
      <c r="H49" s="40">
        <v>-0.62431941923774947</v>
      </c>
      <c r="I49" s="53">
        <v>-6</v>
      </c>
      <c r="J49" s="38">
        <v>257</v>
      </c>
      <c r="K49" s="40">
        <v>-0.19455252918287935</v>
      </c>
      <c r="L49" s="53">
        <v>-1</v>
      </c>
      <c r="O49" s="36">
        <v>8</v>
      </c>
      <c r="P49" s="37" t="s">
        <v>100</v>
      </c>
      <c r="Q49" s="38">
        <v>1169</v>
      </c>
      <c r="R49" s="39">
        <v>3.1017007614953965E-2</v>
      </c>
      <c r="S49" s="38">
        <v>1075</v>
      </c>
      <c r="T49" s="39">
        <v>2.9151751816899881E-2</v>
      </c>
      <c r="U49" s="40">
        <v>8.7441860465116372E-2</v>
      </c>
      <c r="V49" s="53">
        <v>0</v>
      </c>
    </row>
    <row r="50" spans="2:22" ht="15" thickBot="1" x14ac:dyDescent="0.25">
      <c r="B50" s="31">
        <v>9</v>
      </c>
      <c r="C50" s="32" t="s">
        <v>100</v>
      </c>
      <c r="D50" s="33">
        <v>135</v>
      </c>
      <c r="E50" s="34">
        <v>2.8101582014987511E-2</v>
      </c>
      <c r="F50" s="33">
        <v>184</v>
      </c>
      <c r="G50" s="34">
        <v>3.4495688038995123E-2</v>
      </c>
      <c r="H50" s="35">
        <v>-0.26630434782608692</v>
      </c>
      <c r="I50" s="52">
        <v>-1</v>
      </c>
      <c r="J50" s="33">
        <v>148</v>
      </c>
      <c r="K50" s="35">
        <v>-8.7837837837837829E-2</v>
      </c>
      <c r="L50" s="52">
        <v>5</v>
      </c>
      <c r="O50" s="31">
        <v>9</v>
      </c>
      <c r="P50" s="32" t="s">
        <v>132</v>
      </c>
      <c r="Q50" s="33">
        <v>1124</v>
      </c>
      <c r="R50" s="34">
        <v>2.9823025285892434E-2</v>
      </c>
      <c r="S50" s="33">
        <v>724</v>
      </c>
      <c r="T50" s="34">
        <v>1.9633365874823734E-2</v>
      </c>
      <c r="U50" s="35">
        <v>0.55248618784530379</v>
      </c>
      <c r="V50" s="52">
        <v>6</v>
      </c>
    </row>
    <row r="51" spans="2:22" ht="15" thickBot="1" x14ac:dyDescent="0.25">
      <c r="B51" s="36">
        <v>10</v>
      </c>
      <c r="C51" s="37" t="s">
        <v>189</v>
      </c>
      <c r="D51" s="38">
        <v>132</v>
      </c>
      <c r="E51" s="39">
        <v>2.7477102414654453E-2</v>
      </c>
      <c r="F51" s="38">
        <v>118</v>
      </c>
      <c r="G51" s="39">
        <v>2.2122234720659918E-2</v>
      </c>
      <c r="H51" s="40">
        <v>0.11864406779661008</v>
      </c>
      <c r="I51" s="53">
        <v>2</v>
      </c>
      <c r="J51" s="38">
        <v>108</v>
      </c>
      <c r="K51" s="40">
        <v>0.22222222222222232</v>
      </c>
      <c r="L51" s="53">
        <v>7</v>
      </c>
      <c r="O51" s="36">
        <v>10</v>
      </c>
      <c r="P51" s="37" t="s">
        <v>110</v>
      </c>
      <c r="Q51" s="38">
        <v>1023</v>
      </c>
      <c r="R51" s="39">
        <v>2.7143198280665446E-2</v>
      </c>
      <c r="S51" s="38">
        <v>794</v>
      </c>
      <c r="T51" s="39">
        <v>2.1531619481505587E-2</v>
      </c>
      <c r="U51" s="40">
        <v>0.28841309823677586</v>
      </c>
      <c r="V51" s="53">
        <v>4</v>
      </c>
    </row>
    <row r="52" spans="2:22" ht="15" thickBot="1" x14ac:dyDescent="0.25">
      <c r="B52" s="89" t="s">
        <v>61</v>
      </c>
      <c r="C52" s="90"/>
      <c r="D52" s="41">
        <f>SUM(D42:D51)</f>
        <v>2919</v>
      </c>
      <c r="E52" s="42">
        <f>D52/D54</f>
        <v>0.60761865112406332</v>
      </c>
      <c r="F52" s="41">
        <f>SUM(F42:F51)</f>
        <v>3339</v>
      </c>
      <c r="G52" s="42">
        <f>F52/F54</f>
        <v>0.62598425196850394</v>
      </c>
      <c r="H52" s="43">
        <f>D52/F52-1</f>
        <v>-0.12578616352201255</v>
      </c>
      <c r="I52" s="54"/>
      <c r="J52" s="41">
        <f>SUM(J42:J51)</f>
        <v>4104</v>
      </c>
      <c r="K52" s="42">
        <f>D52/J52-1</f>
        <v>-0.28874269005847952</v>
      </c>
      <c r="L52" s="41"/>
      <c r="O52" s="89" t="s">
        <v>61</v>
      </c>
      <c r="P52" s="90"/>
      <c r="Q52" s="41">
        <f>SUM(Q42:Q51)</f>
        <v>23312</v>
      </c>
      <c r="R52" s="42">
        <f>Q52/Q54</f>
        <v>0.61853591233516414</v>
      </c>
      <c r="S52" s="41">
        <f>SUM(S42:S51)</f>
        <v>23034</v>
      </c>
      <c r="T52" s="42">
        <f>S52/S54</f>
        <v>0.62463390823299703</v>
      </c>
      <c r="U52" s="43">
        <f>Q52/S52-1</f>
        <v>1.2069115220977755E-2</v>
      </c>
      <c r="V52" s="54"/>
    </row>
    <row r="53" spans="2:22" ht="15" thickBot="1" x14ac:dyDescent="0.25">
      <c r="B53" s="89" t="s">
        <v>12</v>
      </c>
      <c r="C53" s="90"/>
      <c r="D53" s="41">
        <f>D54-D52</f>
        <v>1885</v>
      </c>
      <c r="E53" s="42">
        <f>D53/D54</f>
        <v>0.39238134887593673</v>
      </c>
      <c r="F53" s="41">
        <f>F54-F52</f>
        <v>1995</v>
      </c>
      <c r="G53" s="42">
        <f>F53/F54</f>
        <v>0.37401574803149606</v>
      </c>
      <c r="H53" s="43">
        <f>D53/F53-1</f>
        <v>-5.5137844611528819E-2</v>
      </c>
      <c r="I53" s="55"/>
      <c r="J53" s="41">
        <f>J54-SUM(J42:J51)</f>
        <v>2625</v>
      </c>
      <c r="K53" s="43">
        <f>D53/J53-1</f>
        <v>-0.28190476190476188</v>
      </c>
      <c r="L53" s="76"/>
      <c r="O53" s="89" t="s">
        <v>12</v>
      </c>
      <c r="P53" s="90"/>
      <c r="Q53" s="41">
        <f>Q54-Q52</f>
        <v>14377</v>
      </c>
      <c r="R53" s="42">
        <f>Q53/Q54</f>
        <v>0.38146408766483592</v>
      </c>
      <c r="S53" s="41">
        <f>S54-S52</f>
        <v>13842</v>
      </c>
      <c r="T53" s="42">
        <f>S53/S54</f>
        <v>0.37536609176700292</v>
      </c>
      <c r="U53" s="43">
        <f>Q53/S53-1</f>
        <v>3.8650484034099097E-2</v>
      </c>
      <c r="V53" s="55"/>
    </row>
    <row r="54" spans="2:22" ht="15" thickBot="1" x14ac:dyDescent="0.25">
      <c r="B54" s="91" t="s">
        <v>34</v>
      </c>
      <c r="C54" s="92"/>
      <c r="D54" s="44">
        <v>4804</v>
      </c>
      <c r="E54" s="45">
        <v>1</v>
      </c>
      <c r="F54" s="44">
        <v>5334</v>
      </c>
      <c r="G54" s="45">
        <v>1</v>
      </c>
      <c r="H54" s="46">
        <v>-9.9362579677540253E-2</v>
      </c>
      <c r="I54" s="56"/>
      <c r="J54" s="44">
        <v>6729</v>
      </c>
      <c r="K54" s="46">
        <v>-0.28607519690890182</v>
      </c>
      <c r="L54" s="44"/>
      <c r="O54" s="91" t="s">
        <v>34</v>
      </c>
      <c r="P54" s="92"/>
      <c r="Q54" s="44">
        <v>37689</v>
      </c>
      <c r="R54" s="45">
        <v>1</v>
      </c>
      <c r="S54" s="44">
        <v>36876</v>
      </c>
      <c r="T54" s="45">
        <v>1</v>
      </c>
      <c r="U54" s="46">
        <v>2.2046859746176484E-2</v>
      </c>
      <c r="V54" s="56"/>
    </row>
    <row r="55" spans="2:22" x14ac:dyDescent="0.2">
      <c r="B55" s="48" t="s">
        <v>73</v>
      </c>
      <c r="O55" s="48" t="s">
        <v>73</v>
      </c>
    </row>
    <row r="56" spans="2:22" x14ac:dyDescent="0.2">
      <c r="B56" s="49" t="s">
        <v>72</v>
      </c>
      <c r="O56" s="49" t="s">
        <v>72</v>
      </c>
    </row>
    <row r="64" spans="2:22" ht="15" customHeight="1" x14ac:dyDescent="0.2"/>
    <row r="66" ht="15" customHeight="1" x14ac:dyDescent="0.2"/>
  </sheetData>
  <mergeCells count="84">
    <mergeCell ref="B2:L2"/>
    <mergeCell ref="B3:L3"/>
    <mergeCell ref="O2:V2"/>
    <mergeCell ref="O3:V3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39" sqref="O39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45506</v>
      </c>
    </row>
    <row r="2" spans="2:15" ht="14.45" customHeight="1" x14ac:dyDescent="0.2">
      <c r="B2" s="99" t="s">
        <v>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00" t="s">
        <v>15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6" t="s">
        <v>0</v>
      </c>
      <c r="C5" s="108" t="s">
        <v>1</v>
      </c>
      <c r="D5" s="101" t="s">
        <v>155</v>
      </c>
      <c r="E5" s="102"/>
      <c r="F5" s="102"/>
      <c r="G5" s="102"/>
      <c r="H5" s="128"/>
      <c r="I5" s="129" t="s">
        <v>138</v>
      </c>
      <c r="J5" s="128"/>
      <c r="K5" s="129" t="s">
        <v>164</v>
      </c>
      <c r="L5" s="102"/>
      <c r="M5" s="102"/>
      <c r="N5" s="102"/>
      <c r="O5" s="103"/>
    </row>
    <row r="6" spans="2:15" ht="14.45" customHeight="1" thickBot="1" x14ac:dyDescent="0.25">
      <c r="B6" s="107"/>
      <c r="C6" s="109"/>
      <c r="D6" s="110" t="s">
        <v>156</v>
      </c>
      <c r="E6" s="111"/>
      <c r="F6" s="111"/>
      <c r="G6" s="111"/>
      <c r="H6" s="130"/>
      <c r="I6" s="131" t="s">
        <v>139</v>
      </c>
      <c r="J6" s="130"/>
      <c r="K6" s="131" t="s">
        <v>163</v>
      </c>
      <c r="L6" s="111"/>
      <c r="M6" s="111"/>
      <c r="N6" s="111"/>
      <c r="O6" s="112"/>
    </row>
    <row r="7" spans="2:15" ht="14.45" customHeight="1" x14ac:dyDescent="0.2">
      <c r="B7" s="107"/>
      <c r="C7" s="109"/>
      <c r="D7" s="93">
        <v>2024</v>
      </c>
      <c r="E7" s="94"/>
      <c r="F7" s="93">
        <v>2023</v>
      </c>
      <c r="G7" s="94"/>
      <c r="H7" s="85" t="s">
        <v>5</v>
      </c>
      <c r="I7" s="126">
        <v>2024</v>
      </c>
      <c r="J7" s="126" t="s">
        <v>141</v>
      </c>
      <c r="K7" s="93">
        <v>2024</v>
      </c>
      <c r="L7" s="94"/>
      <c r="M7" s="93">
        <v>2023</v>
      </c>
      <c r="N7" s="94"/>
      <c r="O7" s="85" t="s">
        <v>5</v>
      </c>
    </row>
    <row r="8" spans="2:15" ht="14.45" customHeight="1" thickBot="1" x14ac:dyDescent="0.25">
      <c r="B8" s="87" t="s">
        <v>6</v>
      </c>
      <c r="C8" s="104" t="s">
        <v>7</v>
      </c>
      <c r="D8" s="95"/>
      <c r="E8" s="96"/>
      <c r="F8" s="95"/>
      <c r="G8" s="96"/>
      <c r="H8" s="86"/>
      <c r="I8" s="127"/>
      <c r="J8" s="127"/>
      <c r="K8" s="95"/>
      <c r="L8" s="96"/>
      <c r="M8" s="95"/>
      <c r="N8" s="96"/>
      <c r="O8" s="86"/>
    </row>
    <row r="9" spans="2:15" ht="14.45" customHeight="1" x14ac:dyDescent="0.2">
      <c r="B9" s="87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27" t="s">
        <v>8</v>
      </c>
      <c r="J9" s="132" t="s">
        <v>140</v>
      </c>
      <c r="K9" s="25" t="s">
        <v>8</v>
      </c>
      <c r="L9" s="26" t="s">
        <v>2</v>
      </c>
      <c r="M9" s="25" t="s">
        <v>8</v>
      </c>
      <c r="N9" s="26" t="s">
        <v>2</v>
      </c>
      <c r="O9" s="97" t="s">
        <v>9</v>
      </c>
    </row>
    <row r="10" spans="2:15" ht="14.45" customHeight="1" thickBot="1" x14ac:dyDescent="0.25">
      <c r="B10" s="88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98"/>
    </row>
    <row r="11" spans="2:15" ht="14.45" customHeight="1" thickBot="1" x14ac:dyDescent="0.25">
      <c r="B11" s="31">
        <v>1</v>
      </c>
      <c r="C11" s="32" t="s">
        <v>19</v>
      </c>
      <c r="D11" s="33">
        <v>7830</v>
      </c>
      <c r="E11" s="34">
        <v>0.16330872231260168</v>
      </c>
      <c r="F11" s="33">
        <v>6625</v>
      </c>
      <c r="G11" s="34">
        <v>0.15878912803796558</v>
      </c>
      <c r="H11" s="35">
        <v>0.18188679245283024</v>
      </c>
      <c r="I11" s="33">
        <v>8241</v>
      </c>
      <c r="J11" s="35">
        <v>-4.9872588278121577E-2</v>
      </c>
      <c r="K11" s="33">
        <v>63559</v>
      </c>
      <c r="L11" s="34">
        <v>0.17764430333046385</v>
      </c>
      <c r="M11" s="33">
        <v>53654</v>
      </c>
      <c r="N11" s="34">
        <v>0.17200212862812481</v>
      </c>
      <c r="O11" s="35">
        <v>0.18460878965221594</v>
      </c>
    </row>
    <row r="12" spans="2:15" ht="14.45" customHeight="1" thickBot="1" x14ac:dyDescent="0.25">
      <c r="B12" s="36">
        <v>2</v>
      </c>
      <c r="C12" s="37" t="s">
        <v>17</v>
      </c>
      <c r="D12" s="38">
        <v>4258</v>
      </c>
      <c r="E12" s="39">
        <v>8.8808242606265381E-2</v>
      </c>
      <c r="F12" s="38">
        <v>4215</v>
      </c>
      <c r="G12" s="39">
        <v>0.10102583768755093</v>
      </c>
      <c r="H12" s="40">
        <v>1.0201660735468465E-2</v>
      </c>
      <c r="I12" s="38">
        <v>4802</v>
      </c>
      <c r="J12" s="40">
        <v>-0.1132861307788422</v>
      </c>
      <c r="K12" s="38">
        <v>34824</v>
      </c>
      <c r="L12" s="39">
        <v>9.7331380594094824E-2</v>
      </c>
      <c r="M12" s="38">
        <v>30232</v>
      </c>
      <c r="N12" s="39">
        <v>9.6916694984259699E-2</v>
      </c>
      <c r="O12" s="40">
        <v>0.15189203492987557</v>
      </c>
    </row>
    <row r="13" spans="2:15" ht="14.45" customHeight="1" thickBot="1" x14ac:dyDescent="0.25">
      <c r="B13" s="31">
        <v>3</v>
      </c>
      <c r="C13" s="32" t="s">
        <v>18</v>
      </c>
      <c r="D13" s="33">
        <v>3628</v>
      </c>
      <c r="E13" s="34">
        <v>7.566846035122847E-2</v>
      </c>
      <c r="F13" s="33">
        <v>3460</v>
      </c>
      <c r="G13" s="34">
        <v>8.2929869133790329E-2</v>
      </c>
      <c r="H13" s="35">
        <v>4.8554913294797775E-2</v>
      </c>
      <c r="I13" s="33">
        <v>4328</v>
      </c>
      <c r="J13" s="35">
        <v>-0.16173752310536049</v>
      </c>
      <c r="K13" s="33">
        <v>24341</v>
      </c>
      <c r="L13" s="34">
        <v>6.8031907162900931E-2</v>
      </c>
      <c r="M13" s="33">
        <v>23499</v>
      </c>
      <c r="N13" s="34">
        <v>7.5332277567978251E-2</v>
      </c>
      <c r="O13" s="35">
        <v>3.5831311970722091E-2</v>
      </c>
    </row>
    <row r="14" spans="2:15" ht="14.45" customHeight="1" thickBot="1" x14ac:dyDescent="0.25">
      <c r="B14" s="36">
        <v>4</v>
      </c>
      <c r="C14" s="37" t="s">
        <v>31</v>
      </c>
      <c r="D14" s="38">
        <v>3095</v>
      </c>
      <c r="E14" s="39">
        <v>6.4551787427522628E-2</v>
      </c>
      <c r="F14" s="38">
        <v>2211</v>
      </c>
      <c r="G14" s="39">
        <v>5.299362446670821E-2</v>
      </c>
      <c r="H14" s="40">
        <v>0.39981908638625052</v>
      </c>
      <c r="I14" s="38">
        <v>3208</v>
      </c>
      <c r="J14" s="40">
        <v>-3.5224438902743183E-2</v>
      </c>
      <c r="K14" s="38">
        <v>20062</v>
      </c>
      <c r="L14" s="39">
        <v>5.6072310977450336E-2</v>
      </c>
      <c r="M14" s="38">
        <v>14431</v>
      </c>
      <c r="N14" s="39">
        <v>4.6262398297097503E-2</v>
      </c>
      <c r="O14" s="40">
        <v>0.39020164922735767</v>
      </c>
    </row>
    <row r="15" spans="2:15" ht="14.45" customHeight="1" thickBot="1" x14ac:dyDescent="0.25">
      <c r="B15" s="31">
        <v>5</v>
      </c>
      <c r="C15" s="32" t="s">
        <v>24</v>
      </c>
      <c r="D15" s="33">
        <v>2272</v>
      </c>
      <c r="E15" s="34">
        <v>4.738664330705377E-2</v>
      </c>
      <c r="F15" s="33">
        <v>2177</v>
      </c>
      <c r="G15" s="34">
        <v>5.2178706677532237E-2</v>
      </c>
      <c r="H15" s="35">
        <v>4.3638033991731717E-2</v>
      </c>
      <c r="I15" s="33">
        <v>4179</v>
      </c>
      <c r="J15" s="35">
        <v>-0.45632926537449148</v>
      </c>
      <c r="K15" s="33">
        <v>19710</v>
      </c>
      <c r="L15" s="34">
        <v>5.5088488154996812E-2</v>
      </c>
      <c r="M15" s="33">
        <v>17915</v>
      </c>
      <c r="N15" s="34">
        <v>5.7431284421904351E-2</v>
      </c>
      <c r="O15" s="35">
        <v>0.10019536701088483</v>
      </c>
    </row>
    <row r="16" spans="2:15" ht="14.45" customHeight="1" thickBot="1" x14ac:dyDescent="0.25">
      <c r="B16" s="36">
        <v>6</v>
      </c>
      <c r="C16" s="37" t="s">
        <v>22</v>
      </c>
      <c r="D16" s="38">
        <v>3296</v>
      </c>
      <c r="E16" s="39">
        <v>6.8744003670796319E-2</v>
      </c>
      <c r="F16" s="38">
        <v>3316</v>
      </c>
      <c r="G16" s="39">
        <v>7.9478452614927378E-2</v>
      </c>
      <c r="H16" s="40">
        <v>-6.0313630880578506E-3</v>
      </c>
      <c r="I16" s="38">
        <v>2719</v>
      </c>
      <c r="J16" s="40">
        <v>0.21221037146009558</v>
      </c>
      <c r="K16" s="38">
        <v>19457</v>
      </c>
      <c r="L16" s="39">
        <v>5.4381365501358345E-2</v>
      </c>
      <c r="M16" s="38">
        <v>21968</v>
      </c>
      <c r="N16" s="39">
        <v>7.0424250972949756E-2</v>
      </c>
      <c r="O16" s="40">
        <v>-0.11430262199563002</v>
      </c>
    </row>
    <row r="17" spans="2:15" ht="14.45" customHeight="1" thickBot="1" x14ac:dyDescent="0.25">
      <c r="B17" s="31">
        <v>7</v>
      </c>
      <c r="C17" s="32" t="s">
        <v>23</v>
      </c>
      <c r="D17" s="33">
        <v>2788</v>
      </c>
      <c r="E17" s="34">
        <v>5.814875067784591E-2</v>
      </c>
      <c r="F17" s="33">
        <v>2428</v>
      </c>
      <c r="G17" s="34">
        <v>5.8194717415272518E-2</v>
      </c>
      <c r="H17" s="35">
        <v>0.14827018121911029</v>
      </c>
      <c r="I17" s="33">
        <v>2848</v>
      </c>
      <c r="J17" s="35">
        <v>-2.1067415730337102E-2</v>
      </c>
      <c r="K17" s="33">
        <v>18056</v>
      </c>
      <c r="L17" s="34">
        <v>5.0465638869945331E-2</v>
      </c>
      <c r="M17" s="33">
        <v>15139</v>
      </c>
      <c r="N17" s="34">
        <v>4.8532080092838964E-2</v>
      </c>
      <c r="O17" s="35">
        <v>0.19268115463372748</v>
      </c>
    </row>
    <row r="18" spans="2:15" ht="14.45" customHeight="1" thickBot="1" x14ac:dyDescent="0.25">
      <c r="B18" s="36">
        <v>8</v>
      </c>
      <c r="C18" s="37" t="s">
        <v>32</v>
      </c>
      <c r="D18" s="38">
        <v>3050</v>
      </c>
      <c r="E18" s="39">
        <v>6.3613231552162849E-2</v>
      </c>
      <c r="F18" s="38">
        <v>2259</v>
      </c>
      <c r="G18" s="39">
        <v>5.4144096639662527E-2</v>
      </c>
      <c r="H18" s="40">
        <v>0.35015493581230639</v>
      </c>
      <c r="I18" s="38">
        <v>2663</v>
      </c>
      <c r="J18" s="40">
        <v>0.14532482162974092</v>
      </c>
      <c r="K18" s="38">
        <v>16311</v>
      </c>
      <c r="L18" s="39">
        <v>4.558844902568001E-2</v>
      </c>
      <c r="M18" s="38">
        <v>15037</v>
      </c>
      <c r="N18" s="39">
        <v>4.8205092037520277E-2</v>
      </c>
      <c r="O18" s="40">
        <v>8.4724346611691148E-2</v>
      </c>
    </row>
    <row r="19" spans="2:15" ht="14.45" customHeight="1" thickBot="1" x14ac:dyDescent="0.25">
      <c r="B19" s="31">
        <v>9</v>
      </c>
      <c r="C19" s="32" t="s">
        <v>16</v>
      </c>
      <c r="D19" s="33">
        <v>2329</v>
      </c>
      <c r="E19" s="34">
        <v>4.8575480749176156E-2</v>
      </c>
      <c r="F19" s="33">
        <v>1494</v>
      </c>
      <c r="G19" s="34">
        <v>3.5808446383203109E-2</v>
      </c>
      <c r="H19" s="35">
        <v>0.55890227576974572</v>
      </c>
      <c r="I19" s="33">
        <v>2091</v>
      </c>
      <c r="J19" s="35">
        <v>0.11382113821138207</v>
      </c>
      <c r="K19" s="33">
        <v>16016</v>
      </c>
      <c r="L19" s="34">
        <v>4.476393842163516E-2</v>
      </c>
      <c r="M19" s="33">
        <v>13162</v>
      </c>
      <c r="N19" s="34">
        <v>4.2194282197103271E-2</v>
      </c>
      <c r="O19" s="35">
        <v>0.21683634705971744</v>
      </c>
    </row>
    <row r="20" spans="2:15" ht="14.45" customHeight="1" thickBot="1" x14ac:dyDescent="0.25">
      <c r="B20" s="36">
        <v>10</v>
      </c>
      <c r="C20" s="37" t="s">
        <v>21</v>
      </c>
      <c r="D20" s="38">
        <v>1753</v>
      </c>
      <c r="E20" s="39">
        <v>3.6561965544570973E-2</v>
      </c>
      <c r="F20" s="38">
        <v>1750</v>
      </c>
      <c r="G20" s="39">
        <v>4.1944297972292793E-2</v>
      </c>
      <c r="H20" s="40">
        <v>1.7142857142857792E-3</v>
      </c>
      <c r="I20" s="38">
        <v>2257</v>
      </c>
      <c r="J20" s="40">
        <v>-0.22330527248560039</v>
      </c>
      <c r="K20" s="38">
        <v>12957</v>
      </c>
      <c r="L20" s="39">
        <v>3.6214182700370051E-2</v>
      </c>
      <c r="M20" s="38">
        <v>13345</v>
      </c>
      <c r="N20" s="39">
        <v>4.2780937237527968E-2</v>
      </c>
      <c r="O20" s="40">
        <v>-2.9074559760209784E-2</v>
      </c>
    </row>
    <row r="21" spans="2:15" ht="14.45" customHeight="1" thickBot="1" x14ac:dyDescent="0.25">
      <c r="B21" s="31">
        <v>11</v>
      </c>
      <c r="C21" s="32" t="s">
        <v>33</v>
      </c>
      <c r="D21" s="33">
        <v>1106</v>
      </c>
      <c r="E21" s="34">
        <v>2.3067617736620364E-2</v>
      </c>
      <c r="F21" s="33">
        <v>1155</v>
      </c>
      <c r="G21" s="34">
        <v>2.7683236661713243E-2</v>
      </c>
      <c r="H21" s="35">
        <v>-4.2424242424242475E-2</v>
      </c>
      <c r="I21" s="33">
        <v>1271</v>
      </c>
      <c r="J21" s="35">
        <v>-0.12981904012588508</v>
      </c>
      <c r="K21" s="33">
        <v>10728</v>
      </c>
      <c r="L21" s="34">
        <v>2.9984236475231144E-2</v>
      </c>
      <c r="M21" s="33">
        <v>7838</v>
      </c>
      <c r="N21" s="34">
        <v>2.5126788015567197E-2</v>
      </c>
      <c r="O21" s="35">
        <v>0.36871650931360045</v>
      </c>
    </row>
    <row r="22" spans="2:15" ht="14.45" customHeight="1" thickBot="1" x14ac:dyDescent="0.25">
      <c r="B22" s="36">
        <v>12</v>
      </c>
      <c r="C22" s="37" t="s">
        <v>29</v>
      </c>
      <c r="D22" s="38">
        <v>1282</v>
      </c>
      <c r="E22" s="39">
        <v>2.6738414049138615E-2</v>
      </c>
      <c r="F22" s="38">
        <v>1073</v>
      </c>
      <c r="G22" s="39">
        <v>2.5717846699582953E-2</v>
      </c>
      <c r="H22" s="40">
        <v>0.19478098788443621</v>
      </c>
      <c r="I22" s="38">
        <v>1550</v>
      </c>
      <c r="J22" s="40">
        <v>-0.17290322580645157</v>
      </c>
      <c r="K22" s="38">
        <v>10417</v>
      </c>
      <c r="L22" s="39">
        <v>2.9115006651983858E-2</v>
      </c>
      <c r="M22" s="38">
        <v>10974</v>
      </c>
      <c r="N22" s="39">
        <v>3.5180067833992655E-2</v>
      </c>
      <c r="O22" s="40">
        <v>-5.075633315108441E-2</v>
      </c>
    </row>
    <row r="23" spans="2:15" ht="14.45" customHeight="1" thickBot="1" x14ac:dyDescent="0.25">
      <c r="B23" s="31">
        <v>13</v>
      </c>
      <c r="C23" s="32" t="s">
        <v>65</v>
      </c>
      <c r="D23" s="33">
        <v>1302</v>
      </c>
      <c r="E23" s="34">
        <v>2.715554999374296E-2</v>
      </c>
      <c r="F23" s="33">
        <v>602</v>
      </c>
      <c r="G23" s="34">
        <v>1.4428838502468722E-2</v>
      </c>
      <c r="H23" s="35">
        <v>1.1627906976744184</v>
      </c>
      <c r="I23" s="33">
        <v>1500</v>
      </c>
      <c r="J23" s="35">
        <v>-0.13200000000000001</v>
      </c>
      <c r="K23" s="33">
        <v>8371</v>
      </c>
      <c r="L23" s="34">
        <v>2.3396536496472772E-2</v>
      </c>
      <c r="M23" s="33">
        <v>6218</v>
      </c>
      <c r="N23" s="34">
        <v>1.9933448313446903E-2</v>
      </c>
      <c r="O23" s="35">
        <v>0.34625281440977806</v>
      </c>
    </row>
    <row r="24" spans="2:15" ht="14.45" customHeight="1" thickBot="1" x14ac:dyDescent="0.25">
      <c r="B24" s="36">
        <v>14</v>
      </c>
      <c r="C24" s="37" t="s">
        <v>20</v>
      </c>
      <c r="D24" s="38">
        <v>1201</v>
      </c>
      <c r="E24" s="39">
        <v>2.5049013473491012E-2</v>
      </c>
      <c r="F24" s="38">
        <v>756</v>
      </c>
      <c r="G24" s="39">
        <v>1.8119936724030488E-2</v>
      </c>
      <c r="H24" s="40">
        <v>0.58862433862433861</v>
      </c>
      <c r="I24" s="38">
        <v>1372</v>
      </c>
      <c r="J24" s="40">
        <v>-0.12463556851311952</v>
      </c>
      <c r="K24" s="38">
        <v>7911</v>
      </c>
      <c r="L24" s="39">
        <v>2.2110858944402831E-2</v>
      </c>
      <c r="M24" s="38">
        <v>7629</v>
      </c>
      <c r="N24" s="39">
        <v>2.4456783078688715E-2</v>
      </c>
      <c r="O24" s="40">
        <v>3.6964215493511698E-2</v>
      </c>
    </row>
    <row r="25" spans="2:15" ht="14.45" customHeight="1" thickBot="1" x14ac:dyDescent="0.25">
      <c r="B25" s="31">
        <v>15</v>
      </c>
      <c r="C25" s="32" t="s">
        <v>39</v>
      </c>
      <c r="D25" s="33">
        <v>762</v>
      </c>
      <c r="E25" s="34">
        <v>1.5892879489425603E-2</v>
      </c>
      <c r="F25" s="33">
        <v>823</v>
      </c>
      <c r="G25" s="34">
        <v>1.9725804132112553E-2</v>
      </c>
      <c r="H25" s="35">
        <v>-7.4119076549210239E-2</v>
      </c>
      <c r="I25" s="33">
        <v>1543</v>
      </c>
      <c r="J25" s="35">
        <v>-0.50615683732987682</v>
      </c>
      <c r="K25" s="33">
        <v>7684</v>
      </c>
      <c r="L25" s="34">
        <v>2.1476405021968317E-2</v>
      </c>
      <c r="M25" s="33">
        <v>6685</v>
      </c>
      <c r="N25" s="34">
        <v>2.1430540684366766E-2</v>
      </c>
      <c r="O25" s="35">
        <v>0.14943904263275987</v>
      </c>
    </row>
    <row r="26" spans="2:15" ht="14.45" customHeight="1" thickBot="1" x14ac:dyDescent="0.25">
      <c r="B26" s="36">
        <v>16</v>
      </c>
      <c r="C26" s="37" t="s">
        <v>27</v>
      </c>
      <c r="D26" s="38">
        <v>997</v>
      </c>
      <c r="E26" s="39">
        <v>2.0794226838526674E-2</v>
      </c>
      <c r="F26" s="38">
        <v>692</v>
      </c>
      <c r="G26" s="39">
        <v>1.6585973826758065E-2</v>
      </c>
      <c r="H26" s="40">
        <v>0.44075144508670516</v>
      </c>
      <c r="I26" s="38">
        <v>863</v>
      </c>
      <c r="J26" s="40">
        <v>0.15527230590961771</v>
      </c>
      <c r="K26" s="38">
        <v>6739</v>
      </c>
      <c r="L26" s="39">
        <v>1.8835176137824632E-2</v>
      </c>
      <c r="M26" s="38">
        <v>6794</v>
      </c>
      <c r="N26" s="39">
        <v>2.1779969096423008E-2</v>
      </c>
      <c r="O26" s="40">
        <v>-8.0953782749484393E-3</v>
      </c>
    </row>
    <row r="27" spans="2:15" ht="14.45" customHeight="1" thickBot="1" x14ac:dyDescent="0.25">
      <c r="B27" s="31">
        <v>17</v>
      </c>
      <c r="C27" s="32" t="s">
        <v>30</v>
      </c>
      <c r="D27" s="33">
        <v>627</v>
      </c>
      <c r="E27" s="34">
        <v>1.3077211863346264E-2</v>
      </c>
      <c r="F27" s="33">
        <v>861</v>
      </c>
      <c r="G27" s="34">
        <v>2.0636594602368056E-2</v>
      </c>
      <c r="H27" s="35">
        <v>-0.27177700348432055</v>
      </c>
      <c r="I27" s="33">
        <v>1383</v>
      </c>
      <c r="J27" s="35">
        <v>-0.54663774403470722</v>
      </c>
      <c r="K27" s="33">
        <v>6621</v>
      </c>
      <c r="L27" s="34">
        <v>1.8505371896206692E-2</v>
      </c>
      <c r="M27" s="33">
        <v>4745</v>
      </c>
      <c r="N27" s="34">
        <v>1.5211356102815304E-2</v>
      </c>
      <c r="O27" s="35">
        <v>0.39536354056902012</v>
      </c>
    </row>
    <row r="28" spans="2:15" ht="14.45" customHeight="1" thickBot="1" x14ac:dyDescent="0.25">
      <c r="B28" s="36">
        <v>18</v>
      </c>
      <c r="C28" s="37" t="s">
        <v>26</v>
      </c>
      <c r="D28" s="38">
        <v>554</v>
      </c>
      <c r="E28" s="39">
        <v>1.1554665665540399E-2</v>
      </c>
      <c r="F28" s="38">
        <v>931</v>
      </c>
      <c r="G28" s="39">
        <v>2.2314366521259767E-2</v>
      </c>
      <c r="H28" s="40">
        <v>-0.40494092373791624</v>
      </c>
      <c r="I28" s="38">
        <v>1143</v>
      </c>
      <c r="J28" s="40">
        <v>-0.51531058617672798</v>
      </c>
      <c r="K28" s="38">
        <v>6169</v>
      </c>
      <c r="L28" s="39">
        <v>1.7242053953737967E-2</v>
      </c>
      <c r="M28" s="38">
        <v>7424</v>
      </c>
      <c r="N28" s="39">
        <v>2.3799601202803122E-2</v>
      </c>
      <c r="O28" s="40">
        <v>-0.16904633620689657</v>
      </c>
    </row>
    <row r="29" spans="2:15" ht="14.45" customHeight="1" thickBot="1" x14ac:dyDescent="0.25">
      <c r="B29" s="31">
        <v>19</v>
      </c>
      <c r="C29" s="32" t="s">
        <v>106</v>
      </c>
      <c r="D29" s="33">
        <v>997</v>
      </c>
      <c r="E29" s="34">
        <v>2.0794226838526674E-2</v>
      </c>
      <c r="F29" s="33">
        <v>713</v>
      </c>
      <c r="G29" s="34">
        <v>1.7089305402425578E-2</v>
      </c>
      <c r="H29" s="35">
        <v>0.39831697054698467</v>
      </c>
      <c r="I29" s="33">
        <v>863</v>
      </c>
      <c r="J29" s="35">
        <v>0.15527230590961771</v>
      </c>
      <c r="K29" s="33">
        <v>6153</v>
      </c>
      <c r="L29" s="34">
        <v>1.7197334734535535E-2</v>
      </c>
      <c r="M29" s="33">
        <v>4755</v>
      </c>
      <c r="N29" s="34">
        <v>1.5243413755297527E-2</v>
      </c>
      <c r="O29" s="35">
        <v>0.29400630914826498</v>
      </c>
    </row>
    <row r="30" spans="2:15" ht="14.45" customHeight="1" thickBot="1" x14ac:dyDescent="0.25">
      <c r="B30" s="36">
        <v>20</v>
      </c>
      <c r="C30" s="37" t="s">
        <v>25</v>
      </c>
      <c r="D30" s="38">
        <v>376</v>
      </c>
      <c r="E30" s="39">
        <v>7.8421557585617151E-3</v>
      </c>
      <c r="F30" s="38">
        <v>747</v>
      </c>
      <c r="G30" s="39">
        <v>1.7904223191601554E-2</v>
      </c>
      <c r="H30" s="40">
        <v>-0.49665327978580986</v>
      </c>
      <c r="I30" s="38">
        <v>954</v>
      </c>
      <c r="J30" s="40">
        <v>-0.6058700209643606</v>
      </c>
      <c r="K30" s="38">
        <v>5996</v>
      </c>
      <c r="L30" s="39">
        <v>1.6758527396111663E-2</v>
      </c>
      <c r="M30" s="38">
        <v>4344</v>
      </c>
      <c r="N30" s="39">
        <v>1.3925844238278119E-2</v>
      </c>
      <c r="O30" s="40">
        <v>0.38029465930018413</v>
      </c>
    </row>
    <row r="31" spans="2:15" ht="14.45" customHeight="1" thickBot="1" x14ac:dyDescent="0.25">
      <c r="B31" s="89" t="s">
        <v>42</v>
      </c>
      <c r="C31" s="90"/>
      <c r="D31" s="41">
        <f>SUM(D11:D30)</f>
        <v>43503</v>
      </c>
      <c r="E31" s="42">
        <f>D31/D33</f>
        <v>0.90733324990614439</v>
      </c>
      <c r="F31" s="41">
        <f>SUM(F11:F30)</f>
        <v>38288</v>
      </c>
      <c r="G31" s="42">
        <f>F31/F33</f>
        <v>0.91769330329322663</v>
      </c>
      <c r="H31" s="43">
        <f>D31/F31-1</f>
        <v>0.13620455495194306</v>
      </c>
      <c r="I31" s="41">
        <f>SUM(I11:I30)</f>
        <v>49778</v>
      </c>
      <c r="J31" s="42">
        <f>D31/I31-1</f>
        <v>-0.12605970509060227</v>
      </c>
      <c r="K31" s="41">
        <f>SUM(K11:K30)</f>
        <v>322082</v>
      </c>
      <c r="L31" s="42">
        <f>K31/K33</f>
        <v>0.90020347244737109</v>
      </c>
      <c r="M31" s="41">
        <f>SUM(M11:M30)</f>
        <v>285788</v>
      </c>
      <c r="N31" s="42">
        <f>M31/M33</f>
        <v>0.91616923875898415</v>
      </c>
      <c r="O31" s="43">
        <f>K31/M31-1</f>
        <v>0.12699623497137735</v>
      </c>
    </row>
    <row r="32" spans="2:15" ht="14.45" customHeight="1" thickBot="1" x14ac:dyDescent="0.25">
      <c r="B32" s="89" t="s">
        <v>12</v>
      </c>
      <c r="C32" s="90"/>
      <c r="D32" s="41">
        <f>D33-SUM(D11:D30)</f>
        <v>4443</v>
      </c>
      <c r="E32" s="42">
        <f>D32/D33</f>
        <v>9.2666750093855582E-2</v>
      </c>
      <c r="F32" s="41">
        <f>F33-SUM(F11:F30)</f>
        <v>3434</v>
      </c>
      <c r="G32" s="42">
        <f>F32/F33</f>
        <v>8.2306696706773402E-2</v>
      </c>
      <c r="H32" s="43">
        <f>D32/F32-1</f>
        <v>0.29382644146767611</v>
      </c>
      <c r="I32" s="41">
        <f>I33-SUM(I11:I30)</f>
        <v>7172</v>
      </c>
      <c r="J32" s="42">
        <f>D32/I32-1</f>
        <v>-0.38050752928053544</v>
      </c>
      <c r="K32" s="41">
        <f>K33-SUM(K11:K30)</f>
        <v>35706</v>
      </c>
      <c r="L32" s="42">
        <f>K32/K33</f>
        <v>9.9796527552628925E-2</v>
      </c>
      <c r="M32" s="41">
        <f>M33-SUM(M11:M30)</f>
        <v>26150</v>
      </c>
      <c r="N32" s="42">
        <f>M32/M33</f>
        <v>8.383076124101585E-2</v>
      </c>
      <c r="O32" s="43">
        <f>K32/M32-1</f>
        <v>0.36543021032504774</v>
      </c>
    </row>
    <row r="33" spans="2:16" ht="14.45" customHeight="1" thickBot="1" x14ac:dyDescent="0.25">
      <c r="B33" s="91" t="s">
        <v>13</v>
      </c>
      <c r="C33" s="92"/>
      <c r="D33" s="44">
        <v>47946</v>
      </c>
      <c r="E33" s="45">
        <v>1</v>
      </c>
      <c r="F33" s="44">
        <v>41722</v>
      </c>
      <c r="G33" s="45">
        <v>0.99999999999999967</v>
      </c>
      <c r="H33" s="46">
        <v>0.14917789175974305</v>
      </c>
      <c r="I33" s="44">
        <v>56950</v>
      </c>
      <c r="J33" s="46">
        <v>-0.15810359964881471</v>
      </c>
      <c r="K33" s="44">
        <v>357788</v>
      </c>
      <c r="L33" s="45">
        <v>1</v>
      </c>
      <c r="M33" s="44">
        <v>311938</v>
      </c>
      <c r="N33" s="45">
        <v>1.0000000000000007</v>
      </c>
      <c r="O33" s="46">
        <v>0.14698433663099708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2024-08-02T08:49:25Z</dcterms:modified>
</cp:coreProperties>
</file>