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4\SC\"/>
    </mc:Choice>
  </mc:AlternateContent>
  <xr:revisionPtr revIDLastSave="0" documentId="13_ncr:1_{4CEEFB81-8F1D-45C8-A475-D3C1284489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Autobusy" sheetId="5" r:id="rId5"/>
    <sheet name="Samochody dostawcze " sheetId="37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37" l="1"/>
  <c r="F52" i="37"/>
  <c r="G52" i="37" s="1"/>
  <c r="T51" i="37"/>
  <c r="T52" i="37" s="1"/>
  <c r="U52" i="37" s="1"/>
  <c r="S51" i="37"/>
  <c r="R51" i="37"/>
  <c r="R52" i="37" s="1"/>
  <c r="J51" i="37"/>
  <c r="F51" i="37"/>
  <c r="G51" i="37" s="1"/>
  <c r="D51" i="37"/>
  <c r="K51" i="37" s="1"/>
  <c r="O27" i="37"/>
  <c r="N27" i="37"/>
  <c r="M27" i="37"/>
  <c r="K27" i="37"/>
  <c r="L27" i="37" s="1"/>
  <c r="I27" i="37"/>
  <c r="F27" i="37"/>
  <c r="G27" i="37" s="1"/>
  <c r="E27" i="37"/>
  <c r="D27" i="37"/>
  <c r="J27" i="37" s="1"/>
  <c r="M26" i="37"/>
  <c r="N26" i="37" s="1"/>
  <c r="K26" i="37"/>
  <c r="L26" i="37" s="1"/>
  <c r="J26" i="37"/>
  <c r="I26" i="37"/>
  <c r="F26" i="37"/>
  <c r="G26" i="37" s="1"/>
  <c r="D26" i="37"/>
  <c r="E26" i="37" s="1"/>
  <c r="V52" i="37" l="1"/>
  <c r="S52" i="37"/>
  <c r="U51" i="37"/>
  <c r="H27" i="37"/>
  <c r="O26" i="37"/>
  <c r="V51" i="37"/>
  <c r="E51" i="37"/>
  <c r="H26" i="37"/>
  <c r="H51" i="37"/>
  <c r="D52" i="37"/>
  <c r="E52" i="37" l="1"/>
  <c r="H52" i="37"/>
  <c r="K52" i="37"/>
  <c r="D27" i="9" l="1"/>
  <c r="E27" i="9"/>
  <c r="F27" i="9"/>
  <c r="G27" i="9"/>
  <c r="I27" i="9"/>
  <c r="K27" i="9"/>
  <c r="L27" i="9"/>
  <c r="M27" i="9"/>
  <c r="N27" i="9"/>
  <c r="H27" i="9" l="1"/>
  <c r="O27" i="9"/>
  <c r="J27" i="9"/>
  <c r="N75" i="9" l="1"/>
  <c r="L75" i="9"/>
  <c r="G75" i="9"/>
  <c r="E75" i="9"/>
  <c r="M75" i="9"/>
  <c r="K75" i="9"/>
  <c r="I75" i="9"/>
  <c r="F75" i="9"/>
  <c r="D75" i="9"/>
  <c r="O75" i="9" l="1"/>
  <c r="J75" i="9"/>
  <c r="H75" i="9"/>
  <c r="M15" i="5" l="1"/>
  <c r="K15" i="5"/>
  <c r="I15" i="5"/>
  <c r="F15" i="5"/>
  <c r="D15" i="5"/>
  <c r="M18" i="1"/>
  <c r="K18" i="1"/>
  <c r="K19" i="1" s="1"/>
  <c r="I18" i="1"/>
  <c r="I19" i="1" s="1"/>
  <c r="F18" i="1"/>
  <c r="G18" i="1" s="1"/>
  <c r="D18" i="1"/>
  <c r="E18" i="1" s="1"/>
  <c r="D16" i="5" l="1"/>
  <c r="J15" i="5"/>
  <c r="G15" i="5"/>
  <c r="G16" i="5" s="1"/>
  <c r="F16" i="5"/>
  <c r="I16" i="5"/>
  <c r="L15" i="5"/>
  <c r="L16" i="5" s="1"/>
  <c r="K16" i="5"/>
  <c r="N15" i="5"/>
  <c r="N16" i="5" s="1"/>
  <c r="M16" i="5"/>
  <c r="L18" i="1"/>
  <c r="H15" i="5"/>
  <c r="O18" i="1"/>
  <c r="L19" i="1"/>
  <c r="M19" i="1"/>
  <c r="N19" i="1" s="1"/>
  <c r="N18" i="1"/>
  <c r="O15" i="5"/>
  <c r="D19" i="1"/>
  <c r="E15" i="5"/>
  <c r="E16" i="5" s="1"/>
  <c r="F19" i="1"/>
  <c r="G19" i="1" s="1"/>
  <c r="H18" i="1"/>
  <c r="J18" i="1"/>
  <c r="J16" i="5" l="1"/>
  <c r="H16" i="5"/>
  <c r="O16" i="5"/>
  <c r="O19" i="1"/>
  <c r="J19" i="1"/>
  <c r="H19" i="1"/>
  <c r="E19" i="1"/>
</calcChain>
</file>

<file path=xl/sharedStrings.xml><?xml version="1.0" encoding="utf-8"?>
<sst xmlns="http://schemas.openxmlformats.org/spreadsheetml/2006/main" count="603" uniqueCount="111">
  <si>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</si>
  <si>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</si>
  <si>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</si>
  <si>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</si>
  <si>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</si>
  <si>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</si>
  <si>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</si>
  <si>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</si>
  <si>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</si>
  <si>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</si>
  <si>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</si>
  <si>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</si>
  <si>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</si>
  <si>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</si>
  <si>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</si>
  <si>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</si>
  <si>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</si>
  <si>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</si>
  <si>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</si>
  <si>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</si>
  <si>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</si>
  <si>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</si>
  <si>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</si>
  <si>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</si>
  <si>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</si>
  <si>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</si>
  <si>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</si>
  <si>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</si>
  <si>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</si>
  <si>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</si>
  <si>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</si>
  <si>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</si>
  <si>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</si>
  <si>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</si>
  <si>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</si>
  <si>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</si>
  <si>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</si>
  <si>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</si>
  <si>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</si>
  <si>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</si>
  <si>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</si>
  <si>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</si>
  <si>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</si>
  <si>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</si>
  <si>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</si>
  <si>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</si>
  <si>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</si>
  <si>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</si>
  <si>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</si>
  <si>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</si>
  <si>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</si>
  <si>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SOLARIS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</si>
  <si>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</si>
  <si>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</si>
  <si>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</si>
  <si>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</si>
  <si>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</si>
  <si>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</si>
  <si>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</si>
  <si>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</si>
  <si>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</si>
  <si>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</si>
  <si>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</si>
  <si>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</si>
  <si>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</si>
  <si>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</si>
  <si>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</si>
  <si>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</si>
  <si>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Pierwsze rejestracje NOWYCH samochodów dostawczych o DMC&lt;=3,5T*, udział w rynku %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</si>
  <si>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</si>
  <si>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</si>
  <si>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</si>
  <si>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</si>
  <si>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</si>
  <si>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PZPM na podstawie danych CEP</t>
  </si>
  <si>
    <t>ISUZU</t>
  </si>
  <si>
    <t>CARTHAGO</t>
  </si>
  <si>
    <t>Zmiana poz
r/r</t>
  </si>
  <si>
    <t>Ch. Position
y/y</t>
  </si>
  <si>
    <t>Fiat Ducato</t>
  </si>
  <si>
    <t>Ford Transit Custom</t>
  </si>
  <si>
    <t>Volkswagen Crafter</t>
  </si>
  <si>
    <t>SUZUKI</t>
  </si>
  <si>
    <t>HYMER</t>
  </si>
  <si>
    <t>SKODA</t>
  </si>
  <si>
    <t>SSANGYONG</t>
  </si>
  <si>
    <r>
      <rPr>
        <sz val="10"/>
        <rFont val="Arial Nova"/>
        <family val="2"/>
        <charset val="238"/>
      </rPr>
      <t>Sztuki /</t>
    </r>
    <r>
      <rPr>
        <sz val="10"/>
        <color indexed="23"/>
        <rFont val="Arial Nova"/>
        <family val="2"/>
        <charset val="238"/>
      </rPr>
      <t xml:space="preserve"> Units</t>
    </r>
  </si>
  <si>
    <t>Rejestracje nowych samochodów dostawczych do 3,5T, ranking modeli - 2024 narastająco</t>
  </si>
  <si>
    <t>Registrations of new LCV up to 3.5T, Top Models - 2024 YTD</t>
  </si>
  <si>
    <t>Toyota Hilux</t>
  </si>
  <si>
    <t>Renault Trafic</t>
  </si>
  <si>
    <t>** Dane zawierają zabudowy krajowych producentów na podwoziach podanych producentów</t>
  </si>
  <si>
    <t>**The data includes bodies built by domestic manufacturers on chassis from the specified manufacturers</t>
  </si>
  <si>
    <t>Marzec</t>
  </si>
  <si>
    <t>March</t>
  </si>
  <si>
    <t>2024
Kwi</t>
  </si>
  <si>
    <t>2023
Kwi</t>
  </si>
  <si>
    <t>2024
Sty - Kwi</t>
  </si>
  <si>
    <t>2023
Sty - Kwi</t>
  </si>
  <si>
    <t>Kwiecień</t>
  </si>
  <si>
    <t>Rok narastająco Styczeń - Kwiecień</t>
  </si>
  <si>
    <t>April</t>
  </si>
  <si>
    <t>YTD January - April</t>
  </si>
  <si>
    <t>Kwi/Mar
Zmiana %</t>
  </si>
  <si>
    <t>Apr/Mar Ch %</t>
  </si>
  <si>
    <t>Rejestracje nowych samochodów dostawczych do 3,5T, ranking modeli - Kwiecień 2024</t>
  </si>
  <si>
    <t>Registrations of new LCV up to 3.5T, Top Models - April 2024</t>
  </si>
  <si>
    <t>Rok narastająco Styczeń -Kwiecień</t>
  </si>
  <si>
    <t>Kwi/Mar
Zmiana poz</t>
  </si>
  <si>
    <t>Apr/Mar Ch position</t>
  </si>
  <si>
    <t>Volkswagen Transporter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</si>
</sst>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</numFmts>
  <fonts count="34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sz val="10"/>
      <color theme="0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i/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1"/>
      <color theme="0"/>
      <name val="Arial Nova"/>
      <family val="2"/>
      <charset val="238"/>
    </font>
    <font>
      <u/>
      <sz val="11"/>
      <color theme="10"/>
      <name val="Arial Nova"/>
      <family val="2"/>
      <charset val="238"/>
    </font>
    <font>
      <b/>
      <sz val="11"/>
      <name val="Arial Nova"/>
      <family val="2"/>
      <charset val="238"/>
    </font>
    <font>
      <sz val="10"/>
      <color indexed="23"/>
      <name val="Arial Nova"/>
      <family val="2"/>
      <charset val="238"/>
    </font>
    <font>
      <sz val="10"/>
      <name val="Arial Nov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94CBEE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/>
      <right style="medium">
        <color rgb="FFF2F2F2"/>
      </right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  <border>
      <left style="thin">
        <color rgb="FFF2F2F2"/>
      </left>
      <right/>
      <top/>
      <bottom style="medium">
        <color rgb="FFF2F2F2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7" fillId="0" borderId="0"/>
    <xf numFmtId="167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21">
    <xf numFmtId="0" fontId="0" fillId="0" borderId="0" xfId="0"/>
    <xf numFmtId="0" fontId="10" fillId="0" borderId="0" xfId="6" applyFont="1"/>
    <xf numFmtId="0" fontId="11" fillId="0" borderId="0" xfId="6" applyFont="1"/>
    <xf numFmtId="14" fontId="12" fillId="0" borderId="0" xfId="6" applyNumberFormat="1" applyFont="1"/>
    <xf numFmtId="0" fontId="13" fillId="0" borderId="0" xfId="4" applyFont="1" applyAlignment="1">
      <alignment horizontal="center" vertical="center"/>
    </xf>
    <xf numFmtId="0" fontId="15" fillId="0" borderId="0" xfId="4" applyFont="1" applyAlignment="1">
      <alignment horizontal="right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vertical="center" wrapText="1"/>
    </xf>
    <xf numFmtId="0" fontId="19" fillId="3" borderId="18" xfId="4" applyFont="1" applyFill="1" applyBorder="1" applyAlignment="1">
      <alignment horizontal="center" vertical="center" wrapText="1"/>
    </xf>
    <xf numFmtId="0" fontId="19" fillId="3" borderId="20" xfId="4" applyFont="1" applyFill="1" applyBorder="1" applyAlignment="1">
      <alignment horizontal="center" vertical="top" wrapText="1"/>
    </xf>
    <xf numFmtId="0" fontId="19" fillId="3" borderId="19" xfId="4" applyFont="1" applyFill="1" applyBorder="1" applyAlignment="1">
      <alignment horizontal="center" vertical="center" wrapText="1"/>
    </xf>
    <xf numFmtId="0" fontId="13" fillId="0" borderId="21" xfId="4" applyFont="1" applyBorder="1" applyAlignment="1">
      <alignment horizontal="center" vertical="center"/>
    </xf>
    <xf numFmtId="0" fontId="20" fillId="0" borderId="22" xfId="4" applyFont="1" applyBorder="1" applyAlignment="1">
      <alignment vertical="center"/>
    </xf>
    <xf numFmtId="3" fontId="20" fillId="0" borderId="23" xfId="4" applyNumberFormat="1" applyFont="1" applyBorder="1" applyAlignment="1">
      <alignment vertical="center"/>
    </xf>
    <xf numFmtId="10" fontId="20" fillId="0" borderId="22" xfId="7" applyNumberFormat="1" applyFont="1" applyBorder="1" applyAlignment="1">
      <alignment vertical="center"/>
    </xf>
    <xf numFmtId="165" fontId="20" fillId="0" borderId="22" xfId="7" applyNumberFormat="1" applyFont="1" applyBorder="1" applyAlignment="1">
      <alignment vertical="center"/>
    </xf>
    <xf numFmtId="0" fontId="21" fillId="4" borderId="21" xfId="6" applyFont="1" applyFill="1" applyBorder="1" applyAlignment="1">
      <alignment horizontal="center" vertical="center" wrapText="1"/>
    </xf>
    <xf numFmtId="0" fontId="20" fillId="4" borderId="22" xfId="4" applyFont="1" applyFill="1" applyBorder="1" applyAlignment="1">
      <alignment vertical="center"/>
    </xf>
    <xf numFmtId="3" fontId="20" fillId="4" borderId="23" xfId="4" applyNumberFormat="1" applyFont="1" applyFill="1" applyBorder="1" applyAlignment="1">
      <alignment vertical="center"/>
    </xf>
    <xf numFmtId="10" fontId="20" fillId="4" borderId="22" xfId="7" applyNumberFormat="1" applyFont="1" applyFill="1" applyBorder="1" applyAlignment="1">
      <alignment vertical="center"/>
    </xf>
    <xf numFmtId="165" fontId="20" fillId="4" borderId="22" xfId="7" applyNumberFormat="1" applyFont="1" applyFill="1" applyBorder="1" applyAlignment="1">
      <alignment vertical="center"/>
    </xf>
    <xf numFmtId="0" fontId="13" fillId="5" borderId="24" xfId="4" applyFont="1" applyFill="1" applyBorder="1" applyAlignment="1">
      <alignment horizontal="center" vertical="center"/>
    </xf>
    <xf numFmtId="3" fontId="20" fillId="5" borderId="23" xfId="4" applyNumberFormat="1" applyFont="1" applyFill="1" applyBorder="1" applyAlignment="1">
      <alignment vertical="center"/>
    </xf>
    <xf numFmtId="10" fontId="20" fillId="5" borderId="22" xfId="7" applyNumberFormat="1" applyFont="1" applyFill="1" applyBorder="1" applyAlignment="1">
      <alignment vertical="center"/>
    </xf>
    <xf numFmtId="165" fontId="20" fillId="5" borderId="22" xfId="7" applyNumberFormat="1" applyFont="1" applyFill="1" applyBorder="1" applyAlignment="1">
      <alignment vertical="center"/>
    </xf>
    <xf numFmtId="3" fontId="16" fillId="3" borderId="23" xfId="4" applyNumberFormat="1" applyFont="1" applyFill="1" applyBorder="1" applyAlignment="1">
      <alignment vertical="center"/>
    </xf>
    <xf numFmtId="9" fontId="16" fillId="3" borderId="22" xfId="7" applyFont="1" applyFill="1" applyBorder="1" applyAlignment="1">
      <alignment vertical="center"/>
    </xf>
    <xf numFmtId="165" fontId="16" fillId="3" borderId="22" xfId="4" applyNumberFormat="1" applyFont="1" applyFill="1" applyBorder="1" applyAlignment="1">
      <alignment vertical="center"/>
    </xf>
    <xf numFmtId="0" fontId="12" fillId="0" borderId="0" xfId="6" applyFont="1"/>
    <xf numFmtId="0" fontId="22" fillId="0" borderId="0" xfId="6" applyFont="1"/>
    <xf numFmtId="0" fontId="23" fillId="0" borderId="0" xfId="6" applyFont="1"/>
    <xf numFmtId="0" fontId="24" fillId="0" borderId="0" xfId="33" applyFont="1" applyAlignment="1">
      <alignment horizontal="center" vertical="top"/>
    </xf>
    <xf numFmtId="0" fontId="20" fillId="0" borderId="0" xfId="4" applyFont="1"/>
    <xf numFmtId="1" fontId="20" fillId="0" borderId="21" xfId="7" applyNumberFormat="1" applyFont="1" applyBorder="1" applyAlignment="1">
      <alignment horizontal="center"/>
    </xf>
    <xf numFmtId="1" fontId="20" fillId="4" borderId="21" xfId="7" applyNumberFormat="1" applyFont="1" applyFill="1" applyBorder="1" applyAlignment="1">
      <alignment horizontal="center"/>
    </xf>
    <xf numFmtId="3" fontId="20" fillId="5" borderId="21" xfId="4" applyNumberFormat="1" applyFont="1" applyFill="1" applyBorder="1" applyAlignment="1">
      <alignment vertical="center"/>
    </xf>
    <xf numFmtId="0" fontId="20" fillId="5" borderId="21" xfId="4" applyFont="1" applyFill="1" applyBorder="1" applyAlignment="1">
      <alignment vertical="center"/>
    </xf>
    <xf numFmtId="0" fontId="20" fillId="5" borderId="23" xfId="4" applyFont="1" applyFill="1" applyBorder="1" applyAlignment="1">
      <alignment vertical="center"/>
    </xf>
    <xf numFmtId="3" fontId="16" fillId="3" borderId="21" xfId="4" applyNumberFormat="1" applyFont="1" applyFill="1" applyBorder="1" applyAlignment="1">
      <alignment vertical="center"/>
    </xf>
    <xf numFmtId="0" fontId="25" fillId="0" borderId="0" xfId="6" applyFont="1"/>
    <xf numFmtId="0" fontId="26" fillId="0" borderId="0" xfId="6" applyFont="1"/>
    <xf numFmtId="0" fontId="10" fillId="0" borderId="0" xfId="0" applyFont="1"/>
    <xf numFmtId="0" fontId="27" fillId="0" borderId="0" xfId="0" applyFont="1"/>
    <xf numFmtId="14" fontId="10" fillId="0" borderId="0" xfId="6" applyNumberFormat="1" applyFont="1"/>
    <xf numFmtId="0" fontId="28" fillId="0" borderId="0" xfId="0" applyFont="1" applyAlignment="1">
      <alignment horizontal="right"/>
    </xf>
    <xf numFmtId="0" fontId="16" fillId="3" borderId="3" xfId="0" applyFont="1" applyFill="1" applyBorder="1" applyAlignment="1">
      <alignment wrapText="1"/>
    </xf>
    <xf numFmtId="166" fontId="16" fillId="3" borderId="2" xfId="32" applyNumberFormat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6" fontId="12" fillId="0" borderId="2" xfId="32" applyNumberFormat="1" applyFont="1" applyBorder="1" applyAlignment="1">
      <alignment horizontal="center"/>
    </xf>
    <xf numFmtId="165" fontId="12" fillId="0" borderId="2" xfId="31" applyNumberFormat="1" applyFont="1" applyBorder="1" applyAlignment="1">
      <alignment horizontal="center"/>
    </xf>
    <xf numFmtId="0" fontId="12" fillId="0" borderId="3" xfId="0" applyFont="1" applyBorder="1" applyAlignment="1">
      <alignment horizontal="left" wrapText="1" indent="1"/>
    </xf>
    <xf numFmtId="166" fontId="12" fillId="0" borderId="4" xfId="32" applyNumberFormat="1" applyFont="1" applyBorder="1" applyAlignment="1">
      <alignment horizontal="center"/>
    </xf>
    <xf numFmtId="165" fontId="12" fillId="0" borderId="4" xfId="34" applyNumberFormat="1" applyFont="1" applyBorder="1" applyAlignment="1">
      <alignment horizontal="center"/>
    </xf>
    <xf numFmtId="0" fontId="16" fillId="3" borderId="2" xfId="0" applyFont="1" applyFill="1" applyBorder="1" applyAlignment="1">
      <alignment vertical="center" wrapText="1"/>
    </xf>
    <xf numFmtId="166" fontId="16" fillId="3" borderId="2" xfId="32" applyNumberFormat="1" applyFont="1" applyFill="1" applyBorder="1" applyAlignment="1">
      <alignment horizontal="center" vertical="center"/>
    </xf>
    <xf numFmtId="165" fontId="16" fillId="3" borderId="2" xfId="3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30" fillId="0" borderId="0" xfId="3" applyFont="1"/>
    <xf numFmtId="0" fontId="21" fillId="4" borderId="21" xfId="0" applyFont="1" applyFill="1" applyBorder="1" applyAlignment="1">
      <alignment horizontal="center" vertical="center" wrapText="1"/>
    </xf>
    <xf numFmtId="0" fontId="12" fillId="0" borderId="0" xfId="11" applyFont="1" applyAlignment="1">
      <alignment horizontal="left"/>
    </xf>
    <xf numFmtId="0" fontId="13" fillId="0" borderId="0" xfId="4" applyFont="1" applyAlignment="1">
      <alignment vertical="center"/>
    </xf>
    <xf numFmtId="0" fontId="15" fillId="0" borderId="8" xfId="4" applyFont="1" applyBorder="1" applyAlignment="1">
      <alignment horizontal="right" vertical="center"/>
    </xf>
    <xf numFmtId="0" fontId="13" fillId="0" borderId="10" xfId="4" applyFont="1" applyBorder="1" applyAlignment="1">
      <alignment horizontal="center" vertical="center"/>
    </xf>
    <xf numFmtId="0" fontId="13" fillId="0" borderId="16" xfId="4" applyFont="1" applyBorder="1" applyAlignment="1">
      <alignment horizontal="center" vertical="center"/>
    </xf>
    <xf numFmtId="0" fontId="20" fillId="4" borderId="14" xfId="4" applyFont="1" applyFill="1" applyBorder="1" applyAlignment="1">
      <alignment vertical="center"/>
    </xf>
    <xf numFmtId="0" fontId="20" fillId="0" borderId="0" xfId="4" applyFont="1" applyAlignment="1">
      <alignment vertical="center"/>
    </xf>
    <xf numFmtId="0" fontId="20" fillId="4" borderId="20" xfId="4" applyFont="1" applyFill="1" applyBorder="1" applyAlignment="1">
      <alignment vertical="center"/>
    </xf>
    <xf numFmtId="0" fontId="13" fillId="0" borderId="19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5" fillId="0" borderId="8" xfId="4" applyFont="1" applyBorder="1" applyAlignment="1">
      <alignment horizontal="right" vertical="center" shrinkToFit="1"/>
    </xf>
    <xf numFmtId="0" fontId="10" fillId="2" borderId="0" xfId="0" applyFont="1" applyFill="1"/>
    <xf numFmtId="0" fontId="31" fillId="0" borderId="0" xfId="4" applyFont="1" applyAlignment="1">
      <alignment vertical="center"/>
    </xf>
    <xf numFmtId="0" fontId="12" fillId="0" borderId="0" xfId="0" applyFont="1"/>
    <xf numFmtId="0" fontId="23" fillId="0" borderId="0" xfId="0" applyFont="1"/>
    <xf numFmtId="0" fontId="25" fillId="0" borderId="1" xfId="0" applyFont="1" applyBorder="1" applyAlignment="1">
      <alignment wrapText="1"/>
    </xf>
    <xf numFmtId="0" fontId="33" fillId="5" borderId="24" xfId="4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16" fillId="3" borderId="24" xfId="4" applyFont="1" applyFill="1" applyBorder="1" applyAlignment="1">
      <alignment horizontal="center" vertical="top"/>
    </xf>
    <xf numFmtId="0" fontId="16" fillId="3" borderId="22" xfId="4" applyFont="1" applyFill="1" applyBorder="1" applyAlignment="1">
      <alignment horizontal="center" vertical="top"/>
    </xf>
    <xf numFmtId="0" fontId="13" fillId="5" borderId="24" xfId="4" applyFont="1" applyFill="1" applyBorder="1" applyAlignment="1">
      <alignment horizontal="center" vertical="center"/>
    </xf>
    <xf numFmtId="0" fontId="13" fillId="5" borderId="22" xfId="4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wrapText="1"/>
    </xf>
    <xf numFmtId="0" fontId="17" fillId="3" borderId="15" xfId="4" applyFont="1" applyFill="1" applyBorder="1" applyAlignment="1">
      <alignment horizontal="center" vertical="top"/>
    </xf>
    <xf numFmtId="0" fontId="17" fillId="3" borderId="18" xfId="4" applyFont="1" applyFill="1" applyBorder="1" applyAlignment="1">
      <alignment horizontal="center" vertical="top"/>
    </xf>
    <xf numFmtId="0" fontId="17" fillId="3" borderId="16" xfId="4" applyFont="1" applyFill="1" applyBorder="1" applyAlignment="1">
      <alignment horizontal="center" vertical="top"/>
    </xf>
    <xf numFmtId="0" fontId="17" fillId="3" borderId="19" xfId="4" applyFont="1" applyFill="1" applyBorder="1" applyAlignment="1">
      <alignment horizontal="center" vertical="top"/>
    </xf>
    <xf numFmtId="0" fontId="19" fillId="3" borderId="16" xfId="4" applyFont="1" applyFill="1" applyBorder="1" applyAlignment="1">
      <alignment horizontal="center" vertical="top" wrapText="1"/>
    </xf>
    <xf numFmtId="0" fontId="19" fillId="3" borderId="19" xfId="4" applyFont="1" applyFill="1" applyBorder="1" applyAlignment="1">
      <alignment horizontal="center" vertical="top" wrapText="1"/>
    </xf>
    <xf numFmtId="0" fontId="19" fillId="3" borderId="16" xfId="4" applyFont="1" applyFill="1" applyBorder="1" applyAlignment="1">
      <alignment horizontal="center" vertical="center" wrapText="1"/>
    </xf>
    <xf numFmtId="0" fontId="19" fillId="3" borderId="19" xfId="4" applyFont="1" applyFill="1" applyBorder="1" applyAlignment="1">
      <alignment horizontal="center" vertical="center" wrapText="1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vertical="center" wrapText="1"/>
    </xf>
    <xf numFmtId="0" fontId="18" fillId="3" borderId="15" xfId="4" applyFont="1" applyFill="1" applyBorder="1" applyAlignment="1">
      <alignment horizontal="center" vertical="center" wrapText="1"/>
    </xf>
    <xf numFmtId="0" fontId="18" fillId="3" borderId="17" xfId="4" applyFont="1" applyFill="1" applyBorder="1" applyAlignment="1">
      <alignment horizontal="center" vertical="center" wrapText="1"/>
    </xf>
    <xf numFmtId="0" fontId="16" fillId="3" borderId="9" xfId="4" applyFont="1" applyFill="1" applyBorder="1" applyAlignment="1">
      <alignment horizontal="center" wrapText="1"/>
    </xf>
    <xf numFmtId="0" fontId="16" fillId="3" borderId="15" xfId="4" applyFont="1" applyFill="1" applyBorder="1" applyAlignment="1">
      <alignment horizontal="center" wrapText="1"/>
    </xf>
    <xf numFmtId="0" fontId="16" fillId="3" borderId="10" xfId="4" applyFont="1" applyFill="1" applyBorder="1" applyAlignment="1">
      <alignment horizontal="center" wrapText="1"/>
    </xf>
    <xf numFmtId="0" fontId="16" fillId="3" borderId="16" xfId="4" applyFont="1" applyFill="1" applyBorder="1" applyAlignment="1">
      <alignment horizontal="center" wrapText="1"/>
    </xf>
    <xf numFmtId="0" fontId="16" fillId="3" borderId="11" xfId="4" applyFont="1" applyFill="1" applyBorder="1" applyAlignment="1">
      <alignment horizontal="center" vertical="center"/>
    </xf>
    <xf numFmtId="0" fontId="16" fillId="3" borderId="12" xfId="4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vertical="center" wrapText="1"/>
    </xf>
    <xf numFmtId="0" fontId="18" fillId="3" borderId="16" xfId="4" applyFont="1" applyFill="1" applyBorder="1" applyAlignment="1">
      <alignment horizontal="center" vertical="center" wrapText="1"/>
    </xf>
    <xf numFmtId="0" fontId="16" fillId="3" borderId="13" xfId="4" applyFont="1" applyFill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6" fillId="3" borderId="14" xfId="4" applyFont="1" applyFill="1" applyBorder="1" applyAlignment="1">
      <alignment horizontal="center" vertical="center"/>
    </xf>
    <xf numFmtId="0" fontId="16" fillId="3" borderId="24" xfId="4" applyFont="1" applyFill="1" applyBorder="1" applyAlignment="1">
      <alignment horizontal="right" vertical="top"/>
    </xf>
    <xf numFmtId="0" fontId="16" fillId="3" borderId="22" xfId="4" applyFont="1" applyFill="1" applyBorder="1" applyAlignment="1">
      <alignment horizontal="right" vertical="top"/>
    </xf>
    <xf numFmtId="0" fontId="16" fillId="3" borderId="9" xfId="4" applyFont="1" applyFill="1" applyBorder="1" applyAlignment="1">
      <alignment horizontal="center" vertical="center"/>
    </xf>
    <xf numFmtId="0" fontId="17" fillId="3" borderId="18" xfId="4" applyFont="1" applyFill="1" applyBorder="1" applyAlignment="1">
      <alignment horizontal="center" vertical="center"/>
    </xf>
    <xf numFmtId="0" fontId="17" fillId="3" borderId="25" xfId="4" applyFont="1" applyFill="1" applyBorder="1" applyAlignment="1">
      <alignment horizontal="center" vertical="center"/>
    </xf>
    <xf numFmtId="0" fontId="17" fillId="3" borderId="20" xfId="4" applyFont="1" applyFill="1" applyBorder="1" applyAlignment="1">
      <alignment horizontal="center" vertical="center"/>
    </xf>
    <xf numFmtId="0" fontId="17" fillId="3" borderId="26" xfId="4" applyFont="1" applyFill="1" applyBorder="1" applyAlignment="1">
      <alignment horizontal="center" vertical="center"/>
    </xf>
    <xf numFmtId="0" fontId="17" fillId="3" borderId="27" xfId="4" applyFont="1" applyFill="1" applyBorder="1" applyAlignment="1">
      <alignment horizontal="center" vertical="center"/>
    </xf>
    <xf numFmtId="0" fontId="18" fillId="3" borderId="18" xfId="4" applyFont="1" applyFill="1" applyBorder="1" applyAlignment="1">
      <alignment horizontal="center" vertical="center" wrapText="1"/>
    </xf>
    <xf numFmtId="0" fontId="18" fillId="3" borderId="20" xfId="4" applyFont="1" applyFill="1" applyBorder="1" applyAlignment="1">
      <alignment horizontal="center" vertical="center" wrapText="1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52"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/>
  </sheetViews>
  <sheetFormatPr defaultColWidth="9.109375" defaultRowHeight="13.8"/>
  <cols>
    <col min="1" max="1" width="1.6640625" style="42" customWidth="1"/>
    <col min="2" max="2" width="32.33203125" style="42" customWidth="1"/>
    <col min="3" max="7" width="11" style="42" customWidth="1"/>
    <col min="8" max="8" width="12" style="42" customWidth="1"/>
    <col min="9" max="11" width="9.109375" style="42"/>
    <col min="12" max="12" width="24.109375" style="42" customWidth="1"/>
    <col min="13" max="15" width="9.109375" style="42"/>
    <col min="16" max="16" width="10.5546875" style="42" customWidth="1"/>
    <col min="17" max="17" width="11.44140625" style="42" customWidth="1"/>
    <col min="18" max="16384" width="9.109375" style="42"/>
  </cols>
  <sheetData>
    <row r="1" spans="2:8">
      <c r="D1" s="43"/>
      <c r="E1" s="43"/>
      <c r="F1" s="43"/>
      <c r="G1" s="43"/>
      <c r="H1" s="44">
        <v>45420</v>
      </c>
    </row>
    <row r="2" spans="2:8">
      <c r="B2" s="42" t="s">
        <v>74</v>
      </c>
      <c r="H2" s="45" t="s">
        <v>27</v>
      </c>
    </row>
    <row r="3" spans="2:8" ht="26.25" customHeight="1">
      <c r="B3" s="78" t="s">
        <v>25</v>
      </c>
      <c r="C3" s="79"/>
      <c r="D3" s="79"/>
      <c r="E3" s="79"/>
      <c r="F3" s="79"/>
      <c r="G3" s="79"/>
      <c r="H3" s="80"/>
    </row>
    <row r="4" spans="2:8" ht="26.25" customHeight="1">
      <c r="B4" s="46"/>
      <c r="C4" s="47" t="s">
        <v>95</v>
      </c>
      <c r="D4" s="47" t="s">
        <v>96</v>
      </c>
      <c r="E4" s="48" t="s">
        <v>8</v>
      </c>
      <c r="F4" s="47" t="s">
        <v>97</v>
      </c>
      <c r="G4" s="47" t="s">
        <v>98</v>
      </c>
      <c r="H4" s="48" t="s">
        <v>8</v>
      </c>
    </row>
    <row r="5" spans="2:8" ht="26.25" customHeight="1">
      <c r="B5" s="76" t="s">
        <v>9</v>
      </c>
      <c r="C5" s="49">
        <v>2418</v>
      </c>
      <c r="D5" s="49">
        <v>2587</v>
      </c>
      <c r="E5" s="50">
        <v>-6.5326633165829096E-2</v>
      </c>
      <c r="F5" s="49">
        <v>9644</v>
      </c>
      <c r="G5" s="49">
        <v>11185</v>
      </c>
      <c r="H5" s="50">
        <v>-0.13777380420205632</v>
      </c>
    </row>
    <row r="6" spans="2:8" ht="26.25" customHeight="1">
      <c r="B6" s="51" t="s">
        <v>22</v>
      </c>
      <c r="C6" s="52">
        <v>652</v>
      </c>
      <c r="D6" s="52">
        <v>610</v>
      </c>
      <c r="E6" s="53">
        <v>6.8852459016393475E-2</v>
      </c>
      <c r="F6" s="52">
        <v>2327</v>
      </c>
      <c r="G6" s="52">
        <v>2553</v>
      </c>
      <c r="H6" s="53">
        <v>-8.8523305914610217E-2</v>
      </c>
    </row>
    <row r="7" spans="2:8" ht="26.25" customHeight="1">
      <c r="B7" s="51" t="s">
        <v>23</v>
      </c>
      <c r="C7" s="52">
        <v>75</v>
      </c>
      <c r="D7" s="52">
        <v>73</v>
      </c>
      <c r="E7" s="53">
        <v>2.7397260273972712E-2</v>
      </c>
      <c r="F7" s="52">
        <v>291</v>
      </c>
      <c r="G7" s="52">
        <v>315</v>
      </c>
      <c r="H7" s="53">
        <v>-7.6190476190476142E-2</v>
      </c>
    </row>
    <row r="8" spans="2:8" ht="26.25" customHeight="1">
      <c r="B8" s="51" t="s">
        <v>24</v>
      </c>
      <c r="C8" s="52">
        <v>1691</v>
      </c>
      <c r="D8" s="52">
        <v>1904</v>
      </c>
      <c r="E8" s="53">
        <v>-0.11186974789915971</v>
      </c>
      <c r="F8" s="52">
        <v>7026</v>
      </c>
      <c r="G8" s="52">
        <v>8317</v>
      </c>
      <c r="H8" s="53">
        <v>-0.15522423950943853</v>
      </c>
    </row>
    <row r="9" spans="2:8" ht="26.25" customHeight="1">
      <c r="B9" s="76" t="s">
        <v>10</v>
      </c>
      <c r="C9" s="49">
        <v>212</v>
      </c>
      <c r="D9" s="49">
        <v>136</v>
      </c>
      <c r="E9" s="50">
        <v>0.55882352941176472</v>
      </c>
      <c r="F9" s="49">
        <v>710</v>
      </c>
      <c r="G9" s="49">
        <v>431</v>
      </c>
      <c r="H9" s="50">
        <v>0.64733178654292334</v>
      </c>
    </row>
    <row r="10" spans="2:8" ht="26.25" customHeight="1">
      <c r="B10" s="54" t="s">
        <v>26</v>
      </c>
      <c r="C10" s="55">
        <v>2630</v>
      </c>
      <c r="D10" s="55">
        <v>2723</v>
      </c>
      <c r="E10" s="56">
        <v>-3.4153507161219232E-2</v>
      </c>
      <c r="F10" s="55">
        <v>10354</v>
      </c>
      <c r="G10" s="55">
        <v>11616</v>
      </c>
      <c r="H10" s="56">
        <v>-0.10864325068870528</v>
      </c>
    </row>
    <row r="11" spans="2:8" ht="16.5" customHeight="1">
      <c r="B11" s="57" t="s">
        <v>50</v>
      </c>
    </row>
    <row r="12" spans="2:8" ht="15" customHeight="1"/>
    <row r="18" spans="16:16">
      <c r="P18" s="58"/>
    </row>
  </sheetData>
  <mergeCells count="1">
    <mergeCell ref="B3:H3"/>
  </mergeCells>
  <phoneticPr fontId="4" type="noConversion"/>
  <conditionalFormatting sqref="E5:E10 H5:H10">
    <cfRule type="cellIs" dxfId="51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/>
  </sheetViews>
  <sheetFormatPr defaultColWidth="9.109375" defaultRowHeight="13.8"/>
  <cols>
    <col min="1" max="1" width="1.109375" style="42" customWidth="1"/>
    <col min="2" max="2" width="9.109375" style="42" customWidth="1"/>
    <col min="3" max="3" width="16.88671875" style="42" customWidth="1"/>
    <col min="4" max="4" width="9" style="42" customWidth="1"/>
    <col min="5" max="5" width="11" style="42" customWidth="1"/>
    <col min="6" max="6" width="9" style="42" customWidth="1"/>
    <col min="7" max="7" width="12.88671875" style="42" customWidth="1"/>
    <col min="8" max="9" width="9" style="42" customWidth="1"/>
    <col min="10" max="10" width="9.88671875" style="42" customWidth="1"/>
    <col min="11" max="14" width="9" style="42" customWidth="1"/>
    <col min="15" max="15" width="11.5546875" style="42" customWidth="1"/>
    <col min="16" max="16384" width="9.109375" style="42"/>
  </cols>
  <sheetData>
    <row r="1" spans="2:15">
      <c r="B1" s="42" t="s">
        <v>7</v>
      </c>
      <c r="E1" s="43"/>
      <c r="O1" s="44">
        <v>45420</v>
      </c>
    </row>
    <row r="2" spans="2:15" ht="14.4" customHeight="1">
      <c r="B2" s="108" t="s">
        <v>28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2:15" ht="14.4" customHeight="1">
      <c r="B3" s="109" t="s">
        <v>29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</row>
    <row r="4" spans="2:15" ht="14.4" customHeight="1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 t="s">
        <v>43</v>
      </c>
    </row>
    <row r="5" spans="2:15" ht="14.25" customHeight="1">
      <c r="B5" s="99" t="s">
        <v>0</v>
      </c>
      <c r="C5" s="101" t="s">
        <v>1</v>
      </c>
      <c r="D5" s="113" t="s">
        <v>99</v>
      </c>
      <c r="E5" s="103"/>
      <c r="F5" s="103"/>
      <c r="G5" s="103"/>
      <c r="H5" s="104"/>
      <c r="I5" s="107" t="s">
        <v>93</v>
      </c>
      <c r="J5" s="104"/>
      <c r="K5" s="107" t="s">
        <v>100</v>
      </c>
      <c r="L5" s="103"/>
      <c r="M5" s="103"/>
      <c r="N5" s="103"/>
      <c r="O5" s="110"/>
    </row>
    <row r="6" spans="2:15" ht="14.4" customHeight="1" thickBot="1">
      <c r="B6" s="100"/>
      <c r="C6" s="102"/>
      <c r="D6" s="114" t="s">
        <v>101</v>
      </c>
      <c r="E6" s="115"/>
      <c r="F6" s="115"/>
      <c r="G6" s="115"/>
      <c r="H6" s="117"/>
      <c r="I6" s="118" t="s">
        <v>94</v>
      </c>
      <c r="J6" s="117"/>
      <c r="K6" s="118" t="s">
        <v>102</v>
      </c>
      <c r="L6" s="115"/>
      <c r="M6" s="115"/>
      <c r="N6" s="115"/>
      <c r="O6" s="116"/>
    </row>
    <row r="7" spans="2:15" ht="14.4" customHeight="1">
      <c r="B7" s="100"/>
      <c r="C7" s="102"/>
      <c r="D7" s="95">
        <v>2024</v>
      </c>
      <c r="E7" s="96"/>
      <c r="F7" s="95">
        <v>2023</v>
      </c>
      <c r="G7" s="96"/>
      <c r="H7" s="85" t="s">
        <v>31</v>
      </c>
      <c r="I7" s="105">
        <v>2024</v>
      </c>
      <c r="J7" s="105" t="s">
        <v>103</v>
      </c>
      <c r="K7" s="95">
        <v>2024</v>
      </c>
      <c r="L7" s="96"/>
      <c r="M7" s="95">
        <v>2023</v>
      </c>
      <c r="N7" s="96"/>
      <c r="O7" s="85" t="s">
        <v>31</v>
      </c>
    </row>
    <row r="8" spans="2:15" ht="14.4" customHeight="1" thickBot="1">
      <c r="B8" s="87" t="s">
        <v>32</v>
      </c>
      <c r="C8" s="89" t="s">
        <v>33</v>
      </c>
      <c r="D8" s="119"/>
      <c r="E8" s="120"/>
      <c r="F8" s="119"/>
      <c r="G8" s="120"/>
      <c r="H8" s="86"/>
      <c r="I8" s="106"/>
      <c r="J8" s="106"/>
      <c r="K8" s="119"/>
      <c r="L8" s="120"/>
      <c r="M8" s="119"/>
      <c r="N8" s="120"/>
      <c r="O8" s="86"/>
    </row>
    <row r="9" spans="2:15" ht="14.25" customHeight="1">
      <c r="B9" s="87"/>
      <c r="C9" s="89"/>
      <c r="D9" s="6" t="s">
        <v>34</v>
      </c>
      <c r="E9" s="7" t="s">
        <v>2</v>
      </c>
      <c r="F9" s="6" t="s">
        <v>34</v>
      </c>
      <c r="G9" s="7" t="s">
        <v>2</v>
      </c>
      <c r="H9" s="91" t="s">
        <v>35</v>
      </c>
      <c r="I9" s="8" t="s">
        <v>34</v>
      </c>
      <c r="J9" s="93" t="s">
        <v>104</v>
      </c>
      <c r="K9" s="6" t="s">
        <v>34</v>
      </c>
      <c r="L9" s="7" t="s">
        <v>2</v>
      </c>
      <c r="M9" s="6" t="s">
        <v>34</v>
      </c>
      <c r="N9" s="7" t="s">
        <v>2</v>
      </c>
      <c r="O9" s="91" t="s">
        <v>35</v>
      </c>
    </row>
    <row r="10" spans="2:15" ht="14.4" customHeight="1" thickBot="1">
      <c r="B10" s="88"/>
      <c r="C10" s="90"/>
      <c r="D10" s="9" t="s">
        <v>36</v>
      </c>
      <c r="E10" s="10" t="s">
        <v>37</v>
      </c>
      <c r="F10" s="9" t="s">
        <v>36</v>
      </c>
      <c r="G10" s="10" t="s">
        <v>37</v>
      </c>
      <c r="H10" s="92"/>
      <c r="I10" s="11" t="s">
        <v>36</v>
      </c>
      <c r="J10" s="94"/>
      <c r="K10" s="9" t="s">
        <v>36</v>
      </c>
      <c r="L10" s="10" t="s">
        <v>37</v>
      </c>
      <c r="M10" s="9" t="s">
        <v>36</v>
      </c>
      <c r="N10" s="10" t="s">
        <v>37</v>
      </c>
      <c r="O10" s="92"/>
    </row>
    <row r="11" spans="2:15" ht="14.4" customHeight="1" thickBot="1">
      <c r="B11" s="12">
        <v>1</v>
      </c>
      <c r="C11" s="13" t="s">
        <v>13</v>
      </c>
      <c r="D11" s="14">
        <v>592</v>
      </c>
      <c r="E11" s="15">
        <v>0.24483043837882548</v>
      </c>
      <c r="F11" s="14">
        <v>416</v>
      </c>
      <c r="G11" s="15">
        <v>0.16080402010050251</v>
      </c>
      <c r="H11" s="16">
        <v>0.42307692307692313</v>
      </c>
      <c r="I11" s="14">
        <v>637</v>
      </c>
      <c r="J11" s="16">
        <v>-7.0643642072213519E-2</v>
      </c>
      <c r="K11" s="14">
        <v>2247</v>
      </c>
      <c r="L11" s="15">
        <v>0.23299460804645375</v>
      </c>
      <c r="M11" s="14">
        <v>1726</v>
      </c>
      <c r="N11" s="15">
        <v>0.1543138131426017</v>
      </c>
      <c r="O11" s="16">
        <v>0.30185399768250298</v>
      </c>
    </row>
    <row r="12" spans="2:15" ht="14.4" customHeight="1" thickBot="1">
      <c r="B12" s="59">
        <v>2</v>
      </c>
      <c r="C12" s="18" t="s">
        <v>12</v>
      </c>
      <c r="D12" s="19">
        <v>442</v>
      </c>
      <c r="E12" s="20">
        <v>0.18279569892473119</v>
      </c>
      <c r="F12" s="19">
        <v>421</v>
      </c>
      <c r="G12" s="20">
        <v>0.16273676072671048</v>
      </c>
      <c r="H12" s="21">
        <v>4.9881235154394243E-2</v>
      </c>
      <c r="I12" s="19">
        <v>410</v>
      </c>
      <c r="J12" s="21">
        <v>7.8048780487804947E-2</v>
      </c>
      <c r="K12" s="19">
        <v>1628</v>
      </c>
      <c r="L12" s="20">
        <v>0.16880962256325177</v>
      </c>
      <c r="M12" s="19">
        <v>2239</v>
      </c>
      <c r="N12" s="20">
        <v>0.20017881090746537</v>
      </c>
      <c r="O12" s="21">
        <v>-0.27288968289414917</v>
      </c>
    </row>
    <row r="13" spans="2:15" ht="14.4" customHeight="1" thickBot="1">
      <c r="B13" s="12">
        <v>3</v>
      </c>
      <c r="C13" s="13" t="s">
        <v>11</v>
      </c>
      <c r="D13" s="14">
        <v>391</v>
      </c>
      <c r="E13" s="15">
        <v>0.16170388751033912</v>
      </c>
      <c r="F13" s="14">
        <v>568</v>
      </c>
      <c r="G13" s="15">
        <v>0.21955933513722459</v>
      </c>
      <c r="H13" s="16">
        <v>-0.31161971830985913</v>
      </c>
      <c r="I13" s="14">
        <v>499</v>
      </c>
      <c r="J13" s="16">
        <v>-0.21643286573146292</v>
      </c>
      <c r="K13" s="14">
        <v>1591</v>
      </c>
      <c r="L13" s="15">
        <v>0.16497304023226878</v>
      </c>
      <c r="M13" s="14">
        <v>2207</v>
      </c>
      <c r="N13" s="15">
        <v>0.19731783638801967</v>
      </c>
      <c r="O13" s="16">
        <v>-0.279111916628908</v>
      </c>
    </row>
    <row r="14" spans="2:15" ht="14.4" customHeight="1" thickBot="1">
      <c r="B14" s="59">
        <v>4</v>
      </c>
      <c r="C14" s="18" t="s">
        <v>4</v>
      </c>
      <c r="D14" s="19">
        <v>348</v>
      </c>
      <c r="E14" s="20">
        <v>0.14392059553349876</v>
      </c>
      <c r="F14" s="19">
        <v>279</v>
      </c>
      <c r="G14" s="20">
        <v>0.10784692694240433</v>
      </c>
      <c r="H14" s="21">
        <v>0.24731182795698925</v>
      </c>
      <c r="I14" s="19">
        <v>495</v>
      </c>
      <c r="J14" s="21">
        <v>-0.29696969696969699</v>
      </c>
      <c r="K14" s="19">
        <v>1465</v>
      </c>
      <c r="L14" s="20">
        <v>0.1519079220240564</v>
      </c>
      <c r="M14" s="19">
        <v>1019</v>
      </c>
      <c r="N14" s="20">
        <v>9.1104157353598572E-2</v>
      </c>
      <c r="O14" s="21">
        <v>0.43768400392541706</v>
      </c>
    </row>
    <row r="15" spans="2:15" ht="14.4" customHeight="1" thickBot="1">
      <c r="B15" s="12">
        <v>5</v>
      </c>
      <c r="C15" s="13" t="s">
        <v>3</v>
      </c>
      <c r="D15" s="14">
        <v>231</v>
      </c>
      <c r="E15" s="15">
        <v>9.553349875930521E-2</v>
      </c>
      <c r="F15" s="14">
        <v>429</v>
      </c>
      <c r="G15" s="15">
        <v>0.16582914572864321</v>
      </c>
      <c r="H15" s="16">
        <v>-0.46153846153846156</v>
      </c>
      <c r="I15" s="14">
        <v>312</v>
      </c>
      <c r="J15" s="16">
        <v>-0.25961538461538458</v>
      </c>
      <c r="K15" s="14">
        <v>1094</v>
      </c>
      <c r="L15" s="15">
        <v>0.11343840729987557</v>
      </c>
      <c r="M15" s="14">
        <v>1965</v>
      </c>
      <c r="N15" s="15">
        <v>0.17568171658471166</v>
      </c>
      <c r="O15" s="16">
        <v>-0.44325699745547076</v>
      </c>
    </row>
    <row r="16" spans="2:15" ht="14.4" customHeight="1" thickBot="1">
      <c r="B16" s="59">
        <v>6</v>
      </c>
      <c r="C16" s="18" t="s">
        <v>15</v>
      </c>
      <c r="D16" s="19">
        <v>260</v>
      </c>
      <c r="E16" s="20">
        <v>0.10752688172043011</v>
      </c>
      <c r="F16" s="19">
        <v>221</v>
      </c>
      <c r="G16" s="20">
        <v>8.5427135678391955E-2</v>
      </c>
      <c r="H16" s="21">
        <v>0.17647058823529416</v>
      </c>
      <c r="I16" s="19">
        <v>260</v>
      </c>
      <c r="J16" s="21">
        <v>0</v>
      </c>
      <c r="K16" s="19">
        <v>956</v>
      </c>
      <c r="L16" s="20">
        <v>9.9128992119452503E-2</v>
      </c>
      <c r="M16" s="19">
        <v>894</v>
      </c>
      <c r="N16" s="20">
        <v>7.9928475637013857E-2</v>
      </c>
      <c r="O16" s="21">
        <v>6.9351230425055865E-2</v>
      </c>
    </row>
    <row r="17" spans="2:15" ht="14.4" customHeight="1" thickBot="1">
      <c r="B17" s="12">
        <v>7</v>
      </c>
      <c r="C17" s="13" t="s">
        <v>14</v>
      </c>
      <c r="D17" s="14">
        <v>95</v>
      </c>
      <c r="E17" s="15">
        <v>3.9288668320926388E-2</v>
      </c>
      <c r="F17" s="14">
        <v>164</v>
      </c>
      <c r="G17" s="15">
        <v>6.3393892539621188E-2</v>
      </c>
      <c r="H17" s="16">
        <v>-0.42073170731707321</v>
      </c>
      <c r="I17" s="14">
        <v>98</v>
      </c>
      <c r="J17" s="16">
        <v>-3.0612244897959218E-2</v>
      </c>
      <c r="K17" s="14">
        <v>426</v>
      </c>
      <c r="L17" s="15">
        <v>4.4172542513479886E-2</v>
      </c>
      <c r="M17" s="14">
        <v>719</v>
      </c>
      <c r="N17" s="15">
        <v>6.4282521233795256E-2</v>
      </c>
      <c r="O17" s="16">
        <v>-0.40751043115438113</v>
      </c>
    </row>
    <row r="18" spans="2:15" ht="14.4" thickBot="1">
      <c r="B18" s="83" t="s">
        <v>65</v>
      </c>
      <c r="C18" s="84"/>
      <c r="D18" s="23">
        <f>SUM(D11:D17)</f>
        <v>2359</v>
      </c>
      <c r="E18" s="24">
        <f>D18/D20</f>
        <v>0.97559966914805629</v>
      </c>
      <c r="F18" s="23">
        <f>SUM(F11:F17)</f>
        <v>2498</v>
      </c>
      <c r="G18" s="24">
        <f>F18/F20</f>
        <v>0.96559721685349831</v>
      </c>
      <c r="H18" s="25">
        <f>D18/F18-1</f>
        <v>-5.5644515612489953E-2</v>
      </c>
      <c r="I18" s="23">
        <f>SUM(I11:I17)</f>
        <v>2711</v>
      </c>
      <c r="J18" s="24">
        <f>D18/I18-1</f>
        <v>-0.1298413869420878</v>
      </c>
      <c r="K18" s="23">
        <f>SUM(K11:K17)</f>
        <v>9407</v>
      </c>
      <c r="L18" s="24">
        <f>K18/K20</f>
        <v>0.97542513479883863</v>
      </c>
      <c r="M18" s="23">
        <f>SUM(M11:M17)</f>
        <v>10769</v>
      </c>
      <c r="N18" s="24">
        <f>M18/M20</f>
        <v>0.96280733124720608</v>
      </c>
      <c r="O18" s="25">
        <f>K18/M18-1</f>
        <v>-0.12647413873154423</v>
      </c>
    </row>
    <row r="19" spans="2:15" ht="14.4" thickBot="1">
      <c r="B19" s="83" t="s">
        <v>38</v>
      </c>
      <c r="C19" s="84"/>
      <c r="D19" s="38">
        <f>D20-D18</f>
        <v>59</v>
      </c>
      <c r="E19" s="24">
        <f>D19/D20</f>
        <v>2.4400330851943756E-2</v>
      </c>
      <c r="F19" s="38">
        <f>F20-F18</f>
        <v>89</v>
      </c>
      <c r="G19" s="24">
        <f>F19/F20</f>
        <v>3.4402783146501741E-2</v>
      </c>
      <c r="H19" s="25">
        <f>D19/F19-1</f>
        <v>-0.3370786516853933</v>
      </c>
      <c r="I19" s="38">
        <f>I20-I18</f>
        <v>54</v>
      </c>
      <c r="J19" s="25">
        <f>D19/I19-1</f>
        <v>9.259259259259256E-2</v>
      </c>
      <c r="K19" s="38">
        <f>K20-K18</f>
        <v>237</v>
      </c>
      <c r="L19" s="24">
        <f>K19/K20</f>
        <v>2.4574865201161342E-2</v>
      </c>
      <c r="M19" s="38">
        <f>M20-M18</f>
        <v>416</v>
      </c>
      <c r="N19" s="24">
        <f>M19/M20</f>
        <v>3.7192668752793923E-2</v>
      </c>
      <c r="O19" s="25">
        <f>K19/M19-1</f>
        <v>-0.43028846153846156</v>
      </c>
    </row>
    <row r="20" spans="2:15" ht="14.4" thickBot="1">
      <c r="B20" s="81" t="s">
        <v>39</v>
      </c>
      <c r="C20" s="82"/>
      <c r="D20" s="26">
        <v>2418</v>
      </c>
      <c r="E20" s="27">
        <v>1</v>
      </c>
      <c r="F20" s="26">
        <v>2587</v>
      </c>
      <c r="G20" s="27">
        <v>1</v>
      </c>
      <c r="H20" s="28">
        <v>-6.5326633165829096E-2</v>
      </c>
      <c r="I20" s="26">
        <v>2765</v>
      </c>
      <c r="J20" s="28">
        <v>-0.12549728752260403</v>
      </c>
      <c r="K20" s="26">
        <v>9644</v>
      </c>
      <c r="L20" s="27">
        <v>1</v>
      </c>
      <c r="M20" s="26">
        <v>11185</v>
      </c>
      <c r="N20" s="27">
        <v>1</v>
      </c>
      <c r="O20" s="28">
        <v>-0.13777380420205632</v>
      </c>
    </row>
    <row r="21" spans="2:15">
      <c r="B21" s="60" t="s">
        <v>50</v>
      </c>
    </row>
    <row r="22" spans="2:15">
      <c r="B22" s="1" t="s">
        <v>70</v>
      </c>
    </row>
    <row r="23" spans="2:15">
      <c r="B23" s="30" t="s">
        <v>71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4" type="noConversion"/>
  <conditionalFormatting sqref="D11:O17">
    <cfRule type="cellIs" dxfId="50" priority="3" operator="equal">
      <formula>0</formula>
    </cfRule>
  </conditionalFormatting>
  <conditionalFormatting sqref="H11:H19 O11:O19">
    <cfRule type="cellIs" dxfId="49" priority="1" operator="lessThan">
      <formula>0</formula>
    </cfRule>
  </conditionalFormatting>
  <conditionalFormatting sqref="J11:J17">
    <cfRule type="cellIs" dxfId="48" priority="7" operator="lessThan">
      <formula>0</formula>
    </cfRule>
  </conditionalFormatting>
  <conditionalFormatting sqref="J19">
    <cfRule type="cellIs" dxfId="47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zoomScale="90" zoomScaleNormal="90" workbookViewId="0"/>
  </sheetViews>
  <sheetFormatPr defaultColWidth="9.109375" defaultRowHeight="13.8"/>
  <cols>
    <col min="1" max="1" width="1.33203125" style="42" customWidth="1"/>
    <col min="2" max="2" width="15.44140625" style="42" bestFit="1" customWidth="1"/>
    <col min="3" max="3" width="17.88671875" style="42" customWidth="1"/>
    <col min="4" max="9" width="9" style="42" customWidth="1"/>
    <col min="10" max="10" width="9.6640625" style="42" customWidth="1"/>
    <col min="11" max="14" width="9" style="42" customWidth="1"/>
    <col min="15" max="15" width="11.5546875" style="42" customWidth="1"/>
    <col min="16" max="16384" width="9.109375" style="42"/>
  </cols>
  <sheetData>
    <row r="1" spans="2:15">
      <c r="B1" s="42" t="s">
        <v>7</v>
      </c>
      <c r="E1" s="43"/>
      <c r="O1" s="44">
        <v>45420</v>
      </c>
    </row>
    <row r="2" spans="2:15" ht="14.4" customHeight="1">
      <c r="B2" s="108" t="s">
        <v>28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61"/>
    </row>
    <row r="3" spans="2:15" ht="14.4" customHeight="1" thickBot="1">
      <c r="B3" s="109" t="s">
        <v>29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62" t="s">
        <v>43</v>
      </c>
    </row>
    <row r="4" spans="2:15" ht="14.4" customHeight="1">
      <c r="B4" s="99" t="s">
        <v>30</v>
      </c>
      <c r="C4" s="101" t="s">
        <v>1</v>
      </c>
      <c r="D4" s="113" t="s">
        <v>99</v>
      </c>
      <c r="E4" s="103"/>
      <c r="F4" s="103"/>
      <c r="G4" s="103"/>
      <c r="H4" s="104"/>
      <c r="I4" s="107" t="s">
        <v>93</v>
      </c>
      <c r="J4" s="104"/>
      <c r="K4" s="107" t="s">
        <v>100</v>
      </c>
      <c r="L4" s="103"/>
      <c r="M4" s="103"/>
      <c r="N4" s="103"/>
      <c r="O4" s="110"/>
    </row>
    <row r="5" spans="2:15" ht="14.4" customHeight="1" thickBot="1">
      <c r="B5" s="100"/>
      <c r="C5" s="102"/>
      <c r="D5" s="114" t="s">
        <v>101</v>
      </c>
      <c r="E5" s="115"/>
      <c r="F5" s="115"/>
      <c r="G5" s="115"/>
      <c r="H5" s="117"/>
      <c r="I5" s="118" t="s">
        <v>94</v>
      </c>
      <c r="J5" s="117"/>
      <c r="K5" s="118" t="s">
        <v>102</v>
      </c>
      <c r="L5" s="115"/>
      <c r="M5" s="115"/>
      <c r="N5" s="115"/>
      <c r="O5" s="116"/>
    </row>
    <row r="6" spans="2:15" ht="14.4" customHeight="1">
      <c r="B6" s="100"/>
      <c r="C6" s="102"/>
      <c r="D6" s="95">
        <v>2024</v>
      </c>
      <c r="E6" s="96"/>
      <c r="F6" s="95">
        <v>2023</v>
      </c>
      <c r="G6" s="96"/>
      <c r="H6" s="85" t="s">
        <v>31</v>
      </c>
      <c r="I6" s="105">
        <v>2024</v>
      </c>
      <c r="J6" s="105" t="s">
        <v>103</v>
      </c>
      <c r="K6" s="95">
        <v>2024</v>
      </c>
      <c r="L6" s="96"/>
      <c r="M6" s="95">
        <v>2023</v>
      </c>
      <c r="N6" s="96"/>
      <c r="O6" s="85" t="s">
        <v>31</v>
      </c>
    </row>
    <row r="7" spans="2:15" ht="14.4" customHeight="1" thickBot="1">
      <c r="B7" s="87" t="s">
        <v>30</v>
      </c>
      <c r="C7" s="89" t="s">
        <v>33</v>
      </c>
      <c r="D7" s="119"/>
      <c r="E7" s="120"/>
      <c r="F7" s="119"/>
      <c r="G7" s="120"/>
      <c r="H7" s="86"/>
      <c r="I7" s="106"/>
      <c r="J7" s="106"/>
      <c r="K7" s="119"/>
      <c r="L7" s="120"/>
      <c r="M7" s="119"/>
      <c r="N7" s="120"/>
      <c r="O7" s="86"/>
    </row>
    <row r="8" spans="2:15" ht="14.4" customHeight="1">
      <c r="B8" s="87"/>
      <c r="C8" s="89"/>
      <c r="D8" s="6" t="s">
        <v>34</v>
      </c>
      <c r="E8" s="7" t="s">
        <v>2</v>
      </c>
      <c r="F8" s="6" t="s">
        <v>34</v>
      </c>
      <c r="G8" s="7" t="s">
        <v>2</v>
      </c>
      <c r="H8" s="91" t="s">
        <v>35</v>
      </c>
      <c r="I8" s="8" t="s">
        <v>34</v>
      </c>
      <c r="J8" s="93" t="s">
        <v>104</v>
      </c>
      <c r="K8" s="6" t="s">
        <v>34</v>
      </c>
      <c r="L8" s="7" t="s">
        <v>2</v>
      </c>
      <c r="M8" s="6" t="s">
        <v>34</v>
      </c>
      <c r="N8" s="7" t="s">
        <v>2</v>
      </c>
      <c r="O8" s="91" t="s">
        <v>35</v>
      </c>
    </row>
    <row r="9" spans="2:15" ht="14.4" customHeight="1" thickBot="1">
      <c r="B9" s="88"/>
      <c r="C9" s="90"/>
      <c r="D9" s="9" t="s">
        <v>36</v>
      </c>
      <c r="E9" s="10" t="s">
        <v>37</v>
      </c>
      <c r="F9" s="9" t="s">
        <v>36</v>
      </c>
      <c r="G9" s="10" t="s">
        <v>37</v>
      </c>
      <c r="H9" s="92"/>
      <c r="I9" s="11" t="s">
        <v>36</v>
      </c>
      <c r="J9" s="94"/>
      <c r="K9" s="9" t="s">
        <v>36</v>
      </c>
      <c r="L9" s="10" t="s">
        <v>37</v>
      </c>
      <c r="M9" s="9" t="s">
        <v>36</v>
      </c>
      <c r="N9" s="10" t="s">
        <v>37</v>
      </c>
      <c r="O9" s="92"/>
    </row>
    <row r="10" spans="2:15" ht="14.4" customHeight="1" thickBot="1">
      <c r="B10" s="63"/>
      <c r="C10" s="13" t="s">
        <v>15</v>
      </c>
      <c r="D10" s="14">
        <v>213</v>
      </c>
      <c r="E10" s="15">
        <v>0.68269230769230771</v>
      </c>
      <c r="F10" s="14">
        <v>144</v>
      </c>
      <c r="G10" s="15">
        <v>0.58536585365853655</v>
      </c>
      <c r="H10" s="16">
        <v>0.47916666666666674</v>
      </c>
      <c r="I10" s="14">
        <v>170</v>
      </c>
      <c r="J10" s="16">
        <v>0.25294117647058822</v>
      </c>
      <c r="K10" s="14">
        <v>674</v>
      </c>
      <c r="L10" s="15">
        <v>0.64190476190476187</v>
      </c>
      <c r="M10" s="14">
        <v>554</v>
      </c>
      <c r="N10" s="15">
        <v>0.50686184812442814</v>
      </c>
      <c r="O10" s="16">
        <v>0.21660649819494582</v>
      </c>
    </row>
    <row r="11" spans="2:15" ht="14.4" customHeight="1" thickBot="1">
      <c r="B11" s="64"/>
      <c r="C11" s="18" t="s">
        <v>12</v>
      </c>
      <c r="D11" s="19">
        <v>42</v>
      </c>
      <c r="E11" s="20">
        <v>0.13461538461538461</v>
      </c>
      <c r="F11" s="19">
        <v>36</v>
      </c>
      <c r="G11" s="20">
        <v>0.14634146341463414</v>
      </c>
      <c r="H11" s="21">
        <v>0.16666666666666674</v>
      </c>
      <c r="I11" s="19">
        <v>28</v>
      </c>
      <c r="J11" s="21">
        <v>0.5</v>
      </c>
      <c r="K11" s="19">
        <v>141</v>
      </c>
      <c r="L11" s="20">
        <v>0.13428571428571429</v>
      </c>
      <c r="M11" s="19">
        <v>149</v>
      </c>
      <c r="N11" s="20">
        <v>0.13632204940530648</v>
      </c>
      <c r="O11" s="21">
        <v>-5.3691275167785268E-2</v>
      </c>
    </row>
    <row r="12" spans="2:15" ht="14.4" customHeight="1" thickBot="1">
      <c r="B12" s="64"/>
      <c r="C12" s="13" t="s">
        <v>48</v>
      </c>
      <c r="D12" s="14">
        <v>15</v>
      </c>
      <c r="E12" s="15">
        <v>4.807692307692308E-2</v>
      </c>
      <c r="F12" s="14">
        <v>21</v>
      </c>
      <c r="G12" s="15">
        <v>8.5365853658536592E-2</v>
      </c>
      <c r="H12" s="16">
        <v>-0.2857142857142857</v>
      </c>
      <c r="I12" s="14">
        <v>19</v>
      </c>
      <c r="J12" s="16">
        <v>-0.21052631578947367</v>
      </c>
      <c r="K12" s="14">
        <v>63</v>
      </c>
      <c r="L12" s="15">
        <v>0.06</v>
      </c>
      <c r="M12" s="14">
        <v>130</v>
      </c>
      <c r="N12" s="15">
        <v>0.11893870082342177</v>
      </c>
      <c r="O12" s="16">
        <v>-0.51538461538461533</v>
      </c>
    </row>
    <row r="13" spans="2:15" ht="14.4" customHeight="1" thickBot="1">
      <c r="B13" s="64"/>
      <c r="C13" s="65" t="s">
        <v>4</v>
      </c>
      <c r="D13" s="19">
        <v>7</v>
      </c>
      <c r="E13" s="20">
        <v>2.2435897435897436E-2</v>
      </c>
      <c r="F13" s="19">
        <v>15</v>
      </c>
      <c r="G13" s="20">
        <v>6.097560975609756E-2</v>
      </c>
      <c r="H13" s="21">
        <v>-0.53333333333333333</v>
      </c>
      <c r="I13" s="19">
        <v>14</v>
      </c>
      <c r="J13" s="21">
        <v>-0.5</v>
      </c>
      <c r="K13" s="19">
        <v>40</v>
      </c>
      <c r="L13" s="20">
        <v>3.8095238095238099E-2</v>
      </c>
      <c r="M13" s="19">
        <v>100</v>
      </c>
      <c r="N13" s="20">
        <v>9.1491308325709064E-2</v>
      </c>
      <c r="O13" s="21">
        <v>-0.6</v>
      </c>
    </row>
    <row r="14" spans="2:15" ht="14.4" customHeight="1" thickBot="1">
      <c r="B14" s="64"/>
      <c r="C14" s="66" t="s">
        <v>14</v>
      </c>
      <c r="D14" s="14">
        <v>6</v>
      </c>
      <c r="E14" s="15">
        <v>1.9230769230769232E-2</v>
      </c>
      <c r="F14" s="14">
        <v>6</v>
      </c>
      <c r="G14" s="15">
        <v>2.4390243902439025E-2</v>
      </c>
      <c r="H14" s="16">
        <v>0</v>
      </c>
      <c r="I14" s="14">
        <v>6</v>
      </c>
      <c r="J14" s="16">
        <v>0</v>
      </c>
      <c r="K14" s="14">
        <v>33</v>
      </c>
      <c r="L14" s="15">
        <v>3.1428571428571431E-2</v>
      </c>
      <c r="M14" s="14">
        <v>23</v>
      </c>
      <c r="N14" s="15">
        <v>2.1043000914913082E-2</v>
      </c>
      <c r="O14" s="16">
        <v>0.43478260869565211</v>
      </c>
    </row>
    <row r="15" spans="2:15" ht="14.4" customHeight="1" thickBot="1">
      <c r="B15" s="64"/>
      <c r="C15" s="67" t="s">
        <v>3</v>
      </c>
      <c r="D15" s="19">
        <v>7</v>
      </c>
      <c r="E15" s="20">
        <v>2.2435897435897436E-2</v>
      </c>
      <c r="F15" s="19">
        <v>11</v>
      </c>
      <c r="G15" s="20">
        <v>4.4715447154471545E-2</v>
      </c>
      <c r="H15" s="21">
        <v>-0.36363636363636365</v>
      </c>
      <c r="I15" s="19">
        <v>9</v>
      </c>
      <c r="J15" s="21">
        <v>-0.22222222222222221</v>
      </c>
      <c r="K15" s="19">
        <v>29</v>
      </c>
      <c r="L15" s="20">
        <v>2.7619047619047619E-2</v>
      </c>
      <c r="M15" s="19">
        <v>49</v>
      </c>
      <c r="N15" s="20">
        <v>4.483074107959744E-2</v>
      </c>
      <c r="O15" s="21">
        <v>-0.40816326530612246</v>
      </c>
    </row>
    <row r="16" spans="2:15" ht="14.4" customHeight="1" thickBot="1">
      <c r="B16" s="64"/>
      <c r="C16" s="13" t="s">
        <v>76</v>
      </c>
      <c r="D16" s="14">
        <v>4</v>
      </c>
      <c r="E16" s="15">
        <v>1.282051282051282E-2</v>
      </c>
      <c r="F16" s="14">
        <v>1</v>
      </c>
      <c r="G16" s="15">
        <v>4.0650406504065045E-3</v>
      </c>
      <c r="H16" s="16">
        <v>3</v>
      </c>
      <c r="I16" s="14">
        <v>3</v>
      </c>
      <c r="J16" s="16">
        <v>0.33333333333333326</v>
      </c>
      <c r="K16" s="14">
        <v>12</v>
      </c>
      <c r="L16" s="15">
        <v>1.1428571428571429E-2</v>
      </c>
      <c r="M16" s="14">
        <v>18</v>
      </c>
      <c r="N16" s="15">
        <v>1.6468435498627629E-2</v>
      </c>
      <c r="O16" s="16">
        <v>-0.33333333333333337</v>
      </c>
    </row>
    <row r="17" spans="2:15" ht="14.4" customHeight="1" thickBot="1">
      <c r="B17" s="68"/>
      <c r="C17" s="67" t="s">
        <v>38</v>
      </c>
      <c r="D17" s="19">
        <v>18</v>
      </c>
      <c r="E17" s="20">
        <v>5.7692307692307696E-2</v>
      </c>
      <c r="F17" s="19">
        <v>12</v>
      </c>
      <c r="G17" s="20">
        <v>4.878048780487805E-2</v>
      </c>
      <c r="H17" s="21">
        <v>0.5</v>
      </c>
      <c r="I17" s="19">
        <v>15</v>
      </c>
      <c r="J17" s="21">
        <v>5.7471264367816091E-2</v>
      </c>
      <c r="K17" s="19">
        <v>58</v>
      </c>
      <c r="L17" s="20">
        <v>5.5238095238095239E-2</v>
      </c>
      <c r="M17" s="19">
        <v>70</v>
      </c>
      <c r="N17" s="20">
        <v>6.4043915827996345E-2</v>
      </c>
      <c r="O17" s="21">
        <v>-0.17142857142857137</v>
      </c>
    </row>
    <row r="18" spans="2:15" ht="14.4" customHeight="1" thickBot="1">
      <c r="B18" s="22" t="s">
        <v>5</v>
      </c>
      <c r="C18" s="22" t="s">
        <v>39</v>
      </c>
      <c r="D18" s="23">
        <v>312</v>
      </c>
      <c r="E18" s="24">
        <v>0.99999999999999989</v>
      </c>
      <c r="F18" s="23">
        <v>246</v>
      </c>
      <c r="G18" s="24">
        <v>1</v>
      </c>
      <c r="H18" s="25">
        <v>0.26829268292682928</v>
      </c>
      <c r="I18" s="23">
        <v>261</v>
      </c>
      <c r="J18" s="24">
        <v>0.19540229885057481</v>
      </c>
      <c r="K18" s="23">
        <v>1050</v>
      </c>
      <c r="L18" s="24">
        <v>0.99999999999999989</v>
      </c>
      <c r="M18" s="23">
        <v>1093</v>
      </c>
      <c r="N18" s="24">
        <v>0.99999999999999978</v>
      </c>
      <c r="O18" s="25">
        <v>-3.9341262580054881E-2</v>
      </c>
    </row>
    <row r="19" spans="2:15" ht="14.4" customHeight="1" thickBot="1">
      <c r="B19" s="63"/>
      <c r="C19" s="13" t="s">
        <v>13</v>
      </c>
      <c r="D19" s="14">
        <v>592</v>
      </c>
      <c r="E19" s="15">
        <v>0.28177058543550693</v>
      </c>
      <c r="F19" s="14">
        <v>416</v>
      </c>
      <c r="G19" s="15">
        <v>0.17792985457656116</v>
      </c>
      <c r="H19" s="16">
        <v>0.42307692307692313</v>
      </c>
      <c r="I19" s="14">
        <v>637</v>
      </c>
      <c r="J19" s="16">
        <v>-7.0643642072213519E-2</v>
      </c>
      <c r="K19" s="14">
        <v>2247</v>
      </c>
      <c r="L19" s="15">
        <v>0.26182707993474713</v>
      </c>
      <c r="M19" s="14">
        <v>1726</v>
      </c>
      <c r="N19" s="15">
        <v>0.17119619123189844</v>
      </c>
      <c r="O19" s="16">
        <v>0.30185399768250298</v>
      </c>
    </row>
    <row r="20" spans="2:15" ht="14.4" customHeight="1" thickBot="1">
      <c r="B20" s="64"/>
      <c r="C20" s="18" t="s">
        <v>11</v>
      </c>
      <c r="D20" s="19">
        <v>388</v>
      </c>
      <c r="E20" s="20">
        <v>0.18467396477867681</v>
      </c>
      <c r="F20" s="19">
        <v>564</v>
      </c>
      <c r="G20" s="20">
        <v>0.24123182207014543</v>
      </c>
      <c r="H20" s="21">
        <v>-0.31205673758865249</v>
      </c>
      <c r="I20" s="19">
        <v>497</v>
      </c>
      <c r="J20" s="21">
        <v>-0.21931589537223339</v>
      </c>
      <c r="K20" s="19">
        <v>1582</v>
      </c>
      <c r="L20" s="20">
        <v>0.18433931484502447</v>
      </c>
      <c r="M20" s="19">
        <v>2193</v>
      </c>
      <c r="N20" s="20">
        <v>0.21751636580043643</v>
      </c>
      <c r="O20" s="21">
        <v>-0.27861377108983132</v>
      </c>
    </row>
    <row r="21" spans="2:15" ht="14.4" customHeight="1" thickBot="1">
      <c r="B21" s="64"/>
      <c r="C21" s="13" t="s">
        <v>12</v>
      </c>
      <c r="D21" s="14">
        <v>400</v>
      </c>
      <c r="E21" s="15">
        <v>0.19038553069966682</v>
      </c>
      <c r="F21" s="14">
        <v>385</v>
      </c>
      <c r="G21" s="15">
        <v>0.16467065868263472</v>
      </c>
      <c r="H21" s="16">
        <v>3.8961038961038863E-2</v>
      </c>
      <c r="I21" s="14">
        <v>382</v>
      </c>
      <c r="J21" s="16">
        <v>4.7120418848167533E-2</v>
      </c>
      <c r="K21" s="14">
        <v>1487</v>
      </c>
      <c r="L21" s="15">
        <v>0.17326963411792123</v>
      </c>
      <c r="M21" s="14">
        <v>2089</v>
      </c>
      <c r="N21" s="15">
        <v>0.20720095219202539</v>
      </c>
      <c r="O21" s="16">
        <v>-0.28817616084250841</v>
      </c>
    </row>
    <row r="22" spans="2:15" ht="14.4" customHeight="1" thickBot="1">
      <c r="B22" s="64"/>
      <c r="C22" s="65" t="s">
        <v>4</v>
      </c>
      <c r="D22" s="19">
        <v>338</v>
      </c>
      <c r="E22" s="20">
        <v>0.16087577344121848</v>
      </c>
      <c r="F22" s="19">
        <v>264</v>
      </c>
      <c r="G22" s="20">
        <v>0.11291702309666382</v>
      </c>
      <c r="H22" s="21">
        <v>0.28030303030303028</v>
      </c>
      <c r="I22" s="19">
        <v>480</v>
      </c>
      <c r="J22" s="21">
        <v>-0.29583333333333328</v>
      </c>
      <c r="K22" s="19">
        <v>1420</v>
      </c>
      <c r="L22" s="20">
        <v>0.16546259613143791</v>
      </c>
      <c r="M22" s="19">
        <v>919</v>
      </c>
      <c r="N22" s="20">
        <v>9.1152549097401309E-2</v>
      </c>
      <c r="O22" s="21">
        <v>0.54515778019586514</v>
      </c>
    </row>
    <row r="23" spans="2:15" ht="14.4" customHeight="1" thickBot="1">
      <c r="B23" s="64"/>
      <c r="C23" s="66" t="s">
        <v>3</v>
      </c>
      <c r="D23" s="14">
        <v>224</v>
      </c>
      <c r="E23" s="15">
        <v>0.10661589719181343</v>
      </c>
      <c r="F23" s="14">
        <v>418</v>
      </c>
      <c r="G23" s="15">
        <v>0.17878528656971771</v>
      </c>
      <c r="H23" s="16">
        <v>-0.46411483253588515</v>
      </c>
      <c r="I23" s="14">
        <v>303</v>
      </c>
      <c r="J23" s="16">
        <v>-0.26072607260726077</v>
      </c>
      <c r="K23" s="14">
        <v>1065</v>
      </c>
      <c r="L23" s="15">
        <v>0.12409694709857842</v>
      </c>
      <c r="M23" s="14">
        <v>1916</v>
      </c>
      <c r="N23" s="15">
        <v>0.1900416584011109</v>
      </c>
      <c r="O23" s="16">
        <v>-0.44415448851774531</v>
      </c>
    </row>
    <row r="24" spans="2:15" ht="14.4" customHeight="1" thickBot="1">
      <c r="B24" s="64"/>
      <c r="C24" s="67" t="s">
        <v>14</v>
      </c>
      <c r="D24" s="19">
        <v>88</v>
      </c>
      <c r="E24" s="20">
        <v>4.1884816753926704E-2</v>
      </c>
      <c r="F24" s="19">
        <v>158</v>
      </c>
      <c r="G24" s="20">
        <v>6.7579127459366978E-2</v>
      </c>
      <c r="H24" s="21">
        <v>-0.44303797468354433</v>
      </c>
      <c r="I24" s="19">
        <v>92</v>
      </c>
      <c r="J24" s="21">
        <v>-4.3478260869565188E-2</v>
      </c>
      <c r="K24" s="19">
        <v>392</v>
      </c>
      <c r="L24" s="20">
        <v>4.5676998368678633E-2</v>
      </c>
      <c r="M24" s="19">
        <v>696</v>
      </c>
      <c r="N24" s="20">
        <v>6.903392184090458E-2</v>
      </c>
      <c r="O24" s="21">
        <v>-0.43678160919540232</v>
      </c>
    </row>
    <row r="25" spans="2:15" ht="14.4" customHeight="1" thickBot="1">
      <c r="B25" s="64"/>
      <c r="C25" s="13" t="s">
        <v>15</v>
      </c>
      <c r="D25" s="14">
        <v>46</v>
      </c>
      <c r="E25" s="15">
        <v>2.1894336030461686E-2</v>
      </c>
      <c r="F25" s="14">
        <v>76</v>
      </c>
      <c r="G25" s="15">
        <v>3.2506415739948676E-2</v>
      </c>
      <c r="H25" s="16">
        <v>-0.39473684210526316</v>
      </c>
      <c r="I25" s="14">
        <v>89</v>
      </c>
      <c r="J25" s="16">
        <v>-0.4831460674157303</v>
      </c>
      <c r="K25" s="14">
        <v>278</v>
      </c>
      <c r="L25" s="15">
        <v>3.2393381496154741E-2</v>
      </c>
      <c r="M25" s="14">
        <v>336</v>
      </c>
      <c r="N25" s="15">
        <v>3.3326720888712559E-2</v>
      </c>
      <c r="O25" s="16">
        <v>-0.17261904761904767</v>
      </c>
    </row>
    <row r="26" spans="2:15" ht="14.4" customHeight="1" thickBot="1">
      <c r="B26" s="64"/>
      <c r="C26" s="67" t="s">
        <v>67</v>
      </c>
      <c r="D26" s="19">
        <v>15</v>
      </c>
      <c r="E26" s="20">
        <v>7.139457401237506E-3</v>
      </c>
      <c r="F26" s="19">
        <v>51</v>
      </c>
      <c r="G26" s="20">
        <v>2.1813515825491875E-2</v>
      </c>
      <c r="H26" s="21">
        <v>-0.70588235294117641</v>
      </c>
      <c r="I26" s="19">
        <v>16</v>
      </c>
      <c r="J26" s="21">
        <v>-6.25E-2</v>
      </c>
      <c r="K26" s="19">
        <v>93</v>
      </c>
      <c r="L26" s="20">
        <v>1.083663481705896E-2</v>
      </c>
      <c r="M26" s="19">
        <v>198</v>
      </c>
      <c r="N26" s="20">
        <v>1.9638960523705614E-2</v>
      </c>
      <c r="O26" s="21">
        <v>-0.53030303030303028</v>
      </c>
    </row>
    <row r="27" spans="2:15" ht="14.4" customHeight="1" thickBot="1">
      <c r="B27" s="68"/>
      <c r="C27" s="13" t="s">
        <v>38</v>
      </c>
      <c r="D27" s="14">
        <v>10</v>
      </c>
      <c r="E27" s="15">
        <v>4.7596382674916704E-3</v>
      </c>
      <c r="F27" s="14">
        <v>6</v>
      </c>
      <c r="G27" s="15">
        <v>2.5662959794696323E-3</v>
      </c>
      <c r="H27" s="16">
        <v>0.66666666666666674</v>
      </c>
      <c r="I27" s="14">
        <v>6</v>
      </c>
      <c r="J27" s="16">
        <v>0.66666666666666674</v>
      </c>
      <c r="K27" s="14">
        <v>18</v>
      </c>
      <c r="L27" s="15">
        <v>2.0974131903985088E-3</v>
      </c>
      <c r="M27" s="14">
        <v>9</v>
      </c>
      <c r="N27" s="15">
        <v>8.9268002380480066E-4</v>
      </c>
      <c r="O27" s="16">
        <v>1</v>
      </c>
    </row>
    <row r="28" spans="2:15" ht="14.4" customHeight="1" thickBot="1">
      <c r="B28" s="22" t="s">
        <v>6</v>
      </c>
      <c r="C28" s="22" t="s">
        <v>39</v>
      </c>
      <c r="D28" s="23">
        <v>2101</v>
      </c>
      <c r="E28" s="24">
        <v>1.0000000000000002</v>
      </c>
      <c r="F28" s="23">
        <v>2338</v>
      </c>
      <c r="G28" s="24">
        <v>1</v>
      </c>
      <c r="H28" s="25">
        <v>-0.10136869118905045</v>
      </c>
      <c r="I28" s="23">
        <v>2502</v>
      </c>
      <c r="J28" s="24">
        <v>-0.16027178257394081</v>
      </c>
      <c r="K28" s="23">
        <v>8582</v>
      </c>
      <c r="L28" s="24">
        <v>1.0000000000000002</v>
      </c>
      <c r="M28" s="23">
        <v>10082</v>
      </c>
      <c r="N28" s="24">
        <v>1</v>
      </c>
      <c r="O28" s="25">
        <v>-0.14878000396746682</v>
      </c>
    </row>
    <row r="29" spans="2:15" ht="14.4" customHeight="1" thickBot="1">
      <c r="B29" s="22" t="s">
        <v>56</v>
      </c>
      <c r="C29" s="22" t="s">
        <v>39</v>
      </c>
      <c r="D29" s="23">
        <v>5</v>
      </c>
      <c r="E29" s="24">
        <v>1</v>
      </c>
      <c r="F29" s="23">
        <v>3</v>
      </c>
      <c r="G29" s="24">
        <v>1</v>
      </c>
      <c r="H29" s="25">
        <v>0.66666666666666674</v>
      </c>
      <c r="I29" s="23">
        <v>2</v>
      </c>
      <c r="J29" s="24">
        <v>1.5</v>
      </c>
      <c r="K29" s="23">
        <v>12</v>
      </c>
      <c r="L29" s="24">
        <v>1</v>
      </c>
      <c r="M29" s="23">
        <v>10</v>
      </c>
      <c r="N29" s="24">
        <v>1</v>
      </c>
      <c r="O29" s="25">
        <v>0.19999999999999996</v>
      </c>
    </row>
    <row r="30" spans="2:15" ht="14.4" customHeight="1" thickBot="1">
      <c r="B30" s="81"/>
      <c r="C30" s="82" t="s">
        <v>39</v>
      </c>
      <c r="D30" s="26">
        <v>2418</v>
      </c>
      <c r="E30" s="27">
        <v>1</v>
      </c>
      <c r="F30" s="26">
        <v>2587</v>
      </c>
      <c r="G30" s="27">
        <v>1</v>
      </c>
      <c r="H30" s="28">
        <v>-6.5326633165829096E-2</v>
      </c>
      <c r="I30" s="26">
        <v>2765</v>
      </c>
      <c r="J30" s="28">
        <v>-0.12549728752260403</v>
      </c>
      <c r="K30" s="26">
        <v>9644</v>
      </c>
      <c r="L30" s="27">
        <v>1</v>
      </c>
      <c r="M30" s="26">
        <v>11185</v>
      </c>
      <c r="N30" s="27">
        <v>1</v>
      </c>
      <c r="O30" s="28">
        <v>-0.13777380420205632</v>
      </c>
    </row>
    <row r="31" spans="2:15" ht="14.4" customHeight="1">
      <c r="B31" s="1" t="s">
        <v>70</v>
      </c>
      <c r="C31" s="29"/>
      <c r="D31" s="1"/>
      <c r="E31" s="1"/>
      <c r="F31" s="1"/>
      <c r="G31" s="1"/>
    </row>
    <row r="32" spans="2:15">
      <c r="B32" s="30" t="s">
        <v>71</v>
      </c>
      <c r="C32" s="1"/>
      <c r="D32" s="1"/>
      <c r="E32" s="1"/>
      <c r="F32" s="1"/>
      <c r="G32" s="1"/>
    </row>
    <row r="34" spans="2:15">
      <c r="B34" s="108" t="s">
        <v>46</v>
      </c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61"/>
    </row>
    <row r="35" spans="2:15" ht="14.4" thickBot="1">
      <c r="B35" s="109" t="s">
        <v>47</v>
      </c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62" t="s">
        <v>43</v>
      </c>
    </row>
    <row r="36" spans="2:15" ht="14.4" customHeight="1">
      <c r="B36" s="99" t="s">
        <v>30</v>
      </c>
      <c r="C36" s="101" t="s">
        <v>1</v>
      </c>
      <c r="D36" s="113" t="s">
        <v>99</v>
      </c>
      <c r="E36" s="103"/>
      <c r="F36" s="103"/>
      <c r="G36" s="103"/>
      <c r="H36" s="104"/>
      <c r="I36" s="107" t="s">
        <v>93</v>
      </c>
      <c r="J36" s="104"/>
      <c r="K36" s="107" t="s">
        <v>100</v>
      </c>
      <c r="L36" s="103"/>
      <c r="M36" s="103"/>
      <c r="N36" s="103"/>
      <c r="O36" s="110"/>
    </row>
    <row r="37" spans="2:15" ht="14.4" customHeight="1" thickBot="1">
      <c r="B37" s="100"/>
      <c r="C37" s="102"/>
      <c r="D37" s="114" t="s">
        <v>101</v>
      </c>
      <c r="E37" s="115"/>
      <c r="F37" s="115"/>
      <c r="G37" s="115"/>
      <c r="H37" s="117"/>
      <c r="I37" s="118" t="s">
        <v>94</v>
      </c>
      <c r="J37" s="117"/>
      <c r="K37" s="118" t="s">
        <v>102</v>
      </c>
      <c r="L37" s="115"/>
      <c r="M37" s="115"/>
      <c r="N37" s="115"/>
      <c r="O37" s="116"/>
    </row>
    <row r="38" spans="2:15" ht="14.4" customHeight="1">
      <c r="B38" s="100"/>
      <c r="C38" s="102"/>
      <c r="D38" s="95">
        <v>2024</v>
      </c>
      <c r="E38" s="96"/>
      <c r="F38" s="95">
        <v>2023</v>
      </c>
      <c r="G38" s="96"/>
      <c r="H38" s="85" t="s">
        <v>31</v>
      </c>
      <c r="I38" s="105">
        <v>2024</v>
      </c>
      <c r="J38" s="105" t="s">
        <v>103</v>
      </c>
      <c r="K38" s="95">
        <v>2024</v>
      </c>
      <c r="L38" s="96"/>
      <c r="M38" s="95">
        <v>2023</v>
      </c>
      <c r="N38" s="96"/>
      <c r="O38" s="85" t="s">
        <v>31</v>
      </c>
    </row>
    <row r="39" spans="2:15" ht="18.75" customHeight="1" thickBot="1">
      <c r="B39" s="87" t="s">
        <v>30</v>
      </c>
      <c r="C39" s="89" t="s">
        <v>33</v>
      </c>
      <c r="D39" s="119"/>
      <c r="E39" s="120"/>
      <c r="F39" s="119"/>
      <c r="G39" s="120"/>
      <c r="H39" s="86"/>
      <c r="I39" s="106"/>
      <c r="J39" s="106"/>
      <c r="K39" s="119"/>
      <c r="L39" s="120"/>
      <c r="M39" s="119"/>
      <c r="N39" s="120"/>
      <c r="O39" s="86"/>
    </row>
    <row r="40" spans="2:15" ht="14.4" customHeight="1">
      <c r="B40" s="87"/>
      <c r="C40" s="89"/>
      <c r="D40" s="6" t="s">
        <v>34</v>
      </c>
      <c r="E40" s="7" t="s">
        <v>2</v>
      </c>
      <c r="F40" s="6" t="s">
        <v>34</v>
      </c>
      <c r="G40" s="7" t="s">
        <v>2</v>
      </c>
      <c r="H40" s="91" t="s">
        <v>35</v>
      </c>
      <c r="I40" s="8" t="s">
        <v>34</v>
      </c>
      <c r="J40" s="93" t="s">
        <v>104</v>
      </c>
      <c r="K40" s="6" t="s">
        <v>34</v>
      </c>
      <c r="L40" s="7" t="s">
        <v>2</v>
      </c>
      <c r="M40" s="6" t="s">
        <v>34</v>
      </c>
      <c r="N40" s="7" t="s">
        <v>2</v>
      </c>
      <c r="O40" s="91" t="s">
        <v>35</v>
      </c>
    </row>
    <row r="41" spans="2:15" ht="25.2" customHeight="1" thickBot="1">
      <c r="B41" s="88"/>
      <c r="C41" s="90"/>
      <c r="D41" s="9" t="s">
        <v>36</v>
      </c>
      <c r="E41" s="10" t="s">
        <v>37</v>
      </c>
      <c r="F41" s="9" t="s">
        <v>36</v>
      </c>
      <c r="G41" s="10" t="s">
        <v>37</v>
      </c>
      <c r="H41" s="92"/>
      <c r="I41" s="11" t="s">
        <v>36</v>
      </c>
      <c r="J41" s="94"/>
      <c r="K41" s="9" t="s">
        <v>36</v>
      </c>
      <c r="L41" s="10" t="s">
        <v>37</v>
      </c>
      <c r="M41" s="9" t="s">
        <v>36</v>
      </c>
      <c r="N41" s="10" t="s">
        <v>37</v>
      </c>
      <c r="O41" s="92"/>
    </row>
    <row r="42" spans="2:15" ht="14.4" thickBot="1">
      <c r="B42" s="63"/>
      <c r="C42" s="13" t="s">
        <v>4</v>
      </c>
      <c r="D42" s="14"/>
      <c r="E42" s="15"/>
      <c r="F42" s="14"/>
      <c r="G42" s="15"/>
      <c r="H42" s="16"/>
      <c r="I42" s="14"/>
      <c r="J42" s="16"/>
      <c r="K42" s="14">
        <v>1</v>
      </c>
      <c r="L42" s="15">
        <v>1</v>
      </c>
      <c r="M42" s="14">
        <v>1</v>
      </c>
      <c r="N42" s="15">
        <v>0.5</v>
      </c>
      <c r="O42" s="16">
        <v>0</v>
      </c>
    </row>
    <row r="43" spans="2:15" ht="14.4" thickBot="1">
      <c r="B43" s="69"/>
      <c r="C43" s="13" t="s">
        <v>15</v>
      </c>
      <c r="D43" s="14"/>
      <c r="E43" s="15"/>
      <c r="F43" s="14"/>
      <c r="G43" s="15"/>
      <c r="H43" s="16"/>
      <c r="I43" s="14"/>
      <c r="J43" s="16"/>
      <c r="K43" s="14">
        <v>0</v>
      </c>
      <c r="L43" s="15">
        <v>0</v>
      </c>
      <c r="M43" s="14">
        <v>1</v>
      </c>
      <c r="N43" s="15">
        <v>0.5</v>
      </c>
      <c r="O43" s="16">
        <v>-1</v>
      </c>
    </row>
    <row r="44" spans="2:15" ht="14.4" thickBot="1">
      <c r="B44" s="22" t="s">
        <v>5</v>
      </c>
      <c r="C44" s="22" t="s">
        <v>39</v>
      </c>
      <c r="D44" s="23">
        <v>0</v>
      </c>
      <c r="E44" s="24">
        <v>0</v>
      </c>
      <c r="F44" s="23">
        <v>0</v>
      </c>
      <c r="G44" s="24">
        <v>0</v>
      </c>
      <c r="H44" s="25"/>
      <c r="I44" s="23">
        <v>0</v>
      </c>
      <c r="J44" s="24">
        <v>0</v>
      </c>
      <c r="K44" s="23">
        <v>1</v>
      </c>
      <c r="L44" s="24">
        <v>1</v>
      </c>
      <c r="M44" s="23">
        <v>2</v>
      </c>
      <c r="N44" s="24">
        <v>1</v>
      </c>
      <c r="O44" s="25">
        <v>-0.5</v>
      </c>
    </row>
    <row r="45" spans="2:15" ht="14.4" thickBot="1">
      <c r="B45" s="63"/>
      <c r="C45" s="13" t="s">
        <v>13</v>
      </c>
      <c r="D45" s="14">
        <v>492</v>
      </c>
      <c r="E45" s="15">
        <v>0.29095209934949734</v>
      </c>
      <c r="F45" s="14">
        <v>351</v>
      </c>
      <c r="G45" s="15">
        <v>0.18434873949579833</v>
      </c>
      <c r="H45" s="16">
        <v>0.40170940170940161</v>
      </c>
      <c r="I45" s="14">
        <v>561</v>
      </c>
      <c r="J45" s="16">
        <v>-0.12299465240641716</v>
      </c>
      <c r="K45" s="14">
        <v>1911</v>
      </c>
      <c r="L45" s="15">
        <v>0.27198975234842016</v>
      </c>
      <c r="M45" s="14">
        <v>1439</v>
      </c>
      <c r="N45" s="15">
        <v>0.17301911747024168</v>
      </c>
      <c r="O45" s="16">
        <v>0.32800555941626119</v>
      </c>
    </row>
    <row r="46" spans="2:15" ht="14.4" thickBot="1">
      <c r="B46" s="64"/>
      <c r="C46" s="18" t="s">
        <v>11</v>
      </c>
      <c r="D46" s="19">
        <v>316</v>
      </c>
      <c r="E46" s="20">
        <v>0.18687167356593731</v>
      </c>
      <c r="F46" s="19">
        <v>464</v>
      </c>
      <c r="G46" s="20">
        <v>0.24369747899159663</v>
      </c>
      <c r="H46" s="21">
        <v>-0.31896551724137934</v>
      </c>
      <c r="I46" s="19">
        <v>404</v>
      </c>
      <c r="J46" s="21">
        <v>-0.21782178217821779</v>
      </c>
      <c r="K46" s="19">
        <v>1288</v>
      </c>
      <c r="L46" s="20">
        <v>0.18331910048391689</v>
      </c>
      <c r="M46" s="19">
        <v>1787</v>
      </c>
      <c r="N46" s="20">
        <v>0.21486112781050859</v>
      </c>
      <c r="O46" s="21">
        <v>-0.27923894795747062</v>
      </c>
    </row>
    <row r="47" spans="2:15" ht="14.4" thickBot="1">
      <c r="B47" s="64"/>
      <c r="C47" s="13" t="s">
        <v>4</v>
      </c>
      <c r="D47" s="14">
        <v>279</v>
      </c>
      <c r="E47" s="15">
        <v>0.16499112950916617</v>
      </c>
      <c r="F47" s="14">
        <v>193</v>
      </c>
      <c r="G47" s="15">
        <v>0.1013655462184874</v>
      </c>
      <c r="H47" s="16">
        <v>0.44559585492227982</v>
      </c>
      <c r="I47" s="14">
        <v>414</v>
      </c>
      <c r="J47" s="16">
        <v>-0.32608695652173914</v>
      </c>
      <c r="K47" s="14">
        <v>1149</v>
      </c>
      <c r="L47" s="15">
        <v>0.16353543979504698</v>
      </c>
      <c r="M47" s="14">
        <v>643</v>
      </c>
      <c r="N47" s="15">
        <v>7.7311530599975947E-2</v>
      </c>
      <c r="O47" s="16">
        <v>0.78693623639191301</v>
      </c>
    </row>
    <row r="48" spans="2:15" ht="14.4" thickBot="1">
      <c r="B48" s="64"/>
      <c r="C48" s="65" t="s">
        <v>12</v>
      </c>
      <c r="D48" s="19">
        <v>297</v>
      </c>
      <c r="E48" s="20">
        <v>0.17563571850975754</v>
      </c>
      <c r="F48" s="19">
        <v>294</v>
      </c>
      <c r="G48" s="20">
        <v>0.15441176470588236</v>
      </c>
      <c r="H48" s="21">
        <v>1.0204081632652962E-2</v>
      </c>
      <c r="I48" s="19">
        <v>282</v>
      </c>
      <c r="J48" s="21">
        <v>5.3191489361702038E-2</v>
      </c>
      <c r="K48" s="19">
        <v>1134</v>
      </c>
      <c r="L48" s="20">
        <v>0.16140051238257899</v>
      </c>
      <c r="M48" s="19">
        <v>1722</v>
      </c>
      <c r="N48" s="20">
        <v>0.20704580978718287</v>
      </c>
      <c r="O48" s="21">
        <v>-0.34146341463414631</v>
      </c>
    </row>
    <row r="49" spans="2:15" ht="14.4" thickBot="1">
      <c r="B49" s="64"/>
      <c r="C49" s="66" t="s">
        <v>3</v>
      </c>
      <c r="D49" s="14">
        <v>187</v>
      </c>
      <c r="E49" s="15">
        <v>0.11058545239503252</v>
      </c>
      <c r="F49" s="14">
        <v>382</v>
      </c>
      <c r="G49" s="15">
        <v>0.20063025210084034</v>
      </c>
      <c r="H49" s="16">
        <v>-0.51047120418848169</v>
      </c>
      <c r="I49" s="14">
        <v>275</v>
      </c>
      <c r="J49" s="16">
        <v>-0.31999999999999995</v>
      </c>
      <c r="K49" s="14">
        <v>930</v>
      </c>
      <c r="L49" s="15">
        <v>0.13236549957301452</v>
      </c>
      <c r="M49" s="14">
        <v>1757</v>
      </c>
      <c r="N49" s="15">
        <v>0.21125405795358904</v>
      </c>
      <c r="O49" s="16">
        <v>-0.47068867387592483</v>
      </c>
    </row>
    <row r="50" spans="2:15" ht="14.4" thickBot="1">
      <c r="B50" s="64"/>
      <c r="C50" s="67" t="s">
        <v>14</v>
      </c>
      <c r="D50" s="19">
        <v>72</v>
      </c>
      <c r="E50" s="20">
        <v>4.2578356002365467E-2</v>
      </c>
      <c r="F50" s="19">
        <v>111</v>
      </c>
      <c r="G50" s="20">
        <v>5.8298319327731093E-2</v>
      </c>
      <c r="H50" s="21">
        <v>-0.35135135135135132</v>
      </c>
      <c r="I50" s="19">
        <v>71</v>
      </c>
      <c r="J50" s="21">
        <v>1.4084507042253502E-2</v>
      </c>
      <c r="K50" s="19">
        <v>297</v>
      </c>
      <c r="L50" s="20">
        <v>4.2271562766865924E-2</v>
      </c>
      <c r="M50" s="19">
        <v>516</v>
      </c>
      <c r="N50" s="20">
        <v>6.2041601539016472E-2</v>
      </c>
      <c r="O50" s="21">
        <v>-0.42441860465116277</v>
      </c>
    </row>
    <row r="51" spans="2:15" ht="14.4" thickBot="1">
      <c r="B51" s="64"/>
      <c r="C51" s="13" t="s">
        <v>15</v>
      </c>
      <c r="D51" s="14">
        <v>33</v>
      </c>
      <c r="E51" s="15">
        <v>1.9515079834417505E-2</v>
      </c>
      <c r="F51" s="14">
        <v>60</v>
      </c>
      <c r="G51" s="15">
        <v>3.1512605042016806E-2</v>
      </c>
      <c r="H51" s="16">
        <v>-0.44999999999999996</v>
      </c>
      <c r="I51" s="14">
        <v>78</v>
      </c>
      <c r="J51" s="16">
        <v>-0.57692307692307687</v>
      </c>
      <c r="K51" s="14">
        <v>222</v>
      </c>
      <c r="L51" s="15">
        <v>3.1596925704526047E-2</v>
      </c>
      <c r="M51" s="14">
        <v>255</v>
      </c>
      <c r="N51" s="15">
        <v>3.0660093783816279E-2</v>
      </c>
      <c r="O51" s="16">
        <v>-0.12941176470588234</v>
      </c>
    </row>
    <row r="52" spans="2:15" ht="14.4" thickBot="1">
      <c r="B52" s="64"/>
      <c r="C52" s="67" t="s">
        <v>67</v>
      </c>
      <c r="D52" s="19">
        <v>14</v>
      </c>
      <c r="E52" s="20">
        <v>8.27912477823773E-3</v>
      </c>
      <c r="F52" s="19">
        <v>49</v>
      </c>
      <c r="G52" s="20">
        <v>2.5735294117647058E-2</v>
      </c>
      <c r="H52" s="21">
        <v>-0.7142857142857143</v>
      </c>
      <c r="I52" s="19">
        <v>16</v>
      </c>
      <c r="J52" s="21">
        <v>-0.125</v>
      </c>
      <c r="K52" s="19">
        <v>91</v>
      </c>
      <c r="L52" s="20">
        <v>1.2951892968972388E-2</v>
      </c>
      <c r="M52" s="19">
        <v>193</v>
      </c>
      <c r="N52" s="20">
        <v>2.3205482746182518E-2</v>
      </c>
      <c r="O52" s="21">
        <v>-0.52849740932642486</v>
      </c>
    </row>
    <row r="53" spans="2:15" ht="14.4" thickBot="1">
      <c r="B53" s="68"/>
      <c r="C53" s="13" t="s">
        <v>38</v>
      </c>
      <c r="D53" s="14">
        <v>0</v>
      </c>
      <c r="E53" s="15">
        <v>0</v>
      </c>
      <c r="F53" s="14">
        <v>0</v>
      </c>
      <c r="G53" s="15">
        <v>0</v>
      </c>
      <c r="H53" s="16"/>
      <c r="I53" s="14">
        <v>0</v>
      </c>
      <c r="J53" s="16"/>
      <c r="K53" s="14">
        <v>0</v>
      </c>
      <c r="L53" s="15">
        <v>0</v>
      </c>
      <c r="M53" s="14">
        <v>0</v>
      </c>
      <c r="N53" s="15">
        <v>0</v>
      </c>
      <c r="O53" s="16"/>
    </row>
    <row r="54" spans="2:15" ht="14.4" thickBot="1">
      <c r="B54" s="22" t="s">
        <v>6</v>
      </c>
      <c r="C54" s="22" t="s">
        <v>39</v>
      </c>
      <c r="D54" s="23">
        <v>1690</v>
      </c>
      <c r="E54" s="24">
        <v>0.9994086339444116</v>
      </c>
      <c r="F54" s="23">
        <v>1904</v>
      </c>
      <c r="G54" s="24">
        <v>1</v>
      </c>
      <c r="H54" s="25">
        <v>-0.11239495798319332</v>
      </c>
      <c r="I54" s="23">
        <v>2101</v>
      </c>
      <c r="J54" s="24">
        <v>-0.19562113279390769</v>
      </c>
      <c r="K54" s="23">
        <v>7022</v>
      </c>
      <c r="L54" s="24">
        <v>0.99943068602334206</v>
      </c>
      <c r="M54" s="23">
        <v>8312</v>
      </c>
      <c r="N54" s="24">
        <v>0.99939882169051342</v>
      </c>
      <c r="O54" s="25">
        <v>-0.15519730510105867</v>
      </c>
    </row>
    <row r="55" spans="2:15" ht="14.4" thickBot="1">
      <c r="B55" s="22" t="s">
        <v>56</v>
      </c>
      <c r="C55" s="77" t="s">
        <v>39</v>
      </c>
      <c r="D55" s="23">
        <v>1</v>
      </c>
      <c r="E55" s="24">
        <v>1</v>
      </c>
      <c r="F55" s="23">
        <v>0</v>
      </c>
      <c r="G55" s="24">
        <v>1</v>
      </c>
      <c r="H55" s="25"/>
      <c r="I55" s="23">
        <v>1</v>
      </c>
      <c r="J55" s="24">
        <v>0</v>
      </c>
      <c r="K55" s="23">
        <v>3</v>
      </c>
      <c r="L55" s="24">
        <v>1</v>
      </c>
      <c r="M55" s="23">
        <v>3</v>
      </c>
      <c r="N55" s="24">
        <v>1</v>
      </c>
      <c r="O55" s="25">
        <v>0</v>
      </c>
    </row>
    <row r="56" spans="2:15" ht="14.4" thickBot="1">
      <c r="B56" s="111" t="s">
        <v>39</v>
      </c>
      <c r="C56" s="112" t="s">
        <v>39</v>
      </c>
      <c r="D56" s="26">
        <v>1691</v>
      </c>
      <c r="E56" s="27">
        <v>1</v>
      </c>
      <c r="F56" s="26">
        <v>1904</v>
      </c>
      <c r="G56" s="27">
        <v>1</v>
      </c>
      <c r="H56" s="28">
        <v>-0.11186974789915971</v>
      </c>
      <c r="I56" s="26">
        <v>2102</v>
      </c>
      <c r="J56" s="28">
        <v>-0.19552806850618454</v>
      </c>
      <c r="K56" s="26">
        <v>7026</v>
      </c>
      <c r="L56" s="27">
        <v>1</v>
      </c>
      <c r="M56" s="26">
        <v>8317</v>
      </c>
      <c r="N56" s="27">
        <v>1</v>
      </c>
      <c r="O56" s="28">
        <v>-0.15522423950943853</v>
      </c>
    </row>
    <row r="57" spans="2:15">
      <c r="B57" s="70" t="s">
        <v>50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</row>
    <row r="58" spans="2:15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</row>
    <row r="59" spans="2:15">
      <c r="B59" s="108" t="s">
        <v>54</v>
      </c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61"/>
    </row>
    <row r="60" spans="2:15" ht="14.4" thickBot="1">
      <c r="B60" s="109" t="s">
        <v>55</v>
      </c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62" t="s">
        <v>43</v>
      </c>
    </row>
    <row r="61" spans="2:15">
      <c r="B61" s="99" t="s">
        <v>30</v>
      </c>
      <c r="C61" s="101" t="s">
        <v>1</v>
      </c>
      <c r="D61" s="113" t="s">
        <v>99</v>
      </c>
      <c r="E61" s="103"/>
      <c r="F61" s="103"/>
      <c r="G61" s="103"/>
      <c r="H61" s="104"/>
      <c r="I61" s="107" t="s">
        <v>93</v>
      </c>
      <c r="J61" s="104"/>
      <c r="K61" s="107" t="s">
        <v>100</v>
      </c>
      <c r="L61" s="103"/>
      <c r="M61" s="103"/>
      <c r="N61" s="103"/>
      <c r="O61" s="110"/>
    </row>
    <row r="62" spans="2:15" ht="14.4" thickBot="1">
      <c r="B62" s="100"/>
      <c r="C62" s="102"/>
      <c r="D62" s="114" t="s">
        <v>101</v>
      </c>
      <c r="E62" s="115"/>
      <c r="F62" s="115"/>
      <c r="G62" s="115"/>
      <c r="H62" s="117"/>
      <c r="I62" s="118" t="s">
        <v>94</v>
      </c>
      <c r="J62" s="117"/>
      <c r="K62" s="118" t="s">
        <v>102</v>
      </c>
      <c r="L62" s="115"/>
      <c r="M62" s="115"/>
      <c r="N62" s="115"/>
      <c r="O62" s="116"/>
    </row>
    <row r="63" spans="2:15" ht="15" customHeight="1">
      <c r="B63" s="100"/>
      <c r="C63" s="102"/>
      <c r="D63" s="95">
        <v>2024</v>
      </c>
      <c r="E63" s="96"/>
      <c r="F63" s="95">
        <v>2023</v>
      </c>
      <c r="G63" s="96"/>
      <c r="H63" s="85" t="s">
        <v>31</v>
      </c>
      <c r="I63" s="105">
        <v>2024</v>
      </c>
      <c r="J63" s="105" t="s">
        <v>103</v>
      </c>
      <c r="K63" s="95">
        <v>2024</v>
      </c>
      <c r="L63" s="96"/>
      <c r="M63" s="95">
        <v>2023</v>
      </c>
      <c r="N63" s="96"/>
      <c r="O63" s="85" t="s">
        <v>31</v>
      </c>
    </row>
    <row r="64" spans="2:15" ht="14.4" customHeight="1" thickBot="1">
      <c r="B64" s="87" t="s">
        <v>30</v>
      </c>
      <c r="C64" s="89" t="s">
        <v>33</v>
      </c>
      <c r="D64" s="119"/>
      <c r="E64" s="120"/>
      <c r="F64" s="119"/>
      <c r="G64" s="120"/>
      <c r="H64" s="86"/>
      <c r="I64" s="106"/>
      <c r="J64" s="106"/>
      <c r="K64" s="119"/>
      <c r="L64" s="120"/>
      <c r="M64" s="119"/>
      <c r="N64" s="120"/>
      <c r="O64" s="86"/>
    </row>
    <row r="65" spans="2:15" ht="15" customHeight="1">
      <c r="B65" s="87"/>
      <c r="C65" s="89"/>
      <c r="D65" s="6" t="s">
        <v>34</v>
      </c>
      <c r="E65" s="7" t="s">
        <v>2</v>
      </c>
      <c r="F65" s="6" t="s">
        <v>34</v>
      </c>
      <c r="G65" s="7" t="s">
        <v>2</v>
      </c>
      <c r="H65" s="91" t="s">
        <v>35</v>
      </c>
      <c r="I65" s="8" t="s">
        <v>34</v>
      </c>
      <c r="J65" s="93" t="s">
        <v>104</v>
      </c>
      <c r="K65" s="6" t="s">
        <v>34</v>
      </c>
      <c r="L65" s="7" t="s">
        <v>2</v>
      </c>
      <c r="M65" s="6" t="s">
        <v>34</v>
      </c>
      <c r="N65" s="7" t="s">
        <v>2</v>
      </c>
      <c r="O65" s="91" t="s">
        <v>35</v>
      </c>
    </row>
    <row r="66" spans="2:15" ht="14.25" customHeight="1" thickBot="1">
      <c r="B66" s="88"/>
      <c r="C66" s="90"/>
      <c r="D66" s="9" t="s">
        <v>36</v>
      </c>
      <c r="E66" s="10" t="s">
        <v>37</v>
      </c>
      <c r="F66" s="9" t="s">
        <v>36</v>
      </c>
      <c r="G66" s="10" t="s">
        <v>37</v>
      </c>
      <c r="H66" s="92"/>
      <c r="I66" s="11" t="s">
        <v>36</v>
      </c>
      <c r="J66" s="94"/>
      <c r="K66" s="9" t="s">
        <v>36</v>
      </c>
      <c r="L66" s="10" t="s">
        <v>37</v>
      </c>
      <c r="M66" s="9" t="s">
        <v>36</v>
      </c>
      <c r="N66" s="10" t="s">
        <v>37</v>
      </c>
      <c r="O66" s="92"/>
    </row>
    <row r="67" spans="2:15" ht="14.4" thickBot="1">
      <c r="B67" s="63"/>
      <c r="C67" s="13" t="s">
        <v>15</v>
      </c>
      <c r="D67" s="14">
        <v>213</v>
      </c>
      <c r="E67" s="15">
        <v>0.68269230769230771</v>
      </c>
      <c r="F67" s="14">
        <v>144</v>
      </c>
      <c r="G67" s="15">
        <v>0.58536585365853655</v>
      </c>
      <c r="H67" s="16">
        <v>0.47916666666666674</v>
      </c>
      <c r="I67" s="14">
        <v>170</v>
      </c>
      <c r="J67" s="16">
        <v>0.25294117647058822</v>
      </c>
      <c r="K67" s="14">
        <v>674</v>
      </c>
      <c r="L67" s="15">
        <v>0.64251668255481409</v>
      </c>
      <c r="M67" s="14">
        <v>553</v>
      </c>
      <c r="N67" s="15">
        <v>0.50687442713107245</v>
      </c>
      <c r="O67" s="16">
        <v>0.21880650994575035</v>
      </c>
    </row>
    <row r="68" spans="2:15" ht="14.4" thickBot="1">
      <c r="B68" s="64"/>
      <c r="C68" s="18" t="s">
        <v>12</v>
      </c>
      <c r="D68" s="19">
        <v>42</v>
      </c>
      <c r="E68" s="20">
        <v>0.13461538461538461</v>
      </c>
      <c r="F68" s="19">
        <v>36</v>
      </c>
      <c r="G68" s="20">
        <v>0.14634146341463414</v>
      </c>
      <c r="H68" s="21">
        <v>0.16666666666666674</v>
      </c>
      <c r="I68" s="19">
        <v>28</v>
      </c>
      <c r="J68" s="21">
        <v>0.5</v>
      </c>
      <c r="K68" s="19">
        <v>141</v>
      </c>
      <c r="L68" s="20">
        <v>0.13441372735938989</v>
      </c>
      <c r="M68" s="19">
        <v>149</v>
      </c>
      <c r="N68" s="20">
        <v>0.13657195233730524</v>
      </c>
      <c r="O68" s="21">
        <v>-5.3691275167785268E-2</v>
      </c>
    </row>
    <row r="69" spans="2:15" ht="14.4" thickBot="1">
      <c r="B69" s="64"/>
      <c r="C69" s="13" t="s">
        <v>48</v>
      </c>
      <c r="D69" s="14">
        <v>15</v>
      </c>
      <c r="E69" s="15">
        <v>4.807692307692308E-2</v>
      </c>
      <c r="F69" s="14">
        <v>21</v>
      </c>
      <c r="G69" s="15">
        <v>8.5365853658536592E-2</v>
      </c>
      <c r="H69" s="16">
        <v>-0.2857142857142857</v>
      </c>
      <c r="I69" s="14"/>
      <c r="J69" s="16"/>
      <c r="K69" s="14">
        <v>63</v>
      </c>
      <c r="L69" s="15">
        <v>6.0057197330791227E-2</v>
      </c>
      <c r="M69" s="14">
        <v>130</v>
      </c>
      <c r="N69" s="15">
        <v>0.11915673693858846</v>
      </c>
      <c r="O69" s="16">
        <v>-0.51538461538461533</v>
      </c>
    </row>
    <row r="70" spans="2:15" ht="14.4" customHeight="1" thickBot="1">
      <c r="B70" s="64"/>
      <c r="C70" s="65" t="s">
        <v>4</v>
      </c>
      <c r="D70" s="19">
        <v>7</v>
      </c>
      <c r="E70" s="20">
        <v>2.2435897435897436E-2</v>
      </c>
      <c r="F70" s="19">
        <v>15</v>
      </c>
      <c r="G70" s="20">
        <v>6.097560975609756E-2</v>
      </c>
      <c r="H70" s="21">
        <v>-0.53333333333333333</v>
      </c>
      <c r="I70" s="19"/>
      <c r="J70" s="21"/>
      <c r="K70" s="19">
        <v>39</v>
      </c>
      <c r="L70" s="20">
        <v>3.7178265014299335E-2</v>
      </c>
      <c r="M70" s="19">
        <v>99</v>
      </c>
      <c r="N70" s="20">
        <v>9.0742438130155825E-2</v>
      </c>
      <c r="O70" s="21">
        <v>-0.60606060606060608</v>
      </c>
    </row>
    <row r="71" spans="2:15" ht="14.4" customHeight="1" thickBot="1">
      <c r="B71" s="64"/>
      <c r="C71" s="66" t="s">
        <v>14</v>
      </c>
      <c r="D71" s="14">
        <v>6</v>
      </c>
      <c r="E71" s="15">
        <v>1.9230769230769232E-2</v>
      </c>
      <c r="F71" s="14">
        <v>6</v>
      </c>
      <c r="G71" s="15">
        <v>2.4390243902439025E-2</v>
      </c>
      <c r="H71" s="16">
        <v>0</v>
      </c>
      <c r="I71" s="14">
        <v>6</v>
      </c>
      <c r="J71" s="16">
        <v>0</v>
      </c>
      <c r="K71" s="14">
        <v>33</v>
      </c>
      <c r="L71" s="15">
        <v>3.1458531935176358E-2</v>
      </c>
      <c r="M71" s="14">
        <v>23</v>
      </c>
      <c r="N71" s="15">
        <v>2.1081576535288724E-2</v>
      </c>
      <c r="O71" s="16">
        <v>0.43478260869565211</v>
      </c>
    </row>
    <row r="72" spans="2:15" ht="14.4" customHeight="1" thickBot="1">
      <c r="B72" s="64"/>
      <c r="C72" s="67" t="s">
        <v>3</v>
      </c>
      <c r="D72" s="19">
        <v>7</v>
      </c>
      <c r="E72" s="20">
        <v>2.2435897435897436E-2</v>
      </c>
      <c r="F72" s="19">
        <v>11</v>
      </c>
      <c r="G72" s="20">
        <v>4.4715447154471545E-2</v>
      </c>
      <c r="H72" s="21">
        <v>-0.36363636363636365</v>
      </c>
      <c r="I72" s="19">
        <v>9</v>
      </c>
      <c r="J72" s="21">
        <v>-0.22222222222222221</v>
      </c>
      <c r="K72" s="19">
        <v>29</v>
      </c>
      <c r="L72" s="20">
        <v>2.7645376549094377E-2</v>
      </c>
      <c r="M72" s="19">
        <v>49</v>
      </c>
      <c r="N72" s="20">
        <v>4.4912923923006415E-2</v>
      </c>
      <c r="O72" s="21">
        <v>-0.40816326530612246</v>
      </c>
    </row>
    <row r="73" spans="2:15" ht="14.4" customHeight="1" thickBot="1">
      <c r="B73" s="64"/>
      <c r="C73" s="13" t="s">
        <v>76</v>
      </c>
      <c r="D73" s="14">
        <v>4</v>
      </c>
      <c r="E73" s="15">
        <v>1.282051282051282E-2</v>
      </c>
      <c r="F73" s="14">
        <v>1</v>
      </c>
      <c r="G73" s="15">
        <v>4.0650406504065045E-3</v>
      </c>
      <c r="H73" s="16">
        <v>3</v>
      </c>
      <c r="I73" s="14">
        <v>3</v>
      </c>
      <c r="J73" s="16">
        <v>0.33333333333333326</v>
      </c>
      <c r="K73" s="14">
        <v>12</v>
      </c>
      <c r="L73" s="15">
        <v>1.1439466158245948E-2</v>
      </c>
      <c r="M73" s="14">
        <v>18</v>
      </c>
      <c r="N73" s="15">
        <v>1.6498625114573784E-2</v>
      </c>
      <c r="O73" s="16">
        <v>-0.33333333333333337</v>
      </c>
    </row>
    <row r="74" spans="2:15" ht="14.4" thickBot="1">
      <c r="B74" s="64"/>
      <c r="C74" s="67" t="s">
        <v>38</v>
      </c>
      <c r="D74" s="19">
        <v>18</v>
      </c>
      <c r="E74" s="20">
        <v>5.7692307692307709E-2</v>
      </c>
      <c r="F74" s="19">
        <v>12</v>
      </c>
      <c r="G74" s="20">
        <v>4.878048780487805E-2</v>
      </c>
      <c r="H74" s="21">
        <v>0.5</v>
      </c>
      <c r="I74" s="19">
        <v>12</v>
      </c>
      <c r="J74" s="21">
        <v>0.5</v>
      </c>
      <c r="K74" s="19">
        <v>58</v>
      </c>
      <c r="L74" s="20">
        <v>5.5290753098188754E-2</v>
      </c>
      <c r="M74" s="19">
        <v>70</v>
      </c>
      <c r="N74" s="20">
        <v>6.4161319890009158E-2</v>
      </c>
      <c r="O74" s="21">
        <v>-0.17142857142857137</v>
      </c>
    </row>
    <row r="75" spans="2:15" ht="15" customHeight="1" thickBot="1">
      <c r="B75" s="22" t="s">
        <v>5</v>
      </c>
      <c r="C75" s="22" t="s">
        <v>39</v>
      </c>
      <c r="D75" s="23">
        <v>312</v>
      </c>
      <c r="E75" s="24">
        <v>0.99999999999999989</v>
      </c>
      <c r="F75" s="23">
        <v>246</v>
      </c>
      <c r="G75" s="24">
        <v>1</v>
      </c>
      <c r="H75" s="25">
        <v>0.26829268292682928</v>
      </c>
      <c r="I75" s="23">
        <v>228</v>
      </c>
      <c r="J75" s="24">
        <v>0.86405228758169983</v>
      </c>
      <c r="K75" s="23">
        <v>1049</v>
      </c>
      <c r="L75" s="24">
        <v>0.99999999999999978</v>
      </c>
      <c r="M75" s="23">
        <v>1091</v>
      </c>
      <c r="N75" s="24">
        <v>1.0000000000000002</v>
      </c>
      <c r="O75" s="25">
        <v>-3.8496791934005459E-2</v>
      </c>
    </row>
    <row r="76" spans="2:15" ht="14.4" thickBot="1">
      <c r="B76" s="63"/>
      <c r="C76" s="13" t="s">
        <v>12</v>
      </c>
      <c r="D76" s="14">
        <v>103</v>
      </c>
      <c r="E76" s="15">
        <v>0.25060827250608275</v>
      </c>
      <c r="F76" s="14">
        <v>91</v>
      </c>
      <c r="G76" s="15">
        <v>0.20967741935483872</v>
      </c>
      <c r="H76" s="16">
        <v>0.13186813186813184</v>
      </c>
      <c r="I76" s="14">
        <v>100</v>
      </c>
      <c r="J76" s="16">
        <v>3.0000000000000027E-2</v>
      </c>
      <c r="K76" s="14">
        <v>353</v>
      </c>
      <c r="L76" s="15">
        <v>0.22628205128205128</v>
      </c>
      <c r="M76" s="14">
        <v>367</v>
      </c>
      <c r="N76" s="15">
        <v>0.20734463276836157</v>
      </c>
      <c r="O76" s="16">
        <v>-3.8147138964577665E-2</v>
      </c>
    </row>
    <row r="77" spans="2:15" ht="15" customHeight="1" thickBot="1">
      <c r="B77" s="64"/>
      <c r="C77" s="18" t="s">
        <v>13</v>
      </c>
      <c r="D77" s="19">
        <v>100</v>
      </c>
      <c r="E77" s="20">
        <v>0.24330900243309003</v>
      </c>
      <c r="F77" s="19">
        <v>65</v>
      </c>
      <c r="G77" s="20">
        <v>0.14976958525345621</v>
      </c>
      <c r="H77" s="21">
        <v>0.53846153846153855</v>
      </c>
      <c r="I77" s="19">
        <v>76</v>
      </c>
      <c r="J77" s="21">
        <v>0.31578947368421062</v>
      </c>
      <c r="K77" s="19">
        <v>336</v>
      </c>
      <c r="L77" s="20">
        <v>0.2153846153846154</v>
      </c>
      <c r="M77" s="19">
        <v>287</v>
      </c>
      <c r="N77" s="20">
        <v>0.16214689265536722</v>
      </c>
      <c r="O77" s="21">
        <v>0.1707317073170731</v>
      </c>
    </row>
    <row r="78" spans="2:15" ht="14.4" thickBot="1">
      <c r="B78" s="64"/>
      <c r="C78" s="13" t="s">
        <v>11</v>
      </c>
      <c r="D78" s="14">
        <v>72</v>
      </c>
      <c r="E78" s="15">
        <v>0.17518248175182483</v>
      </c>
      <c r="F78" s="14">
        <v>100</v>
      </c>
      <c r="G78" s="15">
        <v>0.2304147465437788</v>
      </c>
      <c r="H78" s="16">
        <v>-0.28000000000000003</v>
      </c>
      <c r="I78" s="14">
        <v>93</v>
      </c>
      <c r="J78" s="16">
        <v>-0.22580645161290325</v>
      </c>
      <c r="K78" s="14">
        <v>294</v>
      </c>
      <c r="L78" s="15">
        <v>0.18846153846153846</v>
      </c>
      <c r="M78" s="14">
        <v>406</v>
      </c>
      <c r="N78" s="15">
        <v>0.22937853107344633</v>
      </c>
      <c r="O78" s="16">
        <v>-0.27586206896551724</v>
      </c>
    </row>
    <row r="79" spans="2:15" ht="15" customHeight="1" thickBot="1">
      <c r="B79" s="64"/>
      <c r="C79" s="65" t="s">
        <v>4</v>
      </c>
      <c r="D79" s="19">
        <v>59</v>
      </c>
      <c r="E79" s="20">
        <v>0.14355231143552311</v>
      </c>
      <c r="F79" s="19">
        <v>71</v>
      </c>
      <c r="G79" s="20">
        <v>0.16359447004608296</v>
      </c>
      <c r="H79" s="21">
        <v>-0.16901408450704225</v>
      </c>
      <c r="I79" s="19">
        <v>66</v>
      </c>
      <c r="J79" s="21">
        <v>-0.10606060606060608</v>
      </c>
      <c r="K79" s="19">
        <v>271</v>
      </c>
      <c r="L79" s="20">
        <v>0.17371794871794871</v>
      </c>
      <c r="M79" s="19">
        <v>276</v>
      </c>
      <c r="N79" s="20">
        <v>0.15593220338983052</v>
      </c>
      <c r="O79" s="21">
        <v>-1.8115942028985477E-2</v>
      </c>
    </row>
    <row r="80" spans="2:15" ht="14.4" thickBot="1">
      <c r="B80" s="64"/>
      <c r="C80" s="66" t="s">
        <v>3</v>
      </c>
      <c r="D80" s="14">
        <v>37</v>
      </c>
      <c r="E80" s="15">
        <v>9.002433090024331E-2</v>
      </c>
      <c r="F80" s="14">
        <v>36</v>
      </c>
      <c r="G80" s="15">
        <v>8.294930875576037E-2</v>
      </c>
      <c r="H80" s="16">
        <v>2.7777777777777679E-2</v>
      </c>
      <c r="I80" s="14">
        <v>28</v>
      </c>
      <c r="J80" s="16">
        <v>0.3214285714285714</v>
      </c>
      <c r="K80" s="14">
        <v>135</v>
      </c>
      <c r="L80" s="15">
        <v>8.6538461538461536E-2</v>
      </c>
      <c r="M80" s="14">
        <v>159</v>
      </c>
      <c r="N80" s="15">
        <v>8.9830508474576271E-2</v>
      </c>
      <c r="O80" s="16">
        <v>-0.15094339622641506</v>
      </c>
    </row>
    <row r="81" spans="2:15" ht="15" customHeight="1" thickBot="1">
      <c r="B81" s="64"/>
      <c r="C81" s="67" t="s">
        <v>14</v>
      </c>
      <c r="D81" s="19">
        <v>16</v>
      </c>
      <c r="E81" s="20">
        <v>3.8929440389294405E-2</v>
      </c>
      <c r="F81" s="19">
        <v>47</v>
      </c>
      <c r="G81" s="20">
        <v>0.10829493087557604</v>
      </c>
      <c r="H81" s="21">
        <v>-0.65957446808510634</v>
      </c>
      <c r="I81" s="19">
        <v>21</v>
      </c>
      <c r="J81" s="21">
        <v>-0.23809523809523814</v>
      </c>
      <c r="K81" s="19">
        <v>95</v>
      </c>
      <c r="L81" s="20">
        <v>6.0897435897435896E-2</v>
      </c>
      <c r="M81" s="19">
        <v>180</v>
      </c>
      <c r="N81" s="20">
        <v>0.10169491525423729</v>
      </c>
      <c r="O81" s="21">
        <v>-0.47222222222222221</v>
      </c>
    </row>
    <row r="82" spans="2:15" ht="15" customHeight="1" thickBot="1">
      <c r="B82" s="64"/>
      <c r="C82" s="13" t="s">
        <v>15</v>
      </c>
      <c r="D82" s="14">
        <v>13</v>
      </c>
      <c r="E82" s="15">
        <v>3.1630170316301706E-2</v>
      </c>
      <c r="F82" s="14">
        <v>16</v>
      </c>
      <c r="G82" s="15">
        <v>3.6866359447004608E-2</v>
      </c>
      <c r="H82" s="16">
        <v>-0.1875</v>
      </c>
      <c r="I82" s="14">
        <v>11</v>
      </c>
      <c r="J82" s="16">
        <v>0.18181818181818188</v>
      </c>
      <c r="K82" s="14">
        <v>56</v>
      </c>
      <c r="L82" s="15">
        <v>3.5897435897435895E-2</v>
      </c>
      <c r="M82" s="14">
        <v>81</v>
      </c>
      <c r="N82" s="15">
        <v>4.576271186440678E-2</v>
      </c>
      <c r="O82" s="16">
        <v>-0.30864197530864201</v>
      </c>
    </row>
    <row r="83" spans="2:15" ht="15" customHeight="1" thickBot="1">
      <c r="B83" s="64"/>
      <c r="C83" s="67" t="s">
        <v>38</v>
      </c>
      <c r="D83" s="19">
        <v>11</v>
      </c>
      <c r="E83" s="20">
        <v>2.6763990267639901E-2</v>
      </c>
      <c r="F83" s="19">
        <v>8</v>
      </c>
      <c r="G83" s="20">
        <v>1.8433179723502304E-2</v>
      </c>
      <c r="H83" s="21">
        <v>0.375</v>
      </c>
      <c r="I83" s="19">
        <v>6</v>
      </c>
      <c r="J83" s="21">
        <v>0.83333333333333326</v>
      </c>
      <c r="K83" s="19">
        <v>20</v>
      </c>
      <c r="L83" s="20">
        <v>1.282051282051282E-2</v>
      </c>
      <c r="M83" s="19">
        <v>14</v>
      </c>
      <c r="N83" s="20">
        <v>7.9096045197740109E-3</v>
      </c>
      <c r="O83" s="21">
        <v>0.4285714285714286</v>
      </c>
    </row>
    <row r="84" spans="2:15" ht="15" customHeight="1" thickBot="1">
      <c r="B84" s="22" t="s">
        <v>6</v>
      </c>
      <c r="C84" s="22" t="s">
        <v>39</v>
      </c>
      <c r="D84" s="23">
        <v>411</v>
      </c>
      <c r="E84" s="24">
        <v>1</v>
      </c>
      <c r="F84" s="23">
        <v>434</v>
      </c>
      <c r="G84" s="24">
        <v>1</v>
      </c>
      <c r="H84" s="25">
        <v>-5.2995391705069173E-2</v>
      </c>
      <c r="I84" s="23">
        <v>401</v>
      </c>
      <c r="J84" s="24">
        <v>2.4937655860349128E-2</v>
      </c>
      <c r="K84" s="23">
        <v>1560</v>
      </c>
      <c r="L84" s="24">
        <v>1</v>
      </c>
      <c r="M84" s="23">
        <v>1770</v>
      </c>
      <c r="N84" s="24">
        <v>1</v>
      </c>
      <c r="O84" s="25">
        <v>-0.11864406779661019</v>
      </c>
    </row>
    <row r="85" spans="2:15" ht="14.4" thickBot="1">
      <c r="B85" s="22" t="s">
        <v>56</v>
      </c>
      <c r="C85" s="22" t="s">
        <v>39</v>
      </c>
      <c r="D85" s="23">
        <v>4</v>
      </c>
      <c r="E85" s="24">
        <v>1</v>
      </c>
      <c r="F85" s="23">
        <v>3</v>
      </c>
      <c r="G85" s="24">
        <v>1</v>
      </c>
      <c r="H85" s="25">
        <v>0.33333333333333326</v>
      </c>
      <c r="I85" s="23">
        <v>1</v>
      </c>
      <c r="J85" s="24">
        <v>3</v>
      </c>
      <c r="K85" s="23">
        <v>9</v>
      </c>
      <c r="L85" s="24">
        <v>1</v>
      </c>
      <c r="M85" s="23">
        <v>7</v>
      </c>
      <c r="N85" s="24">
        <v>1</v>
      </c>
      <c r="O85" s="25">
        <v>0.28571428571428581</v>
      </c>
    </row>
    <row r="86" spans="2:15" ht="15" customHeight="1" thickBot="1">
      <c r="B86" s="81"/>
      <c r="C86" s="82" t="s">
        <v>39</v>
      </c>
      <c r="D86" s="26">
        <v>727</v>
      </c>
      <c r="E86" s="27">
        <v>1</v>
      </c>
      <c r="F86" s="26">
        <v>683</v>
      </c>
      <c r="G86" s="27">
        <v>1</v>
      </c>
      <c r="H86" s="28">
        <v>6.4421669106881296E-2</v>
      </c>
      <c r="I86" s="26">
        <v>663</v>
      </c>
      <c r="J86" s="28">
        <v>9.6530920060331926E-2</v>
      </c>
      <c r="K86" s="26">
        <v>2618</v>
      </c>
      <c r="L86" s="27">
        <v>1</v>
      </c>
      <c r="M86" s="26">
        <v>2868</v>
      </c>
      <c r="N86" s="27">
        <v>1</v>
      </c>
      <c r="O86" s="28">
        <v>-8.7168758716875905E-2</v>
      </c>
    </row>
    <row r="87" spans="2:15">
      <c r="B87" s="70" t="s">
        <v>50</v>
      </c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</row>
  </sheetData>
  <mergeCells count="72">
    <mergeCell ref="B56:C56"/>
    <mergeCell ref="B86:C86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K62:O62"/>
    <mergeCell ref="D63:E64"/>
    <mergeCell ref="K63:L64"/>
    <mergeCell ref="M63:N64"/>
    <mergeCell ref="K5:O5"/>
    <mergeCell ref="D5:H5"/>
    <mergeCell ref="I5:J5"/>
    <mergeCell ref="B34:N34"/>
    <mergeCell ref="B35:N35"/>
    <mergeCell ref="F6:G7"/>
    <mergeCell ref="B30:C30"/>
    <mergeCell ref="I6:I7"/>
    <mergeCell ref="J6:J7"/>
    <mergeCell ref="K6:L7"/>
    <mergeCell ref="D6:E7"/>
    <mergeCell ref="B60:N60"/>
    <mergeCell ref="B61:B63"/>
    <mergeCell ref="C61:C63"/>
    <mergeCell ref="D61:H61"/>
    <mergeCell ref="I61:J61"/>
    <mergeCell ref="K61:O61"/>
    <mergeCell ref="D62:H62"/>
    <mergeCell ref="I62:J62"/>
    <mergeCell ref="B59:N5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4" type="noConversion"/>
  <conditionalFormatting sqref="D10:O17">
    <cfRule type="cellIs" dxfId="46" priority="37" operator="equal">
      <formula>0</formula>
    </cfRule>
  </conditionalFormatting>
  <conditionalFormatting sqref="D19:O27">
    <cfRule type="cellIs" dxfId="45" priority="42" operator="equal">
      <formula>0</formula>
    </cfRule>
  </conditionalFormatting>
  <conditionalFormatting sqref="D42:O43">
    <cfRule type="cellIs" dxfId="44" priority="32" operator="equal">
      <formula>0</formula>
    </cfRule>
  </conditionalFormatting>
  <conditionalFormatting sqref="D45:O53">
    <cfRule type="cellIs" dxfId="43" priority="21" operator="equal">
      <formula>0</formula>
    </cfRule>
  </conditionalFormatting>
  <conditionalFormatting sqref="D67:O74">
    <cfRule type="cellIs" dxfId="42" priority="9" operator="equal">
      <formula>0</formula>
    </cfRule>
  </conditionalFormatting>
  <conditionalFormatting sqref="D76:O83">
    <cfRule type="cellIs" dxfId="41" priority="3" operator="equal">
      <formula>0</formula>
    </cfRule>
  </conditionalFormatting>
  <conditionalFormatting sqref="H42:H55 O42:O55">
    <cfRule type="cellIs" dxfId="40" priority="19" operator="lessThan">
      <formula>0</formula>
    </cfRule>
  </conditionalFormatting>
  <conditionalFormatting sqref="H67:H85 O67:O85">
    <cfRule type="cellIs" dxfId="39" priority="1" operator="lessThan">
      <formula>0</formula>
    </cfRule>
  </conditionalFormatting>
  <conditionalFormatting sqref="J10:J17 H10:H29 O10:O29">
    <cfRule type="cellIs" dxfId="38" priority="41" operator="lessThan">
      <formula>0</formula>
    </cfRule>
  </conditionalFormatting>
  <conditionalFormatting sqref="J19:J27">
    <cfRule type="cellIs" dxfId="37" priority="46" operator="lessThan">
      <formula>0</formula>
    </cfRule>
  </conditionalFormatting>
  <conditionalFormatting sqref="J42:J43">
    <cfRule type="cellIs" dxfId="36" priority="36" operator="lessThan">
      <formula>0</formula>
    </cfRule>
  </conditionalFormatting>
  <conditionalFormatting sqref="J45:J53">
    <cfRule type="cellIs" dxfId="35" priority="25" operator="lessThan">
      <formula>0</formula>
    </cfRule>
  </conditionalFormatting>
  <conditionalFormatting sqref="J67:J74">
    <cfRule type="cellIs" dxfId="34" priority="13" operator="lessThan">
      <formula>0</formula>
    </cfRule>
  </conditionalFormatting>
  <conditionalFormatting sqref="J76:J83">
    <cfRule type="cellIs" dxfId="33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8"/>
  <sheetViews>
    <sheetView showGridLines="0" zoomScale="90" zoomScaleNormal="90" workbookViewId="0"/>
  </sheetViews>
  <sheetFormatPr defaultColWidth="9.109375" defaultRowHeight="13.8"/>
  <cols>
    <col min="1" max="1" width="1.109375" style="42" customWidth="1"/>
    <col min="2" max="2" width="15.44140625" style="42" bestFit="1" customWidth="1"/>
    <col min="3" max="3" width="18.6640625" style="42" customWidth="1"/>
    <col min="4" max="9" width="9" style="42" customWidth="1"/>
    <col min="10" max="10" width="11.88671875" style="42" customWidth="1"/>
    <col min="11" max="14" width="9" style="42" customWidth="1"/>
    <col min="15" max="15" width="11.6640625" style="42" customWidth="1"/>
    <col min="16" max="16384" width="9.109375" style="42"/>
  </cols>
  <sheetData>
    <row r="1" spans="2:15">
      <c r="B1" s="42" t="s">
        <v>7</v>
      </c>
      <c r="E1" s="43"/>
      <c r="O1" s="44">
        <v>45420</v>
      </c>
    </row>
    <row r="2" spans="2:15">
      <c r="B2" s="108" t="s">
        <v>28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61"/>
    </row>
    <row r="3" spans="2:15" ht="14.4" thickBot="1">
      <c r="B3" s="109" t="s">
        <v>29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71" t="s">
        <v>43</v>
      </c>
    </row>
    <row r="4" spans="2:15" ht="14.4" customHeight="1">
      <c r="B4" s="99" t="s">
        <v>30</v>
      </c>
      <c r="C4" s="101" t="s">
        <v>1</v>
      </c>
      <c r="D4" s="113" t="s">
        <v>99</v>
      </c>
      <c r="E4" s="103"/>
      <c r="F4" s="103"/>
      <c r="G4" s="103"/>
      <c r="H4" s="104"/>
      <c r="I4" s="107" t="s">
        <v>93</v>
      </c>
      <c r="J4" s="104"/>
      <c r="K4" s="107" t="s">
        <v>100</v>
      </c>
      <c r="L4" s="103"/>
      <c r="M4" s="103"/>
      <c r="N4" s="103"/>
      <c r="O4" s="110"/>
    </row>
    <row r="5" spans="2:15" ht="14.4" customHeight="1" thickBot="1">
      <c r="B5" s="100"/>
      <c r="C5" s="102"/>
      <c r="D5" s="114" t="s">
        <v>101</v>
      </c>
      <c r="E5" s="115"/>
      <c r="F5" s="115"/>
      <c r="G5" s="115"/>
      <c r="H5" s="117"/>
      <c r="I5" s="118" t="s">
        <v>94</v>
      </c>
      <c r="J5" s="117"/>
      <c r="K5" s="118" t="s">
        <v>102</v>
      </c>
      <c r="L5" s="115"/>
      <c r="M5" s="115"/>
      <c r="N5" s="115"/>
      <c r="O5" s="116"/>
    </row>
    <row r="6" spans="2:15" ht="14.4" customHeight="1">
      <c r="B6" s="100"/>
      <c r="C6" s="102"/>
      <c r="D6" s="95">
        <v>2024</v>
      </c>
      <c r="E6" s="96"/>
      <c r="F6" s="95">
        <v>2023</v>
      </c>
      <c r="G6" s="96"/>
      <c r="H6" s="85" t="s">
        <v>31</v>
      </c>
      <c r="I6" s="105">
        <v>2024</v>
      </c>
      <c r="J6" s="105" t="s">
        <v>103</v>
      </c>
      <c r="K6" s="95">
        <v>2024</v>
      </c>
      <c r="L6" s="96"/>
      <c r="M6" s="95">
        <v>2023</v>
      </c>
      <c r="N6" s="96"/>
      <c r="O6" s="85" t="s">
        <v>31</v>
      </c>
    </row>
    <row r="7" spans="2:15" ht="15" customHeight="1" thickBot="1">
      <c r="B7" s="87" t="s">
        <v>30</v>
      </c>
      <c r="C7" s="89" t="s">
        <v>33</v>
      </c>
      <c r="D7" s="119"/>
      <c r="E7" s="120"/>
      <c r="F7" s="119"/>
      <c r="G7" s="120"/>
      <c r="H7" s="86"/>
      <c r="I7" s="106"/>
      <c r="J7" s="106"/>
      <c r="K7" s="119"/>
      <c r="L7" s="120"/>
      <c r="M7" s="119"/>
      <c r="N7" s="120"/>
      <c r="O7" s="86"/>
    </row>
    <row r="8" spans="2:15" ht="15" customHeight="1">
      <c r="B8" s="87"/>
      <c r="C8" s="89"/>
      <c r="D8" s="6" t="s">
        <v>34</v>
      </c>
      <c r="E8" s="7" t="s">
        <v>2</v>
      </c>
      <c r="F8" s="6" t="s">
        <v>34</v>
      </c>
      <c r="G8" s="7" t="s">
        <v>2</v>
      </c>
      <c r="H8" s="91" t="s">
        <v>35</v>
      </c>
      <c r="I8" s="8" t="s">
        <v>34</v>
      </c>
      <c r="J8" s="93" t="s">
        <v>104</v>
      </c>
      <c r="K8" s="6" t="s">
        <v>34</v>
      </c>
      <c r="L8" s="7" t="s">
        <v>2</v>
      </c>
      <c r="M8" s="6" t="s">
        <v>34</v>
      </c>
      <c r="N8" s="7" t="s">
        <v>2</v>
      </c>
      <c r="O8" s="91" t="s">
        <v>35</v>
      </c>
    </row>
    <row r="9" spans="2:15" ht="15" customHeight="1" thickBot="1">
      <c r="B9" s="88"/>
      <c r="C9" s="90"/>
      <c r="D9" s="9" t="s">
        <v>36</v>
      </c>
      <c r="E9" s="10" t="s">
        <v>37</v>
      </c>
      <c r="F9" s="9" t="s">
        <v>36</v>
      </c>
      <c r="G9" s="10" t="s">
        <v>37</v>
      </c>
      <c r="H9" s="92"/>
      <c r="I9" s="11" t="s">
        <v>36</v>
      </c>
      <c r="J9" s="94"/>
      <c r="K9" s="9" t="s">
        <v>36</v>
      </c>
      <c r="L9" s="10" t="s">
        <v>37</v>
      </c>
      <c r="M9" s="9" t="s">
        <v>36</v>
      </c>
      <c r="N9" s="10" t="s">
        <v>37</v>
      </c>
      <c r="O9" s="92"/>
    </row>
    <row r="10" spans="2:15" ht="14.4" thickBot="1">
      <c r="B10" s="63"/>
      <c r="C10" s="13" t="s">
        <v>12</v>
      </c>
      <c r="D10" s="14">
        <v>20</v>
      </c>
      <c r="E10" s="15">
        <v>0.38461538461538464</v>
      </c>
      <c r="F10" s="14">
        <v>29</v>
      </c>
      <c r="G10" s="15">
        <v>0.65909090909090906</v>
      </c>
      <c r="H10" s="16">
        <v>-0.31034482758620685</v>
      </c>
      <c r="I10" s="14">
        <v>4</v>
      </c>
      <c r="J10" s="16">
        <v>4</v>
      </c>
      <c r="K10" s="14">
        <v>55</v>
      </c>
      <c r="L10" s="15">
        <v>0.34161490683229812</v>
      </c>
      <c r="M10" s="14">
        <v>107</v>
      </c>
      <c r="N10" s="15">
        <v>0.50471698113207553</v>
      </c>
      <c r="O10" s="16">
        <v>-0.48598130841121501</v>
      </c>
    </row>
    <row r="11" spans="2:15" ht="14.4" thickBot="1">
      <c r="B11" s="64"/>
      <c r="C11" s="18" t="s">
        <v>15</v>
      </c>
      <c r="D11" s="19">
        <v>12</v>
      </c>
      <c r="E11" s="20">
        <v>0.23076923076923078</v>
      </c>
      <c r="F11" s="19">
        <v>5</v>
      </c>
      <c r="G11" s="20">
        <v>0.11363636363636363</v>
      </c>
      <c r="H11" s="21">
        <v>1.4</v>
      </c>
      <c r="I11" s="19">
        <v>8</v>
      </c>
      <c r="J11" s="21">
        <v>0.5</v>
      </c>
      <c r="K11" s="19">
        <v>33</v>
      </c>
      <c r="L11" s="20">
        <v>0.20496894409937888</v>
      </c>
      <c r="M11" s="19">
        <v>32</v>
      </c>
      <c r="N11" s="20">
        <v>0.15094339622641509</v>
      </c>
      <c r="O11" s="21">
        <v>3.125E-2</v>
      </c>
    </row>
    <row r="12" spans="2:15" ht="14.4" thickBot="1">
      <c r="B12" s="64"/>
      <c r="C12" s="13" t="s">
        <v>14</v>
      </c>
      <c r="D12" s="14">
        <v>0</v>
      </c>
      <c r="E12" s="15">
        <v>0</v>
      </c>
      <c r="F12" s="14">
        <v>1</v>
      </c>
      <c r="G12" s="15">
        <v>2.2727272727272728E-2</v>
      </c>
      <c r="H12" s="16">
        <v>-1</v>
      </c>
      <c r="I12" s="14">
        <v>3</v>
      </c>
      <c r="J12" s="16">
        <v>-1</v>
      </c>
      <c r="K12" s="14">
        <v>16</v>
      </c>
      <c r="L12" s="15">
        <v>9.9378881987577633E-2</v>
      </c>
      <c r="M12" s="14">
        <v>2</v>
      </c>
      <c r="N12" s="15">
        <v>9.433962264150943E-3</v>
      </c>
      <c r="O12" s="16">
        <v>7</v>
      </c>
    </row>
    <row r="13" spans="2:15" ht="14.4" thickBot="1">
      <c r="B13" s="64"/>
      <c r="C13" s="65" t="s">
        <v>76</v>
      </c>
      <c r="D13" s="19">
        <v>4</v>
      </c>
      <c r="E13" s="20">
        <v>7.6923076923076927E-2</v>
      </c>
      <c r="F13" s="19">
        <v>0</v>
      </c>
      <c r="G13" s="20">
        <v>0</v>
      </c>
      <c r="H13" s="21"/>
      <c r="I13" s="19">
        <v>3</v>
      </c>
      <c r="J13" s="21">
        <v>0.33333333333333326</v>
      </c>
      <c r="K13" s="19">
        <v>12</v>
      </c>
      <c r="L13" s="20">
        <v>7.4534161490683232E-2</v>
      </c>
      <c r="M13" s="19">
        <v>15</v>
      </c>
      <c r="N13" s="20">
        <v>7.0754716981132074E-2</v>
      </c>
      <c r="O13" s="21">
        <v>-0.19999999999999996</v>
      </c>
    </row>
    <row r="14" spans="2:15" ht="14.4" thickBot="1">
      <c r="B14" s="64"/>
      <c r="C14" s="66" t="s">
        <v>20</v>
      </c>
      <c r="D14" s="14">
        <v>3</v>
      </c>
      <c r="E14" s="15">
        <v>5.7692307692307696E-2</v>
      </c>
      <c r="F14" s="14">
        <v>0</v>
      </c>
      <c r="G14" s="15">
        <v>0</v>
      </c>
      <c r="H14" s="16"/>
      <c r="I14" s="14">
        <v>3</v>
      </c>
      <c r="J14" s="16">
        <v>0</v>
      </c>
      <c r="K14" s="14">
        <v>9</v>
      </c>
      <c r="L14" s="15">
        <v>5.5900621118012424E-2</v>
      </c>
      <c r="M14" s="14">
        <v>0</v>
      </c>
      <c r="N14" s="15">
        <v>0</v>
      </c>
      <c r="O14" s="16"/>
    </row>
    <row r="15" spans="2:15" ht="14.4" thickBot="1">
      <c r="B15" s="64"/>
      <c r="C15" s="67" t="s">
        <v>83</v>
      </c>
      <c r="D15" s="19">
        <v>4</v>
      </c>
      <c r="E15" s="20">
        <v>7.6923076923076927E-2</v>
      </c>
      <c r="F15" s="19">
        <v>3</v>
      </c>
      <c r="G15" s="20">
        <v>6.8181818181818177E-2</v>
      </c>
      <c r="H15" s="21">
        <v>0.33333333333333326</v>
      </c>
      <c r="I15" s="19">
        <v>1</v>
      </c>
      <c r="J15" s="21">
        <v>3</v>
      </c>
      <c r="K15" s="19">
        <v>9</v>
      </c>
      <c r="L15" s="20">
        <v>5.5900621118012424E-2</v>
      </c>
      <c r="M15" s="19">
        <v>10</v>
      </c>
      <c r="N15" s="20">
        <v>4.716981132075472E-2</v>
      </c>
      <c r="O15" s="21">
        <v>-9.9999999999999978E-2</v>
      </c>
    </row>
    <row r="16" spans="2:15" ht="14.4" thickBot="1">
      <c r="B16" s="64"/>
      <c r="C16" s="13" t="s">
        <v>19</v>
      </c>
      <c r="D16" s="14">
        <v>1</v>
      </c>
      <c r="E16" s="15">
        <v>1.9230769230769232E-2</v>
      </c>
      <c r="F16" s="14">
        <v>2</v>
      </c>
      <c r="G16" s="15">
        <v>4.5454545454545456E-2</v>
      </c>
      <c r="H16" s="16">
        <v>-0.5</v>
      </c>
      <c r="I16" s="14">
        <v>1</v>
      </c>
      <c r="J16" s="16">
        <v>0</v>
      </c>
      <c r="K16" s="14">
        <v>7</v>
      </c>
      <c r="L16" s="15">
        <v>4.3478260869565216E-2</v>
      </c>
      <c r="M16" s="14">
        <v>31</v>
      </c>
      <c r="N16" s="15">
        <v>0.14622641509433962</v>
      </c>
      <c r="O16" s="16">
        <v>-0.77419354838709675</v>
      </c>
    </row>
    <row r="17" spans="2:16" ht="14.4" thickBot="1">
      <c r="B17" s="64"/>
      <c r="C17" s="67" t="s">
        <v>38</v>
      </c>
      <c r="D17" s="19">
        <v>8</v>
      </c>
      <c r="E17" s="20">
        <v>0.15384615384615385</v>
      </c>
      <c r="F17" s="19">
        <v>4</v>
      </c>
      <c r="G17" s="20">
        <v>9.0909090909090912E-2</v>
      </c>
      <c r="H17" s="21">
        <v>1</v>
      </c>
      <c r="I17" s="19">
        <v>5</v>
      </c>
      <c r="J17" s="21">
        <v>0.17857142857142858</v>
      </c>
      <c r="K17" s="19">
        <v>20</v>
      </c>
      <c r="L17" s="20">
        <v>0.12422360248447205</v>
      </c>
      <c r="M17" s="19">
        <v>15</v>
      </c>
      <c r="N17" s="20">
        <v>7.0754716981132074E-2</v>
      </c>
      <c r="O17" s="21">
        <v>0.33333333333333326</v>
      </c>
    </row>
    <row r="18" spans="2:16" ht="14.4" thickBot="1">
      <c r="B18" s="22" t="s">
        <v>44</v>
      </c>
      <c r="C18" s="22" t="s">
        <v>39</v>
      </c>
      <c r="D18" s="23">
        <v>52</v>
      </c>
      <c r="E18" s="24">
        <v>1</v>
      </c>
      <c r="F18" s="23">
        <v>44</v>
      </c>
      <c r="G18" s="24">
        <v>1</v>
      </c>
      <c r="H18" s="25">
        <v>0.18181818181818188</v>
      </c>
      <c r="I18" s="23">
        <v>28</v>
      </c>
      <c r="J18" s="24">
        <v>0.85714285714285721</v>
      </c>
      <c r="K18" s="23">
        <v>161</v>
      </c>
      <c r="L18" s="24">
        <v>1</v>
      </c>
      <c r="M18" s="23">
        <v>212</v>
      </c>
      <c r="N18" s="24">
        <v>1</v>
      </c>
      <c r="O18" s="25">
        <v>-0.24056603773584906</v>
      </c>
    </row>
    <row r="19" spans="2:16" ht="14.4" thickBot="1">
      <c r="B19" s="63"/>
      <c r="C19" s="13" t="s">
        <v>13</v>
      </c>
      <c r="D19" s="14">
        <v>592</v>
      </c>
      <c r="E19" s="15">
        <v>0.25074121135112243</v>
      </c>
      <c r="F19" s="14">
        <v>416</v>
      </c>
      <c r="G19" s="15">
        <v>0.16377952755905512</v>
      </c>
      <c r="H19" s="16">
        <v>0.42307692307692313</v>
      </c>
      <c r="I19" s="14">
        <v>637</v>
      </c>
      <c r="J19" s="16">
        <v>-7.0643642072213519E-2</v>
      </c>
      <c r="K19" s="14">
        <v>2247</v>
      </c>
      <c r="L19" s="15">
        <v>0.23725055432372505</v>
      </c>
      <c r="M19" s="14">
        <v>1726</v>
      </c>
      <c r="N19" s="15">
        <v>0.15743865730183343</v>
      </c>
      <c r="O19" s="16">
        <v>0.30185399768250298</v>
      </c>
    </row>
    <row r="20" spans="2:16" ht="14.4" thickBot="1">
      <c r="B20" s="64"/>
      <c r="C20" s="18" t="s">
        <v>11</v>
      </c>
      <c r="D20" s="19">
        <v>391</v>
      </c>
      <c r="E20" s="20">
        <v>0.16560779330792036</v>
      </c>
      <c r="F20" s="19">
        <v>566</v>
      </c>
      <c r="G20" s="20">
        <v>0.22283464566929134</v>
      </c>
      <c r="H20" s="21">
        <v>-0.30918727915194344</v>
      </c>
      <c r="I20" s="19">
        <v>499</v>
      </c>
      <c r="J20" s="21">
        <v>-0.21643286573146292</v>
      </c>
      <c r="K20" s="19">
        <v>1591</v>
      </c>
      <c r="L20" s="20">
        <v>0.1679864850596558</v>
      </c>
      <c r="M20" s="19">
        <v>2203</v>
      </c>
      <c r="N20" s="20">
        <v>0.20094864544376539</v>
      </c>
      <c r="O20" s="21">
        <v>-0.27780299591466184</v>
      </c>
    </row>
    <row r="21" spans="2:16" ht="14.4" thickBot="1">
      <c r="B21" s="64"/>
      <c r="C21" s="13" t="s">
        <v>12</v>
      </c>
      <c r="D21" s="14">
        <v>422</v>
      </c>
      <c r="E21" s="15">
        <v>0.17873782295637441</v>
      </c>
      <c r="F21" s="14">
        <v>392</v>
      </c>
      <c r="G21" s="15">
        <v>0.15433070866141732</v>
      </c>
      <c r="H21" s="16">
        <v>7.6530612244897878E-2</v>
      </c>
      <c r="I21" s="14">
        <v>406</v>
      </c>
      <c r="J21" s="16">
        <v>3.9408866995073843E-2</v>
      </c>
      <c r="K21" s="14">
        <v>1573</v>
      </c>
      <c r="L21" s="15">
        <v>0.16608594657375145</v>
      </c>
      <c r="M21" s="14">
        <v>2131</v>
      </c>
      <c r="N21" s="15">
        <v>0.19438110006385115</v>
      </c>
      <c r="O21" s="16">
        <v>-0.26184889723134674</v>
      </c>
    </row>
    <row r="22" spans="2:16" ht="14.4" thickBot="1">
      <c r="B22" s="64"/>
      <c r="C22" s="65" t="s">
        <v>4</v>
      </c>
      <c r="D22" s="19">
        <v>344</v>
      </c>
      <c r="E22" s="20">
        <v>0.14570097416349004</v>
      </c>
      <c r="F22" s="19">
        <v>279</v>
      </c>
      <c r="G22" s="20">
        <v>0.10984251968503937</v>
      </c>
      <c r="H22" s="21">
        <v>0.23297491039426532</v>
      </c>
      <c r="I22" s="19">
        <v>494</v>
      </c>
      <c r="J22" s="21">
        <v>-0.30364372469635625</v>
      </c>
      <c r="K22" s="19">
        <v>1458</v>
      </c>
      <c r="L22" s="20">
        <v>0.15394361735825152</v>
      </c>
      <c r="M22" s="19">
        <v>1017</v>
      </c>
      <c r="N22" s="20">
        <v>9.2766578491288887E-2</v>
      </c>
      <c r="O22" s="21">
        <v>0.4336283185840708</v>
      </c>
    </row>
    <row r="23" spans="2:16" ht="14.4" thickBot="1">
      <c r="B23" s="64"/>
      <c r="C23" s="66" t="s">
        <v>3</v>
      </c>
      <c r="D23" s="14">
        <v>231</v>
      </c>
      <c r="E23" s="15">
        <v>9.7839898348157567E-2</v>
      </c>
      <c r="F23" s="14">
        <v>429</v>
      </c>
      <c r="G23" s="15">
        <v>0.16889763779527558</v>
      </c>
      <c r="H23" s="16">
        <v>-0.46153846153846156</v>
      </c>
      <c r="I23" s="14">
        <v>312</v>
      </c>
      <c r="J23" s="16">
        <v>-0.25961538461538458</v>
      </c>
      <c r="K23" s="14">
        <v>1094</v>
      </c>
      <c r="L23" s="15">
        <v>0.11551050575440819</v>
      </c>
      <c r="M23" s="14">
        <v>1965</v>
      </c>
      <c r="N23" s="15">
        <v>0.17923925932682661</v>
      </c>
      <c r="O23" s="16">
        <v>-0.44325699745547076</v>
      </c>
    </row>
    <row r="24" spans="2:16" ht="14.4" thickBot="1">
      <c r="B24" s="64"/>
      <c r="C24" s="67" t="s">
        <v>15</v>
      </c>
      <c r="D24" s="19">
        <v>247</v>
      </c>
      <c r="E24" s="20">
        <v>0.10461668784413385</v>
      </c>
      <c r="F24" s="19">
        <v>215</v>
      </c>
      <c r="G24" s="20">
        <v>8.4645669291338585E-2</v>
      </c>
      <c r="H24" s="21">
        <v>0.14883720930232558</v>
      </c>
      <c r="I24" s="19">
        <v>251</v>
      </c>
      <c r="J24" s="21">
        <v>-1.5936254980079667E-2</v>
      </c>
      <c r="K24" s="19">
        <v>919</v>
      </c>
      <c r="L24" s="20">
        <v>9.7033048252560442E-2</v>
      </c>
      <c r="M24" s="19">
        <v>858</v>
      </c>
      <c r="N24" s="20">
        <v>7.8263249110644903E-2</v>
      </c>
      <c r="O24" s="21">
        <v>7.1095571095571186E-2</v>
      </c>
    </row>
    <row r="25" spans="2:16" ht="14.4" thickBot="1">
      <c r="B25" s="64"/>
      <c r="C25" s="13" t="s">
        <v>14</v>
      </c>
      <c r="D25" s="14">
        <v>94</v>
      </c>
      <c r="E25" s="15">
        <v>3.9813638288860649E-2</v>
      </c>
      <c r="F25" s="14">
        <v>163</v>
      </c>
      <c r="G25" s="15">
        <v>6.4173228346456695E-2</v>
      </c>
      <c r="H25" s="16">
        <v>-0.42331288343558282</v>
      </c>
      <c r="I25" s="14">
        <v>95</v>
      </c>
      <c r="J25" s="16">
        <v>-1.0526315789473717E-2</v>
      </c>
      <c r="K25" s="14">
        <v>409</v>
      </c>
      <c r="L25" s="15">
        <v>4.3184457818604159E-2</v>
      </c>
      <c r="M25" s="14">
        <v>717</v>
      </c>
      <c r="N25" s="15">
        <v>6.5401806074979474E-2</v>
      </c>
      <c r="O25" s="16">
        <v>-0.42956764295676431</v>
      </c>
    </row>
    <row r="26" spans="2:16" ht="14.4" thickBot="1">
      <c r="B26" s="64"/>
      <c r="C26" s="67" t="s">
        <v>67</v>
      </c>
      <c r="D26" s="19">
        <v>15</v>
      </c>
      <c r="E26" s="20">
        <v>6.3532401524777635E-3</v>
      </c>
      <c r="F26" s="19">
        <v>51</v>
      </c>
      <c r="G26" s="20">
        <v>2.0078740157480315E-2</v>
      </c>
      <c r="H26" s="21">
        <v>-0.70588235294117641</v>
      </c>
      <c r="I26" s="19">
        <v>16</v>
      </c>
      <c r="J26" s="21">
        <v>-6.25E-2</v>
      </c>
      <c r="K26" s="19">
        <v>93</v>
      </c>
      <c r="L26" s="20">
        <v>9.8194488438390886E-3</v>
      </c>
      <c r="M26" s="19">
        <v>198</v>
      </c>
      <c r="N26" s="20">
        <v>1.8060749794764207E-2</v>
      </c>
      <c r="O26" s="21">
        <v>-0.53030303030303028</v>
      </c>
    </row>
    <row r="27" spans="2:16" ht="14.4" thickBot="1">
      <c r="B27" s="68"/>
      <c r="C27" s="13" t="s">
        <v>38</v>
      </c>
      <c r="D27" s="14">
        <f>+D28-SUM(D19:D26)</f>
        <v>25</v>
      </c>
      <c r="E27" s="15">
        <f>+E28-SUM(E19:E26)</f>
        <v>1.0588733587463039E-2</v>
      </c>
      <c r="F27" s="14">
        <f>+F28-SUM(F19:F26)</f>
        <v>29</v>
      </c>
      <c r="G27" s="15">
        <f>+G28-SUM(G19:G26)</f>
        <v>1.1417322834645804E-2</v>
      </c>
      <c r="H27" s="16">
        <f>+D27/F27-1</f>
        <v>-0.13793103448275867</v>
      </c>
      <c r="I27" s="14">
        <f>+I28-SUM(I20:I26)</f>
        <v>662</v>
      </c>
      <c r="J27" s="16">
        <f>+D27/I27-1</f>
        <v>-0.96223564954682783</v>
      </c>
      <c r="K27" s="14">
        <f>+K28-SUM(K19:K26)</f>
        <v>87</v>
      </c>
      <c r="L27" s="15">
        <f>+L28-SUM(L19:L26)</f>
        <v>9.1859360152043434E-3</v>
      </c>
      <c r="M27" s="14">
        <f>+M28-SUM(M19:M26)</f>
        <v>148</v>
      </c>
      <c r="N27" s="15">
        <f>+N28-SUM(N19:N26)</f>
        <v>1.3499954392045987E-2</v>
      </c>
      <c r="O27" s="16">
        <f>+K27/M27-1</f>
        <v>-0.41216216216216217</v>
      </c>
    </row>
    <row r="28" spans="2:16" ht="14.4" thickBot="1">
      <c r="B28" s="22" t="s">
        <v>45</v>
      </c>
      <c r="C28" s="22" t="s">
        <v>39</v>
      </c>
      <c r="D28" s="23">
        <v>2361</v>
      </c>
      <c r="E28" s="24">
        <v>1</v>
      </c>
      <c r="F28" s="23">
        <v>2540</v>
      </c>
      <c r="G28" s="24">
        <v>1</v>
      </c>
      <c r="H28" s="25">
        <v>-7.047244094488192E-2</v>
      </c>
      <c r="I28" s="23">
        <v>2735</v>
      </c>
      <c r="J28" s="24">
        <v>-0.13674588665447895</v>
      </c>
      <c r="K28" s="23">
        <v>9471</v>
      </c>
      <c r="L28" s="24">
        <v>1</v>
      </c>
      <c r="M28" s="23">
        <v>10963</v>
      </c>
      <c r="N28" s="24">
        <v>1</v>
      </c>
      <c r="O28" s="25">
        <v>-0.13609413481711208</v>
      </c>
    </row>
    <row r="29" spans="2:16" ht="14.4" thickBot="1">
      <c r="B29" s="22" t="s">
        <v>56</v>
      </c>
      <c r="C29" s="22" t="s">
        <v>39</v>
      </c>
      <c r="D29" s="23">
        <v>5</v>
      </c>
      <c r="E29" s="24">
        <v>1</v>
      </c>
      <c r="F29" s="23">
        <v>3</v>
      </c>
      <c r="G29" s="24">
        <v>1</v>
      </c>
      <c r="H29" s="25">
        <v>0.66666666666666674</v>
      </c>
      <c r="I29" s="23">
        <v>2</v>
      </c>
      <c r="J29" s="24">
        <v>1.5</v>
      </c>
      <c r="K29" s="23">
        <v>12</v>
      </c>
      <c r="L29" s="24">
        <v>1</v>
      </c>
      <c r="M29" s="23">
        <v>10</v>
      </c>
      <c r="N29" s="24">
        <v>1</v>
      </c>
      <c r="O29" s="25">
        <v>0.19999999999999996</v>
      </c>
      <c r="P29" s="33"/>
    </row>
    <row r="30" spans="2:16" ht="14.4" thickBot="1">
      <c r="B30" s="81"/>
      <c r="C30" s="82" t="s">
        <v>39</v>
      </c>
      <c r="D30" s="26">
        <v>2418</v>
      </c>
      <c r="E30" s="27">
        <v>1</v>
      </c>
      <c r="F30" s="26">
        <v>2587</v>
      </c>
      <c r="G30" s="27">
        <v>1</v>
      </c>
      <c r="H30" s="28">
        <v>-6.5326633165829096E-2</v>
      </c>
      <c r="I30" s="26">
        <v>2765</v>
      </c>
      <c r="J30" s="28">
        <v>-0.12549728752260403</v>
      </c>
      <c r="K30" s="26">
        <v>9644</v>
      </c>
      <c r="L30" s="27">
        <v>1</v>
      </c>
      <c r="M30" s="26">
        <v>11185</v>
      </c>
      <c r="N30" s="27">
        <v>1</v>
      </c>
      <c r="O30" s="28">
        <v>-0.13777380420205632</v>
      </c>
      <c r="P30" s="33"/>
    </row>
    <row r="31" spans="2:16" ht="14.4" customHeight="1">
      <c r="B31" s="1" t="s">
        <v>70</v>
      </c>
      <c r="C31" s="29"/>
      <c r="D31" s="1"/>
      <c r="E31" s="1"/>
      <c r="F31" s="1"/>
      <c r="G31" s="1"/>
    </row>
    <row r="32" spans="2:16">
      <c r="B32" s="30" t="s">
        <v>71</v>
      </c>
      <c r="C32" s="1"/>
      <c r="D32" s="1"/>
      <c r="E32" s="1"/>
      <c r="F32" s="1"/>
      <c r="G32" s="1"/>
    </row>
    <row r="33" spans="2:15" ht="14.25" customHeight="1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</row>
    <row r="34" spans="2:15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>
      <c r="B35" s="108" t="s">
        <v>46</v>
      </c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61"/>
    </row>
    <row r="36" spans="2:15" ht="14.4" thickBot="1">
      <c r="B36" s="109" t="s">
        <v>47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62" t="s">
        <v>43</v>
      </c>
    </row>
    <row r="37" spans="2:15" ht="14.4" customHeight="1">
      <c r="B37" s="99" t="s">
        <v>30</v>
      </c>
      <c r="C37" s="101" t="s">
        <v>1</v>
      </c>
      <c r="D37" s="113" t="s">
        <v>99</v>
      </c>
      <c r="E37" s="103"/>
      <c r="F37" s="103"/>
      <c r="G37" s="103"/>
      <c r="H37" s="104"/>
      <c r="I37" s="107" t="s">
        <v>93</v>
      </c>
      <c r="J37" s="104"/>
      <c r="K37" s="107" t="s">
        <v>100</v>
      </c>
      <c r="L37" s="103"/>
      <c r="M37" s="103"/>
      <c r="N37" s="103"/>
      <c r="O37" s="110"/>
    </row>
    <row r="38" spans="2:15" ht="14.4" customHeight="1" thickBot="1">
      <c r="B38" s="100"/>
      <c r="C38" s="102"/>
      <c r="D38" s="114" t="s">
        <v>101</v>
      </c>
      <c r="E38" s="115"/>
      <c r="F38" s="115"/>
      <c r="G38" s="115"/>
      <c r="H38" s="117"/>
      <c r="I38" s="118" t="s">
        <v>94</v>
      </c>
      <c r="J38" s="117"/>
      <c r="K38" s="118" t="s">
        <v>102</v>
      </c>
      <c r="L38" s="115"/>
      <c r="M38" s="115"/>
      <c r="N38" s="115"/>
      <c r="O38" s="116"/>
    </row>
    <row r="39" spans="2:15" ht="14.4" customHeight="1">
      <c r="B39" s="100"/>
      <c r="C39" s="102"/>
      <c r="D39" s="95">
        <v>2024</v>
      </c>
      <c r="E39" s="96"/>
      <c r="F39" s="95">
        <v>2023</v>
      </c>
      <c r="G39" s="96"/>
      <c r="H39" s="85" t="s">
        <v>31</v>
      </c>
      <c r="I39" s="105">
        <v>2024</v>
      </c>
      <c r="J39" s="105" t="s">
        <v>103</v>
      </c>
      <c r="K39" s="95">
        <v>2024</v>
      </c>
      <c r="L39" s="96"/>
      <c r="M39" s="95">
        <v>2023</v>
      </c>
      <c r="N39" s="96"/>
      <c r="O39" s="85" t="s">
        <v>31</v>
      </c>
    </row>
    <row r="40" spans="2:15" ht="14.4" customHeight="1" thickBot="1">
      <c r="B40" s="87" t="s">
        <v>30</v>
      </c>
      <c r="C40" s="89" t="s">
        <v>33</v>
      </c>
      <c r="D40" s="119"/>
      <c r="E40" s="120"/>
      <c r="F40" s="119"/>
      <c r="G40" s="120"/>
      <c r="H40" s="86"/>
      <c r="I40" s="106"/>
      <c r="J40" s="106"/>
      <c r="K40" s="119"/>
      <c r="L40" s="120"/>
      <c r="M40" s="119"/>
      <c r="N40" s="120"/>
      <c r="O40" s="86"/>
    </row>
    <row r="41" spans="2:15" ht="14.4" customHeight="1">
      <c r="B41" s="87"/>
      <c r="C41" s="89"/>
      <c r="D41" s="6" t="s">
        <v>34</v>
      </c>
      <c r="E41" s="7" t="s">
        <v>2</v>
      </c>
      <c r="F41" s="6" t="s">
        <v>34</v>
      </c>
      <c r="G41" s="7" t="s">
        <v>2</v>
      </c>
      <c r="H41" s="91" t="s">
        <v>35</v>
      </c>
      <c r="I41" s="8" t="s">
        <v>34</v>
      </c>
      <c r="J41" s="93" t="s">
        <v>104</v>
      </c>
      <c r="K41" s="6" t="s">
        <v>34</v>
      </c>
      <c r="L41" s="7" t="s">
        <v>2</v>
      </c>
      <c r="M41" s="6" t="s">
        <v>34</v>
      </c>
      <c r="N41" s="7" t="s">
        <v>2</v>
      </c>
      <c r="O41" s="91" t="s">
        <v>35</v>
      </c>
    </row>
    <row r="42" spans="2:15" ht="14.4" customHeight="1" thickBot="1">
      <c r="B42" s="88"/>
      <c r="C42" s="90"/>
      <c r="D42" s="9" t="s">
        <v>36</v>
      </c>
      <c r="E42" s="10" t="s">
        <v>37</v>
      </c>
      <c r="F42" s="9" t="s">
        <v>36</v>
      </c>
      <c r="G42" s="10" t="s">
        <v>37</v>
      </c>
      <c r="H42" s="92"/>
      <c r="I42" s="11" t="s">
        <v>36</v>
      </c>
      <c r="J42" s="94"/>
      <c r="K42" s="9" t="s">
        <v>36</v>
      </c>
      <c r="L42" s="10" t="s">
        <v>37</v>
      </c>
      <c r="M42" s="9" t="s">
        <v>36</v>
      </c>
      <c r="N42" s="10" t="s">
        <v>37</v>
      </c>
      <c r="O42" s="92"/>
    </row>
    <row r="43" spans="2:15" ht="14.4" customHeight="1" thickBot="1">
      <c r="B43" s="63"/>
      <c r="C43" s="13"/>
      <c r="D43" s="14"/>
      <c r="E43" s="15"/>
      <c r="F43" s="14"/>
      <c r="G43" s="15"/>
      <c r="H43" s="16"/>
      <c r="I43" s="14"/>
      <c r="J43" s="16"/>
      <c r="K43" s="14"/>
      <c r="L43" s="15"/>
      <c r="M43" s="14"/>
      <c r="N43" s="15"/>
      <c r="O43" s="16"/>
    </row>
    <row r="44" spans="2:15" ht="14.4" thickBot="1">
      <c r="B44" s="22" t="s">
        <v>44</v>
      </c>
      <c r="C44" s="22" t="s">
        <v>39</v>
      </c>
      <c r="D44" s="23"/>
      <c r="E44" s="24"/>
      <c r="F44" s="23"/>
      <c r="G44" s="24"/>
      <c r="H44" s="25"/>
      <c r="I44" s="23"/>
      <c r="J44" s="24"/>
      <c r="K44" s="23"/>
      <c r="L44" s="24"/>
      <c r="M44" s="23"/>
      <c r="N44" s="24"/>
      <c r="O44" s="25"/>
    </row>
    <row r="45" spans="2:15" ht="14.4" thickBot="1">
      <c r="B45" s="63"/>
      <c r="C45" s="13" t="s">
        <v>13</v>
      </c>
      <c r="D45" s="14">
        <v>492</v>
      </c>
      <c r="E45" s="15">
        <v>0.29112426035502958</v>
      </c>
      <c r="F45" s="14">
        <v>351</v>
      </c>
      <c r="G45" s="15">
        <v>0.18434873949579833</v>
      </c>
      <c r="H45" s="16">
        <v>0.40170940170940161</v>
      </c>
      <c r="I45" s="14">
        <v>561</v>
      </c>
      <c r="J45" s="16">
        <v>-0.12299465240641716</v>
      </c>
      <c r="K45" s="14">
        <v>1911</v>
      </c>
      <c r="L45" s="15">
        <v>0.27210593763348995</v>
      </c>
      <c r="M45" s="14">
        <v>1439</v>
      </c>
      <c r="N45" s="15">
        <v>0.17308154919413038</v>
      </c>
      <c r="O45" s="16">
        <v>0.32800555941626119</v>
      </c>
    </row>
    <row r="46" spans="2:15" ht="14.4" thickBot="1">
      <c r="B46" s="64"/>
      <c r="C46" s="18" t="s">
        <v>11</v>
      </c>
      <c r="D46" s="19">
        <v>316</v>
      </c>
      <c r="E46" s="20">
        <v>0.18698224852071005</v>
      </c>
      <c r="F46" s="19">
        <v>464</v>
      </c>
      <c r="G46" s="20">
        <v>0.24369747899159663</v>
      </c>
      <c r="H46" s="21">
        <v>-0.31896551724137934</v>
      </c>
      <c r="I46" s="19">
        <v>404</v>
      </c>
      <c r="J46" s="21">
        <v>-0.21782178217821779</v>
      </c>
      <c r="K46" s="19">
        <v>1288</v>
      </c>
      <c r="L46" s="20">
        <v>0.18339740851487968</v>
      </c>
      <c r="M46" s="19">
        <v>1787</v>
      </c>
      <c r="N46" s="20">
        <v>0.21493865768583112</v>
      </c>
      <c r="O46" s="21">
        <v>-0.27923894795747062</v>
      </c>
    </row>
    <row r="47" spans="2:15" ht="15" customHeight="1" thickBot="1">
      <c r="B47" s="64"/>
      <c r="C47" s="13" t="s">
        <v>4</v>
      </c>
      <c r="D47" s="14">
        <v>279</v>
      </c>
      <c r="E47" s="15">
        <v>0.16508875739644971</v>
      </c>
      <c r="F47" s="14">
        <v>193</v>
      </c>
      <c r="G47" s="15">
        <v>0.1013655462184874</v>
      </c>
      <c r="H47" s="16">
        <v>0.44559585492227982</v>
      </c>
      <c r="I47" s="14">
        <v>414</v>
      </c>
      <c r="J47" s="16">
        <v>-0.32608695652173914</v>
      </c>
      <c r="K47" s="14">
        <v>1150</v>
      </c>
      <c r="L47" s="15">
        <v>0.16374768617399971</v>
      </c>
      <c r="M47" s="14">
        <v>644</v>
      </c>
      <c r="N47" s="15">
        <v>7.7459706519124372E-2</v>
      </c>
      <c r="O47" s="16">
        <v>0.78571428571428581</v>
      </c>
    </row>
    <row r="48" spans="2:15" ht="14.4" thickBot="1">
      <c r="B48" s="64"/>
      <c r="C48" s="65" t="s">
        <v>12</v>
      </c>
      <c r="D48" s="19">
        <v>297</v>
      </c>
      <c r="E48" s="20">
        <v>0.17573964497041419</v>
      </c>
      <c r="F48" s="19">
        <v>294</v>
      </c>
      <c r="G48" s="20">
        <v>0.15441176470588236</v>
      </c>
      <c r="H48" s="21">
        <v>1.0204081632652962E-2</v>
      </c>
      <c r="I48" s="19">
        <v>282</v>
      </c>
      <c r="J48" s="21">
        <v>5.3191489361702038E-2</v>
      </c>
      <c r="K48" s="19">
        <v>1134</v>
      </c>
      <c r="L48" s="20">
        <v>0.16146945749679625</v>
      </c>
      <c r="M48" s="19">
        <v>1722</v>
      </c>
      <c r="N48" s="20">
        <v>0.20712051960548472</v>
      </c>
      <c r="O48" s="21">
        <v>-0.34146341463414631</v>
      </c>
    </row>
    <row r="49" spans="2:15" ht="15" customHeight="1" thickBot="1">
      <c r="B49" s="64"/>
      <c r="C49" s="66" t="s">
        <v>3</v>
      </c>
      <c r="D49" s="14">
        <v>187</v>
      </c>
      <c r="E49" s="15">
        <v>0.11065088757396449</v>
      </c>
      <c r="F49" s="14">
        <v>382</v>
      </c>
      <c r="G49" s="15">
        <v>0.20063025210084034</v>
      </c>
      <c r="H49" s="16">
        <v>-0.51047120418848169</v>
      </c>
      <c r="I49" s="14">
        <v>275</v>
      </c>
      <c r="J49" s="16">
        <v>-0.31999999999999995</v>
      </c>
      <c r="K49" s="14">
        <v>930</v>
      </c>
      <c r="L49" s="15">
        <v>0.13242204186245193</v>
      </c>
      <c r="M49" s="14">
        <v>1757</v>
      </c>
      <c r="N49" s="15">
        <v>0.21133028626413278</v>
      </c>
      <c r="O49" s="16">
        <v>-0.47068867387592483</v>
      </c>
    </row>
    <row r="50" spans="2:15" ht="14.4" thickBot="1">
      <c r="B50" s="64"/>
      <c r="C50" s="67" t="s">
        <v>14</v>
      </c>
      <c r="D50" s="19">
        <v>72</v>
      </c>
      <c r="E50" s="20">
        <v>4.2603550295857988E-2</v>
      </c>
      <c r="F50" s="19">
        <v>111</v>
      </c>
      <c r="G50" s="20">
        <v>5.8298319327731093E-2</v>
      </c>
      <c r="H50" s="21">
        <v>-0.35135135135135132</v>
      </c>
      <c r="I50" s="19">
        <v>71</v>
      </c>
      <c r="J50" s="21">
        <v>1.4084507042253502E-2</v>
      </c>
      <c r="K50" s="19">
        <v>297</v>
      </c>
      <c r="L50" s="20">
        <v>4.2289619820589493E-2</v>
      </c>
      <c r="M50" s="19">
        <v>516</v>
      </c>
      <c r="N50" s="20">
        <v>6.2063988453211448E-2</v>
      </c>
      <c r="O50" s="21">
        <v>-0.42441860465116277</v>
      </c>
    </row>
    <row r="51" spans="2:15" ht="14.4" thickBot="1">
      <c r="B51" s="64"/>
      <c r="C51" s="13" t="s">
        <v>15</v>
      </c>
      <c r="D51" s="14">
        <v>33</v>
      </c>
      <c r="E51" s="15">
        <v>1.952662721893491E-2</v>
      </c>
      <c r="F51" s="14">
        <v>60</v>
      </c>
      <c r="G51" s="15">
        <v>3.1512605042016806E-2</v>
      </c>
      <c r="H51" s="16">
        <v>-0.44999999999999996</v>
      </c>
      <c r="I51" s="14">
        <v>78</v>
      </c>
      <c r="J51" s="16">
        <v>-0.57692307692307687</v>
      </c>
      <c r="K51" s="14">
        <v>222</v>
      </c>
      <c r="L51" s="15">
        <v>3.1610422896198205E-2</v>
      </c>
      <c r="M51" s="14">
        <v>256</v>
      </c>
      <c r="N51" s="15">
        <v>3.0791436131825837E-2</v>
      </c>
      <c r="O51" s="16">
        <v>-0.1328125</v>
      </c>
    </row>
    <row r="52" spans="2:15" ht="14.4" thickBot="1">
      <c r="B52" s="64"/>
      <c r="C52" s="67" t="s">
        <v>67</v>
      </c>
      <c r="D52" s="19">
        <v>14</v>
      </c>
      <c r="E52" s="20">
        <v>8.2840236686390536E-3</v>
      </c>
      <c r="F52" s="19">
        <v>49</v>
      </c>
      <c r="G52" s="20">
        <v>2.5735294117647058E-2</v>
      </c>
      <c r="H52" s="21">
        <v>-0.7142857142857143</v>
      </c>
      <c r="I52" s="19">
        <v>16</v>
      </c>
      <c r="J52" s="21">
        <v>-0.125</v>
      </c>
      <c r="K52" s="19">
        <v>91</v>
      </c>
      <c r="L52" s="20">
        <v>1.295742560159476E-2</v>
      </c>
      <c r="M52" s="19">
        <v>193</v>
      </c>
      <c r="N52" s="20">
        <v>2.3213856146259322E-2</v>
      </c>
      <c r="O52" s="21">
        <v>-0.52849740932642486</v>
      </c>
    </row>
    <row r="53" spans="2:15" ht="14.4" thickBot="1">
      <c r="B53" s="68"/>
      <c r="C53" s="13" t="s">
        <v>38</v>
      </c>
      <c r="D53" s="14">
        <v>0</v>
      </c>
      <c r="E53" s="15">
        <v>0</v>
      </c>
      <c r="F53" s="14">
        <v>0</v>
      </c>
      <c r="G53" s="15">
        <v>0</v>
      </c>
      <c r="H53" s="16"/>
      <c r="I53" s="14">
        <v>0</v>
      </c>
      <c r="J53" s="16"/>
      <c r="K53" s="14">
        <v>0</v>
      </c>
      <c r="L53" s="15">
        <v>0</v>
      </c>
      <c r="M53" s="14">
        <v>0</v>
      </c>
      <c r="N53" s="15">
        <v>0</v>
      </c>
      <c r="O53" s="16"/>
    </row>
    <row r="54" spans="2:15" ht="14.4" thickBot="1">
      <c r="B54" s="22" t="s">
        <v>45</v>
      </c>
      <c r="C54" s="22" t="s">
        <v>39</v>
      </c>
      <c r="D54" s="23">
        <v>1690</v>
      </c>
      <c r="E54" s="24">
        <v>1</v>
      </c>
      <c r="F54" s="23">
        <v>1904</v>
      </c>
      <c r="G54" s="24">
        <v>1</v>
      </c>
      <c r="H54" s="25">
        <v>-0.11239495798319332</v>
      </c>
      <c r="I54" s="23">
        <v>2101</v>
      </c>
      <c r="J54" s="24">
        <v>-0.19562113279390769</v>
      </c>
      <c r="K54" s="23">
        <v>7023</v>
      </c>
      <c r="L54" s="24">
        <v>1</v>
      </c>
      <c r="M54" s="23">
        <v>8314</v>
      </c>
      <c r="N54" s="24">
        <v>1</v>
      </c>
      <c r="O54" s="25">
        <v>-0.15528025018041858</v>
      </c>
    </row>
    <row r="55" spans="2:15" ht="14.4" thickBot="1">
      <c r="B55" s="22" t="s">
        <v>56</v>
      </c>
      <c r="C55" s="22" t="s">
        <v>39</v>
      </c>
      <c r="D55" s="23">
        <v>1</v>
      </c>
      <c r="E55" s="24">
        <v>1</v>
      </c>
      <c r="F55" s="23">
        <v>0</v>
      </c>
      <c r="G55" s="24">
        <v>1</v>
      </c>
      <c r="H55" s="25"/>
      <c r="I55" s="23">
        <v>1</v>
      </c>
      <c r="J55" s="24">
        <v>0</v>
      </c>
      <c r="K55" s="23">
        <v>3</v>
      </c>
      <c r="L55" s="24">
        <v>1</v>
      </c>
      <c r="M55" s="23">
        <v>3</v>
      </c>
      <c r="N55" s="24">
        <v>1</v>
      </c>
      <c r="O55" s="25">
        <v>0</v>
      </c>
    </row>
    <row r="56" spans="2:15" ht="14.4" thickBot="1">
      <c r="B56" s="81"/>
      <c r="C56" s="82" t="s">
        <v>39</v>
      </c>
      <c r="D56" s="26">
        <v>1691</v>
      </c>
      <c r="E56" s="27">
        <v>1</v>
      </c>
      <c r="F56" s="26">
        <v>1904</v>
      </c>
      <c r="G56" s="27">
        <v>1</v>
      </c>
      <c r="H56" s="28">
        <v>-0.11186974789915971</v>
      </c>
      <c r="I56" s="26">
        <v>2102</v>
      </c>
      <c r="J56" s="28">
        <v>-0.19552806850618454</v>
      </c>
      <c r="K56" s="26">
        <v>7026</v>
      </c>
      <c r="L56" s="27">
        <v>1</v>
      </c>
      <c r="M56" s="26">
        <v>8317</v>
      </c>
      <c r="N56" s="27">
        <v>1</v>
      </c>
      <c r="O56" s="28">
        <v>-0.15522423950943853</v>
      </c>
    </row>
    <row r="57" spans="2:15">
      <c r="B57" s="1" t="s">
        <v>70</v>
      </c>
      <c r="C57" s="29"/>
      <c r="D57" s="1"/>
      <c r="E57" s="1"/>
      <c r="F57" s="1"/>
      <c r="G57" s="1"/>
      <c r="H57" s="72"/>
      <c r="I57" s="72"/>
      <c r="J57" s="72"/>
      <c r="K57" s="72"/>
      <c r="L57" s="72"/>
      <c r="M57" s="72"/>
      <c r="N57" s="72"/>
      <c r="O57" s="72"/>
    </row>
    <row r="58" spans="2:15">
      <c r="B58" s="30" t="s">
        <v>71</v>
      </c>
      <c r="C58" s="1"/>
      <c r="D58" s="1"/>
      <c r="E58" s="1"/>
      <c r="F58" s="1"/>
      <c r="G58" s="1"/>
    </row>
    <row r="60" spans="2:15">
      <c r="B60" s="108" t="s">
        <v>54</v>
      </c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61"/>
    </row>
    <row r="61" spans="2:15" ht="14.4" thickBot="1">
      <c r="B61" s="109" t="s">
        <v>55</v>
      </c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62" t="s">
        <v>43</v>
      </c>
    </row>
    <row r="62" spans="2:15">
      <c r="B62" s="99" t="s">
        <v>30</v>
      </c>
      <c r="C62" s="101" t="s">
        <v>1</v>
      </c>
      <c r="D62" s="113" t="s">
        <v>99</v>
      </c>
      <c r="E62" s="103"/>
      <c r="F62" s="103"/>
      <c r="G62" s="103"/>
      <c r="H62" s="104"/>
      <c r="I62" s="107" t="s">
        <v>93</v>
      </c>
      <c r="J62" s="104"/>
      <c r="K62" s="107" t="s">
        <v>100</v>
      </c>
      <c r="L62" s="103"/>
      <c r="M62" s="103"/>
      <c r="N62" s="103"/>
      <c r="O62" s="110"/>
    </row>
    <row r="63" spans="2:15" ht="14.4" thickBot="1">
      <c r="B63" s="100"/>
      <c r="C63" s="102"/>
      <c r="D63" s="114" t="s">
        <v>101</v>
      </c>
      <c r="E63" s="115"/>
      <c r="F63" s="115"/>
      <c r="G63" s="115"/>
      <c r="H63" s="117"/>
      <c r="I63" s="118" t="s">
        <v>94</v>
      </c>
      <c r="J63" s="117"/>
      <c r="K63" s="118" t="s">
        <v>102</v>
      </c>
      <c r="L63" s="115"/>
      <c r="M63" s="115"/>
      <c r="N63" s="115"/>
      <c r="O63" s="116"/>
    </row>
    <row r="64" spans="2:15" ht="15" customHeight="1">
      <c r="B64" s="100"/>
      <c r="C64" s="102"/>
      <c r="D64" s="95">
        <v>2024</v>
      </c>
      <c r="E64" s="96"/>
      <c r="F64" s="95">
        <v>2023</v>
      </c>
      <c r="G64" s="96"/>
      <c r="H64" s="85" t="s">
        <v>31</v>
      </c>
      <c r="I64" s="105">
        <v>2024</v>
      </c>
      <c r="J64" s="105" t="s">
        <v>103</v>
      </c>
      <c r="K64" s="95">
        <v>2024</v>
      </c>
      <c r="L64" s="96"/>
      <c r="M64" s="95">
        <v>2023</v>
      </c>
      <c r="N64" s="96"/>
      <c r="O64" s="85" t="s">
        <v>31</v>
      </c>
    </row>
    <row r="65" spans="2:15" ht="15" customHeight="1" thickBot="1">
      <c r="B65" s="87" t="s">
        <v>30</v>
      </c>
      <c r="C65" s="89" t="s">
        <v>33</v>
      </c>
      <c r="D65" s="119"/>
      <c r="E65" s="120"/>
      <c r="F65" s="119"/>
      <c r="G65" s="120"/>
      <c r="H65" s="86"/>
      <c r="I65" s="106"/>
      <c r="J65" s="106"/>
      <c r="K65" s="119"/>
      <c r="L65" s="120"/>
      <c r="M65" s="119"/>
      <c r="N65" s="120"/>
      <c r="O65" s="86"/>
    </row>
    <row r="66" spans="2:15" ht="15" customHeight="1">
      <c r="B66" s="87"/>
      <c r="C66" s="89"/>
      <c r="D66" s="6" t="s">
        <v>34</v>
      </c>
      <c r="E66" s="7" t="s">
        <v>2</v>
      </c>
      <c r="F66" s="6" t="s">
        <v>34</v>
      </c>
      <c r="G66" s="7" t="s">
        <v>2</v>
      </c>
      <c r="H66" s="91" t="s">
        <v>35</v>
      </c>
      <c r="I66" s="8" t="s">
        <v>34</v>
      </c>
      <c r="J66" s="93" t="s">
        <v>104</v>
      </c>
      <c r="K66" s="6" t="s">
        <v>34</v>
      </c>
      <c r="L66" s="7" t="s">
        <v>2</v>
      </c>
      <c r="M66" s="6" t="s">
        <v>34</v>
      </c>
      <c r="N66" s="7" t="s">
        <v>2</v>
      </c>
      <c r="O66" s="91" t="s">
        <v>35</v>
      </c>
    </row>
    <row r="67" spans="2:15" ht="27" thickBot="1">
      <c r="B67" s="88"/>
      <c r="C67" s="90"/>
      <c r="D67" s="9" t="s">
        <v>36</v>
      </c>
      <c r="E67" s="10" t="s">
        <v>37</v>
      </c>
      <c r="F67" s="9" t="s">
        <v>36</v>
      </c>
      <c r="G67" s="10" t="s">
        <v>37</v>
      </c>
      <c r="H67" s="92"/>
      <c r="I67" s="11" t="s">
        <v>36</v>
      </c>
      <c r="J67" s="94"/>
      <c r="K67" s="9" t="s">
        <v>36</v>
      </c>
      <c r="L67" s="10" t="s">
        <v>37</v>
      </c>
      <c r="M67" s="9" t="s">
        <v>36</v>
      </c>
      <c r="N67" s="10" t="s">
        <v>37</v>
      </c>
      <c r="O67" s="92"/>
    </row>
    <row r="68" spans="2:15" ht="14.4" thickBot="1">
      <c r="B68" s="63"/>
      <c r="C68" s="13" t="s">
        <v>15</v>
      </c>
      <c r="D68" s="14">
        <v>226</v>
      </c>
      <c r="E68" s="15">
        <v>0.3108665749656121</v>
      </c>
      <c r="F68" s="14">
        <v>161</v>
      </c>
      <c r="G68" s="15">
        <v>0.23572474377745242</v>
      </c>
      <c r="H68" s="16">
        <v>0.40372670807453415</v>
      </c>
      <c r="I68" s="14">
        <v>181</v>
      </c>
      <c r="J68" s="16">
        <v>0.24861878453038666</v>
      </c>
      <c r="K68" s="14">
        <v>731</v>
      </c>
      <c r="L68" s="15">
        <v>0.2792207792207792</v>
      </c>
      <c r="M68" s="14">
        <v>635</v>
      </c>
      <c r="N68" s="15">
        <v>0.22140864714086472</v>
      </c>
      <c r="O68" s="16">
        <v>0.15118110236220472</v>
      </c>
    </row>
    <row r="69" spans="2:15" ht="14.4" thickBot="1">
      <c r="B69" s="64"/>
      <c r="C69" s="18" t="s">
        <v>12</v>
      </c>
      <c r="D69" s="19">
        <v>145</v>
      </c>
      <c r="E69" s="20">
        <v>0.19944979367262725</v>
      </c>
      <c r="F69" s="19">
        <v>127</v>
      </c>
      <c r="G69" s="20">
        <v>0.18594436310395315</v>
      </c>
      <c r="H69" s="21">
        <v>0.1417322834645669</v>
      </c>
      <c r="I69" s="19">
        <v>128</v>
      </c>
      <c r="J69" s="21">
        <v>0.1328125</v>
      </c>
      <c r="K69" s="19">
        <v>494</v>
      </c>
      <c r="L69" s="20">
        <v>0.18869365928189458</v>
      </c>
      <c r="M69" s="19">
        <v>517</v>
      </c>
      <c r="N69" s="20">
        <v>0.18026499302649931</v>
      </c>
      <c r="O69" s="21">
        <v>-4.4487427466150864E-2</v>
      </c>
    </row>
    <row r="70" spans="2:15" ht="14.4" thickBot="1">
      <c r="B70" s="64"/>
      <c r="C70" s="13" t="s">
        <v>13</v>
      </c>
      <c r="D70" s="14">
        <v>100</v>
      </c>
      <c r="E70" s="15">
        <v>0.13755158184319119</v>
      </c>
      <c r="F70" s="14">
        <v>65</v>
      </c>
      <c r="G70" s="15">
        <v>9.5168374816983897E-2</v>
      </c>
      <c r="H70" s="16">
        <v>0.53846153846153855</v>
      </c>
      <c r="I70" s="14">
        <v>76</v>
      </c>
      <c r="J70" s="16">
        <v>0.31578947368421062</v>
      </c>
      <c r="K70" s="14">
        <v>336</v>
      </c>
      <c r="L70" s="15">
        <v>0.12834224598930483</v>
      </c>
      <c r="M70" s="14">
        <v>287</v>
      </c>
      <c r="N70" s="15">
        <v>0.1000697350069735</v>
      </c>
      <c r="O70" s="16">
        <v>0.1707317073170731</v>
      </c>
    </row>
    <row r="71" spans="2:15" ht="14.4" thickBot="1">
      <c r="B71" s="64"/>
      <c r="C71" s="65" t="s">
        <v>4</v>
      </c>
      <c r="D71" s="19">
        <v>69</v>
      </c>
      <c r="E71" s="20">
        <v>9.4910591471801919E-2</v>
      </c>
      <c r="F71" s="19">
        <v>86</v>
      </c>
      <c r="G71" s="20">
        <v>0.12591508052708639</v>
      </c>
      <c r="H71" s="21">
        <v>-0.19767441860465118</v>
      </c>
      <c r="I71" s="19">
        <v>81</v>
      </c>
      <c r="J71" s="21">
        <v>-0.14814814814814814</v>
      </c>
      <c r="K71" s="19">
        <v>315</v>
      </c>
      <c r="L71" s="20">
        <v>0.12032085561497326</v>
      </c>
      <c r="M71" s="19">
        <v>375</v>
      </c>
      <c r="N71" s="20">
        <v>0.1307531380753138</v>
      </c>
      <c r="O71" s="21">
        <v>-0.16000000000000003</v>
      </c>
    </row>
    <row r="72" spans="2:15" ht="14.4" thickBot="1">
      <c r="B72" s="64"/>
      <c r="C72" s="66" t="s">
        <v>11</v>
      </c>
      <c r="D72" s="14">
        <v>75</v>
      </c>
      <c r="E72" s="15">
        <v>0.1031636863823934</v>
      </c>
      <c r="F72" s="14">
        <v>104</v>
      </c>
      <c r="G72" s="15">
        <v>0.15226939970717424</v>
      </c>
      <c r="H72" s="16">
        <v>-0.27884615384615385</v>
      </c>
      <c r="I72" s="14">
        <v>95</v>
      </c>
      <c r="J72" s="16">
        <v>-0.21052631578947367</v>
      </c>
      <c r="K72" s="14">
        <v>303</v>
      </c>
      <c r="L72" s="15">
        <v>0.11573720397249809</v>
      </c>
      <c r="M72" s="14">
        <v>420</v>
      </c>
      <c r="N72" s="15">
        <v>0.14644351464435146</v>
      </c>
      <c r="O72" s="16">
        <v>-0.27857142857142858</v>
      </c>
    </row>
    <row r="73" spans="2:15" ht="14.4" thickBot="1">
      <c r="B73" s="64"/>
      <c r="C73" s="67" t="s">
        <v>3</v>
      </c>
      <c r="D73" s="19">
        <v>44</v>
      </c>
      <c r="E73" s="20">
        <v>6.0522696011004129E-2</v>
      </c>
      <c r="F73" s="19">
        <v>47</v>
      </c>
      <c r="G73" s="20">
        <v>6.8814055636896049E-2</v>
      </c>
      <c r="H73" s="21">
        <v>-6.3829787234042534E-2</v>
      </c>
      <c r="I73" s="19">
        <v>37</v>
      </c>
      <c r="J73" s="21">
        <v>0.18918918918918926</v>
      </c>
      <c r="K73" s="19">
        <v>164</v>
      </c>
      <c r="L73" s="20">
        <v>6.2643239113827354E-2</v>
      </c>
      <c r="M73" s="19">
        <v>208</v>
      </c>
      <c r="N73" s="20">
        <v>7.252440725244072E-2</v>
      </c>
      <c r="O73" s="21">
        <v>-0.21153846153846156</v>
      </c>
    </row>
    <row r="74" spans="2:15" ht="14.4" thickBot="1">
      <c r="B74" s="64"/>
      <c r="C74" s="13" t="s">
        <v>14</v>
      </c>
      <c r="D74" s="14">
        <v>23</v>
      </c>
      <c r="E74" s="15">
        <v>3.1636863823933978E-2</v>
      </c>
      <c r="F74" s="14">
        <v>53</v>
      </c>
      <c r="G74" s="15">
        <v>7.7598828696925332E-2</v>
      </c>
      <c r="H74" s="16">
        <v>-0.56603773584905659</v>
      </c>
      <c r="I74" s="14">
        <v>27</v>
      </c>
      <c r="J74" s="16">
        <v>-0.14814814814814814</v>
      </c>
      <c r="K74" s="14">
        <v>129</v>
      </c>
      <c r="L74" s="15">
        <v>4.9274255156608097E-2</v>
      </c>
      <c r="M74" s="14">
        <v>203</v>
      </c>
      <c r="N74" s="15">
        <v>7.0781032078103212E-2</v>
      </c>
      <c r="O74" s="16">
        <v>-0.3645320197044335</v>
      </c>
    </row>
    <row r="75" spans="2:15" ht="14.4" thickBot="1">
      <c r="B75" s="64"/>
      <c r="C75" s="67" t="s">
        <v>38</v>
      </c>
      <c r="D75" s="19">
        <f>+D76-SUM(D68:D74)</f>
        <v>45</v>
      </c>
      <c r="E75" s="20">
        <f>+E76-SUM(E68:E74)</f>
        <v>6.1898211829436112E-2</v>
      </c>
      <c r="F75" s="19">
        <f>+F76-SUM(F68:F74)</f>
        <v>40</v>
      </c>
      <c r="G75" s="20">
        <f>+G76-SUM(G68:G74)</f>
        <v>5.8565153733528441E-2</v>
      </c>
      <c r="H75" s="21">
        <f>+D75/F75-1</f>
        <v>0.125</v>
      </c>
      <c r="I75" s="19">
        <f>+I76-SUM(I68:I74)</f>
        <v>38</v>
      </c>
      <c r="J75" s="21">
        <f>+D75/I75-1</f>
        <v>0.18421052631578938</v>
      </c>
      <c r="K75" s="19">
        <f>+K76-SUM(K68:K74)</f>
        <v>146</v>
      </c>
      <c r="L75" s="20">
        <f>+L76-SUM(L68:L74)</f>
        <v>5.5767761650114656E-2</v>
      </c>
      <c r="M75" s="19">
        <f>+M76-SUM(M68:M74)</f>
        <v>223</v>
      </c>
      <c r="N75" s="20">
        <f>+N76-SUM(N68:N74)</f>
        <v>7.7754532775453189E-2</v>
      </c>
      <c r="O75" s="21">
        <f>+K75/M75-1</f>
        <v>-0.3452914798206278</v>
      </c>
    </row>
    <row r="76" spans="2:15" ht="14.4" thickBot="1">
      <c r="B76" s="81"/>
      <c r="C76" s="82" t="s">
        <v>39</v>
      </c>
      <c r="D76" s="26">
        <v>727</v>
      </c>
      <c r="E76" s="27">
        <v>1</v>
      </c>
      <c r="F76" s="26">
        <v>683</v>
      </c>
      <c r="G76" s="27">
        <v>1</v>
      </c>
      <c r="H76" s="28">
        <v>6.4421669106881296E-2</v>
      </c>
      <c r="I76" s="26">
        <v>663</v>
      </c>
      <c r="J76" s="28">
        <v>9.6530920060331926E-2</v>
      </c>
      <c r="K76" s="26">
        <v>2618</v>
      </c>
      <c r="L76" s="27">
        <v>1</v>
      </c>
      <c r="M76" s="26">
        <v>2868</v>
      </c>
      <c r="N76" s="27">
        <v>1</v>
      </c>
      <c r="O76" s="28">
        <v>-8.7168758716875905E-2</v>
      </c>
    </row>
    <row r="77" spans="2:15">
      <c r="B77" s="1" t="s">
        <v>50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</row>
    <row r="78" spans="2:15">
      <c r="B78" s="30"/>
    </row>
  </sheetData>
  <mergeCells count="72">
    <mergeCell ref="B30:C30"/>
    <mergeCell ref="B56:C56"/>
    <mergeCell ref="B76:C76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H39:H40"/>
    <mergeCell ref="I39:I40"/>
    <mergeCell ref="J39:J40"/>
    <mergeCell ref="K39:L40"/>
    <mergeCell ref="B60:N60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</mergeCells>
  <conditionalFormatting sqref="D10:O17">
    <cfRule type="cellIs" dxfId="32" priority="34" operator="equal">
      <formula>0</formula>
    </cfRule>
  </conditionalFormatting>
  <conditionalFormatting sqref="D19:O27">
    <cfRule type="cellIs" dxfId="31" priority="24" operator="equal">
      <formula>0</formula>
    </cfRule>
  </conditionalFormatting>
  <conditionalFormatting sqref="D43:O43">
    <cfRule type="cellIs" dxfId="30" priority="19" operator="equal">
      <formula>0</formula>
    </cfRule>
  </conditionalFormatting>
  <conditionalFormatting sqref="D45:O53">
    <cfRule type="cellIs" dxfId="29" priority="8" operator="equal">
      <formula>0</formula>
    </cfRule>
  </conditionalFormatting>
  <conditionalFormatting sqref="D68:O75">
    <cfRule type="cellIs" dxfId="28" priority="1" operator="equal">
      <formula>0</formula>
    </cfRule>
  </conditionalFormatting>
  <conditionalFormatting sqref="H10:H29 O10:O29 J19:J27">
    <cfRule type="cellIs" dxfId="27" priority="28" operator="lessThan">
      <formula>0</formula>
    </cfRule>
  </conditionalFormatting>
  <conditionalFormatting sqref="H43:H55 O43:O55">
    <cfRule type="cellIs" dxfId="26" priority="6" operator="lessThan">
      <formula>0</formula>
    </cfRule>
  </conditionalFormatting>
  <conditionalFormatting sqref="H68:H75 J68:J75 O68:O75">
    <cfRule type="cellIs" dxfId="25" priority="5" operator="lessThan">
      <formula>0</formula>
    </cfRule>
  </conditionalFormatting>
  <conditionalFormatting sqref="J10:J17">
    <cfRule type="cellIs" dxfId="24" priority="38" operator="lessThan">
      <formula>0</formula>
    </cfRule>
  </conditionalFormatting>
  <conditionalFormatting sqref="J43">
    <cfRule type="cellIs" dxfId="23" priority="23" operator="lessThan">
      <formula>0</formula>
    </cfRule>
  </conditionalFormatting>
  <conditionalFormatting sqref="J45:J53">
    <cfRule type="cellIs" dxfId="22" priority="1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2"/>
  <sheetViews>
    <sheetView showGridLines="0" zoomScale="90" zoomScaleNormal="90" workbookViewId="0">
      <selection activeCell="D4" sqref="D4:O9"/>
    </sheetView>
  </sheetViews>
  <sheetFormatPr defaultColWidth="9.109375" defaultRowHeight="13.8"/>
  <cols>
    <col min="1" max="1" width="1.109375" style="42" customWidth="1"/>
    <col min="2" max="2" width="9.109375" style="42" customWidth="1"/>
    <col min="3" max="3" width="18.44140625" style="42" customWidth="1"/>
    <col min="4" max="9" width="9" style="42" customWidth="1"/>
    <col min="10" max="10" width="11" style="42" customWidth="1"/>
    <col min="11" max="14" width="9" style="42" customWidth="1"/>
    <col min="15" max="15" width="11.44140625" style="42" customWidth="1"/>
    <col min="16" max="16384" width="9.109375" style="42"/>
  </cols>
  <sheetData>
    <row r="1" spans="2:15">
      <c r="B1" s="42" t="s">
        <v>7</v>
      </c>
      <c r="E1" s="43"/>
      <c r="O1" s="44">
        <v>45420</v>
      </c>
    </row>
    <row r="2" spans="2:15">
      <c r="B2" s="108" t="s">
        <v>42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73"/>
    </row>
    <row r="3" spans="2:15" ht="14.4" thickBot="1">
      <c r="B3" s="109" t="s">
        <v>41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71" t="s">
        <v>86</v>
      </c>
    </row>
    <row r="4" spans="2:15" ht="15" customHeight="1">
      <c r="B4" s="99" t="s">
        <v>0</v>
      </c>
      <c r="C4" s="101" t="s">
        <v>1</v>
      </c>
      <c r="D4" s="113" t="s">
        <v>99</v>
      </c>
      <c r="E4" s="103"/>
      <c r="F4" s="103"/>
      <c r="G4" s="103"/>
      <c r="H4" s="104"/>
      <c r="I4" s="107" t="s">
        <v>93</v>
      </c>
      <c r="J4" s="104"/>
      <c r="K4" s="107" t="s">
        <v>100</v>
      </c>
      <c r="L4" s="103"/>
      <c r="M4" s="103"/>
      <c r="N4" s="103"/>
      <c r="O4" s="110"/>
    </row>
    <row r="5" spans="2:15" ht="14.4" thickBot="1">
      <c r="B5" s="100"/>
      <c r="C5" s="102"/>
      <c r="D5" s="114" t="s">
        <v>101</v>
      </c>
      <c r="E5" s="115"/>
      <c r="F5" s="115"/>
      <c r="G5" s="115"/>
      <c r="H5" s="117"/>
      <c r="I5" s="118" t="s">
        <v>94</v>
      </c>
      <c r="J5" s="117"/>
      <c r="K5" s="118" t="s">
        <v>102</v>
      </c>
      <c r="L5" s="115"/>
      <c r="M5" s="115"/>
      <c r="N5" s="115"/>
      <c r="O5" s="116"/>
    </row>
    <row r="6" spans="2:15" ht="19.5" customHeight="1">
      <c r="B6" s="100"/>
      <c r="C6" s="102"/>
      <c r="D6" s="95">
        <v>2024</v>
      </c>
      <c r="E6" s="96"/>
      <c r="F6" s="95">
        <v>2023</v>
      </c>
      <c r="G6" s="96"/>
      <c r="H6" s="85" t="s">
        <v>31</v>
      </c>
      <c r="I6" s="105">
        <v>2024</v>
      </c>
      <c r="J6" s="105" t="s">
        <v>103</v>
      </c>
      <c r="K6" s="95">
        <v>2024</v>
      </c>
      <c r="L6" s="96"/>
      <c r="M6" s="95">
        <v>2023</v>
      </c>
      <c r="N6" s="96"/>
      <c r="O6" s="85" t="s">
        <v>31</v>
      </c>
    </row>
    <row r="7" spans="2:15" ht="19.5" customHeight="1" thickBot="1">
      <c r="B7" s="87" t="s">
        <v>32</v>
      </c>
      <c r="C7" s="89" t="s">
        <v>33</v>
      </c>
      <c r="D7" s="119"/>
      <c r="E7" s="120"/>
      <c r="F7" s="119"/>
      <c r="G7" s="120"/>
      <c r="H7" s="86"/>
      <c r="I7" s="106"/>
      <c r="J7" s="106"/>
      <c r="K7" s="119"/>
      <c r="L7" s="120"/>
      <c r="M7" s="119"/>
      <c r="N7" s="120"/>
      <c r="O7" s="86"/>
    </row>
    <row r="8" spans="2:15" ht="15" customHeight="1">
      <c r="B8" s="87"/>
      <c r="C8" s="89"/>
      <c r="D8" s="6" t="s">
        <v>34</v>
      </c>
      <c r="E8" s="7" t="s">
        <v>2</v>
      </c>
      <c r="F8" s="6" t="s">
        <v>34</v>
      </c>
      <c r="G8" s="7" t="s">
        <v>2</v>
      </c>
      <c r="H8" s="91" t="s">
        <v>35</v>
      </c>
      <c r="I8" s="8" t="s">
        <v>34</v>
      </c>
      <c r="J8" s="93" t="s">
        <v>104</v>
      </c>
      <c r="K8" s="6" t="s">
        <v>34</v>
      </c>
      <c r="L8" s="7" t="s">
        <v>2</v>
      </c>
      <c r="M8" s="6" t="s">
        <v>34</v>
      </c>
      <c r="N8" s="7" t="s">
        <v>2</v>
      </c>
      <c r="O8" s="91" t="s">
        <v>35</v>
      </c>
    </row>
    <row r="9" spans="2:15" ht="15" customHeight="1" thickBot="1">
      <c r="B9" s="88"/>
      <c r="C9" s="90"/>
      <c r="D9" s="9" t="s">
        <v>36</v>
      </c>
      <c r="E9" s="10" t="s">
        <v>37</v>
      </c>
      <c r="F9" s="9" t="s">
        <v>36</v>
      </c>
      <c r="G9" s="10" t="s">
        <v>37</v>
      </c>
      <c r="H9" s="92"/>
      <c r="I9" s="11" t="s">
        <v>36</v>
      </c>
      <c r="J9" s="94"/>
      <c r="K9" s="9" t="s">
        <v>36</v>
      </c>
      <c r="L9" s="10" t="s">
        <v>37</v>
      </c>
      <c r="M9" s="9" t="s">
        <v>36</v>
      </c>
      <c r="N9" s="10" t="s">
        <v>37</v>
      </c>
      <c r="O9" s="92"/>
    </row>
    <row r="10" spans="2:15" ht="14.4" thickBot="1">
      <c r="B10" s="12">
        <v>1</v>
      </c>
      <c r="C10" s="13" t="s">
        <v>12</v>
      </c>
      <c r="D10" s="14">
        <v>92</v>
      </c>
      <c r="E10" s="15">
        <v>0.43396226415094341</v>
      </c>
      <c r="F10" s="14">
        <v>80</v>
      </c>
      <c r="G10" s="15">
        <v>0.58823529411764708</v>
      </c>
      <c r="H10" s="16">
        <v>0.14999999999999991</v>
      </c>
      <c r="I10" s="14">
        <v>77</v>
      </c>
      <c r="J10" s="16">
        <v>0.19480519480519476</v>
      </c>
      <c r="K10" s="14">
        <v>304</v>
      </c>
      <c r="L10" s="15">
        <v>0.42816901408450703</v>
      </c>
      <c r="M10" s="14">
        <v>213</v>
      </c>
      <c r="N10" s="15">
        <v>0.49419953596287702</v>
      </c>
      <c r="O10" s="16">
        <v>0.42723004694835676</v>
      </c>
    </row>
    <row r="11" spans="2:15" ht="14.4" thickBot="1">
      <c r="B11" s="59">
        <v>2</v>
      </c>
      <c r="C11" s="18" t="s">
        <v>19</v>
      </c>
      <c r="D11" s="19">
        <v>20</v>
      </c>
      <c r="E11" s="20">
        <v>9.4339622641509441E-2</v>
      </c>
      <c r="F11" s="19">
        <v>0</v>
      </c>
      <c r="G11" s="20">
        <v>0</v>
      </c>
      <c r="H11" s="21"/>
      <c r="I11" s="19">
        <v>13</v>
      </c>
      <c r="J11" s="21">
        <v>0.53846153846153855</v>
      </c>
      <c r="K11" s="19">
        <v>73</v>
      </c>
      <c r="L11" s="20">
        <v>0.10281690140845071</v>
      </c>
      <c r="M11" s="19">
        <v>0</v>
      </c>
      <c r="N11" s="20">
        <v>0</v>
      </c>
      <c r="O11" s="21"/>
    </row>
    <row r="12" spans="2:15" ht="14.4" thickBot="1">
      <c r="B12" s="12">
        <v>3</v>
      </c>
      <c r="C12" s="13" t="s">
        <v>51</v>
      </c>
      <c r="D12" s="14">
        <v>18</v>
      </c>
      <c r="E12" s="15">
        <v>8.4905660377358486E-2</v>
      </c>
      <c r="F12" s="14">
        <v>17</v>
      </c>
      <c r="G12" s="15">
        <v>0.125</v>
      </c>
      <c r="H12" s="16">
        <v>5.8823529411764719E-2</v>
      </c>
      <c r="I12" s="14">
        <v>15</v>
      </c>
      <c r="J12" s="16">
        <v>0.19999999999999996</v>
      </c>
      <c r="K12" s="14">
        <v>70</v>
      </c>
      <c r="L12" s="15">
        <v>9.8591549295774641E-2</v>
      </c>
      <c r="M12" s="14">
        <v>56</v>
      </c>
      <c r="N12" s="15">
        <v>0.12993039443155452</v>
      </c>
      <c r="O12" s="16">
        <v>0.25</v>
      </c>
    </row>
    <row r="13" spans="2:15" ht="14.4" thickBot="1">
      <c r="B13" s="59">
        <v>4</v>
      </c>
      <c r="C13" s="18" t="s">
        <v>4</v>
      </c>
      <c r="D13" s="19">
        <v>15</v>
      </c>
      <c r="E13" s="20">
        <v>7.0754716981132074E-2</v>
      </c>
      <c r="F13" s="19">
        <v>10</v>
      </c>
      <c r="G13" s="20">
        <v>7.3529411764705885E-2</v>
      </c>
      <c r="H13" s="21">
        <v>0.5</v>
      </c>
      <c r="I13" s="19">
        <v>30</v>
      </c>
      <c r="J13" s="21">
        <v>-0.5</v>
      </c>
      <c r="K13" s="19">
        <v>69</v>
      </c>
      <c r="L13" s="20">
        <v>9.7183098591549291E-2</v>
      </c>
      <c r="M13" s="19">
        <v>42</v>
      </c>
      <c r="N13" s="20">
        <v>9.7447795823665889E-2</v>
      </c>
      <c r="O13" s="21">
        <v>0.64285714285714279</v>
      </c>
    </row>
    <row r="14" spans="2:15" ht="14.4" thickBot="1">
      <c r="B14" s="12">
        <v>5</v>
      </c>
      <c r="C14" s="13" t="s">
        <v>15</v>
      </c>
      <c r="D14" s="14">
        <v>20</v>
      </c>
      <c r="E14" s="15">
        <v>9.4339622641509441E-2</v>
      </c>
      <c r="F14" s="14">
        <v>11</v>
      </c>
      <c r="G14" s="15">
        <v>8.0882352941176475E-2</v>
      </c>
      <c r="H14" s="16">
        <v>0.81818181818181812</v>
      </c>
      <c r="I14" s="14">
        <v>11</v>
      </c>
      <c r="J14" s="16">
        <v>0.81818181818181812</v>
      </c>
      <c r="K14" s="14">
        <v>64</v>
      </c>
      <c r="L14" s="15">
        <v>9.014084507042254E-2</v>
      </c>
      <c r="M14" s="14">
        <v>48</v>
      </c>
      <c r="N14" s="15">
        <v>0.11136890951276102</v>
      </c>
      <c r="O14" s="16">
        <v>0.33333333333333326</v>
      </c>
    </row>
    <row r="15" spans="2:15" ht="14.4" thickBot="1">
      <c r="B15" s="83" t="s">
        <v>53</v>
      </c>
      <c r="C15" s="84"/>
      <c r="D15" s="23">
        <f>SUM(D10:D14)</f>
        <v>165</v>
      </c>
      <c r="E15" s="24">
        <f>D15/D17</f>
        <v>0.77830188679245282</v>
      </c>
      <c r="F15" s="23">
        <f>SUM(F10:F14)</f>
        <v>118</v>
      </c>
      <c r="G15" s="24">
        <f>F15/F17</f>
        <v>0.86764705882352944</v>
      </c>
      <c r="H15" s="25">
        <f>D15/F15-1</f>
        <v>0.39830508474576276</v>
      </c>
      <c r="I15" s="23">
        <f>SUM(I10:I14)</f>
        <v>146</v>
      </c>
      <c r="J15" s="24">
        <f>D15/I15-1</f>
        <v>0.13013698630136994</v>
      </c>
      <c r="K15" s="23">
        <f>SUM(K10:K14)</f>
        <v>580</v>
      </c>
      <c r="L15" s="24">
        <f>K15/K17</f>
        <v>0.81690140845070425</v>
      </c>
      <c r="M15" s="23">
        <f>SUM(M10:M14)</f>
        <v>359</v>
      </c>
      <c r="N15" s="24">
        <f>M15/M17</f>
        <v>0.83294663573085848</v>
      </c>
      <c r="O15" s="25">
        <f>K15/M15-1</f>
        <v>0.6155988857938719</v>
      </c>
    </row>
    <row r="16" spans="2:15" ht="14.4" thickBot="1">
      <c r="B16" s="83" t="s">
        <v>38</v>
      </c>
      <c r="C16" s="84"/>
      <c r="D16" s="38">
        <f>D17-D15</f>
        <v>47</v>
      </c>
      <c r="E16" s="24">
        <f t="shared" ref="E16:N16" si="0">E17-E15</f>
        <v>0.22169811320754718</v>
      </c>
      <c r="F16" s="38">
        <f t="shared" si="0"/>
        <v>18</v>
      </c>
      <c r="G16" s="24">
        <f t="shared" si="0"/>
        <v>0.13235294117647056</v>
      </c>
      <c r="H16" s="25">
        <f>D16/F16-1</f>
        <v>1.6111111111111112</v>
      </c>
      <c r="I16" s="38">
        <f t="shared" si="0"/>
        <v>35</v>
      </c>
      <c r="J16" s="25">
        <f>D16/I16-1</f>
        <v>0.34285714285714275</v>
      </c>
      <c r="K16" s="38">
        <f t="shared" si="0"/>
        <v>130</v>
      </c>
      <c r="L16" s="24">
        <f t="shared" si="0"/>
        <v>0.18309859154929575</v>
      </c>
      <c r="M16" s="38">
        <f t="shared" si="0"/>
        <v>72</v>
      </c>
      <c r="N16" s="24">
        <f t="shared" si="0"/>
        <v>0.16705336426914141</v>
      </c>
      <c r="O16" s="25">
        <f>K16/M16-1</f>
        <v>0.80555555555555558</v>
      </c>
    </row>
    <row r="17" spans="2:15" ht="14.4" thickBot="1">
      <c r="B17" s="81" t="s">
        <v>39</v>
      </c>
      <c r="C17" s="82"/>
      <c r="D17" s="26">
        <v>212</v>
      </c>
      <c r="E17" s="27">
        <v>1</v>
      </c>
      <c r="F17" s="26">
        <v>136</v>
      </c>
      <c r="G17" s="27">
        <v>1</v>
      </c>
      <c r="H17" s="28">
        <v>0.55882352941176472</v>
      </c>
      <c r="I17" s="26">
        <v>181</v>
      </c>
      <c r="J17" s="28">
        <v>0.17127071823204409</v>
      </c>
      <c r="K17" s="26">
        <v>710</v>
      </c>
      <c r="L17" s="27">
        <v>1</v>
      </c>
      <c r="M17" s="26">
        <v>431</v>
      </c>
      <c r="N17" s="27">
        <v>0.99999999999999989</v>
      </c>
      <c r="O17" s="28">
        <v>0.64733178654292334</v>
      </c>
    </row>
    <row r="18" spans="2:15">
      <c r="B18" s="42" t="s">
        <v>72</v>
      </c>
    </row>
    <row r="19" spans="2:15">
      <c r="B19" s="74" t="s">
        <v>91</v>
      </c>
    </row>
    <row r="20" spans="2:15">
      <c r="B20" s="30" t="s">
        <v>73</v>
      </c>
      <c r="C20" s="1"/>
      <c r="D20" s="1"/>
      <c r="E20" s="1"/>
      <c r="F20" s="1"/>
      <c r="G20" s="1"/>
    </row>
    <row r="21" spans="2:15">
      <c r="B21" s="75" t="s">
        <v>92</v>
      </c>
    </row>
    <row r="22" spans="2:15">
      <c r="B22" s="75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4" type="noConversion"/>
  <conditionalFormatting sqref="D10:O14">
    <cfRule type="cellIs" dxfId="21" priority="3" operator="equal">
      <formula>0</formula>
    </cfRule>
  </conditionalFormatting>
  <conditionalFormatting sqref="H10:H16 O10:O16">
    <cfRule type="cellIs" dxfId="20" priority="1" operator="lessThan">
      <formula>0</formula>
    </cfRule>
  </conditionalFormatting>
  <conditionalFormatting sqref="J10:J14">
    <cfRule type="cellIs" dxfId="19" priority="7" operator="lessThan">
      <formula>0</formula>
    </cfRule>
  </conditionalFormatting>
  <conditionalFormatting sqref="J16">
    <cfRule type="cellIs" dxfId="18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0D848-683D-4CF2-A3A4-3EBED88FC20E}">
  <sheetPr>
    <pageSetUpPr fitToPage="1"/>
  </sheetPr>
  <dimension ref="B1:W65"/>
  <sheetViews>
    <sheetView showGridLines="0" workbookViewId="0">
      <selection activeCell="Q9" sqref="Q9"/>
    </sheetView>
  </sheetViews>
  <sheetFormatPr defaultColWidth="9.109375" defaultRowHeight="13.8"/>
  <cols>
    <col min="1" max="1" width="2" style="1" customWidth="1"/>
    <col min="2" max="2" width="8.109375" style="1" customWidth="1"/>
    <col min="3" max="3" width="20.33203125" style="1" customWidth="1"/>
    <col min="4" max="9" width="8.88671875" style="1" customWidth="1"/>
    <col min="10" max="10" width="9.44140625" style="1" customWidth="1"/>
    <col min="11" max="12" width="11.33203125" style="1" customWidth="1"/>
    <col min="13" max="14" width="8.88671875" style="1" customWidth="1"/>
    <col min="15" max="15" width="13.33203125" style="1" customWidth="1"/>
    <col min="16" max="16" width="9.44140625" style="1" customWidth="1"/>
    <col min="17" max="17" width="20.88671875" style="1" customWidth="1"/>
    <col min="18" max="22" width="11" style="1" customWidth="1"/>
    <col min="23" max="23" width="11.6640625" style="1" customWidth="1"/>
    <col min="24" max="16384" width="9.109375" style="1"/>
  </cols>
  <sheetData>
    <row r="1" spans="2:15">
      <c r="B1" s="1" t="s">
        <v>7</v>
      </c>
      <c r="D1" s="2"/>
      <c r="O1" s="3">
        <v>45420</v>
      </c>
    </row>
    <row r="2" spans="2:15" ht="14.4" customHeight="1">
      <c r="B2" s="108" t="s">
        <v>68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2:15" ht="14.4" customHeight="1">
      <c r="B3" s="109" t="s">
        <v>40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</row>
    <row r="4" spans="2:15" ht="14.4" customHeight="1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 t="s">
        <v>43</v>
      </c>
    </row>
    <row r="5" spans="2:15" ht="14.4" customHeight="1">
      <c r="B5" s="99" t="s">
        <v>0</v>
      </c>
      <c r="C5" s="101" t="s">
        <v>1</v>
      </c>
      <c r="D5" s="113" t="s">
        <v>99</v>
      </c>
      <c r="E5" s="103"/>
      <c r="F5" s="103"/>
      <c r="G5" s="103"/>
      <c r="H5" s="104"/>
      <c r="I5" s="107" t="s">
        <v>93</v>
      </c>
      <c r="J5" s="104"/>
      <c r="K5" s="107" t="s">
        <v>100</v>
      </c>
      <c r="L5" s="103"/>
      <c r="M5" s="103"/>
      <c r="N5" s="103"/>
      <c r="O5" s="110"/>
    </row>
    <row r="6" spans="2:15" ht="14.4" customHeight="1" thickBot="1">
      <c r="B6" s="100"/>
      <c r="C6" s="102"/>
      <c r="D6" s="114" t="s">
        <v>101</v>
      </c>
      <c r="E6" s="115"/>
      <c r="F6" s="115"/>
      <c r="G6" s="115"/>
      <c r="H6" s="117"/>
      <c r="I6" s="118" t="s">
        <v>94</v>
      </c>
      <c r="J6" s="117"/>
      <c r="K6" s="118" t="s">
        <v>102</v>
      </c>
      <c r="L6" s="115"/>
      <c r="M6" s="115"/>
      <c r="N6" s="115"/>
      <c r="O6" s="116"/>
    </row>
    <row r="7" spans="2:15" ht="14.4" customHeight="1">
      <c r="B7" s="100"/>
      <c r="C7" s="102"/>
      <c r="D7" s="95">
        <v>2024</v>
      </c>
      <c r="E7" s="96"/>
      <c r="F7" s="95">
        <v>2023</v>
      </c>
      <c r="G7" s="96"/>
      <c r="H7" s="85" t="s">
        <v>31</v>
      </c>
      <c r="I7" s="105">
        <v>2024</v>
      </c>
      <c r="J7" s="105" t="s">
        <v>103</v>
      </c>
      <c r="K7" s="95">
        <v>2024</v>
      </c>
      <c r="L7" s="96"/>
      <c r="M7" s="95">
        <v>2023</v>
      </c>
      <c r="N7" s="96"/>
      <c r="O7" s="85" t="s">
        <v>31</v>
      </c>
    </row>
    <row r="8" spans="2:15" ht="14.4" customHeight="1" thickBot="1">
      <c r="B8" s="87" t="s">
        <v>32</v>
      </c>
      <c r="C8" s="89" t="s">
        <v>33</v>
      </c>
      <c r="D8" s="119"/>
      <c r="E8" s="120"/>
      <c r="F8" s="119"/>
      <c r="G8" s="120"/>
      <c r="H8" s="86"/>
      <c r="I8" s="106"/>
      <c r="J8" s="106"/>
      <c r="K8" s="119"/>
      <c r="L8" s="120"/>
      <c r="M8" s="119"/>
      <c r="N8" s="120"/>
      <c r="O8" s="86"/>
    </row>
    <row r="9" spans="2:15" ht="14.4" customHeight="1">
      <c r="B9" s="87"/>
      <c r="C9" s="89"/>
      <c r="D9" s="6" t="s">
        <v>34</v>
      </c>
      <c r="E9" s="7" t="s">
        <v>2</v>
      </c>
      <c r="F9" s="6" t="s">
        <v>34</v>
      </c>
      <c r="G9" s="7" t="s">
        <v>2</v>
      </c>
      <c r="H9" s="91" t="s">
        <v>35</v>
      </c>
      <c r="I9" s="8" t="s">
        <v>34</v>
      </c>
      <c r="J9" s="93" t="s">
        <v>104</v>
      </c>
      <c r="K9" s="6" t="s">
        <v>34</v>
      </c>
      <c r="L9" s="7" t="s">
        <v>2</v>
      </c>
      <c r="M9" s="6" t="s">
        <v>34</v>
      </c>
      <c r="N9" s="7" t="s">
        <v>2</v>
      </c>
      <c r="O9" s="91" t="s">
        <v>35</v>
      </c>
    </row>
    <row r="10" spans="2:15" ht="14.4" customHeight="1" thickBot="1">
      <c r="B10" s="88"/>
      <c r="C10" s="90"/>
      <c r="D10" s="9" t="s">
        <v>36</v>
      </c>
      <c r="E10" s="10" t="s">
        <v>37</v>
      </c>
      <c r="F10" s="9" t="s">
        <v>36</v>
      </c>
      <c r="G10" s="10" t="s">
        <v>37</v>
      </c>
      <c r="H10" s="92"/>
      <c r="I10" s="11" t="s">
        <v>36</v>
      </c>
      <c r="J10" s="94"/>
      <c r="K10" s="9" t="s">
        <v>36</v>
      </c>
      <c r="L10" s="10" t="s">
        <v>37</v>
      </c>
      <c r="M10" s="9" t="s">
        <v>36</v>
      </c>
      <c r="N10" s="10" t="s">
        <v>37</v>
      </c>
      <c r="O10" s="92"/>
    </row>
    <row r="11" spans="2:15" ht="14.4" customHeight="1" thickBot="1">
      <c r="B11" s="12">
        <v>1</v>
      </c>
      <c r="C11" s="13" t="s">
        <v>14</v>
      </c>
      <c r="D11" s="14">
        <v>997</v>
      </c>
      <c r="E11" s="15">
        <v>0.19001334095673719</v>
      </c>
      <c r="F11" s="14">
        <v>1005</v>
      </c>
      <c r="G11" s="15">
        <v>0.24269500120743781</v>
      </c>
      <c r="H11" s="16">
        <v>-7.9601990049751326E-3</v>
      </c>
      <c r="I11" s="14">
        <v>1309</v>
      </c>
      <c r="J11" s="16">
        <v>-0.23834988540870894</v>
      </c>
      <c r="K11" s="14">
        <v>4089</v>
      </c>
      <c r="L11" s="15">
        <v>0.19129824561403508</v>
      </c>
      <c r="M11" s="14">
        <v>4577</v>
      </c>
      <c r="N11" s="15">
        <v>0.22920526816565676</v>
      </c>
      <c r="O11" s="16">
        <v>-0.10662005680576792</v>
      </c>
    </row>
    <row r="12" spans="2:15" ht="14.4" customHeight="1" thickBot="1">
      <c r="B12" s="17">
        <v>2</v>
      </c>
      <c r="C12" s="18" t="s">
        <v>16</v>
      </c>
      <c r="D12" s="19">
        <v>493</v>
      </c>
      <c r="E12" s="20">
        <v>9.3958452449018487E-2</v>
      </c>
      <c r="F12" s="19">
        <v>239</v>
      </c>
      <c r="G12" s="20">
        <v>5.7715527650326011E-2</v>
      </c>
      <c r="H12" s="21">
        <v>1.0627615062761508</v>
      </c>
      <c r="I12" s="19">
        <v>959</v>
      </c>
      <c r="J12" s="21">
        <v>-0.48592283628779975</v>
      </c>
      <c r="K12" s="19">
        <v>2959</v>
      </c>
      <c r="L12" s="20">
        <v>0.13843274853801169</v>
      </c>
      <c r="M12" s="19">
        <v>2447</v>
      </c>
      <c r="N12" s="20">
        <v>0.1225399369021984</v>
      </c>
      <c r="O12" s="21">
        <v>0.20923579893747446</v>
      </c>
    </row>
    <row r="13" spans="2:15" ht="14.4" customHeight="1" thickBot="1">
      <c r="B13" s="12">
        <v>3</v>
      </c>
      <c r="C13" s="13" t="s">
        <v>19</v>
      </c>
      <c r="D13" s="14">
        <v>699</v>
      </c>
      <c r="E13" s="15">
        <v>0.13321898227558604</v>
      </c>
      <c r="F13" s="14">
        <v>710</v>
      </c>
      <c r="G13" s="15">
        <v>0.17145617000724464</v>
      </c>
      <c r="H13" s="16">
        <v>-1.5492957746478853E-2</v>
      </c>
      <c r="I13" s="14">
        <v>795</v>
      </c>
      <c r="J13" s="16">
        <v>-0.12075471698113205</v>
      </c>
      <c r="K13" s="14">
        <v>2861</v>
      </c>
      <c r="L13" s="15">
        <v>0.13384795321637427</v>
      </c>
      <c r="M13" s="14">
        <v>2884</v>
      </c>
      <c r="N13" s="15">
        <v>0.14442385697831639</v>
      </c>
      <c r="O13" s="16">
        <v>-7.9750346740637967E-3</v>
      </c>
    </row>
    <row r="14" spans="2:15" ht="14.4" customHeight="1" thickBot="1">
      <c r="B14" s="17">
        <v>4</v>
      </c>
      <c r="C14" s="18" t="s">
        <v>49</v>
      </c>
      <c r="D14" s="19">
        <v>654</v>
      </c>
      <c r="E14" s="20">
        <v>0.12464265294453973</v>
      </c>
      <c r="F14" s="19">
        <v>488</v>
      </c>
      <c r="G14" s="20">
        <v>0.11784593093455686</v>
      </c>
      <c r="H14" s="21">
        <v>0.3401639344262295</v>
      </c>
      <c r="I14" s="19">
        <v>785</v>
      </c>
      <c r="J14" s="21">
        <v>-0.16687898089171971</v>
      </c>
      <c r="K14" s="19">
        <v>2585</v>
      </c>
      <c r="L14" s="20">
        <v>0.12093567251461988</v>
      </c>
      <c r="M14" s="19">
        <v>1887</v>
      </c>
      <c r="N14" s="20">
        <v>9.4496469527768037E-2</v>
      </c>
      <c r="O14" s="21">
        <v>0.36989931107578156</v>
      </c>
    </row>
    <row r="15" spans="2:15" ht="14.4" customHeight="1" thickBot="1">
      <c r="B15" s="12">
        <v>5</v>
      </c>
      <c r="C15" s="13" t="s">
        <v>12</v>
      </c>
      <c r="D15" s="14">
        <v>552</v>
      </c>
      <c r="E15" s="15">
        <v>0.10520297312750143</v>
      </c>
      <c r="F15" s="14">
        <v>417</v>
      </c>
      <c r="G15" s="15">
        <v>0.10070031393383241</v>
      </c>
      <c r="H15" s="16">
        <v>0.32374100719424459</v>
      </c>
      <c r="I15" s="14">
        <v>537</v>
      </c>
      <c r="J15" s="16">
        <v>2.7932960893854775E-2</v>
      </c>
      <c r="K15" s="14">
        <v>1995</v>
      </c>
      <c r="L15" s="15">
        <v>9.3333333333333338E-2</v>
      </c>
      <c r="M15" s="14">
        <v>1789</v>
      </c>
      <c r="N15" s="15">
        <v>8.958886273724273E-2</v>
      </c>
      <c r="O15" s="16">
        <v>0.11514812744550018</v>
      </c>
    </row>
    <row r="16" spans="2:15" ht="14.4" customHeight="1" thickBot="1">
      <c r="B16" s="17">
        <v>6</v>
      </c>
      <c r="C16" s="18" t="s">
        <v>20</v>
      </c>
      <c r="D16" s="19">
        <v>502</v>
      </c>
      <c r="E16" s="20">
        <v>9.5673718315227751E-2</v>
      </c>
      <c r="F16" s="19">
        <v>347</v>
      </c>
      <c r="G16" s="20">
        <v>8.3796184496498435E-2</v>
      </c>
      <c r="H16" s="21">
        <v>0.44668587896253609</v>
      </c>
      <c r="I16" s="19">
        <v>478</v>
      </c>
      <c r="J16" s="21">
        <v>5.0209205020920411E-2</v>
      </c>
      <c r="K16" s="19">
        <v>1907</v>
      </c>
      <c r="L16" s="20">
        <v>8.9216374269005846E-2</v>
      </c>
      <c r="M16" s="19">
        <v>1440</v>
      </c>
      <c r="N16" s="20">
        <v>7.2111773248535224E-2</v>
      </c>
      <c r="O16" s="21">
        <v>0.32430555555555562</v>
      </c>
    </row>
    <row r="17" spans="2:23" ht="14.4" customHeight="1" thickBot="1">
      <c r="B17" s="12">
        <v>7</v>
      </c>
      <c r="C17" s="13" t="s">
        <v>15</v>
      </c>
      <c r="D17" s="14">
        <v>466</v>
      </c>
      <c r="E17" s="15">
        <v>8.8812654850390693E-2</v>
      </c>
      <c r="F17" s="14">
        <v>343</v>
      </c>
      <c r="G17" s="15">
        <v>8.2830234242936493E-2</v>
      </c>
      <c r="H17" s="16">
        <v>0.3586005830903789</v>
      </c>
      <c r="I17" s="14">
        <v>515</v>
      </c>
      <c r="J17" s="16">
        <v>-9.5145631067961145E-2</v>
      </c>
      <c r="K17" s="14">
        <v>1694</v>
      </c>
      <c r="L17" s="15">
        <v>7.92514619883041E-2</v>
      </c>
      <c r="M17" s="14">
        <v>1528</v>
      </c>
      <c r="N17" s="15">
        <v>7.651860383594572E-2</v>
      </c>
      <c r="O17" s="16">
        <v>0.1086387434554974</v>
      </c>
    </row>
    <row r="18" spans="2:23" ht="14.4" customHeight="1" thickBot="1">
      <c r="B18" s="17">
        <v>8</v>
      </c>
      <c r="C18" s="18" t="s">
        <v>21</v>
      </c>
      <c r="D18" s="19">
        <v>229</v>
      </c>
      <c r="E18" s="20">
        <v>4.3643987040213453E-2</v>
      </c>
      <c r="F18" s="19">
        <v>108</v>
      </c>
      <c r="G18" s="20">
        <v>2.6080656846172421E-2</v>
      </c>
      <c r="H18" s="21">
        <v>1.1203703703703702</v>
      </c>
      <c r="I18" s="19">
        <v>293</v>
      </c>
      <c r="J18" s="21">
        <v>-0.21843003412969286</v>
      </c>
      <c r="K18" s="19">
        <v>950</v>
      </c>
      <c r="L18" s="20">
        <v>4.4444444444444446E-2</v>
      </c>
      <c r="M18" s="19">
        <v>868</v>
      </c>
      <c r="N18" s="20">
        <v>4.3467374430367071E-2</v>
      </c>
      <c r="O18" s="21">
        <v>9.4470046082949288E-2</v>
      </c>
    </row>
    <row r="19" spans="2:23" ht="14.4" customHeight="1" thickBot="1">
      <c r="B19" s="12">
        <v>9</v>
      </c>
      <c r="C19" s="13" t="s">
        <v>18</v>
      </c>
      <c r="D19" s="14">
        <v>144</v>
      </c>
      <c r="E19" s="15">
        <v>2.7444253859348199E-2</v>
      </c>
      <c r="F19" s="14">
        <v>90</v>
      </c>
      <c r="G19" s="15">
        <v>2.1733880705143684E-2</v>
      </c>
      <c r="H19" s="16">
        <v>0.60000000000000009</v>
      </c>
      <c r="I19" s="14">
        <v>172</v>
      </c>
      <c r="J19" s="16">
        <v>-0.16279069767441856</v>
      </c>
      <c r="K19" s="14">
        <v>569</v>
      </c>
      <c r="L19" s="15">
        <v>2.6619883040935672E-2</v>
      </c>
      <c r="M19" s="14">
        <v>800</v>
      </c>
      <c r="N19" s="15">
        <v>4.006209624918624E-2</v>
      </c>
      <c r="O19" s="16">
        <v>-0.28874999999999995</v>
      </c>
    </row>
    <row r="20" spans="2:23" ht="14.4" customHeight="1" thickBot="1">
      <c r="B20" s="17">
        <v>10</v>
      </c>
      <c r="C20" s="18" t="s">
        <v>17</v>
      </c>
      <c r="D20" s="19">
        <v>104</v>
      </c>
      <c r="E20" s="20">
        <v>1.9820850009529253E-2</v>
      </c>
      <c r="F20" s="19">
        <v>118</v>
      </c>
      <c r="G20" s="20">
        <v>2.8495532480077277E-2</v>
      </c>
      <c r="H20" s="21">
        <v>-0.11864406779661019</v>
      </c>
      <c r="I20" s="19">
        <v>129</v>
      </c>
      <c r="J20" s="21">
        <v>-0.19379844961240311</v>
      </c>
      <c r="K20" s="19">
        <v>456</v>
      </c>
      <c r="L20" s="20">
        <v>2.1333333333333333E-2</v>
      </c>
      <c r="M20" s="19">
        <v>579</v>
      </c>
      <c r="N20" s="20">
        <v>2.8994942160348539E-2</v>
      </c>
      <c r="O20" s="21">
        <v>-0.21243523316062174</v>
      </c>
    </row>
    <row r="21" spans="2:23" ht="14.4" customHeight="1" thickBot="1">
      <c r="B21" s="12">
        <v>11</v>
      </c>
      <c r="C21" s="13" t="s">
        <v>82</v>
      </c>
      <c r="D21" s="14">
        <v>51</v>
      </c>
      <c r="E21" s="15">
        <v>9.7198399085191532E-3</v>
      </c>
      <c r="F21" s="14">
        <v>11</v>
      </c>
      <c r="G21" s="15">
        <v>2.6563631972953395E-3</v>
      </c>
      <c r="H21" s="16">
        <v>3.6363636363636367</v>
      </c>
      <c r="I21" s="14">
        <v>65</v>
      </c>
      <c r="J21" s="16">
        <v>-0.2153846153846154</v>
      </c>
      <c r="K21" s="14">
        <v>255</v>
      </c>
      <c r="L21" s="15">
        <v>1.1929824561403509E-2</v>
      </c>
      <c r="M21" s="14">
        <v>129</v>
      </c>
      <c r="N21" s="15">
        <v>6.4600130201812808E-3</v>
      </c>
      <c r="O21" s="16">
        <v>0.97674418604651159</v>
      </c>
    </row>
    <row r="22" spans="2:23" ht="14.4" customHeight="1" thickBot="1">
      <c r="B22" s="17">
        <v>12</v>
      </c>
      <c r="C22" s="18" t="s">
        <v>75</v>
      </c>
      <c r="D22" s="19">
        <v>60</v>
      </c>
      <c r="E22" s="20">
        <v>1.1435105774728416E-2</v>
      </c>
      <c r="F22" s="19">
        <v>50</v>
      </c>
      <c r="G22" s="20">
        <v>1.207437816952427E-2</v>
      </c>
      <c r="H22" s="21">
        <v>0.19999999999999996</v>
      </c>
      <c r="I22" s="19">
        <v>39</v>
      </c>
      <c r="J22" s="21">
        <v>0.53846153846153855</v>
      </c>
      <c r="K22" s="19">
        <v>202</v>
      </c>
      <c r="L22" s="20">
        <v>9.4502923976608182E-3</v>
      </c>
      <c r="M22" s="19">
        <v>170</v>
      </c>
      <c r="N22" s="20">
        <v>8.5131954529520763E-3</v>
      </c>
      <c r="O22" s="21">
        <v>0.18823529411764706</v>
      </c>
    </row>
    <row r="23" spans="2:23" ht="14.4" customHeight="1" thickBot="1">
      <c r="B23" s="12">
        <v>13</v>
      </c>
      <c r="C23" s="13" t="s">
        <v>4</v>
      </c>
      <c r="D23" s="14">
        <v>49</v>
      </c>
      <c r="E23" s="15">
        <v>9.3386697160282063E-3</v>
      </c>
      <c r="F23" s="14">
        <v>71</v>
      </c>
      <c r="G23" s="15">
        <v>1.7145617000724464E-2</v>
      </c>
      <c r="H23" s="16">
        <v>-0.3098591549295775</v>
      </c>
      <c r="I23" s="14">
        <v>61</v>
      </c>
      <c r="J23" s="16">
        <v>-0.19672131147540983</v>
      </c>
      <c r="K23" s="14">
        <v>193</v>
      </c>
      <c r="L23" s="15">
        <v>9.0292397660818712E-3</v>
      </c>
      <c r="M23" s="14">
        <v>284</v>
      </c>
      <c r="N23" s="15">
        <v>1.4222044168461115E-2</v>
      </c>
      <c r="O23" s="16">
        <v>-0.32042253521126762</v>
      </c>
    </row>
    <row r="24" spans="2:23" ht="14.4" customHeight="1" thickBot="1">
      <c r="B24" s="17">
        <v>14</v>
      </c>
      <c r="C24" s="18" t="s">
        <v>84</v>
      </c>
      <c r="D24" s="19">
        <v>34</v>
      </c>
      <c r="E24" s="20">
        <v>6.4798932723461027E-3</v>
      </c>
      <c r="F24" s="19">
        <v>9</v>
      </c>
      <c r="G24" s="20">
        <v>2.1733880705143687E-3</v>
      </c>
      <c r="H24" s="21">
        <v>2.7777777777777777</v>
      </c>
      <c r="I24" s="19">
        <v>44</v>
      </c>
      <c r="J24" s="21">
        <v>-0.22727272727272729</v>
      </c>
      <c r="K24" s="19">
        <v>107</v>
      </c>
      <c r="L24" s="20">
        <v>5.0058479532163747E-3</v>
      </c>
      <c r="M24" s="19">
        <v>66</v>
      </c>
      <c r="N24" s="20">
        <v>3.3051229405578648E-3</v>
      </c>
      <c r="O24" s="21">
        <v>0.6212121212121211</v>
      </c>
    </row>
    <row r="25" spans="2:23" ht="14.4" thickBot="1">
      <c r="B25" s="12">
        <v>15</v>
      </c>
      <c r="C25" s="13" t="s">
        <v>85</v>
      </c>
      <c r="D25" s="14">
        <v>11</v>
      </c>
      <c r="E25" s="15">
        <v>2.0964360587002098E-3</v>
      </c>
      <c r="F25" s="14">
        <v>8</v>
      </c>
      <c r="G25" s="15">
        <v>1.9319005071238831E-3</v>
      </c>
      <c r="H25" s="16">
        <v>0.375</v>
      </c>
      <c r="I25" s="14">
        <v>15</v>
      </c>
      <c r="J25" s="16">
        <v>-0.26666666666666672</v>
      </c>
      <c r="K25" s="14">
        <v>60</v>
      </c>
      <c r="L25" s="15">
        <v>2.8070175438596489E-3</v>
      </c>
      <c r="M25" s="14">
        <v>64</v>
      </c>
      <c r="N25" s="15">
        <v>3.2049676999348991E-3</v>
      </c>
      <c r="O25" s="16">
        <v>-6.25E-2</v>
      </c>
    </row>
    <row r="26" spans="2:23" ht="14.4" thickBot="1">
      <c r="B26" s="83" t="s">
        <v>52</v>
      </c>
      <c r="C26" s="84"/>
      <c r="D26" s="23">
        <f>SUM(D11:D25)</f>
        <v>5045</v>
      </c>
      <c r="E26" s="24">
        <f>D26/D28</f>
        <v>0.96150181055841433</v>
      </c>
      <c r="F26" s="23">
        <f>SUM(F11:F25)</f>
        <v>4014</v>
      </c>
      <c r="G26" s="24">
        <f>F26/F28</f>
        <v>0.96933107944940833</v>
      </c>
      <c r="H26" s="25">
        <f>D26/F26-1</f>
        <v>0.25685102142501237</v>
      </c>
      <c r="I26" s="23">
        <f>SUM(I11:I25)</f>
        <v>6196</v>
      </c>
      <c r="J26" s="24">
        <f>D26/I26-1</f>
        <v>-0.18576500968366694</v>
      </c>
      <c r="K26" s="23">
        <f>SUM(K11:K25)</f>
        <v>20882</v>
      </c>
      <c r="L26" s="24">
        <f>K26/K28</f>
        <v>0.97693567251461988</v>
      </c>
      <c r="M26" s="23">
        <f>SUM(M11:M25)</f>
        <v>19512</v>
      </c>
      <c r="N26" s="24">
        <f>M26/M28</f>
        <v>0.97711452751765238</v>
      </c>
      <c r="O26" s="25">
        <f>K26/M26-1</f>
        <v>7.0213202132021424E-2</v>
      </c>
    </row>
    <row r="27" spans="2:23" ht="14.4" thickBot="1">
      <c r="B27" s="83" t="s">
        <v>38</v>
      </c>
      <c r="C27" s="84"/>
      <c r="D27" s="23">
        <f>D28-SUM(D11:D25)</f>
        <v>202</v>
      </c>
      <c r="E27" s="24">
        <f>D27/D28</f>
        <v>3.8498189441585666E-2</v>
      </c>
      <c r="F27" s="23">
        <f>F28-SUM(F11:F25)</f>
        <v>127</v>
      </c>
      <c r="G27" s="24">
        <f>F27/F28</f>
        <v>3.0668920550591644E-2</v>
      </c>
      <c r="H27" s="25">
        <f>D27/F27-1</f>
        <v>0.59055118110236227</v>
      </c>
      <c r="I27" s="23">
        <f>I28-SUM(I11:I25)</f>
        <v>98</v>
      </c>
      <c r="J27" s="24">
        <f>D27/I27-1</f>
        <v>1.0612244897959182</v>
      </c>
      <c r="K27" s="23">
        <f>K28-SUM(K11:K25)</f>
        <v>493</v>
      </c>
      <c r="L27" s="24">
        <f>K27/K28</f>
        <v>2.3064327485380117E-2</v>
      </c>
      <c r="M27" s="23">
        <f>M28-SUM(M11:M25)</f>
        <v>457</v>
      </c>
      <c r="N27" s="24">
        <f>M27/M28</f>
        <v>2.2885472482347638E-2</v>
      </c>
      <c r="O27" s="25">
        <f>K27/M27-1</f>
        <v>7.8774617067833619E-2</v>
      </c>
    </row>
    <row r="28" spans="2:23" ht="14.4" thickBot="1">
      <c r="B28" s="81" t="s">
        <v>39</v>
      </c>
      <c r="C28" s="82"/>
      <c r="D28" s="26">
        <v>5247</v>
      </c>
      <c r="E28" s="27">
        <v>1</v>
      </c>
      <c r="F28" s="26">
        <v>4141</v>
      </c>
      <c r="G28" s="27">
        <v>1</v>
      </c>
      <c r="H28" s="28">
        <v>0.26708524510987686</v>
      </c>
      <c r="I28" s="26">
        <v>6294</v>
      </c>
      <c r="J28" s="28">
        <v>-0.16634890371782651</v>
      </c>
      <c r="K28" s="26">
        <v>21375</v>
      </c>
      <c r="L28" s="27">
        <v>1</v>
      </c>
      <c r="M28" s="26">
        <v>19969</v>
      </c>
      <c r="N28" s="27">
        <v>1.0000000000000002</v>
      </c>
      <c r="O28" s="28">
        <v>7.0409134157944919E-2</v>
      </c>
    </row>
    <row r="29" spans="2:23">
      <c r="B29" s="1" t="s">
        <v>70</v>
      </c>
      <c r="C29" s="29"/>
    </row>
    <row r="30" spans="2:23">
      <c r="B30" s="30" t="s">
        <v>71</v>
      </c>
    </row>
    <row r="31" spans="2:23">
      <c r="B31" s="31"/>
    </row>
    <row r="32" spans="2:23" ht="15" customHeight="1">
      <c r="B32" s="108" t="s">
        <v>105</v>
      </c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29"/>
      <c r="P32" s="108" t="s">
        <v>87</v>
      </c>
      <c r="Q32" s="108"/>
      <c r="R32" s="108"/>
      <c r="S32" s="108"/>
      <c r="T32" s="108"/>
      <c r="U32" s="108"/>
      <c r="V32" s="108"/>
      <c r="W32" s="108"/>
    </row>
    <row r="33" spans="2:23" ht="15" customHeight="1">
      <c r="B33" s="109" t="s">
        <v>106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29"/>
      <c r="P33" s="109" t="s">
        <v>88</v>
      </c>
      <c r="Q33" s="109"/>
      <c r="R33" s="109"/>
      <c r="S33" s="109"/>
      <c r="T33" s="109"/>
      <c r="U33" s="109"/>
      <c r="V33" s="109"/>
      <c r="W33" s="109"/>
    </row>
    <row r="34" spans="2:23" ht="15" customHeight="1" thickBot="1">
      <c r="B34" s="32"/>
      <c r="C34" s="32"/>
      <c r="D34" s="32"/>
      <c r="E34" s="32"/>
      <c r="F34" s="32"/>
      <c r="G34" s="32"/>
      <c r="H34" s="32"/>
      <c r="I34" s="32"/>
      <c r="J34" s="32"/>
      <c r="K34" s="33"/>
      <c r="L34" s="5" t="s">
        <v>43</v>
      </c>
      <c r="P34" s="32"/>
      <c r="Q34" s="32"/>
      <c r="R34" s="32"/>
      <c r="S34" s="32"/>
      <c r="T34" s="32"/>
      <c r="U34" s="32"/>
      <c r="V34" s="32"/>
      <c r="W34" s="5" t="s">
        <v>43</v>
      </c>
    </row>
    <row r="35" spans="2:23">
      <c r="B35" s="99" t="s">
        <v>0</v>
      </c>
      <c r="C35" s="101" t="s">
        <v>57</v>
      </c>
      <c r="D35" s="113" t="s">
        <v>99</v>
      </c>
      <c r="E35" s="103"/>
      <c r="F35" s="103"/>
      <c r="G35" s="103"/>
      <c r="H35" s="103"/>
      <c r="I35" s="110"/>
      <c r="J35" s="103" t="s">
        <v>93</v>
      </c>
      <c r="K35" s="103"/>
      <c r="L35" s="110"/>
      <c r="P35" s="99" t="s">
        <v>0</v>
      </c>
      <c r="Q35" s="101" t="s">
        <v>57</v>
      </c>
      <c r="R35" s="113" t="s">
        <v>107</v>
      </c>
      <c r="S35" s="103"/>
      <c r="T35" s="103"/>
      <c r="U35" s="103"/>
      <c r="V35" s="103"/>
      <c r="W35" s="110"/>
    </row>
    <row r="36" spans="2:23" ht="15" customHeight="1" thickBot="1">
      <c r="B36" s="100"/>
      <c r="C36" s="102"/>
      <c r="D36" s="114" t="s">
        <v>101</v>
      </c>
      <c r="E36" s="115"/>
      <c r="F36" s="115"/>
      <c r="G36" s="115"/>
      <c r="H36" s="115"/>
      <c r="I36" s="116"/>
      <c r="J36" s="115" t="s">
        <v>94</v>
      </c>
      <c r="K36" s="115"/>
      <c r="L36" s="116"/>
      <c r="P36" s="100"/>
      <c r="Q36" s="102"/>
      <c r="R36" s="114" t="s">
        <v>102</v>
      </c>
      <c r="S36" s="115"/>
      <c r="T36" s="115"/>
      <c r="U36" s="115"/>
      <c r="V36" s="115"/>
      <c r="W36" s="116"/>
    </row>
    <row r="37" spans="2:23" ht="15" customHeight="1">
      <c r="B37" s="100"/>
      <c r="C37" s="102"/>
      <c r="D37" s="95">
        <v>2024</v>
      </c>
      <c r="E37" s="96"/>
      <c r="F37" s="95">
        <v>2023</v>
      </c>
      <c r="G37" s="96"/>
      <c r="H37" s="85" t="s">
        <v>31</v>
      </c>
      <c r="I37" s="85" t="s">
        <v>58</v>
      </c>
      <c r="J37" s="85">
        <v>2023</v>
      </c>
      <c r="K37" s="85" t="s">
        <v>103</v>
      </c>
      <c r="L37" s="85" t="s">
        <v>108</v>
      </c>
      <c r="P37" s="100"/>
      <c r="Q37" s="102"/>
      <c r="R37" s="95">
        <v>2024</v>
      </c>
      <c r="S37" s="96"/>
      <c r="T37" s="95">
        <v>2023</v>
      </c>
      <c r="U37" s="96"/>
      <c r="V37" s="85" t="s">
        <v>31</v>
      </c>
      <c r="W37" s="85" t="s">
        <v>77</v>
      </c>
    </row>
    <row r="38" spans="2:23" ht="14.4" customHeight="1" thickBot="1">
      <c r="B38" s="87" t="s">
        <v>32</v>
      </c>
      <c r="C38" s="89" t="s">
        <v>57</v>
      </c>
      <c r="D38" s="97"/>
      <c r="E38" s="98"/>
      <c r="F38" s="97"/>
      <c r="G38" s="98"/>
      <c r="H38" s="86"/>
      <c r="I38" s="86"/>
      <c r="J38" s="86"/>
      <c r="K38" s="86"/>
      <c r="L38" s="86"/>
      <c r="P38" s="87" t="s">
        <v>32</v>
      </c>
      <c r="Q38" s="89" t="s">
        <v>57</v>
      </c>
      <c r="R38" s="97"/>
      <c r="S38" s="98"/>
      <c r="T38" s="97"/>
      <c r="U38" s="98"/>
      <c r="V38" s="86"/>
      <c r="W38" s="86"/>
    </row>
    <row r="39" spans="2:23" ht="15" customHeight="1">
      <c r="B39" s="87"/>
      <c r="C39" s="89"/>
      <c r="D39" s="6" t="s">
        <v>34</v>
      </c>
      <c r="E39" s="7" t="s">
        <v>2</v>
      </c>
      <c r="F39" s="6" t="s">
        <v>34</v>
      </c>
      <c r="G39" s="7" t="s">
        <v>2</v>
      </c>
      <c r="H39" s="91" t="s">
        <v>35</v>
      </c>
      <c r="I39" s="91" t="s">
        <v>59</v>
      </c>
      <c r="J39" s="91" t="s">
        <v>34</v>
      </c>
      <c r="K39" s="91" t="s">
        <v>104</v>
      </c>
      <c r="L39" s="91" t="s">
        <v>109</v>
      </c>
      <c r="P39" s="87"/>
      <c r="Q39" s="89"/>
      <c r="R39" s="6" t="s">
        <v>34</v>
      </c>
      <c r="S39" s="7" t="s">
        <v>2</v>
      </c>
      <c r="T39" s="6" t="s">
        <v>34</v>
      </c>
      <c r="U39" s="7" t="s">
        <v>2</v>
      </c>
      <c r="V39" s="91" t="s">
        <v>35</v>
      </c>
      <c r="W39" s="91" t="s">
        <v>78</v>
      </c>
    </row>
    <row r="40" spans="2:23" ht="14.25" customHeight="1" thickBot="1">
      <c r="B40" s="88"/>
      <c r="C40" s="90"/>
      <c r="D40" s="9" t="s">
        <v>36</v>
      </c>
      <c r="E40" s="10" t="s">
        <v>37</v>
      </c>
      <c r="F40" s="9" t="s">
        <v>36</v>
      </c>
      <c r="G40" s="10" t="s">
        <v>37</v>
      </c>
      <c r="H40" s="92"/>
      <c r="I40" s="92"/>
      <c r="J40" s="92" t="s">
        <v>36</v>
      </c>
      <c r="K40" s="92"/>
      <c r="L40" s="92"/>
      <c r="P40" s="88"/>
      <c r="Q40" s="90"/>
      <c r="R40" s="9" t="s">
        <v>36</v>
      </c>
      <c r="S40" s="10" t="s">
        <v>37</v>
      </c>
      <c r="T40" s="9" t="s">
        <v>36</v>
      </c>
      <c r="U40" s="10" t="s">
        <v>37</v>
      </c>
      <c r="V40" s="92"/>
      <c r="W40" s="92"/>
    </row>
    <row r="41" spans="2:23" ht="14.4" thickBot="1">
      <c r="B41" s="12">
        <v>1</v>
      </c>
      <c r="C41" s="13" t="s">
        <v>60</v>
      </c>
      <c r="D41" s="14">
        <v>665</v>
      </c>
      <c r="E41" s="15">
        <v>0.12673908900323994</v>
      </c>
      <c r="F41" s="14">
        <v>766</v>
      </c>
      <c r="G41" s="15">
        <v>0.18497947355711181</v>
      </c>
      <c r="H41" s="16">
        <v>-0.13185378590078334</v>
      </c>
      <c r="I41" s="34">
        <v>0</v>
      </c>
      <c r="J41" s="14">
        <v>902</v>
      </c>
      <c r="K41" s="16">
        <v>-0.2627494456762749</v>
      </c>
      <c r="L41" s="34">
        <v>0</v>
      </c>
      <c r="P41" s="12">
        <v>1</v>
      </c>
      <c r="Q41" s="13" t="s">
        <v>60</v>
      </c>
      <c r="R41" s="14">
        <v>2828</v>
      </c>
      <c r="S41" s="15">
        <v>0.13230409356725145</v>
      </c>
      <c r="T41" s="14">
        <v>3609</v>
      </c>
      <c r="U41" s="15">
        <v>0.18073013170414143</v>
      </c>
      <c r="V41" s="16">
        <v>-0.21640343585480748</v>
      </c>
      <c r="W41" s="34">
        <v>0</v>
      </c>
    </row>
    <row r="42" spans="2:23" ht="14.4" thickBot="1">
      <c r="B42" s="17">
        <v>2</v>
      </c>
      <c r="C42" s="18" t="s">
        <v>61</v>
      </c>
      <c r="D42" s="19">
        <v>466</v>
      </c>
      <c r="E42" s="20">
        <v>8.8812654850390693E-2</v>
      </c>
      <c r="F42" s="19">
        <v>343</v>
      </c>
      <c r="G42" s="20">
        <v>8.2830234242936493E-2</v>
      </c>
      <c r="H42" s="21">
        <v>0.3586005830903789</v>
      </c>
      <c r="I42" s="35">
        <v>0</v>
      </c>
      <c r="J42" s="19">
        <v>515</v>
      </c>
      <c r="K42" s="21">
        <v>-9.5145631067961145E-2</v>
      </c>
      <c r="L42" s="35">
        <v>1</v>
      </c>
      <c r="P42" s="17">
        <v>2</v>
      </c>
      <c r="Q42" s="18" t="s">
        <v>79</v>
      </c>
      <c r="R42" s="19">
        <v>2076</v>
      </c>
      <c r="S42" s="20">
        <v>9.7122807017543861E-2</v>
      </c>
      <c r="T42" s="19">
        <v>1452</v>
      </c>
      <c r="U42" s="20">
        <v>7.271270469227302E-2</v>
      </c>
      <c r="V42" s="21">
        <v>0.42975206611570238</v>
      </c>
      <c r="W42" s="35">
        <v>1</v>
      </c>
    </row>
    <row r="43" spans="2:23" ht="14.4" thickBot="1">
      <c r="B43" s="12">
        <v>3</v>
      </c>
      <c r="C43" s="13" t="s">
        <v>66</v>
      </c>
      <c r="D43" s="14">
        <v>428</v>
      </c>
      <c r="E43" s="15">
        <v>8.1570421193062709E-2</v>
      </c>
      <c r="F43" s="14">
        <v>343</v>
      </c>
      <c r="G43" s="15">
        <v>8.2830234242936493E-2</v>
      </c>
      <c r="H43" s="16">
        <v>0.24781341107871713</v>
      </c>
      <c r="I43" s="34">
        <v>-1</v>
      </c>
      <c r="J43" s="14">
        <v>423</v>
      </c>
      <c r="K43" s="16">
        <v>1.1820330969267046E-2</v>
      </c>
      <c r="L43" s="34">
        <v>2</v>
      </c>
      <c r="P43" s="12">
        <v>3</v>
      </c>
      <c r="Q43" s="13" t="s">
        <v>61</v>
      </c>
      <c r="R43" s="14">
        <v>1694</v>
      </c>
      <c r="S43" s="15">
        <v>7.92514619883041E-2</v>
      </c>
      <c r="T43" s="14">
        <v>1528</v>
      </c>
      <c r="U43" s="15">
        <v>7.651860383594572E-2</v>
      </c>
      <c r="V43" s="16">
        <v>0.1086387434554974</v>
      </c>
      <c r="W43" s="34">
        <v>-1</v>
      </c>
    </row>
    <row r="44" spans="2:23" ht="14.4" thickBot="1">
      <c r="B44" s="17">
        <v>4</v>
      </c>
      <c r="C44" s="18" t="s">
        <v>69</v>
      </c>
      <c r="D44" s="19">
        <v>413</v>
      </c>
      <c r="E44" s="20">
        <v>7.8711644749380597E-2</v>
      </c>
      <c r="F44" s="19">
        <v>290</v>
      </c>
      <c r="G44" s="20">
        <v>7.003139338324077E-2</v>
      </c>
      <c r="H44" s="21">
        <v>0.42413793103448283</v>
      </c>
      <c r="I44" s="35">
        <v>0</v>
      </c>
      <c r="J44" s="19">
        <v>437</v>
      </c>
      <c r="K44" s="21">
        <v>-5.4919908466819267E-2</v>
      </c>
      <c r="L44" s="35">
        <v>0</v>
      </c>
      <c r="P44" s="17">
        <v>4</v>
      </c>
      <c r="Q44" s="18" t="s">
        <v>66</v>
      </c>
      <c r="R44" s="19">
        <v>1650</v>
      </c>
      <c r="S44" s="20">
        <v>7.7192982456140355E-2</v>
      </c>
      <c r="T44" s="19">
        <v>1401</v>
      </c>
      <c r="U44" s="20">
        <v>7.0158746056387403E-2</v>
      </c>
      <c r="V44" s="21">
        <v>0.17773019271948609</v>
      </c>
      <c r="W44" s="35">
        <v>0</v>
      </c>
    </row>
    <row r="45" spans="2:23" ht="14.4" thickBot="1">
      <c r="B45" s="12">
        <v>5</v>
      </c>
      <c r="C45" s="13" t="s">
        <v>62</v>
      </c>
      <c r="D45" s="14">
        <v>335</v>
      </c>
      <c r="E45" s="15">
        <v>6.384600724223366E-2</v>
      </c>
      <c r="F45" s="14">
        <v>250</v>
      </c>
      <c r="G45" s="15">
        <v>6.0371890847621346E-2</v>
      </c>
      <c r="H45" s="16">
        <v>0.34000000000000008</v>
      </c>
      <c r="I45" s="34">
        <v>0</v>
      </c>
      <c r="J45" s="14">
        <v>322</v>
      </c>
      <c r="K45" s="16">
        <v>4.0372670807453437E-2</v>
      </c>
      <c r="L45" s="34">
        <v>1</v>
      </c>
      <c r="P45" s="12">
        <v>5</v>
      </c>
      <c r="Q45" s="13" t="s">
        <v>69</v>
      </c>
      <c r="R45" s="14">
        <v>1288</v>
      </c>
      <c r="S45" s="15">
        <v>6.0257309941520468E-2</v>
      </c>
      <c r="T45" s="14">
        <v>1033</v>
      </c>
      <c r="U45" s="15">
        <v>5.1730181781761732E-2</v>
      </c>
      <c r="V45" s="16">
        <v>0.24685382381413357</v>
      </c>
      <c r="W45" s="34">
        <v>1</v>
      </c>
    </row>
    <row r="46" spans="2:23" ht="14.4" thickBot="1">
      <c r="B46" s="17">
        <v>6</v>
      </c>
      <c r="C46" s="18" t="s">
        <v>79</v>
      </c>
      <c r="D46" s="19">
        <v>302</v>
      </c>
      <c r="E46" s="20">
        <v>5.7556699066133025E-2</v>
      </c>
      <c r="F46" s="19">
        <v>169</v>
      </c>
      <c r="G46" s="20">
        <v>4.0811398212992032E-2</v>
      </c>
      <c r="H46" s="21">
        <v>0.78698224852071008</v>
      </c>
      <c r="I46" s="35">
        <v>1</v>
      </c>
      <c r="J46" s="19">
        <v>675</v>
      </c>
      <c r="K46" s="21">
        <v>-0.55259259259259252</v>
      </c>
      <c r="L46" s="35">
        <v>-4</v>
      </c>
      <c r="P46" s="17">
        <v>6</v>
      </c>
      <c r="Q46" s="18" t="s">
        <v>62</v>
      </c>
      <c r="R46" s="19">
        <v>1229</v>
      </c>
      <c r="S46" s="20">
        <v>5.749707602339181E-2</v>
      </c>
      <c r="T46" s="19">
        <v>1112</v>
      </c>
      <c r="U46" s="20">
        <v>5.5686313786368874E-2</v>
      </c>
      <c r="V46" s="21">
        <v>0.1052158273381294</v>
      </c>
      <c r="W46" s="35">
        <v>-1</v>
      </c>
    </row>
    <row r="47" spans="2:23" ht="14.4" thickBot="1">
      <c r="B47" s="12">
        <v>7</v>
      </c>
      <c r="C47" s="13" t="s">
        <v>80</v>
      </c>
      <c r="D47" s="14">
        <v>163</v>
      </c>
      <c r="E47" s="15">
        <v>3.1065370688012198E-2</v>
      </c>
      <c r="F47" s="14">
        <v>208</v>
      </c>
      <c r="G47" s="15">
        <v>5.0229413185220964E-2</v>
      </c>
      <c r="H47" s="16">
        <v>-0.21634615384615385</v>
      </c>
      <c r="I47" s="34">
        <v>-1</v>
      </c>
      <c r="J47" s="14">
        <v>263</v>
      </c>
      <c r="K47" s="16">
        <v>-0.38022813688212931</v>
      </c>
      <c r="L47" s="34">
        <v>0</v>
      </c>
      <c r="P47" s="12">
        <v>7</v>
      </c>
      <c r="Q47" s="13" t="s">
        <v>81</v>
      </c>
      <c r="R47" s="14">
        <v>799</v>
      </c>
      <c r="S47" s="15">
        <v>3.7380116959064326E-2</v>
      </c>
      <c r="T47" s="14">
        <v>635</v>
      </c>
      <c r="U47" s="15">
        <v>3.1799288897791579E-2</v>
      </c>
      <c r="V47" s="16">
        <v>0.25826771653543301</v>
      </c>
      <c r="W47" s="34">
        <v>1</v>
      </c>
    </row>
    <row r="48" spans="2:23" ht="14.4" thickBot="1">
      <c r="B48" s="17"/>
      <c r="C48" s="18" t="s">
        <v>110</v>
      </c>
      <c r="D48" s="19">
        <v>163</v>
      </c>
      <c r="E48" s="20">
        <v>3.1065370688012198E-2</v>
      </c>
      <c r="F48" s="19">
        <v>86</v>
      </c>
      <c r="G48" s="20">
        <v>2.0767930451581745E-2</v>
      </c>
      <c r="H48" s="21">
        <v>0.89534883720930236</v>
      </c>
      <c r="I48" s="35">
        <v>7</v>
      </c>
      <c r="J48" s="19">
        <v>115</v>
      </c>
      <c r="K48" s="21">
        <v>0.41739130434782612</v>
      </c>
      <c r="L48" s="35">
        <v>8</v>
      </c>
      <c r="P48" s="17">
        <v>8</v>
      </c>
      <c r="Q48" s="18" t="s">
        <v>80</v>
      </c>
      <c r="R48" s="19">
        <v>780</v>
      </c>
      <c r="S48" s="20">
        <v>3.6491228070175435E-2</v>
      </c>
      <c r="T48" s="19">
        <v>543</v>
      </c>
      <c r="U48" s="20">
        <v>2.719214782913516E-2</v>
      </c>
      <c r="V48" s="21">
        <v>0.43646408839779016</v>
      </c>
      <c r="W48" s="35">
        <v>2</v>
      </c>
    </row>
    <row r="49" spans="2:23" ht="14.4" thickBot="1">
      <c r="B49" s="12">
        <v>9</v>
      </c>
      <c r="C49" s="13" t="s">
        <v>81</v>
      </c>
      <c r="D49" s="14">
        <v>150</v>
      </c>
      <c r="E49" s="15">
        <v>2.8587764436821039E-2</v>
      </c>
      <c r="F49" s="14">
        <v>162</v>
      </c>
      <c r="G49" s="15">
        <v>3.9120985269258633E-2</v>
      </c>
      <c r="H49" s="16">
        <v>-7.407407407407407E-2</v>
      </c>
      <c r="I49" s="34">
        <v>-1</v>
      </c>
      <c r="J49" s="14">
        <v>230</v>
      </c>
      <c r="K49" s="16">
        <v>-0.34782608695652173</v>
      </c>
      <c r="L49" s="34">
        <v>-1</v>
      </c>
      <c r="P49" s="12">
        <v>9</v>
      </c>
      <c r="Q49" s="13" t="s">
        <v>89</v>
      </c>
      <c r="R49" s="14">
        <v>693</v>
      </c>
      <c r="S49" s="15">
        <v>3.2421052631578948E-2</v>
      </c>
      <c r="T49" s="14">
        <v>421</v>
      </c>
      <c r="U49" s="15">
        <v>2.1082678151134258E-2</v>
      </c>
      <c r="V49" s="16">
        <v>0.64608076009501181</v>
      </c>
      <c r="W49" s="34">
        <v>7</v>
      </c>
    </row>
    <row r="50" spans="2:23" ht="14.4" thickBot="1">
      <c r="B50" s="17">
        <v>10</v>
      </c>
      <c r="C50" s="18" t="s">
        <v>90</v>
      </c>
      <c r="D50" s="19">
        <v>138</v>
      </c>
      <c r="E50" s="20">
        <v>2.6300743281875358E-2</v>
      </c>
      <c r="F50" s="19">
        <v>130</v>
      </c>
      <c r="G50" s="20">
        <v>3.1393383240763101E-2</v>
      </c>
      <c r="H50" s="21">
        <v>6.1538461538461542E-2</v>
      </c>
      <c r="I50" s="35">
        <v>0</v>
      </c>
      <c r="J50" s="19">
        <v>212</v>
      </c>
      <c r="K50" s="21">
        <v>-0.34905660377358494</v>
      </c>
      <c r="L50" s="35">
        <v>0</v>
      </c>
      <c r="P50" s="17">
        <v>10</v>
      </c>
      <c r="Q50" s="18" t="s">
        <v>90</v>
      </c>
      <c r="R50" s="19">
        <v>595</v>
      </c>
      <c r="S50" s="20">
        <v>2.783625730994152E-2</v>
      </c>
      <c r="T50" s="19">
        <v>492</v>
      </c>
      <c r="U50" s="20">
        <v>2.4638189193249536E-2</v>
      </c>
      <c r="V50" s="21">
        <v>0.20934959349593485</v>
      </c>
      <c r="W50" s="35">
        <v>2</v>
      </c>
    </row>
    <row r="51" spans="2:23" ht="14.4" thickBot="1">
      <c r="B51" s="83" t="s">
        <v>63</v>
      </c>
      <c r="C51" s="84"/>
      <c r="D51" s="23">
        <f>SUM(D41:D50)</f>
        <v>3223</v>
      </c>
      <c r="E51" s="24">
        <f>D51/D53</f>
        <v>0.61425576519916147</v>
      </c>
      <c r="F51" s="23">
        <f>SUM(F41:F50)</f>
        <v>2747</v>
      </c>
      <c r="G51" s="24">
        <f>F51/F53</f>
        <v>0.6633663366336634</v>
      </c>
      <c r="H51" s="25">
        <f>D51/F51-1</f>
        <v>0.17327994175464134</v>
      </c>
      <c r="I51" s="36"/>
      <c r="J51" s="23">
        <f>SUM(J41:J50)</f>
        <v>4094</v>
      </c>
      <c r="K51" s="24">
        <f>D51/J51-1</f>
        <v>-0.2127503663898388</v>
      </c>
      <c r="L51" s="23"/>
      <c r="P51" s="83" t="s">
        <v>63</v>
      </c>
      <c r="Q51" s="84"/>
      <c r="R51" s="23">
        <f>SUM(R41:R50)</f>
        <v>13632</v>
      </c>
      <c r="S51" s="24">
        <f>R51/R53</f>
        <v>0.6377543859649123</v>
      </c>
      <c r="T51" s="23">
        <f>SUM(T41:T50)</f>
        <v>12226</v>
      </c>
      <c r="U51" s="24">
        <f>T51/T53</f>
        <v>0.61224898592818866</v>
      </c>
      <c r="V51" s="25">
        <f>R51/T51-1</f>
        <v>0.11500081792900385</v>
      </c>
      <c r="W51" s="36"/>
    </row>
    <row r="52" spans="2:23" ht="14.4" thickBot="1">
      <c r="B52" s="83" t="s">
        <v>38</v>
      </c>
      <c r="C52" s="84"/>
      <c r="D52" s="23">
        <f>D53-D51</f>
        <v>2024</v>
      </c>
      <c r="E52" s="24">
        <f>D52/D53</f>
        <v>0.38574423480083858</v>
      </c>
      <c r="F52" s="23">
        <f>F53-F51</f>
        <v>1394</v>
      </c>
      <c r="G52" s="24">
        <f>F52/F53</f>
        <v>0.33663366336633666</v>
      </c>
      <c r="H52" s="25">
        <f>D52/F52-1</f>
        <v>0.45193687230989954</v>
      </c>
      <c r="I52" s="37"/>
      <c r="J52" s="23">
        <f>J53-SUM(J41:J50)</f>
        <v>2200</v>
      </c>
      <c r="K52" s="25">
        <f>D52/J52-1</f>
        <v>-7.999999999999996E-2</v>
      </c>
      <c r="L52" s="38"/>
      <c r="P52" s="83" t="s">
        <v>38</v>
      </c>
      <c r="Q52" s="84"/>
      <c r="R52" s="23">
        <f>R53-R51</f>
        <v>7743</v>
      </c>
      <c r="S52" s="24">
        <f>R52/R53</f>
        <v>0.3622456140350877</v>
      </c>
      <c r="T52" s="23">
        <f>T53-T51</f>
        <v>7743</v>
      </c>
      <c r="U52" s="24">
        <f>T52/T53</f>
        <v>0.38775101407181128</v>
      </c>
      <c r="V52" s="25">
        <f>R52/T52-1</f>
        <v>0</v>
      </c>
      <c r="W52" s="37"/>
    </row>
    <row r="53" spans="2:23" ht="14.4" thickBot="1">
      <c r="B53" s="81" t="s">
        <v>64</v>
      </c>
      <c r="C53" s="82"/>
      <c r="D53" s="26">
        <v>5247</v>
      </c>
      <c r="E53" s="27">
        <v>1</v>
      </c>
      <c r="F53" s="26">
        <v>4141</v>
      </c>
      <c r="G53" s="27">
        <v>1</v>
      </c>
      <c r="H53" s="28">
        <v>0.26708524510987686</v>
      </c>
      <c r="I53" s="39"/>
      <c r="J53" s="26">
        <v>6294</v>
      </c>
      <c r="K53" s="28">
        <v>-0.16634890371782651</v>
      </c>
      <c r="L53" s="26"/>
      <c r="P53" s="81" t="s">
        <v>64</v>
      </c>
      <c r="Q53" s="82"/>
      <c r="R53" s="26">
        <v>21375</v>
      </c>
      <c r="S53" s="27">
        <v>1</v>
      </c>
      <c r="T53" s="26">
        <v>19969</v>
      </c>
      <c r="U53" s="27">
        <v>1</v>
      </c>
      <c r="V53" s="28">
        <v>7.0409134157944919E-2</v>
      </c>
      <c r="W53" s="39"/>
    </row>
    <row r="54" spans="2:23">
      <c r="B54" s="40" t="s">
        <v>70</v>
      </c>
      <c r="P54" s="40" t="s">
        <v>70</v>
      </c>
    </row>
    <row r="55" spans="2:23">
      <c r="B55" s="41" t="s">
        <v>71</v>
      </c>
      <c r="P55" s="41" t="s">
        <v>71</v>
      </c>
    </row>
    <row r="63" spans="2:23" ht="15" customHeight="1"/>
    <row r="65" ht="15" customHeight="1"/>
  </sheetData>
  <mergeCells count="68">
    <mergeCell ref="B52:C52"/>
    <mergeCell ref="P52:Q52"/>
    <mergeCell ref="B53:C53"/>
    <mergeCell ref="P53:Q53"/>
    <mergeCell ref="J39:J40"/>
    <mergeCell ref="K39:K40"/>
    <mergeCell ref="L39:L40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B35:B37"/>
    <mergeCell ref="C35:C37"/>
    <mergeCell ref="D35:I35"/>
    <mergeCell ref="J35:L35"/>
    <mergeCell ref="P35:P37"/>
    <mergeCell ref="Q35:Q37"/>
    <mergeCell ref="L37:L38"/>
    <mergeCell ref="B26:C26"/>
    <mergeCell ref="B27:C27"/>
    <mergeCell ref="B28:C28"/>
    <mergeCell ref="B32:L32"/>
    <mergeCell ref="P32:W32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</mergeCells>
  <conditionalFormatting sqref="D41:H50">
    <cfRule type="cellIs" dxfId="17" priority="12" operator="equal">
      <formula>0</formula>
    </cfRule>
  </conditionalFormatting>
  <conditionalFormatting sqref="D11:O25">
    <cfRule type="cellIs" dxfId="16" priority="17" operator="equal">
      <formula>0</formula>
    </cfRule>
  </conditionalFormatting>
  <conditionalFormatting sqref="H11:H27 O11:O27">
    <cfRule type="cellIs" dxfId="15" priority="16" operator="lessThan">
      <formula>0</formula>
    </cfRule>
  </conditionalFormatting>
  <conditionalFormatting sqref="H41:H52">
    <cfRule type="cellIs" dxfId="14" priority="7" operator="lessThan">
      <formula>0</formula>
    </cfRule>
  </conditionalFormatting>
  <conditionalFormatting sqref="I41:I50">
    <cfRule type="cellIs" dxfId="13" priority="13" operator="lessThan">
      <formula>0</formula>
    </cfRule>
    <cfRule type="cellIs" dxfId="12" priority="14" operator="equal">
      <formula>0</formula>
    </cfRule>
    <cfRule type="cellIs" dxfId="11" priority="15" operator="greaterThan">
      <formula>0</formula>
    </cfRule>
  </conditionalFormatting>
  <conditionalFormatting sqref="J11:J25">
    <cfRule type="cellIs" dxfId="10" priority="18" operator="lessThan">
      <formula>0</formula>
    </cfRule>
  </conditionalFormatting>
  <conditionalFormatting sqref="J41:K50">
    <cfRule type="cellIs" dxfId="9" priority="11" operator="equal">
      <formula>0</formula>
    </cfRule>
  </conditionalFormatting>
  <conditionalFormatting sqref="K52">
    <cfRule type="cellIs" dxfId="8" priority="6" operator="lessThan">
      <formula>0</formula>
    </cfRule>
  </conditionalFormatting>
  <conditionalFormatting sqref="K41:L50">
    <cfRule type="cellIs" dxfId="7" priority="8" operator="lessThan">
      <formula>0</formula>
    </cfRule>
  </conditionalFormatting>
  <conditionalFormatting sqref="L41:L50">
    <cfRule type="cellIs" dxfId="6" priority="9" operator="equal">
      <formula>0</formula>
    </cfRule>
    <cfRule type="cellIs" dxfId="5" priority="10" operator="greaterThan">
      <formula>0</formula>
    </cfRule>
  </conditionalFormatting>
  <conditionalFormatting sqref="R41:V50">
    <cfRule type="cellIs" dxfId="4" priority="2" operator="equal">
      <formula>0</formula>
    </cfRule>
  </conditionalFormatting>
  <conditionalFormatting sqref="V41:V52">
    <cfRule type="cellIs" dxfId="3" priority="1" operator="lessThan">
      <formula>0</formula>
    </cfRule>
  </conditionalFormatting>
  <conditionalFormatting sqref="W41:W50">
    <cfRule type="cellIs" dxfId="2" priority="3" operator="lessThan">
      <formula>0</formula>
    </cfRule>
    <cfRule type="cellIs" dxfId="1" priority="4" operator="equal">
      <formula>0</formula>
    </cfRule>
    <cfRule type="cellIs" dxfId="0" priority="5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Autobusy</vt:lpstr>
      <vt:lpstr>Samochody dostawcze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 Szeląg</cp:lastModifiedBy>
  <cp:lastPrinted>2012-07-06T16:37:03Z</cp:lastPrinted>
  <dcterms:created xsi:type="dcterms:W3CDTF">2011-02-21T10:08:17Z</dcterms:created>
  <dcterms:modified xsi:type="dcterms:W3CDTF">2024-05-08T04:57:15Z</dcterms:modified>
</cp:coreProperties>
</file>