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2\SC\"/>
    </mc:Choice>
  </mc:AlternateContent>
  <xr:revisionPtr revIDLastSave="0" documentId="13_ncr:1_{8339ADF2-0360-4D78-B3F4-4FC5E44B37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4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45" l="1"/>
  <c r="S50" i="45"/>
  <c r="S51" i="45" s="1"/>
  <c r="T51" i="45" s="1"/>
  <c r="R50" i="45"/>
  <c r="Q50" i="45"/>
  <c r="Q51" i="45" s="1"/>
  <c r="J50" i="45"/>
  <c r="F50" i="45"/>
  <c r="F51" i="45" s="1"/>
  <c r="G51" i="45" s="1"/>
  <c r="D50" i="45"/>
  <c r="K50" i="45" s="1"/>
  <c r="S26" i="45"/>
  <c r="T26" i="45" s="1"/>
  <c r="Q26" i="45"/>
  <c r="U26" i="45" s="1"/>
  <c r="J26" i="45"/>
  <c r="H26" i="45"/>
  <c r="F26" i="45"/>
  <c r="G26" i="45" s="1"/>
  <c r="D26" i="45"/>
  <c r="E26" i="45" s="1"/>
  <c r="K26" i="45" s="1"/>
  <c r="S25" i="45"/>
  <c r="U25" i="45" s="1"/>
  <c r="R25" i="45"/>
  <c r="Q25" i="45"/>
  <c r="J25" i="45"/>
  <c r="F25" i="45"/>
  <c r="G25" i="45" s="1"/>
  <c r="D25" i="45"/>
  <c r="H25" i="45" s="1"/>
  <c r="U51" i="45" l="1"/>
  <c r="R51" i="45"/>
  <c r="E50" i="45"/>
  <c r="T25" i="45"/>
  <c r="T50" i="45"/>
  <c r="E25" i="45"/>
  <c r="K25" i="45" s="1"/>
  <c r="G50" i="45"/>
  <c r="U50" i="45"/>
  <c r="R26" i="45"/>
  <c r="H50" i="45"/>
  <c r="D51" i="45"/>
  <c r="H51" i="45" l="1"/>
  <c r="E51" i="45"/>
  <c r="K51" i="45"/>
  <c r="O16" i="5" l="1"/>
  <c r="N16" i="5"/>
  <c r="M16" i="5"/>
  <c r="L16" i="5"/>
  <c r="K16" i="5"/>
  <c r="J16" i="5"/>
  <c r="I16" i="5"/>
  <c r="H16" i="5"/>
  <c r="G16" i="5"/>
  <c r="F16" i="5"/>
  <c r="E16" i="5"/>
  <c r="D16" i="5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J15" i="5" l="1"/>
  <c r="G15" i="5"/>
  <c r="L15" i="5"/>
  <c r="N15" i="5"/>
  <c r="L18" i="1"/>
  <c r="H15" i="5"/>
  <c r="O18" i="1"/>
  <c r="L19" i="1"/>
  <c r="M19" i="1"/>
  <c r="N19" i="1" s="1"/>
  <c r="N18" i="1"/>
  <c r="O15" i="5"/>
  <c r="D19" i="1"/>
  <c r="E15" i="5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<sst xmlns="http://schemas.openxmlformats.org/spreadsheetml/2006/main" count="634" uniqueCount="113">
  <si>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</si>
  <si>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</si>
  <si>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</si>
  <si>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</si>
  <si>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</si>
  <si>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</si>
  <si>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</si>
  <si>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</si>
  <si>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</si>
  <si>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</si>
  <si>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</si>
  <si>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</si>
  <si>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</si>
  <si>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</si>
  <si>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</si>
  <si>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</si>
  <si>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</si>
  <si>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</si>
  <si>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</si>
  <si>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</si>
  <si>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</si>
  <si>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</si>
  <si>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</si>
  <si>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</si>
  <si>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</si>
  <si>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</si>
  <si>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</si>
  <si>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</si>
  <si>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</si>
  <si>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</si>
  <si>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</si>
  <si>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</si>
  <si>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</si>
  <si>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</si>
  <si>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</si>
  <si>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</si>
  <si>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</si>
  <si>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</si>
  <si>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</si>
  <si>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</si>
  <si>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</si>
  <si>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</si>
  <si>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</si>
  <si>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</si>
  <si>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</si>
  <si>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</si>
  <si>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</si>
  <si>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</si>
  <si>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</si>
  <si>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</si>
  <si>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</si>
  <si>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</si>
  <si>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</si>
  <si>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</si>
  <si>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</si>
  <si>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</si>
  <si>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</si>
  <si>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</si>
  <si>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</si>
  <si>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</si>
  <si>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</si>
  <si>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</si>
  <si>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</si>
  <si>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</si>
  <si>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</si>
  <si>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</si>
  <si>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</si>
  <si>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</si>
  <si>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</si>
  <si>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</si>
  <si>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</si>
  <si>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</si>
  <si>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</si>
  <si>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</si>
  <si>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</si>
  <si>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</si>
  <si>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</si>
  <si>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</si>
  <si>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</si>
  <si>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</si>
  <si>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</si>
  <si>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</si>
  <si>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</si>
  <si>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</si>
  <si>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</si>
  <si>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Renault Trafic</t>
  </si>
  <si>
    <t>** Dane zawierają zabudowy krajowych producentów na podwoziach podanych producentów</t>
  </si>
  <si>
    <t>**The data includes bodies built by domestic manufacturers on chassis from the specified manufacturers</t>
  </si>
  <si>
    <t>Rejestracje nowych samochodów dostawczych OGÓŁEM, ranking marek - 2024 narastająco</t>
  </si>
  <si>
    <t>RAZEM 1-20</t>
  </si>
  <si>
    <t>Ford Ranger</t>
  </si>
  <si>
    <t>NISSAN</t>
  </si>
  <si>
    <t>Listopad</t>
  </si>
  <si>
    <t>November</t>
  </si>
  <si>
    <t>2024
Gru</t>
  </si>
  <si>
    <t>2023
Gru</t>
  </si>
  <si>
    <t>2024
Sty - Gru</t>
  </si>
  <si>
    <t>2023
Sty - Gru</t>
  </si>
  <si>
    <t>Grudzień</t>
  </si>
  <si>
    <t>December</t>
  </si>
  <si>
    <t>Gru/Lis
Zmiana %</t>
  </si>
  <si>
    <t>Dec/NovCh %</t>
  </si>
  <si>
    <t>Rok narastająco Styczeń - Grudzień</t>
  </si>
  <si>
    <t>YTD January - December</t>
  </si>
  <si>
    <t>Rejestracje nowych samochodów dostawczych do 3,5T, ranking marek - Grudzień 2024</t>
  </si>
  <si>
    <t>Rok narastająco Styczeń -Grudzień</t>
  </si>
  <si>
    <t>YTD January - december</t>
  </si>
  <si>
    <t>Gru/Lis
Zmiana poz</t>
  </si>
  <si>
    <t>Dec/Nov Ch %</t>
  </si>
  <si>
    <t>Dec/Nov Ch position</t>
  </si>
  <si>
    <t>Rejestracje nowych samochodów dostawczych do 3,5T, ranking modeli - Grudzień 2024</t>
  </si>
  <si>
    <t>Toyota Proace Max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</si>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</sst>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4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6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B1" sqref="B1"/>
    </sheetView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D1" s="43"/>
      <c r="E1" s="43"/>
      <c r="F1" s="43"/>
      <c r="G1" s="43"/>
      <c r="H1" s="44">
        <v>45666</v>
      </c>
    </row>
    <row r="2" spans="2:8">
      <c r="B2" s="42" t="s">
        <v>71</v>
      </c>
      <c r="H2" s="45" t="s">
        <v>27</v>
      </c>
    </row>
    <row r="3" spans="2:8" ht="26.25" customHeight="1">
      <c r="B3" s="79" t="s">
        <v>25</v>
      </c>
      <c r="C3" s="80"/>
      <c r="D3" s="80"/>
      <c r="E3" s="80"/>
      <c r="F3" s="80"/>
      <c r="G3" s="80"/>
      <c r="H3" s="81"/>
    </row>
    <row r="4" spans="2:8" ht="26.25" customHeight="1">
      <c r="B4" s="46"/>
      <c r="C4" s="47" t="s">
        <v>94</v>
      </c>
      <c r="D4" s="47" t="s">
        <v>95</v>
      </c>
      <c r="E4" s="48" t="s">
        <v>8</v>
      </c>
      <c r="F4" s="47" t="s">
        <v>96</v>
      </c>
      <c r="G4" s="47" t="s">
        <v>97</v>
      </c>
      <c r="H4" s="48" t="s">
        <v>8</v>
      </c>
    </row>
    <row r="5" spans="2:8" ht="26.25" customHeight="1">
      <c r="B5" s="76" t="s">
        <v>9</v>
      </c>
      <c r="C5" s="49">
        <v>2300</v>
      </c>
      <c r="D5" s="49">
        <v>2982</v>
      </c>
      <c r="E5" s="50">
        <v>-0.22870556673373577</v>
      </c>
      <c r="F5" s="49">
        <v>28084</v>
      </c>
      <c r="G5" s="49">
        <v>35502</v>
      </c>
      <c r="H5" s="50">
        <v>-0.20894597487465494</v>
      </c>
    </row>
    <row r="6" spans="2:8" ht="26.25" customHeight="1">
      <c r="B6" s="51" t="s">
        <v>22</v>
      </c>
      <c r="C6" s="52">
        <v>778</v>
      </c>
      <c r="D6" s="52">
        <v>757</v>
      </c>
      <c r="E6" s="53">
        <v>2.7741083223249641E-2</v>
      </c>
      <c r="F6" s="52">
        <v>7473</v>
      </c>
      <c r="G6" s="52">
        <v>8078</v>
      </c>
      <c r="H6" s="53">
        <v>-7.4894775934637337E-2</v>
      </c>
    </row>
    <row r="7" spans="2:8" ht="26.25" customHeight="1">
      <c r="B7" s="51" t="s">
        <v>23</v>
      </c>
      <c r="C7" s="52">
        <v>253</v>
      </c>
      <c r="D7" s="52">
        <v>364</v>
      </c>
      <c r="E7" s="53">
        <v>-0.30494505494505497</v>
      </c>
      <c r="F7" s="52">
        <v>1391</v>
      </c>
      <c r="G7" s="52">
        <v>1721</v>
      </c>
      <c r="H7" s="53">
        <v>-0.19174898314933175</v>
      </c>
    </row>
    <row r="8" spans="2:8" ht="26.25" customHeight="1">
      <c r="B8" s="51" t="s">
        <v>24</v>
      </c>
      <c r="C8" s="52">
        <v>1269</v>
      </c>
      <c r="D8" s="52">
        <v>1861</v>
      </c>
      <c r="E8" s="53">
        <v>-0.31810854379365927</v>
      </c>
      <c r="F8" s="52">
        <v>19220</v>
      </c>
      <c r="G8" s="52">
        <v>25703</v>
      </c>
      <c r="H8" s="53">
        <v>-0.25222736645527755</v>
      </c>
    </row>
    <row r="9" spans="2:8" ht="26.25" customHeight="1">
      <c r="B9" s="76" t="s">
        <v>10</v>
      </c>
      <c r="C9" s="49">
        <v>259</v>
      </c>
      <c r="D9" s="49">
        <v>258</v>
      </c>
      <c r="E9" s="50">
        <v>3.8759689922480689E-3</v>
      </c>
      <c r="F9" s="49">
        <v>2301</v>
      </c>
      <c r="G9" s="49">
        <v>1821</v>
      </c>
      <c r="H9" s="50">
        <v>0.26359143327841839</v>
      </c>
    </row>
    <row r="10" spans="2:8" ht="26.25" customHeight="1">
      <c r="B10" s="54" t="s">
        <v>26</v>
      </c>
      <c r="C10" s="55">
        <v>2559</v>
      </c>
      <c r="D10" s="55">
        <v>3240</v>
      </c>
      <c r="E10" s="56">
        <v>-0.21018518518518514</v>
      </c>
      <c r="F10" s="55">
        <v>30385</v>
      </c>
      <c r="G10" s="55">
        <v>37323</v>
      </c>
      <c r="H10" s="56">
        <v>-0.18589073761487551</v>
      </c>
    </row>
    <row r="11" spans="2:8" ht="16.5" customHeight="1">
      <c r="B11" s="57" t="s">
        <v>49</v>
      </c>
    </row>
    <row r="12" spans="2:8" ht="15" customHeight="1"/>
    <row r="18" spans="16:16">
      <c r="P18" s="58"/>
    </row>
  </sheetData>
  <mergeCells count="1">
    <mergeCell ref="B3:H3"/>
  </mergeCells>
  <phoneticPr fontId="4" type="noConversion"/>
  <conditionalFormatting sqref="E5:E10 H5:H10">
    <cfRule type="cellIs" dxfId="5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45666</v>
      </c>
    </row>
    <row r="2" spans="2:15" ht="14.4" customHeight="1"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" customHeight="1"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42</v>
      </c>
    </row>
    <row r="5" spans="2:15" ht="14.25" customHeight="1">
      <c r="B5" s="100" t="s">
        <v>0</v>
      </c>
      <c r="C5" s="102" t="s">
        <v>1</v>
      </c>
      <c r="D5" s="104" t="s">
        <v>98</v>
      </c>
      <c r="E5" s="105"/>
      <c r="F5" s="105"/>
      <c r="G5" s="105"/>
      <c r="H5" s="106"/>
      <c r="I5" s="109" t="s">
        <v>92</v>
      </c>
      <c r="J5" s="106"/>
      <c r="K5" s="109" t="s">
        <v>102</v>
      </c>
      <c r="L5" s="105"/>
      <c r="M5" s="105"/>
      <c r="N5" s="105"/>
      <c r="O5" s="115"/>
    </row>
    <row r="6" spans="2:15" ht="14.4" customHeight="1" thickBot="1">
      <c r="B6" s="101"/>
      <c r="C6" s="103"/>
      <c r="D6" s="116" t="s">
        <v>99</v>
      </c>
      <c r="E6" s="113"/>
      <c r="F6" s="113"/>
      <c r="G6" s="113"/>
      <c r="H6" s="117"/>
      <c r="I6" s="112" t="s">
        <v>93</v>
      </c>
      <c r="J6" s="117"/>
      <c r="K6" s="112" t="s">
        <v>103</v>
      </c>
      <c r="L6" s="113"/>
      <c r="M6" s="113"/>
      <c r="N6" s="113"/>
      <c r="O6" s="114"/>
    </row>
    <row r="7" spans="2:15" ht="14.4" customHeight="1">
      <c r="B7" s="101"/>
      <c r="C7" s="103"/>
      <c r="D7" s="96">
        <v>2024</v>
      </c>
      <c r="E7" s="97"/>
      <c r="F7" s="96">
        <v>2023</v>
      </c>
      <c r="G7" s="97"/>
      <c r="H7" s="86" t="s">
        <v>31</v>
      </c>
      <c r="I7" s="107">
        <v>2024</v>
      </c>
      <c r="J7" s="107" t="s">
        <v>100</v>
      </c>
      <c r="K7" s="96">
        <v>2024</v>
      </c>
      <c r="L7" s="97"/>
      <c r="M7" s="96">
        <v>2023</v>
      </c>
      <c r="N7" s="97"/>
      <c r="O7" s="86" t="s">
        <v>31</v>
      </c>
    </row>
    <row r="8" spans="2:15" ht="14.4" customHeight="1" thickBot="1">
      <c r="B8" s="88" t="s">
        <v>32</v>
      </c>
      <c r="C8" s="90" t="s">
        <v>33</v>
      </c>
      <c r="D8" s="98"/>
      <c r="E8" s="99"/>
      <c r="F8" s="98"/>
      <c r="G8" s="99"/>
      <c r="H8" s="87"/>
      <c r="I8" s="108"/>
      <c r="J8" s="108"/>
      <c r="K8" s="98"/>
      <c r="L8" s="99"/>
      <c r="M8" s="98"/>
      <c r="N8" s="99"/>
      <c r="O8" s="87"/>
    </row>
    <row r="9" spans="2:15" ht="14.25" customHeight="1">
      <c r="B9" s="88"/>
      <c r="C9" s="90"/>
      <c r="D9" s="6" t="s">
        <v>34</v>
      </c>
      <c r="E9" s="7" t="s">
        <v>2</v>
      </c>
      <c r="F9" s="6" t="s">
        <v>34</v>
      </c>
      <c r="G9" s="7" t="s">
        <v>2</v>
      </c>
      <c r="H9" s="92" t="s">
        <v>35</v>
      </c>
      <c r="I9" s="8" t="s">
        <v>34</v>
      </c>
      <c r="J9" s="94" t="s">
        <v>101</v>
      </c>
      <c r="K9" s="6" t="s">
        <v>34</v>
      </c>
      <c r="L9" s="7" t="s">
        <v>2</v>
      </c>
      <c r="M9" s="6" t="s">
        <v>34</v>
      </c>
      <c r="N9" s="7" t="s">
        <v>2</v>
      </c>
      <c r="O9" s="92" t="s">
        <v>35</v>
      </c>
    </row>
    <row r="10" spans="2:15" ht="14.4" customHeight="1" thickBot="1">
      <c r="B10" s="89"/>
      <c r="C10" s="91"/>
      <c r="D10" s="9" t="s">
        <v>36</v>
      </c>
      <c r="E10" s="10" t="s">
        <v>37</v>
      </c>
      <c r="F10" s="9" t="s">
        <v>36</v>
      </c>
      <c r="G10" s="10" t="s">
        <v>37</v>
      </c>
      <c r="H10" s="93"/>
      <c r="I10" s="11" t="s">
        <v>36</v>
      </c>
      <c r="J10" s="95"/>
      <c r="K10" s="9" t="s">
        <v>36</v>
      </c>
      <c r="L10" s="10" t="s">
        <v>37</v>
      </c>
      <c r="M10" s="9" t="s">
        <v>36</v>
      </c>
      <c r="N10" s="10" t="s">
        <v>37</v>
      </c>
      <c r="O10" s="93"/>
    </row>
    <row r="11" spans="2:15" ht="14.4" customHeight="1" thickBot="1">
      <c r="B11" s="12">
        <v>1</v>
      </c>
      <c r="C11" s="13" t="s">
        <v>13</v>
      </c>
      <c r="D11" s="14">
        <v>264</v>
      </c>
      <c r="E11" s="15">
        <v>0.11478260869565217</v>
      </c>
      <c r="F11" s="14">
        <v>372</v>
      </c>
      <c r="G11" s="15">
        <v>0.12474849094567404</v>
      </c>
      <c r="H11" s="16">
        <v>-0.29032258064516125</v>
      </c>
      <c r="I11" s="14">
        <v>400</v>
      </c>
      <c r="J11" s="16">
        <v>-0.33999999999999997</v>
      </c>
      <c r="K11" s="14">
        <v>5569</v>
      </c>
      <c r="L11" s="15">
        <v>0.19829796325309784</v>
      </c>
      <c r="M11" s="14">
        <v>5241</v>
      </c>
      <c r="N11" s="15">
        <v>0.14762548588811897</v>
      </c>
      <c r="O11" s="16">
        <v>6.2583476435794649E-2</v>
      </c>
    </row>
    <row r="12" spans="2:15" ht="14.4" customHeight="1" thickBot="1">
      <c r="B12" s="59">
        <v>2</v>
      </c>
      <c r="C12" s="18" t="s">
        <v>11</v>
      </c>
      <c r="D12" s="19">
        <v>402</v>
      </c>
      <c r="E12" s="20">
        <v>0.17478260869565218</v>
      </c>
      <c r="F12" s="19">
        <v>460</v>
      </c>
      <c r="G12" s="20">
        <v>0.15425888665325285</v>
      </c>
      <c r="H12" s="21">
        <v>-0.12608695652173918</v>
      </c>
      <c r="I12" s="19">
        <v>385</v>
      </c>
      <c r="J12" s="21">
        <v>4.415584415584406E-2</v>
      </c>
      <c r="K12" s="19">
        <v>5232</v>
      </c>
      <c r="L12" s="20">
        <v>0.18629824811280443</v>
      </c>
      <c r="M12" s="19">
        <v>6644</v>
      </c>
      <c r="N12" s="20">
        <v>0.18714438623176158</v>
      </c>
      <c r="O12" s="21">
        <v>-0.2125225767609874</v>
      </c>
    </row>
    <row r="13" spans="2:15" ht="14.4" customHeight="1" thickBot="1">
      <c r="B13" s="12">
        <v>3</v>
      </c>
      <c r="C13" s="13" t="s">
        <v>4</v>
      </c>
      <c r="D13" s="14">
        <v>456</v>
      </c>
      <c r="E13" s="15">
        <v>0.19826086956521738</v>
      </c>
      <c r="F13" s="14">
        <v>675</v>
      </c>
      <c r="G13" s="15">
        <v>0.22635814889336017</v>
      </c>
      <c r="H13" s="16">
        <v>-0.32444444444444442</v>
      </c>
      <c r="I13" s="14">
        <v>362</v>
      </c>
      <c r="J13" s="16">
        <v>0.25966850828729271</v>
      </c>
      <c r="K13" s="14">
        <v>4699</v>
      </c>
      <c r="L13" s="15">
        <v>0.16731947016094573</v>
      </c>
      <c r="M13" s="14">
        <v>5166</v>
      </c>
      <c r="N13" s="15">
        <v>0.14551292884907893</v>
      </c>
      <c r="O13" s="16">
        <v>-9.0398761130468408E-2</v>
      </c>
    </row>
    <row r="14" spans="2:15" ht="14.4" customHeight="1" thickBot="1">
      <c r="B14" s="59">
        <v>4</v>
      </c>
      <c r="C14" s="18" t="s">
        <v>12</v>
      </c>
      <c r="D14" s="19">
        <v>303</v>
      </c>
      <c r="E14" s="20">
        <v>0.13173913043478261</v>
      </c>
      <c r="F14" s="19">
        <v>462</v>
      </c>
      <c r="G14" s="20">
        <v>0.15492957746478872</v>
      </c>
      <c r="H14" s="21">
        <v>-0.3441558441558441</v>
      </c>
      <c r="I14" s="19">
        <v>307</v>
      </c>
      <c r="J14" s="21">
        <v>-1.3029315960912058E-2</v>
      </c>
      <c r="K14" s="19">
        <v>4047</v>
      </c>
      <c r="L14" s="20">
        <v>0.14410340407349381</v>
      </c>
      <c r="M14" s="19">
        <v>6144</v>
      </c>
      <c r="N14" s="20">
        <v>0.17306067263816122</v>
      </c>
      <c r="O14" s="21">
        <v>-0.34130859375</v>
      </c>
    </row>
    <row r="15" spans="2:15" ht="14.4" customHeight="1" thickBot="1">
      <c r="B15" s="12">
        <v>5</v>
      </c>
      <c r="C15" s="13" t="s">
        <v>3</v>
      </c>
      <c r="D15" s="14">
        <v>307</v>
      </c>
      <c r="E15" s="15">
        <v>0.13347826086956521</v>
      </c>
      <c r="F15" s="14">
        <v>279</v>
      </c>
      <c r="G15" s="15">
        <v>9.3561368209255535E-2</v>
      </c>
      <c r="H15" s="16">
        <v>0.10035842293906816</v>
      </c>
      <c r="I15" s="14">
        <v>282</v>
      </c>
      <c r="J15" s="16">
        <v>8.8652482269503619E-2</v>
      </c>
      <c r="K15" s="14">
        <v>3678</v>
      </c>
      <c r="L15" s="15">
        <v>0.13096425010682239</v>
      </c>
      <c r="M15" s="14">
        <v>5750</v>
      </c>
      <c r="N15" s="15">
        <v>0.16196270632640414</v>
      </c>
      <c r="O15" s="16">
        <v>-0.36034782608695648</v>
      </c>
    </row>
    <row r="16" spans="2:15" ht="14.4" customHeight="1" thickBot="1">
      <c r="B16" s="59">
        <v>6</v>
      </c>
      <c r="C16" s="18" t="s">
        <v>15</v>
      </c>
      <c r="D16" s="19">
        <v>327</v>
      </c>
      <c r="E16" s="20">
        <v>0.14217391304347826</v>
      </c>
      <c r="F16" s="19">
        <v>506</v>
      </c>
      <c r="G16" s="20">
        <v>0.16968477531857815</v>
      </c>
      <c r="H16" s="21">
        <v>-0.35375494071146241</v>
      </c>
      <c r="I16" s="19">
        <v>166</v>
      </c>
      <c r="J16" s="21">
        <v>0.96987951807228923</v>
      </c>
      <c r="K16" s="19">
        <v>2825</v>
      </c>
      <c r="L16" s="20">
        <v>0.1005910838911836</v>
      </c>
      <c r="M16" s="19">
        <v>3428</v>
      </c>
      <c r="N16" s="20">
        <v>9.6557940397724071E-2</v>
      </c>
      <c r="O16" s="21">
        <v>-0.17590431738623102</v>
      </c>
    </row>
    <row r="17" spans="2:15" ht="14.4" customHeight="1" thickBot="1">
      <c r="B17" s="12">
        <v>7</v>
      </c>
      <c r="C17" s="13" t="s">
        <v>14</v>
      </c>
      <c r="D17" s="14">
        <v>170</v>
      </c>
      <c r="E17" s="15">
        <v>7.3913043478260873E-2</v>
      </c>
      <c r="F17" s="14">
        <v>161</v>
      </c>
      <c r="G17" s="15">
        <v>5.39906103286385E-2</v>
      </c>
      <c r="H17" s="16">
        <v>5.5900621118012417E-2</v>
      </c>
      <c r="I17" s="14">
        <v>121</v>
      </c>
      <c r="J17" s="16">
        <v>0.4049586776859504</v>
      </c>
      <c r="K17" s="14">
        <v>1296</v>
      </c>
      <c r="L17" s="15">
        <v>4.614727246830936E-2</v>
      </c>
      <c r="M17" s="14">
        <v>2092</v>
      </c>
      <c r="N17" s="15">
        <v>5.8926257675623907E-2</v>
      </c>
      <c r="O17" s="16">
        <v>-0.3804971319311663</v>
      </c>
    </row>
    <row r="18" spans="2:15" ht="14.4" thickBot="1">
      <c r="B18" s="84" t="s">
        <v>63</v>
      </c>
      <c r="C18" s="85"/>
      <c r="D18" s="23">
        <f>SUM(D11:D17)</f>
        <v>2229</v>
      </c>
      <c r="E18" s="24">
        <f>D18/D20</f>
        <v>0.96913043478260874</v>
      </c>
      <c r="F18" s="23">
        <f>SUM(F11:F17)</f>
        <v>2915</v>
      </c>
      <c r="G18" s="24">
        <f>F18/F20</f>
        <v>0.9775318578135479</v>
      </c>
      <c r="H18" s="25">
        <f>D18/F18-1</f>
        <v>-0.23533447684391084</v>
      </c>
      <c r="I18" s="23">
        <f>SUM(I11:I17)</f>
        <v>2023</v>
      </c>
      <c r="J18" s="24">
        <f>D18/I18-1</f>
        <v>0.10182896688087006</v>
      </c>
      <c r="K18" s="23">
        <f>SUM(K11:K17)</f>
        <v>27346</v>
      </c>
      <c r="L18" s="24">
        <f>K18/K20</f>
        <v>0.97372169206665715</v>
      </c>
      <c r="M18" s="23">
        <f>SUM(M11:M17)</f>
        <v>34465</v>
      </c>
      <c r="N18" s="24">
        <f>M18/M20</f>
        <v>0.97079037800687284</v>
      </c>
      <c r="O18" s="25">
        <f>K18/M18-1</f>
        <v>-0.20655737704918031</v>
      </c>
    </row>
    <row r="19" spans="2:15" ht="14.4" thickBot="1">
      <c r="B19" s="84" t="s">
        <v>38</v>
      </c>
      <c r="C19" s="85"/>
      <c r="D19" s="38">
        <f>D20-D18</f>
        <v>71</v>
      </c>
      <c r="E19" s="24">
        <f>D19/D20</f>
        <v>3.0869565217391304E-2</v>
      </c>
      <c r="F19" s="38">
        <f>F20-F18</f>
        <v>67</v>
      </c>
      <c r="G19" s="24">
        <f>F19/F20</f>
        <v>2.2468142186452045E-2</v>
      </c>
      <c r="H19" s="25">
        <f>D19/F19-1</f>
        <v>5.9701492537313383E-2</v>
      </c>
      <c r="I19" s="38">
        <f>I20-I18</f>
        <v>55</v>
      </c>
      <c r="J19" s="25">
        <f>D19/I19-1</f>
        <v>0.29090909090909101</v>
      </c>
      <c r="K19" s="38">
        <f>K20-K18</f>
        <v>738</v>
      </c>
      <c r="L19" s="24">
        <f>K19/K20</f>
        <v>2.6278307933342827E-2</v>
      </c>
      <c r="M19" s="38">
        <f>M20-M18</f>
        <v>1037</v>
      </c>
      <c r="N19" s="24">
        <f>M19/M20</f>
        <v>2.9209621993127148E-2</v>
      </c>
      <c r="O19" s="25">
        <f>K19/M19-1</f>
        <v>-0.28833172613307623</v>
      </c>
    </row>
    <row r="20" spans="2:15" ht="14.4" thickBot="1">
      <c r="B20" s="82" t="s">
        <v>39</v>
      </c>
      <c r="C20" s="83"/>
      <c r="D20" s="26">
        <v>2300</v>
      </c>
      <c r="E20" s="27">
        <v>1</v>
      </c>
      <c r="F20" s="26">
        <v>2982</v>
      </c>
      <c r="G20" s="27">
        <v>1</v>
      </c>
      <c r="H20" s="28">
        <v>-0.22870556673373577</v>
      </c>
      <c r="I20" s="26">
        <v>2078</v>
      </c>
      <c r="J20" s="28">
        <v>0.10683349374398454</v>
      </c>
      <c r="K20" s="26">
        <v>28084</v>
      </c>
      <c r="L20" s="27">
        <v>1</v>
      </c>
      <c r="M20" s="26">
        <v>35502</v>
      </c>
      <c r="N20" s="27">
        <v>1</v>
      </c>
      <c r="O20" s="28">
        <v>-0.20894597487465494</v>
      </c>
    </row>
    <row r="21" spans="2:15">
      <c r="B21" s="60" t="s">
        <v>49</v>
      </c>
    </row>
    <row r="22" spans="2:15">
      <c r="B22" s="1" t="s">
        <v>67</v>
      </c>
    </row>
    <row r="23" spans="2:15">
      <c r="B23" s="30" t="s">
        <v>68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4" priority="3" operator="equal">
      <formula>0</formula>
    </cfRule>
  </conditionalFormatting>
  <conditionalFormatting sqref="H11:H19 O11:O19">
    <cfRule type="cellIs" dxfId="53" priority="1" operator="lessThan">
      <formula>0</formula>
    </cfRule>
  </conditionalFormatting>
  <conditionalFormatting sqref="J11:J17">
    <cfRule type="cellIs" dxfId="52" priority="7" operator="lessThan">
      <formula>0</formula>
    </cfRule>
  </conditionalFormatting>
  <conditionalFormatting sqref="J19">
    <cfRule type="cellIs" dxfId="5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45666</v>
      </c>
    </row>
    <row r="2" spans="2:15" ht="14.4" customHeight="1"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1"/>
    </row>
    <row r="3" spans="2:15" ht="14.4" customHeight="1" thickBot="1"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62" t="s">
        <v>42</v>
      </c>
    </row>
    <row r="4" spans="2:15" ht="14.4" customHeight="1">
      <c r="B4" s="100" t="s">
        <v>30</v>
      </c>
      <c r="C4" s="102" t="s">
        <v>1</v>
      </c>
      <c r="D4" s="104" t="s">
        <v>98</v>
      </c>
      <c r="E4" s="105"/>
      <c r="F4" s="105"/>
      <c r="G4" s="105"/>
      <c r="H4" s="106"/>
      <c r="I4" s="109" t="s">
        <v>92</v>
      </c>
      <c r="J4" s="106"/>
      <c r="K4" s="109" t="s">
        <v>102</v>
      </c>
      <c r="L4" s="105"/>
      <c r="M4" s="105"/>
      <c r="N4" s="105"/>
      <c r="O4" s="115"/>
    </row>
    <row r="5" spans="2:15" ht="14.4" customHeight="1" thickBot="1">
      <c r="B5" s="101"/>
      <c r="C5" s="103"/>
      <c r="D5" s="116" t="s">
        <v>99</v>
      </c>
      <c r="E5" s="113"/>
      <c r="F5" s="113"/>
      <c r="G5" s="113"/>
      <c r="H5" s="117"/>
      <c r="I5" s="112" t="s">
        <v>93</v>
      </c>
      <c r="J5" s="117"/>
      <c r="K5" s="112" t="s">
        <v>103</v>
      </c>
      <c r="L5" s="113"/>
      <c r="M5" s="113"/>
      <c r="N5" s="113"/>
      <c r="O5" s="114"/>
    </row>
    <row r="6" spans="2:15" ht="14.4" customHeight="1">
      <c r="B6" s="101"/>
      <c r="C6" s="103"/>
      <c r="D6" s="96">
        <v>2024</v>
      </c>
      <c r="E6" s="97"/>
      <c r="F6" s="96">
        <v>2023</v>
      </c>
      <c r="G6" s="97"/>
      <c r="H6" s="86" t="s">
        <v>31</v>
      </c>
      <c r="I6" s="107">
        <v>2024</v>
      </c>
      <c r="J6" s="107" t="s">
        <v>100</v>
      </c>
      <c r="K6" s="96">
        <v>2024</v>
      </c>
      <c r="L6" s="97"/>
      <c r="M6" s="96">
        <v>2023</v>
      </c>
      <c r="N6" s="97"/>
      <c r="O6" s="86" t="s">
        <v>31</v>
      </c>
    </row>
    <row r="7" spans="2:15" ht="14.4" customHeight="1" thickBot="1">
      <c r="B7" s="88" t="s">
        <v>30</v>
      </c>
      <c r="C7" s="90" t="s">
        <v>33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4.4" customHeight="1">
      <c r="B8" s="88"/>
      <c r="C8" s="90"/>
      <c r="D8" s="6" t="s">
        <v>34</v>
      </c>
      <c r="E8" s="7" t="s">
        <v>2</v>
      </c>
      <c r="F8" s="6" t="s">
        <v>34</v>
      </c>
      <c r="G8" s="7" t="s">
        <v>2</v>
      </c>
      <c r="H8" s="92" t="s">
        <v>35</v>
      </c>
      <c r="I8" s="8" t="s">
        <v>34</v>
      </c>
      <c r="J8" s="94" t="s">
        <v>101</v>
      </c>
      <c r="K8" s="6" t="s">
        <v>34</v>
      </c>
      <c r="L8" s="7" t="s">
        <v>2</v>
      </c>
      <c r="M8" s="6" t="s">
        <v>34</v>
      </c>
      <c r="N8" s="7" t="s">
        <v>2</v>
      </c>
      <c r="O8" s="92" t="s">
        <v>35</v>
      </c>
    </row>
    <row r="9" spans="2:15" ht="14.4" customHeight="1" thickBot="1">
      <c r="B9" s="89"/>
      <c r="C9" s="91"/>
      <c r="D9" s="9" t="s">
        <v>36</v>
      </c>
      <c r="E9" s="10" t="s">
        <v>37</v>
      </c>
      <c r="F9" s="9" t="s">
        <v>36</v>
      </c>
      <c r="G9" s="10" t="s">
        <v>37</v>
      </c>
      <c r="H9" s="93"/>
      <c r="I9" s="11" t="s">
        <v>36</v>
      </c>
      <c r="J9" s="95"/>
      <c r="K9" s="9" t="s">
        <v>36</v>
      </c>
      <c r="L9" s="10" t="s">
        <v>37</v>
      </c>
      <c r="M9" s="9" t="s">
        <v>36</v>
      </c>
      <c r="N9" s="10" t="s">
        <v>37</v>
      </c>
      <c r="O9" s="93"/>
    </row>
    <row r="10" spans="2:15" ht="14.4" customHeight="1" thickBot="1">
      <c r="B10" s="63"/>
      <c r="C10" s="13" t="s">
        <v>15</v>
      </c>
      <c r="D10" s="14">
        <v>269</v>
      </c>
      <c r="E10" s="15">
        <v>0.6004464285714286</v>
      </c>
      <c r="F10" s="14">
        <v>369</v>
      </c>
      <c r="G10" s="15">
        <v>0.70825335892514396</v>
      </c>
      <c r="H10" s="16">
        <v>-0.2710027100271003</v>
      </c>
      <c r="I10" s="14">
        <v>122</v>
      </c>
      <c r="J10" s="16">
        <v>1.2049180327868854</v>
      </c>
      <c r="K10" s="14">
        <v>1968</v>
      </c>
      <c r="L10" s="15">
        <v>0.5614835948644793</v>
      </c>
      <c r="M10" s="14">
        <v>2073</v>
      </c>
      <c r="N10" s="15">
        <v>0.56118029236599887</v>
      </c>
      <c r="O10" s="16">
        <v>-5.0651230101302458E-2</v>
      </c>
    </row>
    <row r="11" spans="2:15" ht="14.4" customHeight="1" thickBot="1">
      <c r="B11" s="64"/>
      <c r="C11" s="18" t="s">
        <v>12</v>
      </c>
      <c r="D11" s="19">
        <v>44</v>
      </c>
      <c r="E11" s="20">
        <v>9.8214285714285712E-2</v>
      </c>
      <c r="F11" s="19">
        <v>54</v>
      </c>
      <c r="G11" s="20">
        <v>0.1036468330134357</v>
      </c>
      <c r="H11" s="21">
        <v>-0.18518518518518523</v>
      </c>
      <c r="I11" s="19">
        <v>28</v>
      </c>
      <c r="J11" s="21">
        <v>0.5714285714285714</v>
      </c>
      <c r="K11" s="19">
        <v>457</v>
      </c>
      <c r="L11" s="20">
        <v>0.1303851640513552</v>
      </c>
      <c r="M11" s="19">
        <v>407</v>
      </c>
      <c r="N11" s="20">
        <v>0.11017866811044938</v>
      </c>
      <c r="O11" s="21">
        <v>0.12285012285012287</v>
      </c>
    </row>
    <row r="12" spans="2:15" ht="14.4" customHeight="1" thickBot="1">
      <c r="B12" s="64"/>
      <c r="C12" s="13" t="s">
        <v>4</v>
      </c>
      <c r="D12" s="14">
        <v>44</v>
      </c>
      <c r="E12" s="15">
        <v>9.8214285714285712E-2</v>
      </c>
      <c r="F12" s="14">
        <v>22</v>
      </c>
      <c r="G12" s="15">
        <v>4.2226487523992322E-2</v>
      </c>
      <c r="H12" s="16">
        <v>1</v>
      </c>
      <c r="I12" s="14">
        <v>45</v>
      </c>
      <c r="J12" s="16">
        <v>-2.2222222222222254E-2</v>
      </c>
      <c r="K12" s="14">
        <v>422</v>
      </c>
      <c r="L12" s="15">
        <v>0.12039942938659058</v>
      </c>
      <c r="M12" s="14">
        <v>405</v>
      </c>
      <c r="N12" s="15">
        <v>0.10963724959393611</v>
      </c>
      <c r="O12" s="16">
        <v>4.1975308641975406E-2</v>
      </c>
    </row>
    <row r="13" spans="2:15" ht="14.4" customHeight="1" thickBot="1">
      <c r="B13" s="64"/>
      <c r="C13" s="65" t="s">
        <v>47</v>
      </c>
      <c r="D13" s="19">
        <v>14</v>
      </c>
      <c r="E13" s="20">
        <v>3.125E-2</v>
      </c>
      <c r="F13" s="19">
        <v>18</v>
      </c>
      <c r="G13" s="20">
        <v>3.4548944337811902E-2</v>
      </c>
      <c r="H13" s="21">
        <v>-0.22222222222222221</v>
      </c>
      <c r="I13" s="19">
        <v>6</v>
      </c>
      <c r="J13" s="21">
        <v>1.3333333333333335</v>
      </c>
      <c r="K13" s="19">
        <v>209</v>
      </c>
      <c r="L13" s="20">
        <v>5.9629101283880173E-2</v>
      </c>
      <c r="M13" s="19">
        <v>285</v>
      </c>
      <c r="N13" s="20">
        <v>7.7152138603140227E-2</v>
      </c>
      <c r="O13" s="21">
        <v>-0.26666666666666672</v>
      </c>
    </row>
    <row r="14" spans="2:15" ht="14.4" customHeight="1" thickBot="1">
      <c r="B14" s="64"/>
      <c r="C14" s="66" t="s">
        <v>14</v>
      </c>
      <c r="D14" s="14">
        <v>29</v>
      </c>
      <c r="E14" s="15">
        <v>6.4732142857142863E-2</v>
      </c>
      <c r="F14" s="14">
        <v>23</v>
      </c>
      <c r="G14" s="15">
        <v>4.4145873320537425E-2</v>
      </c>
      <c r="H14" s="16">
        <v>0.26086956521739135</v>
      </c>
      <c r="I14" s="14">
        <v>13</v>
      </c>
      <c r="J14" s="16">
        <v>1.2307692307692308</v>
      </c>
      <c r="K14" s="14">
        <v>106</v>
      </c>
      <c r="L14" s="15">
        <v>3.0242510699001426E-2</v>
      </c>
      <c r="M14" s="14">
        <v>127</v>
      </c>
      <c r="N14" s="15">
        <v>3.4380075798592313E-2</v>
      </c>
      <c r="O14" s="16">
        <v>-0.16535433070866146</v>
      </c>
    </row>
    <row r="15" spans="2:15" ht="14.4" customHeight="1" thickBot="1">
      <c r="B15" s="64"/>
      <c r="C15" s="67" t="s">
        <v>3</v>
      </c>
      <c r="D15" s="19">
        <v>12</v>
      </c>
      <c r="E15" s="20">
        <v>2.6785714285714284E-2</v>
      </c>
      <c r="F15" s="19">
        <v>10</v>
      </c>
      <c r="G15" s="20">
        <v>1.9193857965451054E-2</v>
      </c>
      <c r="H15" s="21">
        <v>0.19999999999999996</v>
      </c>
      <c r="I15" s="19">
        <v>4</v>
      </c>
      <c r="J15" s="21">
        <v>2</v>
      </c>
      <c r="K15" s="19">
        <v>93</v>
      </c>
      <c r="L15" s="20">
        <v>2.6533523537803139E-2</v>
      </c>
      <c r="M15" s="19">
        <v>126</v>
      </c>
      <c r="N15" s="20">
        <v>3.4109366540335681E-2</v>
      </c>
      <c r="O15" s="21">
        <v>-0.26190476190476186</v>
      </c>
    </row>
    <row r="16" spans="2:15" ht="14.4" customHeight="1" thickBot="1">
      <c r="B16" s="64"/>
      <c r="C16" s="13" t="s">
        <v>20</v>
      </c>
      <c r="D16" s="14">
        <v>14</v>
      </c>
      <c r="E16" s="15">
        <v>3.125E-2</v>
      </c>
      <c r="F16" s="14">
        <v>3</v>
      </c>
      <c r="G16" s="15">
        <v>5.7581573896353169E-3</v>
      </c>
      <c r="H16" s="16">
        <v>3.666666666666667</v>
      </c>
      <c r="I16" s="14">
        <v>1</v>
      </c>
      <c r="J16" s="16">
        <v>13</v>
      </c>
      <c r="K16" s="14">
        <v>39</v>
      </c>
      <c r="L16" s="15">
        <v>1.1126961483594865E-2</v>
      </c>
      <c r="M16" s="14">
        <v>17</v>
      </c>
      <c r="N16" s="15">
        <v>4.6020573903627505E-3</v>
      </c>
      <c r="O16" s="16">
        <v>1.2941176470588234</v>
      </c>
    </row>
    <row r="17" spans="2:15" ht="14.4" customHeight="1" thickBot="1">
      <c r="B17" s="68"/>
      <c r="C17" s="67" t="s">
        <v>38</v>
      </c>
      <c r="D17" s="19">
        <v>22</v>
      </c>
      <c r="E17" s="20">
        <v>4.9107142857142856E-2</v>
      </c>
      <c r="F17" s="19">
        <v>22</v>
      </c>
      <c r="G17" s="20">
        <v>4.2226487523992322E-2</v>
      </c>
      <c r="H17" s="21">
        <v>0</v>
      </c>
      <c r="I17" s="19">
        <v>22</v>
      </c>
      <c r="J17" s="21">
        <v>9.166666666666666E-2</v>
      </c>
      <c r="K17" s="19">
        <v>211</v>
      </c>
      <c r="L17" s="20">
        <v>6.0199714693295291E-2</v>
      </c>
      <c r="M17" s="19">
        <v>254</v>
      </c>
      <c r="N17" s="20">
        <v>6.8760151597184627E-2</v>
      </c>
      <c r="O17" s="21">
        <v>-0.1692913385826772</v>
      </c>
    </row>
    <row r="18" spans="2:15" ht="14.4" customHeight="1" thickBot="1">
      <c r="B18" s="22" t="s">
        <v>5</v>
      </c>
      <c r="C18" s="22" t="s">
        <v>39</v>
      </c>
      <c r="D18" s="23">
        <v>448</v>
      </c>
      <c r="E18" s="24">
        <v>1.0000000000000002</v>
      </c>
      <c r="F18" s="23">
        <v>521</v>
      </c>
      <c r="G18" s="24">
        <v>1.0000000000000002</v>
      </c>
      <c r="H18" s="25">
        <v>-0.14011516314779271</v>
      </c>
      <c r="I18" s="23">
        <v>240</v>
      </c>
      <c r="J18" s="24">
        <v>0.8666666666666667</v>
      </c>
      <c r="K18" s="23">
        <v>3505</v>
      </c>
      <c r="L18" s="24">
        <v>1.0000000000000004</v>
      </c>
      <c r="M18" s="23">
        <v>3694</v>
      </c>
      <c r="N18" s="24">
        <v>1.0000000000000002</v>
      </c>
      <c r="O18" s="25">
        <v>-5.1164049810503487E-2</v>
      </c>
    </row>
    <row r="19" spans="2:15" ht="14.4" customHeight="1" thickBot="1">
      <c r="B19" s="63"/>
      <c r="C19" s="13" t="s">
        <v>13</v>
      </c>
      <c r="D19" s="14">
        <v>264</v>
      </c>
      <c r="E19" s="15">
        <v>0.14316702819956617</v>
      </c>
      <c r="F19" s="14">
        <v>372</v>
      </c>
      <c r="G19" s="15">
        <v>0.15134255492270138</v>
      </c>
      <c r="H19" s="16">
        <v>-0.29032258064516125</v>
      </c>
      <c r="I19" s="14">
        <v>400</v>
      </c>
      <c r="J19" s="16">
        <v>-0.33999999999999997</v>
      </c>
      <c r="K19" s="14">
        <v>5569</v>
      </c>
      <c r="L19" s="15">
        <v>0.22695411198956719</v>
      </c>
      <c r="M19" s="14">
        <v>5241</v>
      </c>
      <c r="N19" s="15">
        <v>0.16492542010195732</v>
      </c>
      <c r="O19" s="16">
        <v>6.2583476435794649E-2</v>
      </c>
    </row>
    <row r="20" spans="2:15" ht="14.4" customHeight="1" thickBot="1">
      <c r="B20" s="64"/>
      <c r="C20" s="18" t="s">
        <v>11</v>
      </c>
      <c r="D20" s="19">
        <v>397</v>
      </c>
      <c r="E20" s="20">
        <v>0.21529284164859003</v>
      </c>
      <c r="F20" s="19">
        <v>453</v>
      </c>
      <c r="G20" s="20">
        <v>0.18429617575264443</v>
      </c>
      <c r="H20" s="21">
        <v>-0.12362030905077259</v>
      </c>
      <c r="I20" s="19">
        <v>384</v>
      </c>
      <c r="J20" s="21">
        <v>3.3854166666666741E-2</v>
      </c>
      <c r="K20" s="19">
        <v>5204</v>
      </c>
      <c r="L20" s="20">
        <v>0.21207922406064064</v>
      </c>
      <c r="M20" s="19">
        <v>6574</v>
      </c>
      <c r="N20" s="20">
        <v>0.20687267921203348</v>
      </c>
      <c r="O20" s="21">
        <v>-0.2083967143291755</v>
      </c>
    </row>
    <row r="21" spans="2:15" ht="14.4" customHeight="1" thickBot="1">
      <c r="B21" s="64"/>
      <c r="C21" s="13" t="s">
        <v>4</v>
      </c>
      <c r="D21" s="14">
        <v>411</v>
      </c>
      <c r="E21" s="15">
        <v>0.22288503253796096</v>
      </c>
      <c r="F21" s="14">
        <v>652</v>
      </c>
      <c r="G21" s="15">
        <v>0.26525630593978844</v>
      </c>
      <c r="H21" s="16">
        <v>-0.36963190184049077</v>
      </c>
      <c r="I21" s="14">
        <v>316</v>
      </c>
      <c r="J21" s="16">
        <v>0.30063291139240511</v>
      </c>
      <c r="K21" s="14">
        <v>4266</v>
      </c>
      <c r="L21" s="15">
        <v>0.17385279973918005</v>
      </c>
      <c r="M21" s="14">
        <v>4758</v>
      </c>
      <c r="N21" s="15">
        <v>0.14972622569072944</v>
      </c>
      <c r="O21" s="16">
        <v>-0.10340479192938212</v>
      </c>
    </row>
    <row r="22" spans="2:15" ht="14.4" customHeight="1" thickBot="1">
      <c r="B22" s="64"/>
      <c r="C22" s="65" t="s">
        <v>12</v>
      </c>
      <c r="D22" s="19">
        <v>259</v>
      </c>
      <c r="E22" s="20">
        <v>0.14045553145336226</v>
      </c>
      <c r="F22" s="19">
        <v>407</v>
      </c>
      <c r="G22" s="20">
        <v>0.16558177379983727</v>
      </c>
      <c r="H22" s="21">
        <v>-0.36363636363636365</v>
      </c>
      <c r="I22" s="19">
        <v>279</v>
      </c>
      <c r="J22" s="21">
        <v>-7.1684587813620082E-2</v>
      </c>
      <c r="K22" s="19">
        <v>3586</v>
      </c>
      <c r="L22" s="20">
        <v>0.14614067976200179</v>
      </c>
      <c r="M22" s="19">
        <v>5732</v>
      </c>
      <c r="N22" s="20">
        <v>0.18037636100446849</v>
      </c>
      <c r="O22" s="21">
        <v>-0.37438939288206563</v>
      </c>
    </row>
    <row r="23" spans="2:15" ht="14.4" customHeight="1" thickBot="1">
      <c r="B23" s="64"/>
      <c r="C23" s="66" t="s">
        <v>3</v>
      </c>
      <c r="D23" s="14">
        <v>295</v>
      </c>
      <c r="E23" s="15">
        <v>0.15997830802603036</v>
      </c>
      <c r="F23" s="14">
        <v>269</v>
      </c>
      <c r="G23" s="15">
        <v>0.10943856794141578</v>
      </c>
      <c r="H23" s="16">
        <v>9.6654275092936892E-2</v>
      </c>
      <c r="I23" s="14">
        <v>278</v>
      </c>
      <c r="J23" s="16">
        <v>6.1151079136690711E-2</v>
      </c>
      <c r="K23" s="14">
        <v>3584</v>
      </c>
      <c r="L23" s="15">
        <v>0.1460591735267748</v>
      </c>
      <c r="M23" s="14">
        <v>5624</v>
      </c>
      <c r="N23" s="15">
        <v>0.17697778337214426</v>
      </c>
      <c r="O23" s="16">
        <v>-0.36273115220483643</v>
      </c>
    </row>
    <row r="24" spans="2:15" ht="14.4" customHeight="1" thickBot="1">
      <c r="B24" s="64"/>
      <c r="C24" s="67" t="s">
        <v>14</v>
      </c>
      <c r="D24" s="19">
        <v>141</v>
      </c>
      <c r="E24" s="20">
        <v>7.646420824295011E-2</v>
      </c>
      <c r="F24" s="19">
        <v>138</v>
      </c>
      <c r="G24" s="20">
        <v>5.6143205858421481E-2</v>
      </c>
      <c r="H24" s="21">
        <v>2.1739130434782705E-2</v>
      </c>
      <c r="I24" s="19">
        <v>107</v>
      </c>
      <c r="J24" s="21">
        <v>0.31775700934579443</v>
      </c>
      <c r="K24" s="19">
        <v>1186</v>
      </c>
      <c r="L24" s="20">
        <v>4.8333197489607953E-2</v>
      </c>
      <c r="M24" s="19">
        <v>1965</v>
      </c>
      <c r="N24" s="20">
        <v>6.1835231921455097E-2</v>
      </c>
      <c r="O24" s="21">
        <v>-0.39643765903307893</v>
      </c>
    </row>
    <row r="25" spans="2:15" ht="14.4" customHeight="1" thickBot="1">
      <c r="B25" s="64"/>
      <c r="C25" s="13" t="s">
        <v>15</v>
      </c>
      <c r="D25" s="14">
        <v>53</v>
      </c>
      <c r="E25" s="15">
        <v>2.8741865509761388E-2</v>
      </c>
      <c r="F25" s="14">
        <v>137</v>
      </c>
      <c r="G25" s="15">
        <v>5.5736371033360453E-2</v>
      </c>
      <c r="H25" s="16">
        <v>-0.61313868613138678</v>
      </c>
      <c r="I25" s="14">
        <v>44</v>
      </c>
      <c r="J25" s="16">
        <v>0.20454545454545459</v>
      </c>
      <c r="K25" s="14">
        <v>843</v>
      </c>
      <c r="L25" s="15">
        <v>3.4354878148178336E-2</v>
      </c>
      <c r="M25" s="14">
        <v>1344</v>
      </c>
      <c r="N25" s="15">
        <v>4.2293410535590659E-2</v>
      </c>
      <c r="O25" s="16">
        <v>-0.3727678571428571</v>
      </c>
    </row>
    <row r="26" spans="2:15" ht="14.4" customHeight="1" thickBot="1">
      <c r="B26" s="64"/>
      <c r="C26" s="67" t="s">
        <v>65</v>
      </c>
      <c r="D26" s="19">
        <v>24</v>
      </c>
      <c r="E26" s="20">
        <v>1.3015184381778741E-2</v>
      </c>
      <c r="F26" s="19">
        <v>29</v>
      </c>
      <c r="G26" s="20">
        <v>1.1798209926769731E-2</v>
      </c>
      <c r="H26" s="21">
        <v>-0.17241379310344829</v>
      </c>
      <c r="I26" s="19">
        <v>27</v>
      </c>
      <c r="J26" s="21">
        <v>-0.11111111111111116</v>
      </c>
      <c r="K26" s="19">
        <v>267</v>
      </c>
      <c r="L26" s="20">
        <v>1.0881082402803815E-2</v>
      </c>
      <c r="M26" s="19">
        <v>487</v>
      </c>
      <c r="N26" s="20">
        <v>1.5325067656869532E-2</v>
      </c>
      <c r="O26" s="21">
        <v>-0.45174537987679675</v>
      </c>
    </row>
    <row r="27" spans="2:15" ht="14.4" customHeight="1" thickBot="1">
      <c r="B27" s="68"/>
      <c r="C27" s="13" t="s">
        <v>38</v>
      </c>
      <c r="D27" s="14">
        <v>0</v>
      </c>
      <c r="E27" s="15">
        <v>0</v>
      </c>
      <c r="F27" s="14">
        <v>1</v>
      </c>
      <c r="G27" s="15">
        <v>4.0683482506102521E-4</v>
      </c>
      <c r="H27" s="16">
        <v>-1</v>
      </c>
      <c r="I27" s="14">
        <v>0</v>
      </c>
      <c r="J27" s="16"/>
      <c r="K27" s="14">
        <v>33</v>
      </c>
      <c r="L27" s="15">
        <v>1.3448528812454153E-3</v>
      </c>
      <c r="M27" s="14">
        <v>53</v>
      </c>
      <c r="N27" s="15">
        <v>1.6678205047517152E-3</v>
      </c>
      <c r="O27" s="16">
        <v>-0.37735849056603776</v>
      </c>
    </row>
    <row r="28" spans="2:15" ht="14.4" customHeight="1" thickBot="1">
      <c r="B28" s="22" t="s">
        <v>6</v>
      </c>
      <c r="C28" s="22" t="s">
        <v>39</v>
      </c>
      <c r="D28" s="23">
        <v>1844</v>
      </c>
      <c r="E28" s="24">
        <v>1.0000000000000002</v>
      </c>
      <c r="F28" s="23">
        <v>2458</v>
      </c>
      <c r="G28" s="24">
        <v>1</v>
      </c>
      <c r="H28" s="25">
        <v>-0.24979658258746951</v>
      </c>
      <c r="I28" s="23">
        <v>1835</v>
      </c>
      <c r="J28" s="24">
        <v>4.9046321525885173E-3</v>
      </c>
      <c r="K28" s="23">
        <v>24538</v>
      </c>
      <c r="L28" s="24">
        <v>1</v>
      </c>
      <c r="M28" s="23">
        <v>31778</v>
      </c>
      <c r="N28" s="24">
        <v>1</v>
      </c>
      <c r="O28" s="25">
        <v>-0.22783057461136635</v>
      </c>
    </row>
    <row r="29" spans="2:15" ht="14.4" customHeight="1" thickBot="1">
      <c r="B29" s="22" t="s">
        <v>54</v>
      </c>
      <c r="C29" s="22" t="s">
        <v>39</v>
      </c>
      <c r="D29" s="23">
        <v>8</v>
      </c>
      <c r="E29" s="24">
        <v>1</v>
      </c>
      <c r="F29" s="23">
        <v>3</v>
      </c>
      <c r="G29" s="24">
        <v>1</v>
      </c>
      <c r="H29" s="25">
        <v>1.6666666666666665</v>
      </c>
      <c r="I29" s="23">
        <v>3</v>
      </c>
      <c r="J29" s="24">
        <v>1.6666666666666665</v>
      </c>
      <c r="K29" s="23">
        <v>41</v>
      </c>
      <c r="L29" s="24">
        <v>1</v>
      </c>
      <c r="M29" s="23">
        <v>30</v>
      </c>
      <c r="N29" s="24">
        <v>0.99999999999999989</v>
      </c>
      <c r="O29" s="25">
        <v>0.3666666666666667</v>
      </c>
    </row>
    <row r="30" spans="2:15" ht="14.4" customHeight="1" thickBot="1">
      <c r="B30" s="82"/>
      <c r="C30" s="83" t="s">
        <v>39</v>
      </c>
      <c r="D30" s="26">
        <v>2300</v>
      </c>
      <c r="E30" s="27">
        <v>1</v>
      </c>
      <c r="F30" s="26">
        <v>2982</v>
      </c>
      <c r="G30" s="27">
        <v>1</v>
      </c>
      <c r="H30" s="28">
        <v>-0.22870556673373577</v>
      </c>
      <c r="I30" s="26">
        <v>2078</v>
      </c>
      <c r="J30" s="28">
        <v>0.10683349374398454</v>
      </c>
      <c r="K30" s="26">
        <v>28084</v>
      </c>
      <c r="L30" s="27">
        <v>1</v>
      </c>
      <c r="M30" s="26">
        <v>35502</v>
      </c>
      <c r="N30" s="27">
        <v>1</v>
      </c>
      <c r="O30" s="28">
        <v>-0.20894597487465494</v>
      </c>
    </row>
    <row r="31" spans="2:15" ht="14.4" customHeight="1">
      <c r="B31" s="1" t="s">
        <v>67</v>
      </c>
      <c r="C31" s="29"/>
      <c r="D31" s="1"/>
      <c r="E31" s="1"/>
      <c r="F31" s="1"/>
      <c r="G31" s="1"/>
    </row>
    <row r="32" spans="2:15">
      <c r="B32" s="30" t="s">
        <v>68</v>
      </c>
      <c r="C32" s="1"/>
      <c r="D32" s="1"/>
      <c r="E32" s="1"/>
      <c r="F32" s="1"/>
      <c r="G32" s="1"/>
    </row>
    <row r="34" spans="2:15">
      <c r="B34" s="110" t="s">
        <v>45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61"/>
    </row>
    <row r="35" spans="2:15" ht="14.4" thickBot="1">
      <c r="B35" s="111" t="s">
        <v>46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62" t="s">
        <v>42</v>
      </c>
    </row>
    <row r="36" spans="2:15" ht="14.4" customHeight="1">
      <c r="B36" s="100" t="s">
        <v>30</v>
      </c>
      <c r="C36" s="102" t="s">
        <v>1</v>
      </c>
      <c r="D36" s="104" t="s">
        <v>98</v>
      </c>
      <c r="E36" s="105"/>
      <c r="F36" s="105"/>
      <c r="G36" s="105"/>
      <c r="H36" s="106"/>
      <c r="I36" s="109" t="s">
        <v>92</v>
      </c>
      <c r="J36" s="106"/>
      <c r="K36" s="109" t="s">
        <v>102</v>
      </c>
      <c r="L36" s="105"/>
      <c r="M36" s="105"/>
      <c r="N36" s="105"/>
      <c r="O36" s="115"/>
    </row>
    <row r="37" spans="2:15" ht="14.4" customHeight="1" thickBot="1">
      <c r="B37" s="101"/>
      <c r="C37" s="103"/>
      <c r="D37" s="116" t="s">
        <v>99</v>
      </c>
      <c r="E37" s="113"/>
      <c r="F37" s="113"/>
      <c r="G37" s="113"/>
      <c r="H37" s="117"/>
      <c r="I37" s="112" t="s">
        <v>93</v>
      </c>
      <c r="J37" s="117"/>
      <c r="K37" s="112" t="s">
        <v>103</v>
      </c>
      <c r="L37" s="113"/>
      <c r="M37" s="113"/>
      <c r="N37" s="113"/>
      <c r="O37" s="114"/>
    </row>
    <row r="38" spans="2:15" ht="14.4" customHeight="1">
      <c r="B38" s="101"/>
      <c r="C38" s="103"/>
      <c r="D38" s="96">
        <v>2024</v>
      </c>
      <c r="E38" s="97"/>
      <c r="F38" s="96">
        <v>2023</v>
      </c>
      <c r="G38" s="97"/>
      <c r="H38" s="86" t="s">
        <v>31</v>
      </c>
      <c r="I38" s="107">
        <v>2024</v>
      </c>
      <c r="J38" s="107" t="s">
        <v>100</v>
      </c>
      <c r="K38" s="96">
        <v>2024</v>
      </c>
      <c r="L38" s="97"/>
      <c r="M38" s="96">
        <v>2023</v>
      </c>
      <c r="N38" s="97"/>
      <c r="O38" s="86" t="s">
        <v>31</v>
      </c>
    </row>
    <row r="39" spans="2:15" ht="18.75" customHeight="1" thickBot="1">
      <c r="B39" s="88" t="s">
        <v>30</v>
      </c>
      <c r="C39" s="90" t="s">
        <v>33</v>
      </c>
      <c r="D39" s="98"/>
      <c r="E39" s="99"/>
      <c r="F39" s="98"/>
      <c r="G39" s="99"/>
      <c r="H39" s="87"/>
      <c r="I39" s="108"/>
      <c r="J39" s="108"/>
      <c r="K39" s="98"/>
      <c r="L39" s="99"/>
      <c r="M39" s="98"/>
      <c r="N39" s="99"/>
      <c r="O39" s="87"/>
    </row>
    <row r="40" spans="2:15" ht="14.4" customHeight="1">
      <c r="B40" s="88"/>
      <c r="C40" s="90"/>
      <c r="D40" s="6" t="s">
        <v>34</v>
      </c>
      <c r="E40" s="7" t="s">
        <v>2</v>
      </c>
      <c r="F40" s="6" t="s">
        <v>34</v>
      </c>
      <c r="G40" s="7" t="s">
        <v>2</v>
      </c>
      <c r="H40" s="92" t="s">
        <v>35</v>
      </c>
      <c r="I40" s="8" t="s">
        <v>34</v>
      </c>
      <c r="J40" s="94" t="s">
        <v>101</v>
      </c>
      <c r="K40" s="6" t="s">
        <v>34</v>
      </c>
      <c r="L40" s="7" t="s">
        <v>2</v>
      </c>
      <c r="M40" s="6" t="s">
        <v>34</v>
      </c>
      <c r="N40" s="7" t="s">
        <v>2</v>
      </c>
      <c r="O40" s="92" t="s">
        <v>35</v>
      </c>
    </row>
    <row r="41" spans="2:15" ht="25.2" customHeight="1" thickBot="1">
      <c r="B41" s="89"/>
      <c r="C41" s="91"/>
      <c r="D41" s="9" t="s">
        <v>36</v>
      </c>
      <c r="E41" s="10" t="s">
        <v>37</v>
      </c>
      <c r="F41" s="9" t="s">
        <v>36</v>
      </c>
      <c r="G41" s="10" t="s">
        <v>37</v>
      </c>
      <c r="H41" s="93"/>
      <c r="I41" s="11" t="s">
        <v>36</v>
      </c>
      <c r="J41" s="95"/>
      <c r="K41" s="9" t="s">
        <v>36</v>
      </c>
      <c r="L41" s="10" t="s">
        <v>37</v>
      </c>
      <c r="M41" s="9" t="s">
        <v>36</v>
      </c>
      <c r="N41" s="10" t="s">
        <v>37</v>
      </c>
      <c r="O41" s="93"/>
    </row>
    <row r="42" spans="2:15" ht="14.4" thickBot="1">
      <c r="B42" s="63"/>
      <c r="C42" s="13" t="s">
        <v>15</v>
      </c>
      <c r="D42" s="14">
        <v>1</v>
      </c>
      <c r="E42" s="15">
        <v>1</v>
      </c>
      <c r="F42" s="14"/>
      <c r="G42" s="15"/>
      <c r="H42" s="16"/>
      <c r="I42" s="14">
        <v>1</v>
      </c>
      <c r="J42" s="16">
        <v>0</v>
      </c>
      <c r="K42" s="14">
        <v>3</v>
      </c>
      <c r="L42" s="15">
        <v>0.75</v>
      </c>
      <c r="M42" s="14">
        <v>1</v>
      </c>
      <c r="N42" s="15">
        <v>0.5</v>
      </c>
      <c r="O42" s="16">
        <v>2</v>
      </c>
    </row>
    <row r="43" spans="2:15" ht="14.4" thickBot="1">
      <c r="B43" s="69"/>
      <c r="C43" s="13" t="s">
        <v>4</v>
      </c>
      <c r="D43" s="14">
        <v>0</v>
      </c>
      <c r="E43" s="15">
        <v>0</v>
      </c>
      <c r="F43" s="14"/>
      <c r="G43" s="15"/>
      <c r="H43" s="16"/>
      <c r="I43" s="14">
        <v>0</v>
      </c>
      <c r="J43" s="16"/>
      <c r="K43" s="14">
        <v>1</v>
      </c>
      <c r="L43" s="15">
        <v>0.25</v>
      </c>
      <c r="M43" s="14">
        <v>1</v>
      </c>
      <c r="N43" s="15">
        <v>0.5</v>
      </c>
      <c r="O43" s="16">
        <v>0</v>
      </c>
    </row>
    <row r="44" spans="2:15" ht="14.4" thickBot="1">
      <c r="B44" s="22" t="s">
        <v>5</v>
      </c>
      <c r="C44" s="22" t="s">
        <v>39</v>
      </c>
      <c r="D44" s="23">
        <v>1</v>
      </c>
      <c r="E44" s="24">
        <v>1</v>
      </c>
      <c r="F44" s="23">
        <v>0</v>
      </c>
      <c r="G44" s="24">
        <v>0</v>
      </c>
      <c r="H44" s="25"/>
      <c r="I44" s="23">
        <v>1</v>
      </c>
      <c r="J44" s="24">
        <v>0</v>
      </c>
      <c r="K44" s="23">
        <v>4</v>
      </c>
      <c r="L44" s="24">
        <v>1</v>
      </c>
      <c r="M44" s="23">
        <v>2</v>
      </c>
      <c r="N44" s="24">
        <v>1</v>
      </c>
      <c r="O44" s="25">
        <v>1</v>
      </c>
    </row>
    <row r="45" spans="2:15" ht="14.4" thickBot="1">
      <c r="B45" s="63"/>
      <c r="C45" s="13" t="s">
        <v>13</v>
      </c>
      <c r="D45" s="14">
        <v>143</v>
      </c>
      <c r="E45" s="15">
        <v>0.11268715524034673</v>
      </c>
      <c r="F45" s="14">
        <v>251</v>
      </c>
      <c r="G45" s="15">
        <v>0.13487372380440624</v>
      </c>
      <c r="H45" s="16">
        <v>-0.43027888446215135</v>
      </c>
      <c r="I45" s="14">
        <v>270</v>
      </c>
      <c r="J45" s="16">
        <v>-0.47037037037037033</v>
      </c>
      <c r="K45" s="14">
        <v>4450</v>
      </c>
      <c r="L45" s="15">
        <v>0.23152965660770031</v>
      </c>
      <c r="M45" s="14">
        <v>4293</v>
      </c>
      <c r="N45" s="15">
        <v>0.16702330467260632</v>
      </c>
      <c r="O45" s="16">
        <v>3.6571162357325937E-2</v>
      </c>
    </row>
    <row r="46" spans="2:15" ht="14.4" thickBot="1">
      <c r="B46" s="64"/>
      <c r="C46" s="18" t="s">
        <v>11</v>
      </c>
      <c r="D46" s="19">
        <v>294</v>
      </c>
      <c r="E46" s="20">
        <v>0.23167848699763594</v>
      </c>
      <c r="F46" s="19">
        <v>338</v>
      </c>
      <c r="G46" s="20">
        <v>0.18162278344975819</v>
      </c>
      <c r="H46" s="21">
        <v>-0.13017751479289941</v>
      </c>
      <c r="I46" s="19">
        <v>294</v>
      </c>
      <c r="J46" s="21">
        <v>0</v>
      </c>
      <c r="K46" s="19">
        <v>4220</v>
      </c>
      <c r="L46" s="20">
        <v>0.21956295525494277</v>
      </c>
      <c r="M46" s="19">
        <v>5203</v>
      </c>
      <c r="N46" s="20">
        <v>0.20242773217134186</v>
      </c>
      <c r="O46" s="21">
        <v>-0.18892946377090136</v>
      </c>
    </row>
    <row r="47" spans="2:15" ht="14.4" thickBot="1">
      <c r="B47" s="64"/>
      <c r="C47" s="13" t="s">
        <v>4</v>
      </c>
      <c r="D47" s="14">
        <v>270</v>
      </c>
      <c r="E47" s="15">
        <v>0.21276595744680851</v>
      </c>
      <c r="F47" s="14">
        <v>511</v>
      </c>
      <c r="G47" s="15">
        <v>0.27458355722729716</v>
      </c>
      <c r="H47" s="16">
        <v>-0.47162426614481412</v>
      </c>
      <c r="I47" s="14">
        <v>230</v>
      </c>
      <c r="J47" s="16">
        <v>0.17391304347826098</v>
      </c>
      <c r="K47" s="14">
        <v>3114</v>
      </c>
      <c r="L47" s="15">
        <v>0.16201873048907389</v>
      </c>
      <c r="M47" s="14">
        <v>3584</v>
      </c>
      <c r="N47" s="15">
        <v>0.13943897599502003</v>
      </c>
      <c r="O47" s="16">
        <v>-0.1311383928571429</v>
      </c>
    </row>
    <row r="48" spans="2:15" ht="14.4" thickBot="1">
      <c r="B48" s="64"/>
      <c r="C48" s="65" t="s">
        <v>3</v>
      </c>
      <c r="D48" s="19">
        <v>221</v>
      </c>
      <c r="E48" s="20">
        <v>0.17415287628053586</v>
      </c>
      <c r="F48" s="19">
        <v>229</v>
      </c>
      <c r="G48" s="20">
        <v>0.123052122514777</v>
      </c>
      <c r="H48" s="21">
        <v>-3.4934497816593857E-2</v>
      </c>
      <c r="I48" s="19">
        <v>224</v>
      </c>
      <c r="J48" s="21">
        <v>-1.3392857142857095E-2</v>
      </c>
      <c r="K48" s="19">
        <v>3029</v>
      </c>
      <c r="L48" s="20">
        <v>0.15759625390218523</v>
      </c>
      <c r="M48" s="19">
        <v>4977</v>
      </c>
      <c r="N48" s="20">
        <v>0.19363498424308445</v>
      </c>
      <c r="O48" s="21">
        <v>-0.39140044203335345</v>
      </c>
    </row>
    <row r="49" spans="2:15" ht="14.4" thickBot="1">
      <c r="B49" s="64"/>
      <c r="C49" s="66" t="s">
        <v>12</v>
      </c>
      <c r="D49" s="14">
        <v>188</v>
      </c>
      <c r="E49" s="15">
        <v>0.14814814814814814</v>
      </c>
      <c r="F49" s="14">
        <v>313</v>
      </c>
      <c r="G49" s="15">
        <v>0.16818914562063406</v>
      </c>
      <c r="H49" s="16">
        <v>-0.39936102236421722</v>
      </c>
      <c r="I49" s="14">
        <v>235</v>
      </c>
      <c r="J49" s="16">
        <v>-0.19999999999999996</v>
      </c>
      <c r="K49" s="14">
        <v>2602</v>
      </c>
      <c r="L49" s="15">
        <v>0.13537981269510926</v>
      </c>
      <c r="M49" s="14">
        <v>4744</v>
      </c>
      <c r="N49" s="15">
        <v>0.1845698945648368</v>
      </c>
      <c r="O49" s="16">
        <v>-0.45151770657672852</v>
      </c>
    </row>
    <row r="50" spans="2:15" ht="14.4" thickBot="1">
      <c r="B50" s="64"/>
      <c r="C50" s="67" t="s">
        <v>14</v>
      </c>
      <c r="D50" s="19">
        <v>97</v>
      </c>
      <c r="E50" s="20">
        <v>7.6438140267927501E-2</v>
      </c>
      <c r="F50" s="19">
        <v>72</v>
      </c>
      <c r="G50" s="20">
        <v>3.8688876947877482E-2</v>
      </c>
      <c r="H50" s="21">
        <v>0.34722222222222232</v>
      </c>
      <c r="I50" s="19">
        <v>62</v>
      </c>
      <c r="J50" s="21">
        <v>0.56451612903225801</v>
      </c>
      <c r="K50" s="19">
        <v>863</v>
      </c>
      <c r="L50" s="20">
        <v>4.4901144640998959E-2</v>
      </c>
      <c r="M50" s="19">
        <v>1333</v>
      </c>
      <c r="N50" s="20">
        <v>5.1861650391004939E-2</v>
      </c>
      <c r="O50" s="21">
        <v>-0.35258814703675923</v>
      </c>
    </row>
    <row r="51" spans="2:15" ht="14.4" thickBot="1">
      <c r="B51" s="64"/>
      <c r="C51" s="13" t="s">
        <v>15</v>
      </c>
      <c r="D51" s="14">
        <v>26</v>
      </c>
      <c r="E51" s="15">
        <v>2.048857368006304E-2</v>
      </c>
      <c r="F51" s="14">
        <v>119</v>
      </c>
      <c r="G51" s="15">
        <v>6.3944116066630849E-2</v>
      </c>
      <c r="H51" s="16">
        <v>-0.78151260504201681</v>
      </c>
      <c r="I51" s="14">
        <v>33</v>
      </c>
      <c r="J51" s="16">
        <v>-0.21212121212121215</v>
      </c>
      <c r="K51" s="14">
        <v>661</v>
      </c>
      <c r="L51" s="15">
        <v>3.4391259105098854E-2</v>
      </c>
      <c r="M51" s="14">
        <v>1077</v>
      </c>
      <c r="N51" s="15">
        <v>4.1901723534217797E-2</v>
      </c>
      <c r="O51" s="16">
        <v>-0.38625812441968432</v>
      </c>
    </row>
    <row r="52" spans="2:15" ht="14.4" thickBot="1">
      <c r="B52" s="64"/>
      <c r="C52" s="67" t="s">
        <v>65</v>
      </c>
      <c r="D52" s="19">
        <v>24</v>
      </c>
      <c r="E52" s="20">
        <v>1.8912529550827423E-2</v>
      </c>
      <c r="F52" s="19">
        <v>28</v>
      </c>
      <c r="G52" s="20">
        <v>1.5045674368619023E-2</v>
      </c>
      <c r="H52" s="21">
        <v>-0.1428571428571429</v>
      </c>
      <c r="I52" s="19">
        <v>27</v>
      </c>
      <c r="J52" s="21">
        <v>-0.11111111111111116</v>
      </c>
      <c r="K52" s="19">
        <v>264</v>
      </c>
      <c r="L52" s="20">
        <v>1.3735691987513007E-2</v>
      </c>
      <c r="M52" s="19">
        <v>478</v>
      </c>
      <c r="N52" s="20">
        <v>1.8597050927907248E-2</v>
      </c>
      <c r="O52" s="21">
        <v>-0.44769874476987448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1.1671789285297436E-4</v>
      </c>
      <c r="O53" s="16">
        <v>-1</v>
      </c>
    </row>
    <row r="54" spans="2:15" ht="14.4" thickBot="1">
      <c r="B54" s="22" t="s">
        <v>6</v>
      </c>
      <c r="C54" s="22" t="s">
        <v>39</v>
      </c>
      <c r="D54" s="23">
        <v>1263</v>
      </c>
      <c r="E54" s="24">
        <v>0.99527186761229325</v>
      </c>
      <c r="F54" s="23">
        <v>1861</v>
      </c>
      <c r="G54" s="24">
        <v>1</v>
      </c>
      <c r="H54" s="25">
        <v>-0.32133261687264913</v>
      </c>
      <c r="I54" s="23">
        <v>1375</v>
      </c>
      <c r="J54" s="24">
        <v>-8.1454545454545446E-2</v>
      </c>
      <c r="K54" s="23">
        <v>19203</v>
      </c>
      <c r="L54" s="24">
        <v>0.99911550468262222</v>
      </c>
      <c r="M54" s="23">
        <v>25692</v>
      </c>
      <c r="N54" s="24">
        <v>0.99957203439287245</v>
      </c>
      <c r="O54" s="25">
        <v>-0.25256889304063523</v>
      </c>
    </row>
    <row r="55" spans="2:15" ht="14.4" thickBot="1">
      <c r="B55" s="22" t="s">
        <v>54</v>
      </c>
      <c r="C55" s="77" t="s">
        <v>39</v>
      </c>
      <c r="D55" s="23">
        <v>5</v>
      </c>
      <c r="E55" s="24">
        <v>1</v>
      </c>
      <c r="F55" s="23">
        <v>0</v>
      </c>
      <c r="G55" s="24">
        <v>1</v>
      </c>
      <c r="H55" s="25"/>
      <c r="I55" s="23">
        <v>0</v>
      </c>
      <c r="J55" s="24"/>
      <c r="K55" s="23">
        <v>13</v>
      </c>
      <c r="L55" s="24">
        <v>1</v>
      </c>
      <c r="M55" s="23">
        <v>9</v>
      </c>
      <c r="N55" s="24">
        <v>1</v>
      </c>
      <c r="O55" s="25">
        <v>0.44444444444444442</v>
      </c>
    </row>
    <row r="56" spans="2:15" ht="14.4" thickBot="1">
      <c r="B56" s="118" t="s">
        <v>39</v>
      </c>
      <c r="C56" s="119" t="s">
        <v>39</v>
      </c>
      <c r="D56" s="26">
        <v>1269</v>
      </c>
      <c r="E56" s="27">
        <v>1</v>
      </c>
      <c r="F56" s="26">
        <v>1861</v>
      </c>
      <c r="G56" s="27">
        <v>1</v>
      </c>
      <c r="H56" s="28">
        <v>-0.31810854379365927</v>
      </c>
      <c r="I56" s="26">
        <v>1376</v>
      </c>
      <c r="J56" s="28">
        <v>-7.7761627906976716E-2</v>
      </c>
      <c r="K56" s="26">
        <v>19220</v>
      </c>
      <c r="L56" s="27">
        <v>1</v>
      </c>
      <c r="M56" s="26">
        <v>25703</v>
      </c>
      <c r="N56" s="27">
        <v>1</v>
      </c>
      <c r="O56" s="28">
        <v>-0.25222736645527755</v>
      </c>
    </row>
    <row r="57" spans="2:15">
      <c r="B57" s="70" t="s">
        <v>49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110" t="s">
        <v>52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61"/>
    </row>
    <row r="60" spans="2:15" ht="14.4" thickBot="1">
      <c r="B60" s="111" t="s">
        <v>53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62" t="s">
        <v>42</v>
      </c>
    </row>
    <row r="61" spans="2:15">
      <c r="B61" s="100" t="s">
        <v>30</v>
      </c>
      <c r="C61" s="102" t="s">
        <v>1</v>
      </c>
      <c r="D61" s="104" t="s">
        <v>98</v>
      </c>
      <c r="E61" s="105"/>
      <c r="F61" s="105"/>
      <c r="G61" s="105"/>
      <c r="H61" s="106"/>
      <c r="I61" s="109" t="s">
        <v>92</v>
      </c>
      <c r="J61" s="106"/>
      <c r="K61" s="109" t="s">
        <v>102</v>
      </c>
      <c r="L61" s="105"/>
      <c r="M61" s="105"/>
      <c r="N61" s="105"/>
      <c r="O61" s="115"/>
    </row>
    <row r="62" spans="2:15" ht="14.4" thickBot="1">
      <c r="B62" s="101"/>
      <c r="C62" s="103"/>
      <c r="D62" s="116" t="s">
        <v>99</v>
      </c>
      <c r="E62" s="113"/>
      <c r="F62" s="113"/>
      <c r="G62" s="113"/>
      <c r="H62" s="117"/>
      <c r="I62" s="112" t="s">
        <v>93</v>
      </c>
      <c r="J62" s="117"/>
      <c r="K62" s="112" t="s">
        <v>103</v>
      </c>
      <c r="L62" s="113"/>
      <c r="M62" s="113"/>
      <c r="N62" s="113"/>
      <c r="O62" s="114"/>
    </row>
    <row r="63" spans="2:15" ht="15" customHeight="1">
      <c r="B63" s="101"/>
      <c r="C63" s="103"/>
      <c r="D63" s="96">
        <v>2024</v>
      </c>
      <c r="E63" s="97"/>
      <c r="F63" s="96">
        <v>2023</v>
      </c>
      <c r="G63" s="97"/>
      <c r="H63" s="86" t="s">
        <v>31</v>
      </c>
      <c r="I63" s="107">
        <v>2024</v>
      </c>
      <c r="J63" s="107" t="s">
        <v>100</v>
      </c>
      <c r="K63" s="96">
        <v>2024</v>
      </c>
      <c r="L63" s="97"/>
      <c r="M63" s="96">
        <v>2023</v>
      </c>
      <c r="N63" s="97"/>
      <c r="O63" s="86" t="s">
        <v>31</v>
      </c>
    </row>
    <row r="64" spans="2:15" ht="14.4" customHeight="1" thickBot="1">
      <c r="B64" s="88" t="s">
        <v>30</v>
      </c>
      <c r="C64" s="90" t="s">
        <v>33</v>
      </c>
      <c r="D64" s="98"/>
      <c r="E64" s="99"/>
      <c r="F64" s="98"/>
      <c r="G64" s="99"/>
      <c r="H64" s="87"/>
      <c r="I64" s="108"/>
      <c r="J64" s="108"/>
      <c r="K64" s="98"/>
      <c r="L64" s="99"/>
      <c r="M64" s="98"/>
      <c r="N64" s="99"/>
      <c r="O64" s="87"/>
    </row>
    <row r="65" spans="2:15" ht="15" customHeight="1">
      <c r="B65" s="88"/>
      <c r="C65" s="90"/>
      <c r="D65" s="6" t="s">
        <v>34</v>
      </c>
      <c r="E65" s="7" t="s">
        <v>2</v>
      </c>
      <c r="F65" s="6" t="s">
        <v>34</v>
      </c>
      <c r="G65" s="7" t="s">
        <v>2</v>
      </c>
      <c r="H65" s="92" t="s">
        <v>35</v>
      </c>
      <c r="I65" s="8" t="s">
        <v>34</v>
      </c>
      <c r="J65" s="94" t="s">
        <v>101</v>
      </c>
      <c r="K65" s="6" t="s">
        <v>34</v>
      </c>
      <c r="L65" s="7" t="s">
        <v>2</v>
      </c>
      <c r="M65" s="6" t="s">
        <v>34</v>
      </c>
      <c r="N65" s="7" t="s">
        <v>2</v>
      </c>
      <c r="O65" s="92" t="s">
        <v>35</v>
      </c>
    </row>
    <row r="66" spans="2:15" ht="14.25" customHeight="1" thickBot="1">
      <c r="B66" s="89"/>
      <c r="C66" s="91"/>
      <c r="D66" s="9" t="s">
        <v>36</v>
      </c>
      <c r="E66" s="10" t="s">
        <v>37</v>
      </c>
      <c r="F66" s="9" t="s">
        <v>36</v>
      </c>
      <c r="G66" s="10" t="s">
        <v>37</v>
      </c>
      <c r="H66" s="93"/>
      <c r="I66" s="11" t="s">
        <v>36</v>
      </c>
      <c r="J66" s="95"/>
      <c r="K66" s="9" t="s">
        <v>36</v>
      </c>
      <c r="L66" s="10" t="s">
        <v>37</v>
      </c>
      <c r="M66" s="9" t="s">
        <v>36</v>
      </c>
      <c r="N66" s="10" t="s">
        <v>37</v>
      </c>
      <c r="O66" s="93"/>
    </row>
    <row r="67" spans="2:15" ht="14.4" thickBot="1">
      <c r="B67" s="63"/>
      <c r="C67" s="13" t="s">
        <v>15</v>
      </c>
      <c r="D67" s="14">
        <v>268</v>
      </c>
      <c r="E67" s="15">
        <v>0.59955257270693507</v>
      </c>
      <c r="F67" s="14">
        <v>369</v>
      </c>
      <c r="G67" s="15">
        <v>0.70825335892514396</v>
      </c>
      <c r="H67" s="16">
        <v>-0.27371273712737132</v>
      </c>
      <c r="I67" s="14">
        <v>121</v>
      </c>
      <c r="J67" s="16">
        <v>1.2148760330578514</v>
      </c>
      <c r="K67" s="14">
        <v>1965</v>
      </c>
      <c r="L67" s="15">
        <v>0.56126820908311914</v>
      </c>
      <c r="M67" s="14">
        <v>2072</v>
      </c>
      <c r="N67" s="15">
        <v>0.56121343445287108</v>
      </c>
      <c r="O67" s="16">
        <v>-5.1640926640926677E-2</v>
      </c>
    </row>
    <row r="68" spans="2:15" ht="14.4" thickBot="1">
      <c r="B68" s="64"/>
      <c r="C68" s="18" t="s">
        <v>12</v>
      </c>
      <c r="D68" s="19">
        <v>44</v>
      </c>
      <c r="E68" s="20">
        <v>9.8434004474272932E-2</v>
      </c>
      <c r="F68" s="19">
        <v>54</v>
      </c>
      <c r="G68" s="20">
        <v>0.1036468330134357</v>
      </c>
      <c r="H68" s="21">
        <v>-0.18518518518518523</v>
      </c>
      <c r="I68" s="19">
        <v>28</v>
      </c>
      <c r="J68" s="21">
        <v>0.5714285714285714</v>
      </c>
      <c r="K68" s="19">
        <v>457</v>
      </c>
      <c r="L68" s="20">
        <v>0.1305341331048272</v>
      </c>
      <c r="M68" s="19">
        <v>407</v>
      </c>
      <c r="N68" s="20">
        <v>0.11023835319609968</v>
      </c>
      <c r="O68" s="21">
        <v>0.12285012285012287</v>
      </c>
    </row>
    <row r="69" spans="2:15" ht="14.4" thickBot="1">
      <c r="B69" s="64"/>
      <c r="C69" s="13" t="s">
        <v>4</v>
      </c>
      <c r="D69" s="14">
        <v>44</v>
      </c>
      <c r="E69" s="15">
        <v>9.8434004474272932E-2</v>
      </c>
      <c r="F69" s="14">
        <v>22</v>
      </c>
      <c r="G69" s="15">
        <v>4.2226487523992322E-2</v>
      </c>
      <c r="H69" s="16">
        <v>1</v>
      </c>
      <c r="I69" s="14"/>
      <c r="J69" s="16"/>
      <c r="K69" s="14">
        <v>421</v>
      </c>
      <c r="L69" s="15">
        <v>0.1202513567552128</v>
      </c>
      <c r="M69" s="14">
        <v>404</v>
      </c>
      <c r="N69" s="15">
        <v>0.10942578548212351</v>
      </c>
      <c r="O69" s="16">
        <v>4.2079207920792117E-2</v>
      </c>
    </row>
    <row r="70" spans="2:15" ht="14.4" customHeight="1" thickBot="1">
      <c r="B70" s="64"/>
      <c r="C70" s="65" t="s">
        <v>47</v>
      </c>
      <c r="D70" s="19">
        <v>14</v>
      </c>
      <c r="E70" s="20">
        <v>3.1319910514541388E-2</v>
      </c>
      <c r="F70" s="19">
        <v>18</v>
      </c>
      <c r="G70" s="20">
        <v>3.4548944337811902E-2</v>
      </c>
      <c r="H70" s="21">
        <v>-0.22222222222222221</v>
      </c>
      <c r="I70" s="19"/>
      <c r="J70" s="21"/>
      <c r="K70" s="19">
        <v>209</v>
      </c>
      <c r="L70" s="20">
        <v>5.9697229363039131E-2</v>
      </c>
      <c r="M70" s="19">
        <v>285</v>
      </c>
      <c r="N70" s="20">
        <v>7.7193932827735651E-2</v>
      </c>
      <c r="O70" s="21">
        <v>-0.26666666666666672</v>
      </c>
    </row>
    <row r="71" spans="2:15" ht="14.4" customHeight="1" thickBot="1">
      <c r="B71" s="64"/>
      <c r="C71" s="66" t="s">
        <v>14</v>
      </c>
      <c r="D71" s="14">
        <v>29</v>
      </c>
      <c r="E71" s="15">
        <v>6.4876957494407153E-2</v>
      </c>
      <c r="F71" s="14">
        <v>23</v>
      </c>
      <c r="G71" s="15">
        <v>4.4145873320537425E-2</v>
      </c>
      <c r="H71" s="16">
        <v>0.26086956521739135</v>
      </c>
      <c r="I71" s="14">
        <v>13</v>
      </c>
      <c r="J71" s="16">
        <v>1.2307692307692308</v>
      </c>
      <c r="K71" s="14">
        <v>106</v>
      </c>
      <c r="L71" s="15">
        <v>3.0277063696086834E-2</v>
      </c>
      <c r="M71" s="14">
        <v>127</v>
      </c>
      <c r="N71" s="15">
        <v>3.4398699891657641E-2</v>
      </c>
      <c r="O71" s="16">
        <v>-0.16535433070866146</v>
      </c>
    </row>
    <row r="72" spans="2:15" ht="14.4" customHeight="1" thickBot="1">
      <c r="B72" s="64"/>
      <c r="C72" s="67" t="s">
        <v>3</v>
      </c>
      <c r="D72" s="19">
        <v>12</v>
      </c>
      <c r="E72" s="20">
        <v>2.6845637583892617E-2</v>
      </c>
      <c r="F72" s="19">
        <v>10</v>
      </c>
      <c r="G72" s="20">
        <v>1.9193857965451054E-2</v>
      </c>
      <c r="H72" s="21">
        <v>0.19999999999999996</v>
      </c>
      <c r="I72" s="19">
        <v>4</v>
      </c>
      <c r="J72" s="21">
        <v>2</v>
      </c>
      <c r="K72" s="19">
        <v>93</v>
      </c>
      <c r="L72" s="20">
        <v>2.6563838903170524E-2</v>
      </c>
      <c r="M72" s="19">
        <v>126</v>
      </c>
      <c r="N72" s="20">
        <v>3.4127843986998918E-2</v>
      </c>
      <c r="O72" s="21">
        <v>-0.26190476190476186</v>
      </c>
    </row>
    <row r="73" spans="2:15" ht="14.4" customHeight="1" thickBot="1">
      <c r="B73" s="64"/>
      <c r="C73" s="13" t="s">
        <v>20</v>
      </c>
      <c r="D73" s="14">
        <v>14</v>
      </c>
      <c r="E73" s="15">
        <v>3.1319910514541388E-2</v>
      </c>
      <c r="F73" s="14">
        <v>3</v>
      </c>
      <c r="G73" s="15">
        <v>5.7581573896353169E-3</v>
      </c>
      <c r="H73" s="16">
        <v>3.666666666666667</v>
      </c>
      <c r="I73" s="14">
        <v>1</v>
      </c>
      <c r="J73" s="16">
        <v>13</v>
      </c>
      <c r="K73" s="14">
        <v>39</v>
      </c>
      <c r="L73" s="15">
        <v>1.1139674378748929E-2</v>
      </c>
      <c r="M73" s="14">
        <v>17</v>
      </c>
      <c r="N73" s="15">
        <v>4.6045503791982663E-3</v>
      </c>
      <c r="O73" s="16">
        <v>1.2941176470588234</v>
      </c>
    </row>
    <row r="74" spans="2:15" ht="14.4" thickBot="1">
      <c r="B74" s="64"/>
      <c r="C74" s="67" t="s">
        <v>38</v>
      </c>
      <c r="D74" s="19">
        <v>22</v>
      </c>
      <c r="E74" s="20">
        <v>4.9217002237136466E-2</v>
      </c>
      <c r="F74" s="19">
        <v>22</v>
      </c>
      <c r="G74" s="20">
        <v>4.2226487523992322E-2</v>
      </c>
      <c r="H74" s="21">
        <v>0</v>
      </c>
      <c r="I74" s="19">
        <v>21</v>
      </c>
      <c r="J74" s="21">
        <v>4.7619047619047672E-2</v>
      </c>
      <c r="K74" s="19">
        <v>211</v>
      </c>
      <c r="L74" s="20">
        <v>6.0268494715795484E-2</v>
      </c>
      <c r="M74" s="19">
        <v>254</v>
      </c>
      <c r="N74" s="20">
        <v>6.8797399783315311E-2</v>
      </c>
      <c r="O74" s="21">
        <v>-0.1692913385826772</v>
      </c>
    </row>
    <row r="75" spans="2:15" ht="15" customHeight="1" thickBot="1">
      <c r="B75" s="22" t="s">
        <v>5</v>
      </c>
      <c r="C75" s="22" t="s">
        <v>39</v>
      </c>
      <c r="D75" s="23">
        <v>447</v>
      </c>
      <c r="E75" s="24">
        <v>1</v>
      </c>
      <c r="F75" s="23">
        <v>521</v>
      </c>
      <c r="G75" s="24">
        <v>1.0000000000000002</v>
      </c>
      <c r="H75" s="25">
        <v>-0.14203454894433776</v>
      </c>
      <c r="I75" s="23">
        <v>188</v>
      </c>
      <c r="J75" s="24">
        <v>11.374216692398512</v>
      </c>
      <c r="K75" s="23">
        <v>3501</v>
      </c>
      <c r="L75" s="24">
        <v>0.99999999999999978</v>
      </c>
      <c r="M75" s="23">
        <v>3692</v>
      </c>
      <c r="N75" s="24">
        <v>0.99999999999999944</v>
      </c>
      <c r="O75" s="25">
        <v>-5.1733477789815852E-2</v>
      </c>
    </row>
    <row r="76" spans="2:15" ht="14.4" thickBot="1">
      <c r="B76" s="63"/>
      <c r="C76" s="13" t="s">
        <v>4</v>
      </c>
      <c r="D76" s="14">
        <v>141</v>
      </c>
      <c r="E76" s="15">
        <v>0.24268502581755594</v>
      </c>
      <c r="F76" s="14">
        <v>141</v>
      </c>
      <c r="G76" s="15">
        <v>0.23618090452261306</v>
      </c>
      <c r="H76" s="16">
        <v>0</v>
      </c>
      <c r="I76" s="14">
        <v>86</v>
      </c>
      <c r="J76" s="16">
        <v>0.63953488372093026</v>
      </c>
      <c r="K76" s="14">
        <v>1152</v>
      </c>
      <c r="L76" s="15">
        <v>0.21593252108716027</v>
      </c>
      <c r="M76" s="14">
        <v>1174</v>
      </c>
      <c r="N76" s="15">
        <v>0.19290174170226751</v>
      </c>
      <c r="O76" s="16">
        <v>-1.8739352640545159E-2</v>
      </c>
    </row>
    <row r="77" spans="2:15" ht="15" customHeight="1" thickBot="1">
      <c r="B77" s="64"/>
      <c r="C77" s="18" t="s">
        <v>13</v>
      </c>
      <c r="D77" s="19">
        <v>121</v>
      </c>
      <c r="E77" s="20">
        <v>0.20826161790017211</v>
      </c>
      <c r="F77" s="19">
        <v>121</v>
      </c>
      <c r="G77" s="20">
        <v>0.20268006700167504</v>
      </c>
      <c r="H77" s="21">
        <v>0</v>
      </c>
      <c r="I77" s="19">
        <v>130</v>
      </c>
      <c r="J77" s="21">
        <v>-6.9230769230769207E-2</v>
      </c>
      <c r="K77" s="19">
        <v>1119</v>
      </c>
      <c r="L77" s="20">
        <v>0.20974695407685098</v>
      </c>
      <c r="M77" s="19">
        <v>948</v>
      </c>
      <c r="N77" s="20">
        <v>0.15576733486690766</v>
      </c>
      <c r="O77" s="21">
        <v>0.18037974683544311</v>
      </c>
    </row>
    <row r="78" spans="2:15" ht="14.4" thickBot="1">
      <c r="B78" s="64"/>
      <c r="C78" s="13" t="s">
        <v>12</v>
      </c>
      <c r="D78" s="14">
        <v>71</v>
      </c>
      <c r="E78" s="15">
        <v>0.12220309810671257</v>
      </c>
      <c r="F78" s="14">
        <v>94</v>
      </c>
      <c r="G78" s="15">
        <v>0.15745393634840871</v>
      </c>
      <c r="H78" s="16">
        <v>-0.24468085106382975</v>
      </c>
      <c r="I78" s="14">
        <v>44</v>
      </c>
      <c r="J78" s="16">
        <v>0.61363636363636354</v>
      </c>
      <c r="K78" s="14">
        <v>984</v>
      </c>
      <c r="L78" s="15">
        <v>0.18444236176194939</v>
      </c>
      <c r="M78" s="14">
        <v>988</v>
      </c>
      <c r="N78" s="15">
        <v>0.16233979625369702</v>
      </c>
      <c r="O78" s="16">
        <v>-4.0485829959514552E-3</v>
      </c>
    </row>
    <row r="79" spans="2:15" ht="15" customHeight="1" thickBot="1">
      <c r="B79" s="64"/>
      <c r="C79" s="65" t="s">
        <v>11</v>
      </c>
      <c r="D79" s="19">
        <v>103</v>
      </c>
      <c r="E79" s="20">
        <v>0.17728055077452667</v>
      </c>
      <c r="F79" s="19">
        <v>115</v>
      </c>
      <c r="G79" s="20">
        <v>0.19262981574539365</v>
      </c>
      <c r="H79" s="21">
        <v>-0.10434782608695647</v>
      </c>
      <c r="I79" s="19">
        <v>90</v>
      </c>
      <c r="J79" s="21">
        <v>0.14444444444444438</v>
      </c>
      <c r="K79" s="19">
        <v>984</v>
      </c>
      <c r="L79" s="20">
        <v>0.18444236176194939</v>
      </c>
      <c r="M79" s="19">
        <v>1371</v>
      </c>
      <c r="N79" s="20">
        <v>0.22527111403220507</v>
      </c>
      <c r="O79" s="21">
        <v>-0.28227571115973737</v>
      </c>
    </row>
    <row r="80" spans="2:15" ht="14.4" thickBot="1">
      <c r="B80" s="64"/>
      <c r="C80" s="66" t="s">
        <v>3</v>
      </c>
      <c r="D80" s="14">
        <v>74</v>
      </c>
      <c r="E80" s="15">
        <v>0.12736660929432014</v>
      </c>
      <c r="F80" s="14">
        <v>40</v>
      </c>
      <c r="G80" s="15">
        <v>6.7001675041876041E-2</v>
      </c>
      <c r="H80" s="16">
        <v>0.85000000000000009</v>
      </c>
      <c r="I80" s="14">
        <v>54</v>
      </c>
      <c r="J80" s="16">
        <v>0.37037037037037046</v>
      </c>
      <c r="K80" s="14">
        <v>555</v>
      </c>
      <c r="L80" s="15">
        <v>0.10402999062792877</v>
      </c>
      <c r="M80" s="14">
        <v>647</v>
      </c>
      <c r="N80" s="15">
        <v>0.10630956293131778</v>
      </c>
      <c r="O80" s="16">
        <v>-0.14219474497681606</v>
      </c>
    </row>
    <row r="81" spans="2:15" ht="15" customHeight="1" thickBot="1">
      <c r="B81" s="64"/>
      <c r="C81" s="67" t="s">
        <v>14</v>
      </c>
      <c r="D81" s="19">
        <v>44</v>
      </c>
      <c r="E81" s="20">
        <v>7.5731497418244406E-2</v>
      </c>
      <c r="F81" s="19">
        <v>66</v>
      </c>
      <c r="G81" s="20">
        <v>0.11055276381909548</v>
      </c>
      <c r="H81" s="21">
        <v>-0.33333333333333337</v>
      </c>
      <c r="I81" s="19">
        <v>45</v>
      </c>
      <c r="J81" s="21">
        <v>-2.2222222222222254E-2</v>
      </c>
      <c r="K81" s="19">
        <v>323</v>
      </c>
      <c r="L81" s="20">
        <v>6.0543580131208995E-2</v>
      </c>
      <c r="M81" s="19">
        <v>632</v>
      </c>
      <c r="N81" s="20">
        <v>0.10384488991127178</v>
      </c>
      <c r="O81" s="21">
        <v>-0.48892405063291144</v>
      </c>
    </row>
    <row r="82" spans="2:15" ht="15" customHeight="1" thickBot="1">
      <c r="B82" s="64"/>
      <c r="C82" s="13" t="s">
        <v>15</v>
      </c>
      <c r="D82" s="14">
        <v>27</v>
      </c>
      <c r="E82" s="15">
        <v>4.6471600688468159E-2</v>
      </c>
      <c r="F82" s="14">
        <v>18</v>
      </c>
      <c r="G82" s="15">
        <v>3.015075376884422E-2</v>
      </c>
      <c r="H82" s="16">
        <v>0.5</v>
      </c>
      <c r="I82" s="14">
        <v>11</v>
      </c>
      <c r="J82" s="16">
        <v>1.4545454545454546</v>
      </c>
      <c r="K82" s="14">
        <v>182</v>
      </c>
      <c r="L82" s="15">
        <v>3.4114339268978444E-2</v>
      </c>
      <c r="M82" s="14">
        <v>267</v>
      </c>
      <c r="N82" s="15">
        <v>4.387117975681893E-2</v>
      </c>
      <c r="O82" s="16">
        <v>-0.31835205992509363</v>
      </c>
    </row>
    <row r="83" spans="2:15" ht="15" customHeight="1" thickBot="1">
      <c r="B83" s="64"/>
      <c r="C83" s="67" t="s">
        <v>38</v>
      </c>
      <c r="D83" s="19">
        <v>0</v>
      </c>
      <c r="E83" s="20">
        <v>0</v>
      </c>
      <c r="F83" s="19">
        <v>2</v>
      </c>
      <c r="G83" s="20">
        <v>3.3500837520938024E-3</v>
      </c>
      <c r="H83" s="21">
        <v>-1</v>
      </c>
      <c r="I83" s="19">
        <v>0</v>
      </c>
      <c r="J83" s="21"/>
      <c r="K83" s="19">
        <v>36</v>
      </c>
      <c r="L83" s="20">
        <v>6.7478912839737584E-3</v>
      </c>
      <c r="M83" s="19">
        <v>59</v>
      </c>
      <c r="N83" s="20">
        <v>9.6943805455142959E-3</v>
      </c>
      <c r="O83" s="21">
        <v>-0.38983050847457623</v>
      </c>
    </row>
    <row r="84" spans="2:15" ht="15" customHeight="1" thickBot="1">
      <c r="B84" s="22" t="s">
        <v>6</v>
      </c>
      <c r="C84" s="22" t="s">
        <v>39</v>
      </c>
      <c r="D84" s="23">
        <v>581</v>
      </c>
      <c r="E84" s="24">
        <v>1</v>
      </c>
      <c r="F84" s="23">
        <v>597</v>
      </c>
      <c r="G84" s="24">
        <v>1</v>
      </c>
      <c r="H84" s="25">
        <v>-2.6800670016750461E-2</v>
      </c>
      <c r="I84" s="23">
        <v>460</v>
      </c>
      <c r="J84" s="24">
        <v>0.26304347826086949</v>
      </c>
      <c r="K84" s="23">
        <v>5335</v>
      </c>
      <c r="L84" s="24">
        <v>1</v>
      </c>
      <c r="M84" s="23">
        <v>6086</v>
      </c>
      <c r="N84" s="24">
        <v>1</v>
      </c>
      <c r="O84" s="25">
        <v>-0.12339796253697011</v>
      </c>
    </row>
    <row r="85" spans="2:15" ht="14.4" thickBot="1">
      <c r="B85" s="22" t="s">
        <v>54</v>
      </c>
      <c r="C85" s="22" t="s">
        <v>39</v>
      </c>
      <c r="D85" s="23">
        <v>3</v>
      </c>
      <c r="E85" s="24">
        <v>1</v>
      </c>
      <c r="F85" s="23">
        <v>3</v>
      </c>
      <c r="G85" s="24">
        <v>1</v>
      </c>
      <c r="H85" s="25">
        <v>0</v>
      </c>
      <c r="I85" s="23">
        <v>3</v>
      </c>
      <c r="J85" s="24">
        <v>0</v>
      </c>
      <c r="K85" s="23">
        <v>28</v>
      </c>
      <c r="L85" s="24">
        <v>1</v>
      </c>
      <c r="M85" s="23">
        <v>21</v>
      </c>
      <c r="N85" s="24">
        <v>1</v>
      </c>
      <c r="O85" s="25">
        <v>0.33333333333333326</v>
      </c>
    </row>
    <row r="86" spans="2:15" ht="15" customHeight="1" thickBot="1">
      <c r="B86" s="82"/>
      <c r="C86" s="83" t="s">
        <v>39</v>
      </c>
      <c r="D86" s="26">
        <v>1031</v>
      </c>
      <c r="E86" s="27">
        <v>1</v>
      </c>
      <c r="F86" s="26">
        <v>1121</v>
      </c>
      <c r="G86" s="27">
        <v>1</v>
      </c>
      <c r="H86" s="28">
        <v>-8.028545941123999E-2</v>
      </c>
      <c r="I86" s="26">
        <v>702</v>
      </c>
      <c r="J86" s="28">
        <v>0.46866096866096862</v>
      </c>
      <c r="K86" s="26">
        <v>8864</v>
      </c>
      <c r="L86" s="27">
        <v>1</v>
      </c>
      <c r="M86" s="26">
        <v>9799</v>
      </c>
      <c r="N86" s="27">
        <v>1</v>
      </c>
      <c r="O86" s="28">
        <v>-9.5417899785692373E-2</v>
      </c>
    </row>
    <row r="87" spans="2:15">
      <c r="B87" s="70" t="s">
        <v>49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4" type="noConversion"/>
  <conditionalFormatting sqref="D10:O17">
    <cfRule type="cellIs" dxfId="50" priority="37" operator="equal">
      <formula>0</formula>
    </cfRule>
  </conditionalFormatting>
  <conditionalFormatting sqref="D19:O27">
    <cfRule type="cellIs" dxfId="49" priority="42" operator="equal">
      <formula>0</formula>
    </cfRule>
  </conditionalFormatting>
  <conditionalFormatting sqref="D42:O43">
    <cfRule type="cellIs" dxfId="48" priority="32" operator="equal">
      <formula>0</formula>
    </cfRule>
  </conditionalFormatting>
  <conditionalFormatting sqref="D45:O53">
    <cfRule type="cellIs" dxfId="47" priority="21" operator="equal">
      <formula>0</formula>
    </cfRule>
  </conditionalFormatting>
  <conditionalFormatting sqref="D67:O74">
    <cfRule type="cellIs" dxfId="46" priority="9" operator="equal">
      <formula>0</formula>
    </cfRule>
  </conditionalFormatting>
  <conditionalFormatting sqref="D76:O83">
    <cfRule type="cellIs" dxfId="45" priority="3" operator="equal">
      <formula>0</formula>
    </cfRule>
  </conditionalFormatting>
  <conditionalFormatting sqref="H42:H55 O42:O55">
    <cfRule type="cellIs" dxfId="44" priority="19" operator="lessThan">
      <formula>0</formula>
    </cfRule>
  </conditionalFormatting>
  <conditionalFormatting sqref="H67:H85 O67:O85">
    <cfRule type="cellIs" dxfId="43" priority="1" operator="lessThan">
      <formula>0</formula>
    </cfRule>
  </conditionalFormatting>
  <conditionalFormatting sqref="J10:J17 H10:H29 O10:O29">
    <cfRule type="cellIs" dxfId="42" priority="41" operator="lessThan">
      <formula>0</formula>
    </cfRule>
  </conditionalFormatting>
  <conditionalFormatting sqref="J19:J27">
    <cfRule type="cellIs" dxfId="41" priority="46" operator="lessThan">
      <formula>0</formula>
    </cfRule>
  </conditionalFormatting>
  <conditionalFormatting sqref="J42:J43">
    <cfRule type="cellIs" dxfId="40" priority="36" operator="lessThan">
      <formula>0</formula>
    </cfRule>
  </conditionalFormatting>
  <conditionalFormatting sqref="J45:J53">
    <cfRule type="cellIs" dxfId="39" priority="25" operator="lessThan">
      <formula>0</formula>
    </cfRule>
  </conditionalFormatting>
  <conditionalFormatting sqref="J67:J74">
    <cfRule type="cellIs" dxfId="38" priority="13" operator="lessThan">
      <formula>0</formula>
    </cfRule>
  </conditionalFormatting>
  <conditionalFormatting sqref="J76:J83">
    <cfRule type="cellIs" dxfId="37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45666</v>
      </c>
    </row>
    <row r="2" spans="2:15"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1"/>
    </row>
    <row r="3" spans="2:15" ht="14.4" thickBot="1"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42</v>
      </c>
    </row>
    <row r="4" spans="2:15" ht="14.4" customHeight="1">
      <c r="B4" s="100" t="s">
        <v>30</v>
      </c>
      <c r="C4" s="102" t="s">
        <v>1</v>
      </c>
      <c r="D4" s="104" t="s">
        <v>98</v>
      </c>
      <c r="E4" s="105"/>
      <c r="F4" s="105"/>
      <c r="G4" s="105"/>
      <c r="H4" s="106"/>
      <c r="I4" s="109" t="s">
        <v>92</v>
      </c>
      <c r="J4" s="106"/>
      <c r="K4" s="109" t="s">
        <v>102</v>
      </c>
      <c r="L4" s="105"/>
      <c r="M4" s="105"/>
      <c r="N4" s="105"/>
      <c r="O4" s="115"/>
    </row>
    <row r="5" spans="2:15" ht="14.4" customHeight="1" thickBot="1">
      <c r="B5" s="101"/>
      <c r="C5" s="103"/>
      <c r="D5" s="116" t="s">
        <v>99</v>
      </c>
      <c r="E5" s="113"/>
      <c r="F5" s="113"/>
      <c r="G5" s="113"/>
      <c r="H5" s="117"/>
      <c r="I5" s="112" t="s">
        <v>93</v>
      </c>
      <c r="J5" s="117"/>
      <c r="K5" s="112" t="s">
        <v>103</v>
      </c>
      <c r="L5" s="113"/>
      <c r="M5" s="113"/>
      <c r="N5" s="113"/>
      <c r="O5" s="114"/>
    </row>
    <row r="6" spans="2:15" ht="14.4" customHeight="1">
      <c r="B6" s="101"/>
      <c r="C6" s="103"/>
      <c r="D6" s="96">
        <v>2024</v>
      </c>
      <c r="E6" s="97"/>
      <c r="F6" s="96">
        <v>2023</v>
      </c>
      <c r="G6" s="97"/>
      <c r="H6" s="86" t="s">
        <v>31</v>
      </c>
      <c r="I6" s="107">
        <v>2024</v>
      </c>
      <c r="J6" s="107" t="s">
        <v>100</v>
      </c>
      <c r="K6" s="96">
        <v>2024</v>
      </c>
      <c r="L6" s="97"/>
      <c r="M6" s="96">
        <v>2023</v>
      </c>
      <c r="N6" s="97"/>
      <c r="O6" s="86" t="s">
        <v>31</v>
      </c>
    </row>
    <row r="7" spans="2:15" ht="15" customHeight="1" thickBot="1">
      <c r="B7" s="88" t="s">
        <v>30</v>
      </c>
      <c r="C7" s="90" t="s">
        <v>33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5" customHeight="1">
      <c r="B8" s="88"/>
      <c r="C8" s="90"/>
      <c r="D8" s="6" t="s">
        <v>34</v>
      </c>
      <c r="E8" s="7" t="s">
        <v>2</v>
      </c>
      <c r="F8" s="6" t="s">
        <v>34</v>
      </c>
      <c r="G8" s="7" t="s">
        <v>2</v>
      </c>
      <c r="H8" s="92" t="s">
        <v>35</v>
      </c>
      <c r="I8" s="8" t="s">
        <v>34</v>
      </c>
      <c r="J8" s="94" t="s">
        <v>101</v>
      </c>
      <c r="K8" s="6" t="s">
        <v>34</v>
      </c>
      <c r="L8" s="7" t="s">
        <v>2</v>
      </c>
      <c r="M8" s="6" t="s">
        <v>34</v>
      </c>
      <c r="N8" s="7" t="s">
        <v>2</v>
      </c>
      <c r="O8" s="92" t="s">
        <v>35</v>
      </c>
    </row>
    <row r="9" spans="2:15" ht="15" customHeight="1" thickBot="1">
      <c r="B9" s="89"/>
      <c r="C9" s="91"/>
      <c r="D9" s="9" t="s">
        <v>36</v>
      </c>
      <c r="E9" s="10" t="s">
        <v>37</v>
      </c>
      <c r="F9" s="9" t="s">
        <v>36</v>
      </c>
      <c r="G9" s="10" t="s">
        <v>37</v>
      </c>
      <c r="H9" s="93"/>
      <c r="I9" s="11" t="s">
        <v>36</v>
      </c>
      <c r="J9" s="95"/>
      <c r="K9" s="9" t="s">
        <v>36</v>
      </c>
      <c r="L9" s="10" t="s">
        <v>37</v>
      </c>
      <c r="M9" s="9" t="s">
        <v>36</v>
      </c>
      <c r="N9" s="10" t="s">
        <v>37</v>
      </c>
      <c r="O9" s="93"/>
    </row>
    <row r="10" spans="2:15" ht="14.4" thickBot="1">
      <c r="B10" s="63"/>
      <c r="C10" s="13" t="s">
        <v>12</v>
      </c>
      <c r="D10" s="14">
        <v>28</v>
      </c>
      <c r="E10" s="15">
        <v>0.35897435897435898</v>
      </c>
      <c r="F10" s="14">
        <v>46</v>
      </c>
      <c r="G10" s="15">
        <v>0.51111111111111107</v>
      </c>
      <c r="H10" s="16">
        <v>-0.39130434782608692</v>
      </c>
      <c r="I10" s="14">
        <v>20</v>
      </c>
      <c r="J10" s="16">
        <v>0.39999999999999991</v>
      </c>
      <c r="K10" s="14">
        <v>237</v>
      </c>
      <c r="L10" s="15">
        <v>0.38349514563106796</v>
      </c>
      <c r="M10" s="14">
        <v>258</v>
      </c>
      <c r="N10" s="15">
        <v>0.4358108108108108</v>
      </c>
      <c r="O10" s="16">
        <v>-8.1395348837209336E-2</v>
      </c>
    </row>
    <row r="11" spans="2:15" ht="14.4" thickBot="1">
      <c r="B11" s="64"/>
      <c r="C11" s="18" t="s">
        <v>15</v>
      </c>
      <c r="D11" s="19">
        <v>5</v>
      </c>
      <c r="E11" s="20">
        <v>6.4102564102564097E-2</v>
      </c>
      <c r="F11" s="19">
        <v>18</v>
      </c>
      <c r="G11" s="20">
        <v>0.2</v>
      </c>
      <c r="H11" s="21">
        <v>-0.72222222222222221</v>
      </c>
      <c r="I11" s="19">
        <v>5</v>
      </c>
      <c r="J11" s="21">
        <v>0</v>
      </c>
      <c r="K11" s="19">
        <v>93</v>
      </c>
      <c r="L11" s="20">
        <v>0.15048543689320387</v>
      </c>
      <c r="M11" s="19">
        <v>109</v>
      </c>
      <c r="N11" s="20">
        <v>0.18412162162162163</v>
      </c>
      <c r="O11" s="21">
        <v>-0.14678899082568808</v>
      </c>
    </row>
    <row r="12" spans="2:15" ht="14.4" thickBot="1">
      <c r="B12" s="64"/>
      <c r="C12" s="13" t="s">
        <v>14</v>
      </c>
      <c r="D12" s="14">
        <v>17</v>
      </c>
      <c r="E12" s="15">
        <v>0.21794871794871795</v>
      </c>
      <c r="F12" s="14">
        <v>9</v>
      </c>
      <c r="G12" s="15">
        <v>0.1</v>
      </c>
      <c r="H12" s="16">
        <v>0.88888888888888884</v>
      </c>
      <c r="I12" s="14">
        <v>8</v>
      </c>
      <c r="J12" s="16">
        <v>1.125</v>
      </c>
      <c r="K12" s="14">
        <v>56</v>
      </c>
      <c r="L12" s="15">
        <v>9.0614886731391592E-2</v>
      </c>
      <c r="M12" s="14">
        <v>49</v>
      </c>
      <c r="N12" s="15">
        <v>8.2770270270270271E-2</v>
      </c>
      <c r="O12" s="16">
        <v>0.14285714285714279</v>
      </c>
    </row>
    <row r="13" spans="2:15" ht="14.4" thickBot="1">
      <c r="B13" s="64"/>
      <c r="C13" s="65" t="s">
        <v>20</v>
      </c>
      <c r="D13" s="19">
        <v>14</v>
      </c>
      <c r="E13" s="20">
        <v>0.17948717948717949</v>
      </c>
      <c r="F13" s="19">
        <v>3</v>
      </c>
      <c r="G13" s="20">
        <v>3.3333333333333333E-2</v>
      </c>
      <c r="H13" s="21">
        <v>3.666666666666667</v>
      </c>
      <c r="I13" s="19">
        <v>1</v>
      </c>
      <c r="J13" s="21">
        <v>13</v>
      </c>
      <c r="K13" s="19">
        <v>39</v>
      </c>
      <c r="L13" s="20">
        <v>6.3106796116504854E-2</v>
      </c>
      <c r="M13" s="19">
        <v>17</v>
      </c>
      <c r="N13" s="20">
        <v>2.8716216216216218E-2</v>
      </c>
      <c r="O13" s="21">
        <v>1.2941176470588234</v>
      </c>
    </row>
    <row r="14" spans="2:15" ht="14.4" thickBot="1">
      <c r="B14" s="64"/>
      <c r="C14" s="66" t="s">
        <v>19</v>
      </c>
      <c r="D14" s="14">
        <v>6</v>
      </c>
      <c r="E14" s="15">
        <v>7.6923076923076927E-2</v>
      </c>
      <c r="F14" s="14">
        <v>1</v>
      </c>
      <c r="G14" s="15">
        <v>1.1111111111111112E-2</v>
      </c>
      <c r="H14" s="16">
        <v>5</v>
      </c>
      <c r="I14" s="14">
        <v>7</v>
      </c>
      <c r="J14" s="16">
        <v>-0.1428571428571429</v>
      </c>
      <c r="K14" s="14">
        <v>37</v>
      </c>
      <c r="L14" s="15">
        <v>5.9870550161812294E-2</v>
      </c>
      <c r="M14" s="14">
        <v>44</v>
      </c>
      <c r="N14" s="15">
        <v>7.4324324324324328E-2</v>
      </c>
      <c r="O14" s="16">
        <v>-0.15909090909090906</v>
      </c>
    </row>
    <row r="15" spans="2:15" ht="14.4" thickBot="1">
      <c r="B15" s="64"/>
      <c r="C15" s="67" t="s">
        <v>80</v>
      </c>
      <c r="D15" s="19">
        <v>0</v>
      </c>
      <c r="E15" s="20">
        <v>0</v>
      </c>
      <c r="F15" s="19">
        <v>4</v>
      </c>
      <c r="G15" s="20">
        <v>4.4444444444444446E-2</v>
      </c>
      <c r="H15" s="21">
        <v>-1</v>
      </c>
      <c r="I15" s="19">
        <v>4</v>
      </c>
      <c r="J15" s="21">
        <v>-1</v>
      </c>
      <c r="K15" s="19">
        <v>32</v>
      </c>
      <c r="L15" s="20">
        <v>5.1779935275080909E-2</v>
      </c>
      <c r="M15" s="19">
        <v>25</v>
      </c>
      <c r="N15" s="20">
        <v>4.2229729729729729E-2</v>
      </c>
      <c r="O15" s="21">
        <v>0.28000000000000003</v>
      </c>
    </row>
    <row r="16" spans="2:15" ht="14.4" thickBot="1">
      <c r="B16" s="64"/>
      <c r="C16" s="13" t="s">
        <v>73</v>
      </c>
      <c r="D16" s="14">
        <v>2</v>
      </c>
      <c r="E16" s="15">
        <v>2.564102564102564E-2</v>
      </c>
      <c r="F16" s="14">
        <v>2</v>
      </c>
      <c r="G16" s="15">
        <v>2.2222222222222223E-2</v>
      </c>
      <c r="H16" s="16">
        <v>0</v>
      </c>
      <c r="I16" s="14">
        <v>2</v>
      </c>
      <c r="J16" s="16">
        <v>0</v>
      </c>
      <c r="K16" s="14">
        <v>30</v>
      </c>
      <c r="L16" s="15">
        <v>4.8543689320388349E-2</v>
      </c>
      <c r="M16" s="14">
        <v>36</v>
      </c>
      <c r="N16" s="15">
        <v>6.0810810810810814E-2</v>
      </c>
      <c r="O16" s="16">
        <v>-0.16666666666666663</v>
      </c>
    </row>
    <row r="17" spans="2:16" ht="14.4" thickBot="1">
      <c r="B17" s="64"/>
      <c r="C17" s="67" t="s">
        <v>38</v>
      </c>
      <c r="D17" s="19">
        <v>6</v>
      </c>
      <c r="E17" s="20">
        <v>7.6923076923076927E-2</v>
      </c>
      <c r="F17" s="19">
        <v>7</v>
      </c>
      <c r="G17" s="20">
        <v>7.7777777777777779E-2</v>
      </c>
      <c r="H17" s="21">
        <v>-0.1428571428571429</v>
      </c>
      <c r="I17" s="19">
        <v>22</v>
      </c>
      <c r="J17" s="21">
        <v>0.3188405797101449</v>
      </c>
      <c r="K17" s="19">
        <v>94</v>
      </c>
      <c r="L17" s="20">
        <v>0.15210355987055016</v>
      </c>
      <c r="M17" s="19">
        <v>54</v>
      </c>
      <c r="N17" s="20">
        <v>9.1216216216216214E-2</v>
      </c>
      <c r="O17" s="21">
        <v>0.7407407407407407</v>
      </c>
    </row>
    <row r="18" spans="2:16" ht="14.4" thickBot="1">
      <c r="B18" s="22" t="s">
        <v>43</v>
      </c>
      <c r="C18" s="22" t="s">
        <v>39</v>
      </c>
      <c r="D18" s="23">
        <v>78</v>
      </c>
      <c r="E18" s="24">
        <v>1</v>
      </c>
      <c r="F18" s="23">
        <v>90</v>
      </c>
      <c r="G18" s="24">
        <v>1</v>
      </c>
      <c r="H18" s="25">
        <v>-0.1333333333333333</v>
      </c>
      <c r="I18" s="23">
        <v>69</v>
      </c>
      <c r="J18" s="24">
        <v>0.13043478260869557</v>
      </c>
      <c r="K18" s="23">
        <v>618</v>
      </c>
      <c r="L18" s="24">
        <v>1</v>
      </c>
      <c r="M18" s="23">
        <v>592</v>
      </c>
      <c r="N18" s="24">
        <v>1</v>
      </c>
      <c r="O18" s="25">
        <v>4.3918918918918859E-2</v>
      </c>
    </row>
    <row r="19" spans="2:16" ht="14.4" thickBot="1">
      <c r="B19" s="63"/>
      <c r="C19" s="13" t="s">
        <v>13</v>
      </c>
      <c r="D19" s="14">
        <v>264</v>
      </c>
      <c r="E19" s="15">
        <v>0.11924119241192412</v>
      </c>
      <c r="F19" s="14">
        <v>372</v>
      </c>
      <c r="G19" s="15">
        <v>0.12876427829698858</v>
      </c>
      <c r="H19" s="16">
        <v>-0.29032258064516125</v>
      </c>
      <c r="I19" s="14">
        <v>400</v>
      </c>
      <c r="J19" s="16">
        <v>-0.33999999999999997</v>
      </c>
      <c r="K19" s="14">
        <v>5569</v>
      </c>
      <c r="L19" s="15">
        <v>0.20306289881494988</v>
      </c>
      <c r="M19" s="14">
        <v>5241</v>
      </c>
      <c r="N19" s="15">
        <v>0.15025802752293577</v>
      </c>
      <c r="O19" s="16">
        <v>6.2583476435794649E-2</v>
      </c>
    </row>
    <row r="20" spans="2:16" ht="14.4" thickBot="1">
      <c r="B20" s="64"/>
      <c r="C20" s="18" t="s">
        <v>11</v>
      </c>
      <c r="D20" s="19">
        <v>402</v>
      </c>
      <c r="E20" s="20">
        <v>0.18157181571815717</v>
      </c>
      <c r="F20" s="19">
        <v>459</v>
      </c>
      <c r="G20" s="20">
        <v>0.15887850467289719</v>
      </c>
      <c r="H20" s="21">
        <v>-0.12418300653594772</v>
      </c>
      <c r="I20" s="19">
        <v>384</v>
      </c>
      <c r="J20" s="21">
        <v>4.6875E-2</v>
      </c>
      <c r="K20" s="19">
        <v>5230</v>
      </c>
      <c r="L20" s="20">
        <v>0.19070191431175934</v>
      </c>
      <c r="M20" s="19">
        <v>6638</v>
      </c>
      <c r="N20" s="20">
        <v>0.19030963302752293</v>
      </c>
      <c r="O20" s="21">
        <v>-0.21211208195239528</v>
      </c>
    </row>
    <row r="21" spans="2:16" ht="14.4" thickBot="1">
      <c r="B21" s="64"/>
      <c r="C21" s="13" t="s">
        <v>4</v>
      </c>
      <c r="D21" s="14">
        <v>451</v>
      </c>
      <c r="E21" s="15">
        <v>0.20370370370370369</v>
      </c>
      <c r="F21" s="14">
        <v>672</v>
      </c>
      <c r="G21" s="15">
        <v>0.23260643821391486</v>
      </c>
      <c r="H21" s="16">
        <v>-0.32886904761904767</v>
      </c>
      <c r="I21" s="14">
        <v>346</v>
      </c>
      <c r="J21" s="16">
        <v>0.30346820809248554</v>
      </c>
      <c r="K21" s="14">
        <v>4661</v>
      </c>
      <c r="L21" s="15">
        <v>0.16995442114858705</v>
      </c>
      <c r="M21" s="14">
        <v>5152</v>
      </c>
      <c r="N21" s="15">
        <v>0.14770642201834863</v>
      </c>
      <c r="O21" s="16">
        <v>-9.5302795031055876E-2</v>
      </c>
    </row>
    <row r="22" spans="2:16" ht="14.4" thickBot="1">
      <c r="B22" s="64"/>
      <c r="C22" s="65" t="s">
        <v>12</v>
      </c>
      <c r="D22" s="19">
        <v>275</v>
      </c>
      <c r="E22" s="20">
        <v>0.12420957542908763</v>
      </c>
      <c r="F22" s="19">
        <v>415</v>
      </c>
      <c r="G22" s="20">
        <v>0.14364832121841467</v>
      </c>
      <c r="H22" s="21">
        <v>-0.33734939759036142</v>
      </c>
      <c r="I22" s="19">
        <v>287</v>
      </c>
      <c r="J22" s="21">
        <v>-4.181184668989546E-2</v>
      </c>
      <c r="K22" s="19">
        <v>3806</v>
      </c>
      <c r="L22" s="20">
        <v>0.13877848678213309</v>
      </c>
      <c r="M22" s="19">
        <v>5881</v>
      </c>
      <c r="N22" s="20">
        <v>0.16860665137614678</v>
      </c>
      <c r="O22" s="21">
        <v>-0.35283115116476793</v>
      </c>
    </row>
    <row r="23" spans="2:16" ht="14.4" thickBot="1">
      <c r="B23" s="64"/>
      <c r="C23" s="66" t="s">
        <v>3</v>
      </c>
      <c r="D23" s="14">
        <v>307</v>
      </c>
      <c r="E23" s="15">
        <v>0.13866305329719963</v>
      </c>
      <c r="F23" s="14">
        <v>279</v>
      </c>
      <c r="G23" s="15">
        <v>9.657320872274143E-2</v>
      </c>
      <c r="H23" s="16">
        <v>0.10035842293906816</v>
      </c>
      <c r="I23" s="14">
        <v>282</v>
      </c>
      <c r="J23" s="16">
        <v>8.8652482269503619E-2</v>
      </c>
      <c r="K23" s="14">
        <v>3677</v>
      </c>
      <c r="L23" s="15">
        <v>0.13407474931631722</v>
      </c>
      <c r="M23" s="14">
        <v>5750</v>
      </c>
      <c r="N23" s="15">
        <v>0.16485091743119265</v>
      </c>
      <c r="O23" s="16">
        <v>-0.36052173913043484</v>
      </c>
    </row>
    <row r="24" spans="2:16" ht="14.4" thickBot="1">
      <c r="B24" s="64"/>
      <c r="C24" s="67" t="s">
        <v>15</v>
      </c>
      <c r="D24" s="19">
        <v>317</v>
      </c>
      <c r="E24" s="20">
        <v>0.14317976513098465</v>
      </c>
      <c r="F24" s="19">
        <v>488</v>
      </c>
      <c r="G24" s="20">
        <v>0.16891658013153341</v>
      </c>
      <c r="H24" s="21">
        <v>-0.35040983606557374</v>
      </c>
      <c r="I24" s="19">
        <v>161</v>
      </c>
      <c r="J24" s="21">
        <v>0.96894409937888204</v>
      </c>
      <c r="K24" s="19">
        <v>2718</v>
      </c>
      <c r="L24" s="20">
        <v>9.9106654512306283E-2</v>
      </c>
      <c r="M24" s="19">
        <v>3308</v>
      </c>
      <c r="N24" s="20">
        <v>9.4839449541284399E-2</v>
      </c>
      <c r="O24" s="21">
        <v>-0.17835550181378479</v>
      </c>
    </row>
    <row r="25" spans="2:16" ht="14.4" thickBot="1">
      <c r="B25" s="64"/>
      <c r="C25" s="13" t="s">
        <v>14</v>
      </c>
      <c r="D25" s="14">
        <v>153</v>
      </c>
      <c r="E25" s="15">
        <v>6.910569105691057E-2</v>
      </c>
      <c r="F25" s="14">
        <v>152</v>
      </c>
      <c r="G25" s="15">
        <v>5.2613361024575978E-2</v>
      </c>
      <c r="H25" s="16">
        <v>6.5789473684210176E-3</v>
      </c>
      <c r="I25" s="14">
        <v>112</v>
      </c>
      <c r="J25" s="16">
        <v>0.3660714285714286</v>
      </c>
      <c r="K25" s="14">
        <v>1236</v>
      </c>
      <c r="L25" s="15">
        <v>4.5068368277119415E-2</v>
      </c>
      <c r="M25" s="14">
        <v>2043</v>
      </c>
      <c r="N25" s="15">
        <v>5.8572247706422019E-2</v>
      </c>
      <c r="O25" s="16">
        <v>-0.39500734214390598</v>
      </c>
    </row>
    <row r="26" spans="2:16" ht="14.4" thickBot="1">
      <c r="B26" s="64"/>
      <c r="C26" s="67" t="s">
        <v>65</v>
      </c>
      <c r="D26" s="19">
        <v>24</v>
      </c>
      <c r="E26" s="20">
        <v>1.0840108401084011E-2</v>
      </c>
      <c r="F26" s="19">
        <v>29</v>
      </c>
      <c r="G26" s="20">
        <v>1.0038075458636206E-2</v>
      </c>
      <c r="H26" s="21">
        <v>-0.17241379310344829</v>
      </c>
      <c r="I26" s="19">
        <v>27</v>
      </c>
      <c r="J26" s="21">
        <v>-0.11111111111111116</v>
      </c>
      <c r="K26" s="19">
        <v>267</v>
      </c>
      <c r="L26" s="20">
        <v>9.7356426618049226E-3</v>
      </c>
      <c r="M26" s="19">
        <v>487</v>
      </c>
      <c r="N26" s="20">
        <v>1.3962155963302752E-2</v>
      </c>
      <c r="O26" s="21">
        <v>-0.45174537987679675</v>
      </c>
    </row>
    <row r="27" spans="2:16" ht="14.4" thickBot="1">
      <c r="B27" s="68"/>
      <c r="C27" s="13" t="s">
        <v>38</v>
      </c>
      <c r="D27" s="14">
        <f>+D28-SUM(D19:D26)</f>
        <v>21</v>
      </c>
      <c r="E27" s="15">
        <f>+E28-SUM(E19:E26)</f>
        <v>9.4850948509486166E-3</v>
      </c>
      <c r="F27" s="14">
        <f>+F28-SUM(F19:F26)</f>
        <v>23</v>
      </c>
      <c r="G27" s="15">
        <f>+G28-SUM(G19:G26)</f>
        <v>7.9612322602977681E-3</v>
      </c>
      <c r="H27" s="16">
        <f>+D27/F27-1</f>
        <v>-8.6956521739130488E-2</v>
      </c>
      <c r="I27" s="14">
        <f>+I28-SUM(I20:I26)</f>
        <v>407</v>
      </c>
      <c r="J27" s="16">
        <f>+D27/I27-1</f>
        <v>-0.94840294840294836</v>
      </c>
      <c r="K27" s="14">
        <f>+K28-SUM(K19:K26)</f>
        <v>261</v>
      </c>
      <c r="L27" s="15">
        <f>+L28-SUM(L19:L26)</f>
        <v>9.5168641750227323E-3</v>
      </c>
      <c r="M27" s="14">
        <f>+M28-SUM(M19:M26)</f>
        <v>380</v>
      </c>
      <c r="N27" s="15">
        <f>+N28-SUM(N19:N26)</f>
        <v>1.0894495412844152E-2</v>
      </c>
      <c r="O27" s="16">
        <f>+K27/M27-1</f>
        <v>-0.31315789473684208</v>
      </c>
    </row>
    <row r="28" spans="2:16" ht="14.4" thickBot="1">
      <c r="B28" s="22" t="s">
        <v>44</v>
      </c>
      <c r="C28" s="22" t="s">
        <v>39</v>
      </c>
      <c r="D28" s="23">
        <v>2214</v>
      </c>
      <c r="E28" s="24">
        <v>1</v>
      </c>
      <c r="F28" s="23">
        <v>2889</v>
      </c>
      <c r="G28" s="24">
        <v>1</v>
      </c>
      <c r="H28" s="25">
        <v>-0.23364485981308414</v>
      </c>
      <c r="I28" s="23">
        <v>2006</v>
      </c>
      <c r="J28" s="24">
        <v>0.10368893320039874</v>
      </c>
      <c r="K28" s="23">
        <v>27425</v>
      </c>
      <c r="L28" s="24">
        <v>1</v>
      </c>
      <c r="M28" s="23">
        <v>34880</v>
      </c>
      <c r="N28" s="24">
        <v>1</v>
      </c>
      <c r="O28" s="25">
        <v>-0.21373279816513757</v>
      </c>
    </row>
    <row r="29" spans="2:16" ht="14.4" thickBot="1">
      <c r="B29" s="22" t="s">
        <v>54</v>
      </c>
      <c r="C29" s="22" t="s">
        <v>39</v>
      </c>
      <c r="D29" s="23">
        <v>8</v>
      </c>
      <c r="E29" s="24">
        <v>1</v>
      </c>
      <c r="F29" s="23">
        <v>3</v>
      </c>
      <c r="G29" s="24">
        <v>1</v>
      </c>
      <c r="H29" s="25">
        <v>1.6666666666666665</v>
      </c>
      <c r="I29" s="23">
        <v>3</v>
      </c>
      <c r="J29" s="24">
        <v>1.6666666666666665</v>
      </c>
      <c r="K29" s="23">
        <v>41</v>
      </c>
      <c r="L29" s="24">
        <v>1</v>
      </c>
      <c r="M29" s="23">
        <v>30</v>
      </c>
      <c r="N29" s="24">
        <v>1</v>
      </c>
      <c r="O29" s="25">
        <v>0.3666666666666667</v>
      </c>
      <c r="P29" s="33"/>
    </row>
    <row r="30" spans="2:16" ht="14.4" thickBot="1">
      <c r="B30" s="82"/>
      <c r="C30" s="83" t="s">
        <v>39</v>
      </c>
      <c r="D30" s="26">
        <v>2300</v>
      </c>
      <c r="E30" s="27">
        <v>1</v>
      </c>
      <c r="F30" s="26">
        <v>2982</v>
      </c>
      <c r="G30" s="27">
        <v>1</v>
      </c>
      <c r="H30" s="28">
        <v>-0.22870556673373577</v>
      </c>
      <c r="I30" s="26">
        <v>2078</v>
      </c>
      <c r="J30" s="28">
        <v>0.10683349374398454</v>
      </c>
      <c r="K30" s="26">
        <v>28084</v>
      </c>
      <c r="L30" s="27">
        <v>1</v>
      </c>
      <c r="M30" s="26">
        <v>35502</v>
      </c>
      <c r="N30" s="27">
        <v>1</v>
      </c>
      <c r="O30" s="28">
        <v>-0.20894597487465494</v>
      </c>
      <c r="P30" s="33"/>
    </row>
    <row r="31" spans="2:16" ht="14.4" customHeight="1">
      <c r="B31" s="1" t="s">
        <v>67</v>
      </c>
      <c r="C31" s="29"/>
      <c r="D31" s="1"/>
      <c r="E31" s="1"/>
      <c r="F31" s="1"/>
      <c r="G31" s="1"/>
    </row>
    <row r="32" spans="2:16">
      <c r="B32" s="30" t="s">
        <v>68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110" t="s">
        <v>45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61"/>
    </row>
    <row r="36" spans="2:15" ht="14.4" thickBot="1">
      <c r="B36" s="111" t="s">
        <v>46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62" t="s">
        <v>42</v>
      </c>
    </row>
    <row r="37" spans="2:15" ht="14.4" customHeight="1">
      <c r="B37" s="100" t="s">
        <v>30</v>
      </c>
      <c r="C37" s="102" t="s">
        <v>1</v>
      </c>
      <c r="D37" s="104" t="s">
        <v>98</v>
      </c>
      <c r="E37" s="105"/>
      <c r="F37" s="105"/>
      <c r="G37" s="105"/>
      <c r="H37" s="106"/>
      <c r="I37" s="109" t="s">
        <v>92</v>
      </c>
      <c r="J37" s="106"/>
      <c r="K37" s="109" t="s">
        <v>102</v>
      </c>
      <c r="L37" s="105"/>
      <c r="M37" s="105"/>
      <c r="N37" s="105"/>
      <c r="O37" s="115"/>
    </row>
    <row r="38" spans="2:15" ht="14.4" customHeight="1" thickBot="1">
      <c r="B38" s="101"/>
      <c r="C38" s="103"/>
      <c r="D38" s="116" t="s">
        <v>99</v>
      </c>
      <c r="E38" s="113"/>
      <c r="F38" s="113"/>
      <c r="G38" s="113"/>
      <c r="H38" s="117"/>
      <c r="I38" s="112" t="s">
        <v>93</v>
      </c>
      <c r="J38" s="117"/>
      <c r="K38" s="112" t="s">
        <v>103</v>
      </c>
      <c r="L38" s="113"/>
      <c r="M38" s="113"/>
      <c r="N38" s="113"/>
      <c r="O38" s="114"/>
    </row>
    <row r="39" spans="2:15" ht="14.4" customHeight="1">
      <c r="B39" s="101"/>
      <c r="C39" s="103"/>
      <c r="D39" s="96">
        <v>2024</v>
      </c>
      <c r="E39" s="97"/>
      <c r="F39" s="96">
        <v>2023</v>
      </c>
      <c r="G39" s="97"/>
      <c r="H39" s="86" t="s">
        <v>31</v>
      </c>
      <c r="I39" s="107">
        <v>2024</v>
      </c>
      <c r="J39" s="107" t="s">
        <v>100</v>
      </c>
      <c r="K39" s="96">
        <v>2024</v>
      </c>
      <c r="L39" s="97"/>
      <c r="M39" s="96">
        <v>2023</v>
      </c>
      <c r="N39" s="97"/>
      <c r="O39" s="86" t="s">
        <v>31</v>
      </c>
    </row>
    <row r="40" spans="2:15" ht="14.4" customHeight="1" thickBot="1">
      <c r="B40" s="88" t="s">
        <v>30</v>
      </c>
      <c r="C40" s="90" t="s">
        <v>33</v>
      </c>
      <c r="D40" s="98"/>
      <c r="E40" s="99"/>
      <c r="F40" s="98"/>
      <c r="G40" s="99"/>
      <c r="H40" s="87"/>
      <c r="I40" s="108"/>
      <c r="J40" s="108"/>
      <c r="K40" s="98"/>
      <c r="L40" s="99"/>
      <c r="M40" s="98"/>
      <c r="N40" s="99"/>
      <c r="O40" s="87"/>
    </row>
    <row r="41" spans="2:15" ht="14.4" customHeight="1">
      <c r="B41" s="88"/>
      <c r="C41" s="90"/>
      <c r="D41" s="6" t="s">
        <v>34</v>
      </c>
      <c r="E41" s="7" t="s">
        <v>2</v>
      </c>
      <c r="F41" s="6" t="s">
        <v>34</v>
      </c>
      <c r="G41" s="7" t="s">
        <v>2</v>
      </c>
      <c r="H41" s="92" t="s">
        <v>35</v>
      </c>
      <c r="I41" s="8" t="s">
        <v>34</v>
      </c>
      <c r="J41" s="94" t="s">
        <v>101</v>
      </c>
      <c r="K41" s="6" t="s">
        <v>34</v>
      </c>
      <c r="L41" s="7" t="s">
        <v>2</v>
      </c>
      <c r="M41" s="6" t="s">
        <v>34</v>
      </c>
      <c r="N41" s="7" t="s">
        <v>2</v>
      </c>
      <c r="O41" s="92" t="s">
        <v>35</v>
      </c>
    </row>
    <row r="42" spans="2:15" ht="14.4" customHeight="1" thickBot="1">
      <c r="B42" s="89"/>
      <c r="C42" s="91"/>
      <c r="D42" s="9" t="s">
        <v>36</v>
      </c>
      <c r="E42" s="10" t="s">
        <v>37</v>
      </c>
      <c r="F42" s="9" t="s">
        <v>36</v>
      </c>
      <c r="G42" s="10" t="s">
        <v>37</v>
      </c>
      <c r="H42" s="93"/>
      <c r="I42" s="11" t="s">
        <v>36</v>
      </c>
      <c r="J42" s="95"/>
      <c r="K42" s="9" t="s">
        <v>36</v>
      </c>
      <c r="L42" s="10" t="s">
        <v>37</v>
      </c>
      <c r="M42" s="9" t="s">
        <v>36</v>
      </c>
      <c r="N42" s="10" t="s">
        <v>37</v>
      </c>
      <c r="O42" s="93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43</v>
      </c>
      <c r="C44" s="22" t="s">
        <v>39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13</v>
      </c>
      <c r="D45" s="14">
        <v>143</v>
      </c>
      <c r="E45" s="15">
        <v>0.11313291139240507</v>
      </c>
      <c r="F45" s="14">
        <v>251</v>
      </c>
      <c r="G45" s="15">
        <v>0.13487372380440624</v>
      </c>
      <c r="H45" s="16">
        <v>-0.43027888446215135</v>
      </c>
      <c r="I45" s="14">
        <v>270</v>
      </c>
      <c r="J45" s="16">
        <v>-0.47037037037037033</v>
      </c>
      <c r="K45" s="14">
        <v>4450</v>
      </c>
      <c r="L45" s="15">
        <v>0.23168636434633208</v>
      </c>
      <c r="M45" s="14">
        <v>4293</v>
      </c>
      <c r="N45" s="15">
        <v>0.16708180898264186</v>
      </c>
      <c r="O45" s="16">
        <v>3.6571162357325937E-2</v>
      </c>
    </row>
    <row r="46" spans="2:15" ht="14.4" thickBot="1">
      <c r="B46" s="64"/>
      <c r="C46" s="18" t="s">
        <v>11</v>
      </c>
      <c r="D46" s="19">
        <v>294</v>
      </c>
      <c r="E46" s="20">
        <v>0.23259493670886075</v>
      </c>
      <c r="F46" s="19">
        <v>338</v>
      </c>
      <c r="G46" s="20">
        <v>0.18162278344975819</v>
      </c>
      <c r="H46" s="21">
        <v>-0.13017751479289941</v>
      </c>
      <c r="I46" s="19">
        <v>294</v>
      </c>
      <c r="J46" s="21">
        <v>0</v>
      </c>
      <c r="K46" s="19">
        <v>4220</v>
      </c>
      <c r="L46" s="20">
        <v>0.2197115634924767</v>
      </c>
      <c r="M46" s="19">
        <v>5203</v>
      </c>
      <c r="N46" s="20">
        <v>0.20249863781427571</v>
      </c>
      <c r="O46" s="21">
        <v>-0.18892946377090136</v>
      </c>
    </row>
    <row r="47" spans="2:15" ht="15" customHeight="1" thickBot="1">
      <c r="B47" s="64"/>
      <c r="C47" s="13" t="s">
        <v>4</v>
      </c>
      <c r="D47" s="14">
        <v>270</v>
      </c>
      <c r="E47" s="15">
        <v>0.21360759493670886</v>
      </c>
      <c r="F47" s="14">
        <v>511</v>
      </c>
      <c r="G47" s="15">
        <v>0.27458355722729716</v>
      </c>
      <c r="H47" s="16">
        <v>-0.47162426614481412</v>
      </c>
      <c r="I47" s="14">
        <v>230</v>
      </c>
      <c r="J47" s="16">
        <v>0.17391304347826098</v>
      </c>
      <c r="K47" s="14">
        <v>3115</v>
      </c>
      <c r="L47" s="15">
        <v>0.16218045504243245</v>
      </c>
      <c r="M47" s="14">
        <v>3585</v>
      </c>
      <c r="N47" s="15">
        <v>0.13952673775978827</v>
      </c>
      <c r="O47" s="16">
        <v>-0.13110181311018132</v>
      </c>
    </row>
    <row r="48" spans="2:15" ht="14.4" thickBot="1">
      <c r="B48" s="64"/>
      <c r="C48" s="65" t="s">
        <v>3</v>
      </c>
      <c r="D48" s="19">
        <v>221</v>
      </c>
      <c r="E48" s="20">
        <v>0.17484177215189872</v>
      </c>
      <c r="F48" s="19">
        <v>229</v>
      </c>
      <c r="G48" s="20">
        <v>0.123052122514777</v>
      </c>
      <c r="H48" s="21">
        <v>-3.4934497816593857E-2</v>
      </c>
      <c r="I48" s="19">
        <v>224</v>
      </c>
      <c r="J48" s="21">
        <v>-1.3392857142857095E-2</v>
      </c>
      <c r="K48" s="19">
        <v>3029</v>
      </c>
      <c r="L48" s="20">
        <v>0.1577029208101213</v>
      </c>
      <c r="M48" s="19">
        <v>4977</v>
      </c>
      <c r="N48" s="20">
        <v>0.19370280999455125</v>
      </c>
      <c r="O48" s="21">
        <v>-0.39140044203335345</v>
      </c>
    </row>
    <row r="49" spans="2:15" ht="15" customHeight="1" thickBot="1">
      <c r="B49" s="64"/>
      <c r="C49" s="66" t="s">
        <v>12</v>
      </c>
      <c r="D49" s="14">
        <v>188</v>
      </c>
      <c r="E49" s="15">
        <v>0.14873417721518986</v>
      </c>
      <c r="F49" s="14">
        <v>313</v>
      </c>
      <c r="G49" s="15">
        <v>0.16818914562063406</v>
      </c>
      <c r="H49" s="16">
        <v>-0.39936102236421722</v>
      </c>
      <c r="I49" s="14">
        <v>235</v>
      </c>
      <c r="J49" s="16">
        <v>-0.19999999999999996</v>
      </c>
      <c r="K49" s="14">
        <v>2602</v>
      </c>
      <c r="L49" s="15">
        <v>0.13547144270318112</v>
      </c>
      <c r="M49" s="14">
        <v>4744</v>
      </c>
      <c r="N49" s="15">
        <v>0.18463454502996809</v>
      </c>
      <c r="O49" s="16">
        <v>-0.45151770657672852</v>
      </c>
    </row>
    <row r="50" spans="2:15" ht="14.4" thickBot="1">
      <c r="B50" s="64"/>
      <c r="C50" s="67" t="s">
        <v>14</v>
      </c>
      <c r="D50" s="19">
        <v>97</v>
      </c>
      <c r="E50" s="20">
        <v>7.6740506329113931E-2</v>
      </c>
      <c r="F50" s="19">
        <v>72</v>
      </c>
      <c r="G50" s="20">
        <v>3.8688876947877482E-2</v>
      </c>
      <c r="H50" s="21">
        <v>0.34722222222222232</v>
      </c>
      <c r="I50" s="19">
        <v>62</v>
      </c>
      <c r="J50" s="21">
        <v>0.56451612903225801</v>
      </c>
      <c r="K50" s="19">
        <v>863</v>
      </c>
      <c r="L50" s="20">
        <v>4.4931535377726872E-2</v>
      </c>
      <c r="M50" s="19">
        <v>1333</v>
      </c>
      <c r="N50" s="20">
        <v>5.1879816299525178E-2</v>
      </c>
      <c r="O50" s="21">
        <v>-0.35258814703675923</v>
      </c>
    </row>
    <row r="51" spans="2:15" ht="14.4" thickBot="1">
      <c r="B51" s="64"/>
      <c r="C51" s="13" t="s">
        <v>15</v>
      </c>
      <c r="D51" s="14">
        <v>27</v>
      </c>
      <c r="E51" s="15">
        <v>2.1360759493670885E-2</v>
      </c>
      <c r="F51" s="14">
        <v>119</v>
      </c>
      <c r="G51" s="15">
        <v>6.3944116066630849E-2</v>
      </c>
      <c r="H51" s="16">
        <v>-0.77310924369747902</v>
      </c>
      <c r="I51" s="14">
        <v>34</v>
      </c>
      <c r="J51" s="16">
        <v>-0.20588235294117652</v>
      </c>
      <c r="K51" s="14">
        <v>664</v>
      </c>
      <c r="L51" s="15">
        <v>3.4570729421565055E-2</v>
      </c>
      <c r="M51" s="14">
        <v>1078</v>
      </c>
      <c r="N51" s="15">
        <v>4.1955320308243171E-2</v>
      </c>
      <c r="O51" s="16">
        <v>-0.38404452690166979</v>
      </c>
    </row>
    <row r="52" spans="2:15" ht="14.4" thickBot="1">
      <c r="B52" s="64"/>
      <c r="C52" s="67" t="s">
        <v>65</v>
      </c>
      <c r="D52" s="19">
        <v>24</v>
      </c>
      <c r="E52" s="20">
        <v>1.8987341772151899E-2</v>
      </c>
      <c r="F52" s="19">
        <v>28</v>
      </c>
      <c r="G52" s="20">
        <v>1.5045674368619023E-2</v>
      </c>
      <c r="H52" s="21">
        <v>-0.1428571428571429</v>
      </c>
      <c r="I52" s="19">
        <v>27</v>
      </c>
      <c r="J52" s="21">
        <v>-0.11111111111111116</v>
      </c>
      <c r="K52" s="19">
        <v>264</v>
      </c>
      <c r="L52" s="20">
        <v>1.374498880616442E-2</v>
      </c>
      <c r="M52" s="19">
        <v>478</v>
      </c>
      <c r="N52" s="20">
        <v>1.8603565034638437E-2</v>
      </c>
      <c r="O52" s="21">
        <v>-0.44769874476987448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1.1675877636802366E-4</v>
      </c>
      <c r="O53" s="16">
        <v>-1</v>
      </c>
    </row>
    <row r="54" spans="2:15" ht="14.4" thickBot="1">
      <c r="B54" s="22" t="s">
        <v>44</v>
      </c>
      <c r="C54" s="22" t="s">
        <v>39</v>
      </c>
      <c r="D54" s="23">
        <v>1264</v>
      </c>
      <c r="E54" s="24">
        <v>1</v>
      </c>
      <c r="F54" s="23">
        <v>1861</v>
      </c>
      <c r="G54" s="24">
        <v>1</v>
      </c>
      <c r="H54" s="25">
        <v>-0.32079527135948416</v>
      </c>
      <c r="I54" s="23">
        <v>1376</v>
      </c>
      <c r="J54" s="24">
        <v>-8.1395348837209336E-2</v>
      </c>
      <c r="K54" s="23">
        <v>19207</v>
      </c>
      <c r="L54" s="24">
        <v>1</v>
      </c>
      <c r="M54" s="23">
        <v>25694</v>
      </c>
      <c r="N54" s="24">
        <v>1</v>
      </c>
      <c r="O54" s="25">
        <v>-0.2524713940997898</v>
      </c>
    </row>
    <row r="55" spans="2:15" ht="14.4" thickBot="1">
      <c r="B55" s="22" t="s">
        <v>54</v>
      </c>
      <c r="C55" s="22" t="s">
        <v>39</v>
      </c>
      <c r="D55" s="23">
        <v>5</v>
      </c>
      <c r="E55" s="24">
        <v>1</v>
      </c>
      <c r="F55" s="23">
        <v>0</v>
      </c>
      <c r="G55" s="24">
        <v>1</v>
      </c>
      <c r="H55" s="25"/>
      <c r="I55" s="23">
        <v>0</v>
      </c>
      <c r="J55" s="24"/>
      <c r="K55" s="23">
        <v>13</v>
      </c>
      <c r="L55" s="24">
        <v>1</v>
      </c>
      <c r="M55" s="23">
        <v>9</v>
      </c>
      <c r="N55" s="24">
        <v>1</v>
      </c>
      <c r="O55" s="25">
        <v>0.44444444444444442</v>
      </c>
    </row>
    <row r="56" spans="2:15" ht="14.4" thickBot="1">
      <c r="B56" s="82"/>
      <c r="C56" s="83" t="s">
        <v>39</v>
      </c>
      <c r="D56" s="26">
        <v>1269</v>
      </c>
      <c r="E56" s="27">
        <v>1</v>
      </c>
      <c r="F56" s="26">
        <v>1861</v>
      </c>
      <c r="G56" s="27">
        <v>1</v>
      </c>
      <c r="H56" s="28">
        <v>-0.31810854379365927</v>
      </c>
      <c r="I56" s="26">
        <v>1376</v>
      </c>
      <c r="J56" s="28">
        <v>-7.7761627906976716E-2</v>
      </c>
      <c r="K56" s="26">
        <v>19220</v>
      </c>
      <c r="L56" s="27">
        <v>1</v>
      </c>
      <c r="M56" s="26">
        <v>25703</v>
      </c>
      <c r="N56" s="27">
        <v>1</v>
      </c>
      <c r="O56" s="28">
        <v>-0.25222736645527755</v>
      </c>
    </row>
    <row r="57" spans="2:15">
      <c r="B57" s="1" t="s">
        <v>67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68</v>
      </c>
      <c r="C58" s="1"/>
      <c r="D58" s="1"/>
      <c r="E58" s="1"/>
      <c r="F58" s="1"/>
      <c r="G58" s="1"/>
    </row>
    <row r="60" spans="2:15">
      <c r="B60" s="110" t="s">
        <v>52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61"/>
    </row>
    <row r="61" spans="2:15" ht="14.4" thickBot="1">
      <c r="B61" s="111" t="s">
        <v>53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62" t="s">
        <v>42</v>
      </c>
    </row>
    <row r="62" spans="2:15">
      <c r="B62" s="100" t="s">
        <v>30</v>
      </c>
      <c r="C62" s="102" t="s">
        <v>1</v>
      </c>
      <c r="D62" s="104" t="s">
        <v>98</v>
      </c>
      <c r="E62" s="105"/>
      <c r="F62" s="105"/>
      <c r="G62" s="105"/>
      <c r="H62" s="106"/>
      <c r="I62" s="109" t="s">
        <v>92</v>
      </c>
      <c r="J62" s="106"/>
      <c r="K62" s="109" t="s">
        <v>102</v>
      </c>
      <c r="L62" s="105"/>
      <c r="M62" s="105"/>
      <c r="N62" s="105"/>
      <c r="O62" s="115"/>
    </row>
    <row r="63" spans="2:15" ht="14.4" thickBot="1">
      <c r="B63" s="101"/>
      <c r="C63" s="103"/>
      <c r="D63" s="116" t="s">
        <v>99</v>
      </c>
      <c r="E63" s="113"/>
      <c r="F63" s="113"/>
      <c r="G63" s="113"/>
      <c r="H63" s="117"/>
      <c r="I63" s="112" t="s">
        <v>93</v>
      </c>
      <c r="J63" s="117"/>
      <c r="K63" s="112" t="s">
        <v>103</v>
      </c>
      <c r="L63" s="113"/>
      <c r="M63" s="113"/>
      <c r="N63" s="113"/>
      <c r="O63" s="114"/>
    </row>
    <row r="64" spans="2:15" ht="15" customHeight="1">
      <c r="B64" s="101"/>
      <c r="C64" s="103"/>
      <c r="D64" s="96">
        <v>2024</v>
      </c>
      <c r="E64" s="97"/>
      <c r="F64" s="96">
        <v>2023</v>
      </c>
      <c r="G64" s="97"/>
      <c r="H64" s="86" t="s">
        <v>31</v>
      </c>
      <c r="I64" s="107">
        <v>2024</v>
      </c>
      <c r="J64" s="107" t="s">
        <v>100</v>
      </c>
      <c r="K64" s="96">
        <v>2024</v>
      </c>
      <c r="L64" s="97"/>
      <c r="M64" s="96">
        <v>2023</v>
      </c>
      <c r="N64" s="97"/>
      <c r="O64" s="86" t="s">
        <v>31</v>
      </c>
    </row>
    <row r="65" spans="2:15" ht="15" customHeight="1" thickBot="1">
      <c r="B65" s="88" t="s">
        <v>30</v>
      </c>
      <c r="C65" s="90" t="s">
        <v>33</v>
      </c>
      <c r="D65" s="98"/>
      <c r="E65" s="99"/>
      <c r="F65" s="98"/>
      <c r="G65" s="99"/>
      <c r="H65" s="87"/>
      <c r="I65" s="108"/>
      <c r="J65" s="108"/>
      <c r="K65" s="98"/>
      <c r="L65" s="99"/>
      <c r="M65" s="98"/>
      <c r="N65" s="99"/>
      <c r="O65" s="87"/>
    </row>
    <row r="66" spans="2:15" ht="15" customHeight="1">
      <c r="B66" s="88"/>
      <c r="C66" s="90"/>
      <c r="D66" s="6" t="s">
        <v>34</v>
      </c>
      <c r="E66" s="7" t="s">
        <v>2</v>
      </c>
      <c r="F66" s="6" t="s">
        <v>34</v>
      </c>
      <c r="G66" s="7" t="s">
        <v>2</v>
      </c>
      <c r="H66" s="92" t="s">
        <v>35</v>
      </c>
      <c r="I66" s="8" t="s">
        <v>34</v>
      </c>
      <c r="J66" s="94" t="s">
        <v>101</v>
      </c>
      <c r="K66" s="6" t="s">
        <v>34</v>
      </c>
      <c r="L66" s="7" t="s">
        <v>2</v>
      </c>
      <c r="M66" s="6" t="s">
        <v>34</v>
      </c>
      <c r="N66" s="7" t="s">
        <v>2</v>
      </c>
      <c r="O66" s="92" t="s">
        <v>35</v>
      </c>
    </row>
    <row r="67" spans="2:15" ht="27" thickBot="1">
      <c r="B67" s="89"/>
      <c r="C67" s="91"/>
      <c r="D67" s="9" t="s">
        <v>36</v>
      </c>
      <c r="E67" s="10" t="s">
        <v>37</v>
      </c>
      <c r="F67" s="9" t="s">
        <v>36</v>
      </c>
      <c r="G67" s="10" t="s">
        <v>37</v>
      </c>
      <c r="H67" s="93"/>
      <c r="I67" s="11" t="s">
        <v>36</v>
      </c>
      <c r="J67" s="95"/>
      <c r="K67" s="9" t="s">
        <v>36</v>
      </c>
      <c r="L67" s="10" t="s">
        <v>37</v>
      </c>
      <c r="M67" s="9" t="s">
        <v>36</v>
      </c>
      <c r="N67" s="10" t="s">
        <v>37</v>
      </c>
      <c r="O67" s="93"/>
    </row>
    <row r="68" spans="2:15" ht="14.4" thickBot="1">
      <c r="B68" s="63"/>
      <c r="C68" s="13" t="s">
        <v>15</v>
      </c>
      <c r="D68" s="14">
        <v>295</v>
      </c>
      <c r="E68" s="15">
        <v>0.28612997090203685</v>
      </c>
      <c r="F68" s="14">
        <v>387</v>
      </c>
      <c r="G68" s="15">
        <v>0.34522747546833182</v>
      </c>
      <c r="H68" s="16">
        <v>-0.23772609819121449</v>
      </c>
      <c r="I68" s="14">
        <v>132</v>
      </c>
      <c r="J68" s="16">
        <v>1.2348484848484849</v>
      </c>
      <c r="K68" s="14">
        <v>2148</v>
      </c>
      <c r="L68" s="15">
        <v>0.24232851985559567</v>
      </c>
      <c r="M68" s="14">
        <v>2342</v>
      </c>
      <c r="N68" s="15">
        <v>0.23900397999795897</v>
      </c>
      <c r="O68" s="16">
        <v>-8.2835183603757523E-2</v>
      </c>
    </row>
    <row r="69" spans="2:15" ht="14.4" thickBot="1">
      <c r="B69" s="64"/>
      <c r="C69" s="18" t="s">
        <v>4</v>
      </c>
      <c r="D69" s="19">
        <v>186</v>
      </c>
      <c r="E69" s="20">
        <v>0.18040737148399613</v>
      </c>
      <c r="F69" s="19">
        <v>164</v>
      </c>
      <c r="G69" s="20">
        <v>0.1462979482604817</v>
      </c>
      <c r="H69" s="21">
        <v>0.13414634146341453</v>
      </c>
      <c r="I69" s="19">
        <v>132</v>
      </c>
      <c r="J69" s="21">
        <v>0.40909090909090917</v>
      </c>
      <c r="K69" s="19">
        <v>1584</v>
      </c>
      <c r="L69" s="20">
        <v>0.17870036101083034</v>
      </c>
      <c r="M69" s="19">
        <v>1581</v>
      </c>
      <c r="N69" s="20">
        <v>0.1613429941830799</v>
      </c>
      <c r="O69" s="21">
        <v>1.8975332068311701E-3</v>
      </c>
    </row>
    <row r="70" spans="2:15" ht="14.4" thickBot="1">
      <c r="B70" s="64"/>
      <c r="C70" s="13" t="s">
        <v>12</v>
      </c>
      <c r="D70" s="14">
        <v>115</v>
      </c>
      <c r="E70" s="15">
        <v>0.11154219204655674</v>
      </c>
      <c r="F70" s="14">
        <v>149</v>
      </c>
      <c r="G70" s="15">
        <v>0.13291703835860838</v>
      </c>
      <c r="H70" s="16">
        <v>-0.22818791946308725</v>
      </c>
      <c r="I70" s="14">
        <v>72</v>
      </c>
      <c r="J70" s="16">
        <v>0.59722222222222232</v>
      </c>
      <c r="K70" s="14">
        <v>1445</v>
      </c>
      <c r="L70" s="15">
        <v>0.16301895306859207</v>
      </c>
      <c r="M70" s="14">
        <v>1399</v>
      </c>
      <c r="N70" s="15">
        <v>0.14276967037452801</v>
      </c>
      <c r="O70" s="16">
        <v>3.288062902072908E-2</v>
      </c>
    </row>
    <row r="71" spans="2:15" ht="14.4" thickBot="1">
      <c r="B71" s="64"/>
      <c r="C71" s="65" t="s">
        <v>13</v>
      </c>
      <c r="D71" s="19">
        <v>121</v>
      </c>
      <c r="E71" s="20">
        <v>0.11736178467507274</v>
      </c>
      <c r="F71" s="19">
        <v>121</v>
      </c>
      <c r="G71" s="20">
        <v>0.10793933987511151</v>
      </c>
      <c r="H71" s="21">
        <v>0</v>
      </c>
      <c r="I71" s="19">
        <v>130</v>
      </c>
      <c r="J71" s="21">
        <v>-6.9230769230769207E-2</v>
      </c>
      <c r="K71" s="19">
        <v>1119</v>
      </c>
      <c r="L71" s="20">
        <v>0.12624097472924187</v>
      </c>
      <c r="M71" s="19">
        <v>948</v>
      </c>
      <c r="N71" s="20">
        <v>9.6744565772017552E-2</v>
      </c>
      <c r="O71" s="21">
        <v>0.18037974683544311</v>
      </c>
    </row>
    <row r="72" spans="2:15" ht="14.4" thickBot="1">
      <c r="B72" s="64"/>
      <c r="C72" s="66" t="s">
        <v>11</v>
      </c>
      <c r="D72" s="14">
        <v>108</v>
      </c>
      <c r="E72" s="15">
        <v>0.10475266731328807</v>
      </c>
      <c r="F72" s="14">
        <v>122</v>
      </c>
      <c r="G72" s="15">
        <v>0.10883140053523639</v>
      </c>
      <c r="H72" s="16">
        <v>-0.11475409836065575</v>
      </c>
      <c r="I72" s="14">
        <v>91</v>
      </c>
      <c r="J72" s="16">
        <v>0.18681318681318682</v>
      </c>
      <c r="K72" s="14">
        <v>1012</v>
      </c>
      <c r="L72" s="15">
        <v>0.11416967509025271</v>
      </c>
      <c r="M72" s="14">
        <v>1441</v>
      </c>
      <c r="N72" s="15">
        <v>0.14705582202265538</v>
      </c>
      <c r="O72" s="16">
        <v>-0.29770992366412219</v>
      </c>
    </row>
    <row r="73" spans="2:15" ht="14.4" thickBot="1">
      <c r="B73" s="64"/>
      <c r="C73" s="67" t="s">
        <v>3</v>
      </c>
      <c r="D73" s="19">
        <v>86</v>
      </c>
      <c r="E73" s="20">
        <v>8.3414161008729393E-2</v>
      </c>
      <c r="F73" s="19">
        <v>50</v>
      </c>
      <c r="G73" s="20">
        <v>4.4603033006244422E-2</v>
      </c>
      <c r="H73" s="21">
        <v>0.72</v>
      </c>
      <c r="I73" s="19">
        <v>58</v>
      </c>
      <c r="J73" s="21">
        <v>0.48275862068965525</v>
      </c>
      <c r="K73" s="19">
        <v>649</v>
      </c>
      <c r="L73" s="20">
        <v>7.3217509025270758E-2</v>
      </c>
      <c r="M73" s="19">
        <v>773</v>
      </c>
      <c r="N73" s="20">
        <v>7.8885600571486886E-2</v>
      </c>
      <c r="O73" s="21">
        <v>-0.16041397153945669</v>
      </c>
    </row>
    <row r="74" spans="2:15" ht="14.4" thickBot="1">
      <c r="B74" s="64"/>
      <c r="C74" s="13" t="s">
        <v>14</v>
      </c>
      <c r="D74" s="14">
        <v>73</v>
      </c>
      <c r="E74" s="15">
        <v>7.0805043646944718E-2</v>
      </c>
      <c r="F74" s="14">
        <v>89</v>
      </c>
      <c r="G74" s="15">
        <v>7.9393398751115077E-2</v>
      </c>
      <c r="H74" s="16">
        <v>-0.1797752808988764</v>
      </c>
      <c r="I74" s="14">
        <v>59</v>
      </c>
      <c r="J74" s="16">
        <v>0.23728813559322037</v>
      </c>
      <c r="K74" s="14">
        <v>433</v>
      </c>
      <c r="L74" s="15">
        <v>4.884927797833935E-2</v>
      </c>
      <c r="M74" s="14">
        <v>759</v>
      </c>
      <c r="N74" s="15">
        <v>7.7456883355444428E-2</v>
      </c>
      <c r="O74" s="16">
        <v>-0.42951251646903821</v>
      </c>
    </row>
    <row r="75" spans="2:15" ht="14.4" thickBot="1">
      <c r="B75" s="64"/>
      <c r="C75" s="67" t="s">
        <v>38</v>
      </c>
      <c r="D75" s="19">
        <f>+D76-SUM(D68:D74)</f>
        <v>47</v>
      </c>
      <c r="E75" s="20">
        <f>+E76-SUM(E68:E74)</f>
        <v>4.5586808923375299E-2</v>
      </c>
      <c r="F75" s="19">
        <f>+F76-SUM(F68:F74)</f>
        <v>39</v>
      </c>
      <c r="G75" s="20">
        <f>+G76-SUM(G68:G74)</f>
        <v>3.4790365744870599E-2</v>
      </c>
      <c r="H75" s="21">
        <f>+D75/F75-1</f>
        <v>0.20512820512820507</v>
      </c>
      <c r="I75" s="19">
        <f>+I76-SUM(I68:I74)</f>
        <v>28</v>
      </c>
      <c r="J75" s="21">
        <f>+D75/I75-1</f>
        <v>0.6785714285714286</v>
      </c>
      <c r="K75" s="19">
        <f>+K76-SUM(K68:K74)</f>
        <v>474</v>
      </c>
      <c r="L75" s="20">
        <f>+L76-SUM(L68:L74)</f>
        <v>5.3474729241877239E-2</v>
      </c>
      <c r="M75" s="19">
        <f>+M76-SUM(M68:M74)</f>
        <v>556</v>
      </c>
      <c r="N75" s="20">
        <f>+N76-SUM(N68:N74)</f>
        <v>5.6740483722829027E-2</v>
      </c>
      <c r="O75" s="21">
        <f>+K75/M75-1</f>
        <v>-0.14748201438848918</v>
      </c>
    </row>
    <row r="76" spans="2:15" ht="14.4" thickBot="1">
      <c r="B76" s="82"/>
      <c r="C76" s="83" t="s">
        <v>39</v>
      </c>
      <c r="D76" s="26">
        <v>1031</v>
      </c>
      <c r="E76" s="27">
        <v>1</v>
      </c>
      <c r="F76" s="26">
        <v>1121</v>
      </c>
      <c r="G76" s="27">
        <v>1</v>
      </c>
      <c r="H76" s="28">
        <v>-8.028545941123999E-2</v>
      </c>
      <c r="I76" s="26">
        <v>702</v>
      </c>
      <c r="J76" s="28">
        <v>0.46866096866096862</v>
      </c>
      <c r="K76" s="26">
        <v>8864</v>
      </c>
      <c r="L76" s="27">
        <v>1</v>
      </c>
      <c r="M76" s="26">
        <v>9799</v>
      </c>
      <c r="N76" s="27">
        <v>1</v>
      </c>
      <c r="O76" s="28">
        <v>-9.5417899785692373E-2</v>
      </c>
    </row>
    <row r="77" spans="2:15">
      <c r="B77" s="1" t="s">
        <v>49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6" priority="34" operator="equal">
      <formula>0</formula>
    </cfRule>
  </conditionalFormatting>
  <conditionalFormatting sqref="D19:O27">
    <cfRule type="cellIs" dxfId="35" priority="24" operator="equal">
      <formula>0</formula>
    </cfRule>
  </conditionalFormatting>
  <conditionalFormatting sqref="D43:O43">
    <cfRule type="cellIs" dxfId="34" priority="19" operator="equal">
      <formula>0</formula>
    </cfRule>
  </conditionalFormatting>
  <conditionalFormatting sqref="D45:O53">
    <cfRule type="cellIs" dxfId="33" priority="8" operator="equal">
      <formula>0</formula>
    </cfRule>
  </conditionalFormatting>
  <conditionalFormatting sqref="D68:O75">
    <cfRule type="cellIs" dxfId="32" priority="1" operator="equal">
      <formula>0</formula>
    </cfRule>
  </conditionalFormatting>
  <conditionalFormatting sqref="H10:H29 O10:O29 J19:J27">
    <cfRule type="cellIs" dxfId="31" priority="28" operator="lessThan">
      <formula>0</formula>
    </cfRule>
  </conditionalFormatting>
  <conditionalFormatting sqref="H43:H55 O43:O55">
    <cfRule type="cellIs" dxfId="30" priority="6" operator="lessThan">
      <formula>0</formula>
    </cfRule>
  </conditionalFormatting>
  <conditionalFormatting sqref="H68:H75 J68:J75 O68:O75">
    <cfRule type="cellIs" dxfId="29" priority="5" operator="lessThan">
      <formula>0</formula>
    </cfRule>
  </conditionalFormatting>
  <conditionalFormatting sqref="J10:J17">
    <cfRule type="cellIs" dxfId="28" priority="38" operator="lessThan">
      <formula>0</formula>
    </cfRule>
  </conditionalFormatting>
  <conditionalFormatting sqref="J43">
    <cfRule type="cellIs" dxfId="27" priority="23" operator="lessThan">
      <formula>0</formula>
    </cfRule>
  </conditionalFormatting>
  <conditionalFormatting sqref="J45:J53">
    <cfRule type="cellIs" dxfId="26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D4" sqref="D4:O9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45666</v>
      </c>
    </row>
    <row r="2" spans="2:15">
      <c r="B2" s="110" t="s">
        <v>41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73"/>
    </row>
    <row r="3" spans="2:15" ht="14.4" thickBot="1">
      <c r="B3" s="111" t="s">
        <v>40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83</v>
      </c>
    </row>
    <row r="4" spans="2:15" ht="15" customHeight="1">
      <c r="B4" s="100" t="s">
        <v>0</v>
      </c>
      <c r="C4" s="102" t="s">
        <v>1</v>
      </c>
      <c r="D4" s="104" t="s">
        <v>98</v>
      </c>
      <c r="E4" s="105"/>
      <c r="F4" s="105"/>
      <c r="G4" s="105"/>
      <c r="H4" s="106"/>
      <c r="I4" s="109" t="s">
        <v>92</v>
      </c>
      <c r="J4" s="106"/>
      <c r="K4" s="109" t="s">
        <v>102</v>
      </c>
      <c r="L4" s="105"/>
      <c r="M4" s="105"/>
      <c r="N4" s="105"/>
      <c r="O4" s="115"/>
    </row>
    <row r="5" spans="2:15" ht="14.4" thickBot="1">
      <c r="B5" s="101"/>
      <c r="C5" s="103"/>
      <c r="D5" s="116" t="s">
        <v>99</v>
      </c>
      <c r="E5" s="113"/>
      <c r="F5" s="113"/>
      <c r="G5" s="113"/>
      <c r="H5" s="117"/>
      <c r="I5" s="112" t="s">
        <v>93</v>
      </c>
      <c r="J5" s="117"/>
      <c r="K5" s="112" t="s">
        <v>103</v>
      </c>
      <c r="L5" s="113"/>
      <c r="M5" s="113"/>
      <c r="N5" s="113"/>
      <c r="O5" s="114"/>
    </row>
    <row r="6" spans="2:15" ht="19.5" customHeight="1">
      <c r="B6" s="101"/>
      <c r="C6" s="103"/>
      <c r="D6" s="96">
        <v>2024</v>
      </c>
      <c r="E6" s="97"/>
      <c r="F6" s="96">
        <v>2023</v>
      </c>
      <c r="G6" s="97"/>
      <c r="H6" s="86" t="s">
        <v>31</v>
      </c>
      <c r="I6" s="107">
        <v>2024</v>
      </c>
      <c r="J6" s="107" t="s">
        <v>100</v>
      </c>
      <c r="K6" s="96">
        <v>2024</v>
      </c>
      <c r="L6" s="97"/>
      <c r="M6" s="96">
        <v>2023</v>
      </c>
      <c r="N6" s="97"/>
      <c r="O6" s="86" t="s">
        <v>31</v>
      </c>
    </row>
    <row r="7" spans="2:15" ht="19.5" customHeight="1" thickBot="1">
      <c r="B7" s="88" t="s">
        <v>32</v>
      </c>
      <c r="C7" s="90" t="s">
        <v>33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5" customHeight="1">
      <c r="B8" s="88"/>
      <c r="C8" s="90"/>
      <c r="D8" s="6" t="s">
        <v>34</v>
      </c>
      <c r="E8" s="7" t="s">
        <v>2</v>
      </c>
      <c r="F8" s="6" t="s">
        <v>34</v>
      </c>
      <c r="G8" s="7" t="s">
        <v>2</v>
      </c>
      <c r="H8" s="92" t="s">
        <v>35</v>
      </c>
      <c r="I8" s="8" t="s">
        <v>34</v>
      </c>
      <c r="J8" s="94" t="s">
        <v>101</v>
      </c>
      <c r="K8" s="6" t="s">
        <v>34</v>
      </c>
      <c r="L8" s="7" t="s">
        <v>2</v>
      </c>
      <c r="M8" s="6" t="s">
        <v>34</v>
      </c>
      <c r="N8" s="7" t="s">
        <v>2</v>
      </c>
      <c r="O8" s="92" t="s">
        <v>35</v>
      </c>
    </row>
    <row r="9" spans="2:15" ht="15" customHeight="1" thickBot="1">
      <c r="B9" s="89"/>
      <c r="C9" s="91"/>
      <c r="D9" s="9" t="s">
        <v>36</v>
      </c>
      <c r="E9" s="10" t="s">
        <v>37</v>
      </c>
      <c r="F9" s="9" t="s">
        <v>36</v>
      </c>
      <c r="G9" s="10" t="s">
        <v>37</v>
      </c>
      <c r="H9" s="93"/>
      <c r="I9" s="11" t="s">
        <v>36</v>
      </c>
      <c r="J9" s="95"/>
      <c r="K9" s="9" t="s">
        <v>36</v>
      </c>
      <c r="L9" s="10" t="s">
        <v>37</v>
      </c>
      <c r="M9" s="9" t="s">
        <v>36</v>
      </c>
      <c r="N9" s="10" t="s">
        <v>37</v>
      </c>
      <c r="O9" s="93"/>
    </row>
    <row r="10" spans="2:15" ht="14.4" thickBot="1">
      <c r="B10" s="12">
        <v>1</v>
      </c>
      <c r="C10" s="13" t="s">
        <v>12</v>
      </c>
      <c r="D10" s="14">
        <v>104</v>
      </c>
      <c r="E10" s="15">
        <v>0.40154440154440152</v>
      </c>
      <c r="F10" s="14">
        <v>68</v>
      </c>
      <c r="G10" s="15">
        <v>0.26356589147286824</v>
      </c>
      <c r="H10" s="16">
        <v>0.52941176470588225</v>
      </c>
      <c r="I10" s="14">
        <v>54</v>
      </c>
      <c r="J10" s="16">
        <v>0.92592592592592582</v>
      </c>
      <c r="K10" s="14">
        <v>937</v>
      </c>
      <c r="L10" s="15">
        <v>0.40721425467188177</v>
      </c>
      <c r="M10" s="14">
        <v>685</v>
      </c>
      <c r="N10" s="15">
        <v>0.37616694124107636</v>
      </c>
      <c r="O10" s="16">
        <v>0.3678832116788322</v>
      </c>
    </row>
    <row r="11" spans="2:15" ht="14.4" thickBot="1">
      <c r="B11" s="59">
        <v>2</v>
      </c>
      <c r="C11" s="18" t="s">
        <v>4</v>
      </c>
      <c r="D11" s="19">
        <v>56</v>
      </c>
      <c r="E11" s="20">
        <v>0.21621621621621623</v>
      </c>
      <c r="F11" s="19">
        <v>35</v>
      </c>
      <c r="G11" s="20">
        <v>0.13565891472868216</v>
      </c>
      <c r="H11" s="21">
        <v>0.60000000000000009</v>
      </c>
      <c r="I11" s="19">
        <v>19</v>
      </c>
      <c r="J11" s="21">
        <v>1.9473684210526314</v>
      </c>
      <c r="K11" s="19">
        <v>275</v>
      </c>
      <c r="L11" s="20">
        <v>0.11951325510647545</v>
      </c>
      <c r="M11" s="19">
        <v>179</v>
      </c>
      <c r="N11" s="20">
        <v>9.8297638660076875E-2</v>
      </c>
      <c r="O11" s="21">
        <v>0.53631284916201127</v>
      </c>
    </row>
    <row r="12" spans="2:15" ht="14.4" thickBot="1">
      <c r="B12" s="12">
        <v>3</v>
      </c>
      <c r="C12" s="13" t="s">
        <v>50</v>
      </c>
      <c r="D12" s="14">
        <v>14</v>
      </c>
      <c r="E12" s="15">
        <v>5.4054054054054057E-2</v>
      </c>
      <c r="F12" s="14">
        <v>76</v>
      </c>
      <c r="G12" s="15">
        <v>0.29457364341085274</v>
      </c>
      <c r="H12" s="16">
        <v>-0.81578947368421051</v>
      </c>
      <c r="I12" s="14">
        <v>78</v>
      </c>
      <c r="J12" s="16">
        <v>-0.82051282051282048</v>
      </c>
      <c r="K12" s="14">
        <v>242</v>
      </c>
      <c r="L12" s="15">
        <v>0.10517166449369839</v>
      </c>
      <c r="M12" s="14">
        <v>400</v>
      </c>
      <c r="N12" s="15">
        <v>0.21965952773201539</v>
      </c>
      <c r="O12" s="16">
        <v>-0.39500000000000002</v>
      </c>
    </row>
    <row r="13" spans="2:15" ht="14.4" thickBot="1">
      <c r="B13" s="59">
        <v>4</v>
      </c>
      <c r="C13" s="18" t="s">
        <v>15</v>
      </c>
      <c r="D13" s="19">
        <v>22</v>
      </c>
      <c r="E13" s="20">
        <v>8.4942084942084939E-2</v>
      </c>
      <c r="F13" s="19">
        <v>24</v>
      </c>
      <c r="G13" s="20">
        <v>9.3023255813953487E-2</v>
      </c>
      <c r="H13" s="21">
        <v>-8.333333333333337E-2</v>
      </c>
      <c r="I13" s="19">
        <v>18</v>
      </c>
      <c r="J13" s="21">
        <v>0.22222222222222232</v>
      </c>
      <c r="K13" s="19">
        <v>202</v>
      </c>
      <c r="L13" s="20">
        <v>8.7787918296392875E-2</v>
      </c>
      <c r="M13" s="19">
        <v>181</v>
      </c>
      <c r="N13" s="20">
        <v>9.9395936298736956E-2</v>
      </c>
      <c r="O13" s="21">
        <v>0.11602209944751385</v>
      </c>
    </row>
    <row r="14" spans="2:15" ht="14.4" thickBot="1">
      <c r="B14" s="12">
        <v>5</v>
      </c>
      <c r="C14" s="13" t="s">
        <v>19</v>
      </c>
      <c r="D14" s="14">
        <v>5</v>
      </c>
      <c r="E14" s="15">
        <v>1.9305019305019305E-2</v>
      </c>
      <c r="F14" s="14">
        <v>0</v>
      </c>
      <c r="G14" s="15">
        <v>0</v>
      </c>
      <c r="H14" s="16"/>
      <c r="I14" s="14">
        <v>11</v>
      </c>
      <c r="J14" s="16">
        <v>-0.54545454545454541</v>
      </c>
      <c r="K14" s="14">
        <v>163</v>
      </c>
      <c r="L14" s="15">
        <v>7.0838765754019997E-2</v>
      </c>
      <c r="M14" s="14">
        <v>1</v>
      </c>
      <c r="N14" s="15">
        <v>5.4914881933003845E-4</v>
      </c>
      <c r="O14" s="16">
        <v>162</v>
      </c>
    </row>
    <row r="15" spans="2:15" ht="14.4" thickBot="1">
      <c r="B15" s="84" t="s">
        <v>51</v>
      </c>
      <c r="C15" s="85"/>
      <c r="D15" s="23">
        <f>SUM(D10:D14)</f>
        <v>201</v>
      </c>
      <c r="E15" s="24">
        <f>D15/D17</f>
        <v>0.77606177606177607</v>
      </c>
      <c r="F15" s="23">
        <f>SUM(F10:F14)</f>
        <v>203</v>
      </c>
      <c r="G15" s="24">
        <f>F15/F17</f>
        <v>0.78682170542635654</v>
      </c>
      <c r="H15" s="25">
        <f>D15/F15-1</f>
        <v>-9.8522167487684609E-3</v>
      </c>
      <c r="I15" s="23">
        <f>SUM(I10:I14)</f>
        <v>180</v>
      </c>
      <c r="J15" s="24">
        <f>D15/I15-1</f>
        <v>0.1166666666666667</v>
      </c>
      <c r="K15" s="23">
        <f>SUM(K10:K14)</f>
        <v>1819</v>
      </c>
      <c r="L15" s="24">
        <f>K15/K17</f>
        <v>0.79052585832246847</v>
      </c>
      <c r="M15" s="23">
        <f>SUM(M10:M14)</f>
        <v>1446</v>
      </c>
      <c r="N15" s="24">
        <f>M15/M17</f>
        <v>0.79406919275123555</v>
      </c>
      <c r="O15" s="25">
        <f>K15/M15-1</f>
        <v>0.25795297372060855</v>
      </c>
    </row>
    <row r="16" spans="2:15" ht="14.4" thickBot="1">
      <c r="B16" s="84" t="s">
        <v>38</v>
      </c>
      <c r="C16" s="85"/>
      <c r="D16" s="23">
        <f>D17-D15</f>
        <v>58</v>
      </c>
      <c r="E16" s="24">
        <f t="shared" ref="E16:O16" si="0">E17-E15</f>
        <v>0.22393822393822393</v>
      </c>
      <c r="F16" s="38">
        <f t="shared" si="0"/>
        <v>55</v>
      </c>
      <c r="G16" s="24">
        <f t="shared" si="0"/>
        <v>0.21317829457364346</v>
      </c>
      <c r="H16" s="25">
        <f t="shared" si="0"/>
        <v>1.372818574101653E-2</v>
      </c>
      <c r="I16" s="38">
        <f t="shared" si="0"/>
        <v>25</v>
      </c>
      <c r="J16" s="25">
        <f t="shared" si="0"/>
        <v>0.14674796747967478</v>
      </c>
      <c r="K16" s="38">
        <f t="shared" si="0"/>
        <v>482</v>
      </c>
      <c r="L16" s="24">
        <f t="shared" si="0"/>
        <v>0.20947414167753153</v>
      </c>
      <c r="M16" s="38">
        <f t="shared" si="0"/>
        <v>375</v>
      </c>
      <c r="N16" s="24">
        <f t="shared" si="0"/>
        <v>0.20593080724876434</v>
      </c>
      <c r="O16" s="25">
        <f t="shared" si="0"/>
        <v>5.6384595578098384E-3</v>
      </c>
    </row>
    <row r="17" spans="2:15" ht="14.4" thickBot="1">
      <c r="B17" s="82" t="s">
        <v>39</v>
      </c>
      <c r="C17" s="83"/>
      <c r="D17" s="26">
        <v>259</v>
      </c>
      <c r="E17" s="27">
        <v>1</v>
      </c>
      <c r="F17" s="26">
        <v>258</v>
      </c>
      <c r="G17" s="27">
        <v>1</v>
      </c>
      <c r="H17" s="28">
        <v>3.8759689922480689E-3</v>
      </c>
      <c r="I17" s="26">
        <v>205</v>
      </c>
      <c r="J17" s="28">
        <v>0.26341463414634148</v>
      </c>
      <c r="K17" s="26">
        <v>2301</v>
      </c>
      <c r="L17" s="27">
        <v>1</v>
      </c>
      <c r="M17" s="26">
        <v>1821</v>
      </c>
      <c r="N17" s="27">
        <v>0.99999999999999989</v>
      </c>
      <c r="O17" s="28">
        <v>0.26359143327841839</v>
      </c>
    </row>
    <row r="18" spans="2:15">
      <c r="B18" s="42" t="s">
        <v>69</v>
      </c>
    </row>
    <row r="19" spans="2:15">
      <c r="B19" s="74" t="s">
        <v>86</v>
      </c>
    </row>
    <row r="20" spans="2:15">
      <c r="B20" s="30" t="s">
        <v>70</v>
      </c>
      <c r="C20" s="1"/>
      <c r="D20" s="1"/>
      <c r="E20" s="1"/>
      <c r="F20" s="1"/>
      <c r="G20" s="1"/>
    </row>
    <row r="21" spans="2:15">
      <c r="B21" s="75" t="s">
        <v>87</v>
      </c>
    </row>
    <row r="22" spans="2:15">
      <c r="B22" s="7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D10:O14">
    <cfRule type="cellIs" dxfId="25" priority="3" operator="equal">
      <formula>0</formula>
    </cfRule>
  </conditionalFormatting>
  <conditionalFormatting sqref="H10:H16 O10:O16">
    <cfRule type="cellIs" dxfId="24" priority="1" operator="lessThan">
      <formula>0</formula>
    </cfRule>
  </conditionalFormatting>
  <conditionalFormatting sqref="J10:J14">
    <cfRule type="cellIs" dxfId="23" priority="7" operator="lessThan">
      <formula>0</formula>
    </cfRule>
  </conditionalFormatting>
  <conditionalFormatting sqref="J16">
    <cfRule type="cellIs" dxfId="22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DE296-463E-4724-B386-0B6C3207A147}">
  <sheetPr>
    <pageSetUpPr fitToPage="1"/>
  </sheetPr>
  <dimension ref="B1:V64"/>
  <sheetViews>
    <sheetView showGridLines="0" topLeftCell="K1" workbookViewId="0">
      <selection activeCell="X15" sqref="X15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3.3320312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3">
        <v>45666</v>
      </c>
    </row>
    <row r="2" spans="2:22" ht="14.4" customHeight="1">
      <c r="B2" s="110" t="s">
        <v>104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78"/>
      <c r="N2" s="29"/>
      <c r="O2" s="110" t="s">
        <v>88</v>
      </c>
      <c r="P2" s="110"/>
      <c r="Q2" s="110"/>
      <c r="R2" s="110"/>
      <c r="S2" s="110"/>
      <c r="T2" s="110"/>
      <c r="U2" s="110"/>
      <c r="V2" s="110"/>
    </row>
    <row r="3" spans="2:22" ht="14.4" customHeight="1" thickBot="1">
      <c r="B3" s="32"/>
      <c r="C3" s="32"/>
      <c r="D3" s="32"/>
      <c r="E3" s="32"/>
      <c r="F3" s="32"/>
      <c r="G3" s="32"/>
      <c r="H3" s="32"/>
      <c r="I3" s="32"/>
      <c r="J3" s="32"/>
      <c r="K3" s="33"/>
      <c r="L3" s="5" t="s">
        <v>42</v>
      </c>
      <c r="M3" s="78"/>
      <c r="O3" s="32"/>
      <c r="P3" s="32"/>
      <c r="Q3" s="32"/>
      <c r="R3" s="32"/>
      <c r="S3" s="32"/>
      <c r="T3" s="32"/>
      <c r="U3" s="33"/>
      <c r="V3" s="5" t="s">
        <v>42</v>
      </c>
    </row>
    <row r="4" spans="2:22" ht="14.4" customHeight="1">
      <c r="B4" s="102" t="s">
        <v>0</v>
      </c>
      <c r="C4" s="102" t="s">
        <v>1</v>
      </c>
      <c r="D4" s="104" t="s">
        <v>98</v>
      </c>
      <c r="E4" s="105"/>
      <c r="F4" s="105"/>
      <c r="G4" s="105"/>
      <c r="H4" s="105"/>
      <c r="I4" s="115"/>
      <c r="J4" s="104" t="s">
        <v>92</v>
      </c>
      <c r="K4" s="105"/>
      <c r="L4" s="115"/>
      <c r="M4" s="78"/>
      <c r="O4" s="102" t="s">
        <v>0</v>
      </c>
      <c r="P4" s="102" t="s">
        <v>1</v>
      </c>
      <c r="Q4" s="104" t="s">
        <v>105</v>
      </c>
      <c r="R4" s="105"/>
      <c r="S4" s="105"/>
      <c r="T4" s="105"/>
      <c r="U4" s="105"/>
      <c r="V4" s="115"/>
    </row>
    <row r="5" spans="2:22" ht="14.4" customHeight="1" thickBot="1">
      <c r="B5" s="103"/>
      <c r="C5" s="103"/>
      <c r="D5" s="116" t="s">
        <v>99</v>
      </c>
      <c r="E5" s="113"/>
      <c r="F5" s="113"/>
      <c r="G5" s="113"/>
      <c r="H5" s="113"/>
      <c r="I5" s="114"/>
      <c r="J5" s="116" t="s">
        <v>93</v>
      </c>
      <c r="K5" s="113"/>
      <c r="L5" s="114"/>
      <c r="M5" s="78"/>
      <c r="O5" s="103"/>
      <c r="P5" s="103"/>
      <c r="Q5" s="116" t="s">
        <v>106</v>
      </c>
      <c r="R5" s="113"/>
      <c r="S5" s="113"/>
      <c r="T5" s="113"/>
      <c r="U5" s="113"/>
      <c r="V5" s="114"/>
    </row>
    <row r="6" spans="2:22" ht="14.4" customHeight="1">
      <c r="B6" s="103"/>
      <c r="C6" s="103"/>
      <c r="D6" s="96">
        <v>2024</v>
      </c>
      <c r="E6" s="97"/>
      <c r="F6" s="96">
        <v>2023</v>
      </c>
      <c r="G6" s="97"/>
      <c r="H6" s="86" t="s">
        <v>31</v>
      </c>
      <c r="I6" s="86" t="s">
        <v>56</v>
      </c>
      <c r="J6" s="86">
        <v>2023</v>
      </c>
      <c r="K6" s="86" t="s">
        <v>100</v>
      </c>
      <c r="L6" s="122" t="s">
        <v>107</v>
      </c>
      <c r="M6" s="78"/>
      <c r="O6" s="103"/>
      <c r="P6" s="103"/>
      <c r="Q6" s="96">
        <v>2024</v>
      </c>
      <c r="R6" s="97"/>
      <c r="S6" s="96">
        <v>2023</v>
      </c>
      <c r="T6" s="97"/>
      <c r="U6" s="86" t="s">
        <v>31</v>
      </c>
      <c r="V6" s="86" t="s">
        <v>74</v>
      </c>
    </row>
    <row r="7" spans="2:22" ht="14.4" customHeight="1" thickBot="1">
      <c r="B7" s="90" t="s">
        <v>32</v>
      </c>
      <c r="C7" s="90" t="s">
        <v>33</v>
      </c>
      <c r="D7" s="98"/>
      <c r="E7" s="99"/>
      <c r="F7" s="98"/>
      <c r="G7" s="99"/>
      <c r="H7" s="87"/>
      <c r="I7" s="87"/>
      <c r="J7" s="87"/>
      <c r="K7" s="87"/>
      <c r="L7" s="123"/>
      <c r="M7" s="78"/>
      <c r="O7" s="90" t="s">
        <v>32</v>
      </c>
      <c r="P7" s="90" t="s">
        <v>33</v>
      </c>
      <c r="Q7" s="98"/>
      <c r="R7" s="99"/>
      <c r="S7" s="98"/>
      <c r="T7" s="99"/>
      <c r="U7" s="87"/>
      <c r="V7" s="87"/>
    </row>
    <row r="8" spans="2:22" ht="14.4" customHeight="1">
      <c r="B8" s="90"/>
      <c r="C8" s="90"/>
      <c r="D8" s="6" t="s">
        <v>34</v>
      </c>
      <c r="E8" s="7" t="s">
        <v>2</v>
      </c>
      <c r="F8" s="6" t="s">
        <v>34</v>
      </c>
      <c r="G8" s="7" t="s">
        <v>2</v>
      </c>
      <c r="H8" s="92" t="s">
        <v>35</v>
      </c>
      <c r="I8" s="92" t="s">
        <v>57</v>
      </c>
      <c r="J8" s="92" t="s">
        <v>34</v>
      </c>
      <c r="K8" s="92" t="s">
        <v>108</v>
      </c>
      <c r="L8" s="120" t="s">
        <v>109</v>
      </c>
      <c r="M8" s="78"/>
      <c r="O8" s="90"/>
      <c r="P8" s="90"/>
      <c r="Q8" s="6" t="s">
        <v>34</v>
      </c>
      <c r="R8" s="7" t="s">
        <v>2</v>
      </c>
      <c r="S8" s="6" t="s">
        <v>34</v>
      </c>
      <c r="T8" s="7" t="s">
        <v>2</v>
      </c>
      <c r="U8" s="92" t="s">
        <v>35</v>
      </c>
      <c r="V8" s="92" t="s">
        <v>75</v>
      </c>
    </row>
    <row r="9" spans="2:22" ht="14.4" customHeight="1" thickBot="1">
      <c r="B9" s="91"/>
      <c r="C9" s="91"/>
      <c r="D9" s="9" t="s">
        <v>36</v>
      </c>
      <c r="E9" s="10" t="s">
        <v>37</v>
      </c>
      <c r="F9" s="9" t="s">
        <v>36</v>
      </c>
      <c r="G9" s="10" t="s">
        <v>37</v>
      </c>
      <c r="H9" s="93"/>
      <c r="I9" s="93"/>
      <c r="J9" s="93" t="s">
        <v>36</v>
      </c>
      <c r="K9" s="93"/>
      <c r="L9" s="121"/>
      <c r="M9" s="78"/>
      <c r="O9" s="91"/>
      <c r="P9" s="91"/>
      <c r="Q9" s="9" t="s">
        <v>36</v>
      </c>
      <c r="R9" s="10" t="s">
        <v>37</v>
      </c>
      <c r="S9" s="9" t="s">
        <v>36</v>
      </c>
      <c r="T9" s="10" t="s">
        <v>37</v>
      </c>
      <c r="U9" s="93"/>
      <c r="V9" s="93"/>
    </row>
    <row r="10" spans="2:22" ht="14.4" customHeight="1" thickBot="1">
      <c r="B10" s="12">
        <v>1</v>
      </c>
      <c r="C10" s="13" t="s">
        <v>14</v>
      </c>
      <c r="D10" s="14">
        <v>1083</v>
      </c>
      <c r="E10" s="15">
        <v>0.15359523471847966</v>
      </c>
      <c r="F10" s="14">
        <v>1430</v>
      </c>
      <c r="G10" s="15">
        <v>0.22770700636942676</v>
      </c>
      <c r="H10" s="16">
        <v>-0.24265734265734262</v>
      </c>
      <c r="I10" s="34">
        <v>0</v>
      </c>
      <c r="J10" s="14">
        <v>900</v>
      </c>
      <c r="K10" s="16">
        <v>0.20333333333333337</v>
      </c>
      <c r="L10" s="34">
        <v>1</v>
      </c>
      <c r="M10" s="78"/>
      <c r="O10" s="12">
        <v>1</v>
      </c>
      <c r="P10" s="13" t="s">
        <v>14</v>
      </c>
      <c r="Q10" s="14">
        <v>13061</v>
      </c>
      <c r="R10" s="15">
        <v>0.1953689438020732</v>
      </c>
      <c r="S10" s="14">
        <v>13380</v>
      </c>
      <c r="T10" s="15">
        <v>0.20737112922724033</v>
      </c>
      <c r="U10" s="16">
        <v>-2.3841554559043354E-2</v>
      </c>
      <c r="V10" s="34">
        <v>0</v>
      </c>
    </row>
    <row r="11" spans="2:22" ht="14.4" customHeight="1" thickBot="1">
      <c r="B11" s="17">
        <v>2</v>
      </c>
      <c r="C11" s="18" t="s">
        <v>12</v>
      </c>
      <c r="D11" s="19">
        <v>998</v>
      </c>
      <c r="E11" s="20">
        <v>0.14154020706282797</v>
      </c>
      <c r="F11" s="19">
        <v>761</v>
      </c>
      <c r="G11" s="20">
        <v>0.12117834394904459</v>
      </c>
      <c r="H11" s="21">
        <v>0.31143232588699088</v>
      </c>
      <c r="I11" s="35">
        <v>1</v>
      </c>
      <c r="J11" s="19">
        <v>683</v>
      </c>
      <c r="K11" s="21">
        <v>0.46120058565153732</v>
      </c>
      <c r="L11" s="35">
        <v>2</v>
      </c>
      <c r="M11" s="78"/>
      <c r="O11" s="17">
        <v>2</v>
      </c>
      <c r="P11" s="18" t="s">
        <v>19</v>
      </c>
      <c r="Q11" s="19">
        <v>9538</v>
      </c>
      <c r="R11" s="20">
        <v>0.14267123390124603</v>
      </c>
      <c r="S11" s="19">
        <v>9155</v>
      </c>
      <c r="T11" s="20">
        <v>0.14188958804748769</v>
      </c>
      <c r="U11" s="21">
        <v>4.1835062807209278E-2</v>
      </c>
      <c r="V11" s="35">
        <v>0</v>
      </c>
    </row>
    <row r="12" spans="2:22" ht="14.4" customHeight="1" thickBot="1">
      <c r="B12" s="12">
        <v>3</v>
      </c>
      <c r="C12" s="13" t="s">
        <v>48</v>
      </c>
      <c r="D12" s="14">
        <v>871</v>
      </c>
      <c r="E12" s="15">
        <v>0.12352857750673664</v>
      </c>
      <c r="F12" s="14">
        <v>643</v>
      </c>
      <c r="G12" s="15">
        <v>0.10238853503184714</v>
      </c>
      <c r="H12" s="16">
        <v>0.35458786936236386</v>
      </c>
      <c r="I12" s="34">
        <v>3</v>
      </c>
      <c r="J12" s="14">
        <v>785</v>
      </c>
      <c r="K12" s="16">
        <v>0.10955414012738851</v>
      </c>
      <c r="L12" s="34">
        <v>0</v>
      </c>
      <c r="M12" s="78"/>
      <c r="O12" s="12">
        <v>3</v>
      </c>
      <c r="P12" s="13" t="s">
        <v>16</v>
      </c>
      <c r="Q12" s="14">
        <v>7501</v>
      </c>
      <c r="R12" s="15">
        <v>0.11220139709511914</v>
      </c>
      <c r="S12" s="14">
        <v>7418</v>
      </c>
      <c r="T12" s="15">
        <v>0.11496853786305446</v>
      </c>
      <c r="U12" s="16">
        <v>1.1188999730385563E-2</v>
      </c>
      <c r="V12" s="34">
        <v>0</v>
      </c>
    </row>
    <row r="13" spans="2:22" ht="14.4" customHeight="1" thickBot="1">
      <c r="B13" s="17">
        <v>4</v>
      </c>
      <c r="C13" s="18" t="s">
        <v>15</v>
      </c>
      <c r="D13" s="19">
        <v>814</v>
      </c>
      <c r="E13" s="20">
        <v>0.11544461778471139</v>
      </c>
      <c r="F13" s="19">
        <v>879</v>
      </c>
      <c r="G13" s="20">
        <v>0.13996815286624203</v>
      </c>
      <c r="H13" s="21">
        <v>-7.3947667804323047E-2</v>
      </c>
      <c r="I13" s="35">
        <v>-2</v>
      </c>
      <c r="J13" s="19">
        <v>332</v>
      </c>
      <c r="K13" s="21">
        <v>1.4518072289156625</v>
      </c>
      <c r="L13" s="35">
        <v>3</v>
      </c>
      <c r="M13" s="78"/>
      <c r="O13" s="17">
        <v>4</v>
      </c>
      <c r="P13" s="18" t="s">
        <v>48</v>
      </c>
      <c r="Q13" s="19">
        <v>7331</v>
      </c>
      <c r="R13" s="20">
        <v>0.10965850447997846</v>
      </c>
      <c r="S13" s="19">
        <v>6826</v>
      </c>
      <c r="T13" s="20">
        <v>0.10579337280307492</v>
      </c>
      <c r="U13" s="21">
        <v>7.3981834163492577E-2</v>
      </c>
      <c r="V13" s="35">
        <v>0</v>
      </c>
    </row>
    <row r="14" spans="2:22" ht="14.4" customHeight="1" thickBot="1">
      <c r="B14" s="12">
        <v>5</v>
      </c>
      <c r="C14" s="13" t="s">
        <v>19</v>
      </c>
      <c r="D14" s="14">
        <v>752</v>
      </c>
      <c r="E14" s="15">
        <v>0.10665153878882427</v>
      </c>
      <c r="F14" s="14">
        <v>665</v>
      </c>
      <c r="G14" s="15">
        <v>0.10589171974522293</v>
      </c>
      <c r="H14" s="16">
        <v>0.13082706766917296</v>
      </c>
      <c r="I14" s="34">
        <v>0</v>
      </c>
      <c r="J14" s="14">
        <v>966</v>
      </c>
      <c r="K14" s="16">
        <v>-0.22153209109730854</v>
      </c>
      <c r="L14" s="34">
        <v>-4</v>
      </c>
      <c r="M14" s="78"/>
      <c r="O14" s="12">
        <v>5</v>
      </c>
      <c r="P14" s="13" t="s">
        <v>12</v>
      </c>
      <c r="Q14" s="14">
        <v>6618</v>
      </c>
      <c r="R14" s="15">
        <v>9.8993313688241366E-2</v>
      </c>
      <c r="S14" s="14">
        <v>5703</v>
      </c>
      <c r="T14" s="15">
        <v>8.8388456650444813E-2</v>
      </c>
      <c r="U14" s="16">
        <v>0.16044187269857968</v>
      </c>
      <c r="V14" s="34">
        <v>1</v>
      </c>
    </row>
    <row r="15" spans="2:22" ht="14.4" customHeight="1" thickBot="1">
      <c r="B15" s="17">
        <v>6</v>
      </c>
      <c r="C15" s="18" t="s">
        <v>16</v>
      </c>
      <c r="D15" s="19">
        <v>663</v>
      </c>
      <c r="E15" s="20">
        <v>9.4029215714083111E-2</v>
      </c>
      <c r="F15" s="19">
        <v>316</v>
      </c>
      <c r="G15" s="20">
        <v>5.0318471337579621E-2</v>
      </c>
      <c r="H15" s="21">
        <v>1.0981012658227849</v>
      </c>
      <c r="I15" s="35">
        <v>1</v>
      </c>
      <c r="J15" s="19">
        <v>662</v>
      </c>
      <c r="K15" s="21">
        <v>1.5105740181269312E-3</v>
      </c>
      <c r="L15" s="35">
        <v>-1</v>
      </c>
      <c r="M15" s="78"/>
      <c r="O15" s="17">
        <v>6</v>
      </c>
      <c r="P15" s="18" t="s">
        <v>20</v>
      </c>
      <c r="Q15" s="19">
        <v>6102</v>
      </c>
      <c r="R15" s="20">
        <v>9.1274886691696713E-2</v>
      </c>
      <c r="S15" s="19">
        <v>5788</v>
      </c>
      <c r="T15" s="20">
        <v>8.9705836768854033E-2</v>
      </c>
      <c r="U15" s="21">
        <v>5.4250172771250771E-2</v>
      </c>
      <c r="V15" s="35">
        <v>-1</v>
      </c>
    </row>
    <row r="16" spans="2:22" ht="14.4" customHeight="1" thickBot="1">
      <c r="B16" s="12">
        <v>7</v>
      </c>
      <c r="C16" s="13" t="s">
        <v>20</v>
      </c>
      <c r="D16" s="14">
        <v>656</v>
      </c>
      <c r="E16" s="15">
        <v>9.3036448730676499E-2</v>
      </c>
      <c r="F16" s="14">
        <v>751</v>
      </c>
      <c r="G16" s="15">
        <v>0.1195859872611465</v>
      </c>
      <c r="H16" s="16">
        <v>-0.12649800266311584</v>
      </c>
      <c r="I16" s="34">
        <v>-3</v>
      </c>
      <c r="J16" s="14">
        <v>540</v>
      </c>
      <c r="K16" s="16">
        <v>0.21481481481481479</v>
      </c>
      <c r="L16" s="34">
        <v>-1</v>
      </c>
      <c r="M16" s="78"/>
      <c r="O16" s="12">
        <v>7</v>
      </c>
      <c r="P16" s="13" t="s">
        <v>15</v>
      </c>
      <c r="Q16" s="14">
        <v>5505</v>
      </c>
      <c r="R16" s="15">
        <v>8.2344846154996779E-2</v>
      </c>
      <c r="S16" s="14">
        <v>5682</v>
      </c>
      <c r="T16" s="15">
        <v>8.8062986268249585E-2</v>
      </c>
      <c r="U16" s="16">
        <v>-3.115100316789865E-2</v>
      </c>
      <c r="V16" s="34">
        <v>0</v>
      </c>
    </row>
    <row r="17" spans="2:22" ht="14.4" customHeight="1" thickBot="1">
      <c r="B17" s="17">
        <v>8</v>
      </c>
      <c r="C17" s="18" t="s">
        <v>21</v>
      </c>
      <c r="D17" s="19">
        <v>355</v>
      </c>
      <c r="E17" s="20">
        <v>5.0347468444192314E-2</v>
      </c>
      <c r="F17" s="19">
        <v>236</v>
      </c>
      <c r="G17" s="20">
        <v>3.7579617834394903E-2</v>
      </c>
      <c r="H17" s="21">
        <v>0.50423728813559321</v>
      </c>
      <c r="I17" s="35">
        <v>0</v>
      </c>
      <c r="J17" s="19">
        <v>273</v>
      </c>
      <c r="K17" s="21">
        <v>0.30036630036630041</v>
      </c>
      <c r="L17" s="35">
        <v>0</v>
      </c>
      <c r="M17" s="78"/>
      <c r="O17" s="17">
        <v>8</v>
      </c>
      <c r="P17" s="18" t="s">
        <v>21</v>
      </c>
      <c r="Q17" s="19">
        <v>2935</v>
      </c>
      <c r="R17" s="20">
        <v>4.390229309081118E-2</v>
      </c>
      <c r="S17" s="19">
        <v>3054</v>
      </c>
      <c r="T17" s="20">
        <v>4.7332692724962031E-2</v>
      </c>
      <c r="U17" s="21">
        <v>-3.8965291421087067E-2</v>
      </c>
      <c r="V17" s="35">
        <v>0</v>
      </c>
    </row>
    <row r="18" spans="2:22" ht="14.4" customHeight="1" thickBot="1">
      <c r="B18" s="12">
        <v>9</v>
      </c>
      <c r="C18" s="13" t="s">
        <v>17</v>
      </c>
      <c r="D18" s="14">
        <v>213</v>
      </c>
      <c r="E18" s="15">
        <v>3.0208481066515389E-2</v>
      </c>
      <c r="F18" s="14">
        <v>135</v>
      </c>
      <c r="G18" s="15">
        <v>2.1496815286624203E-2</v>
      </c>
      <c r="H18" s="16">
        <v>0.57777777777777772</v>
      </c>
      <c r="I18" s="34">
        <v>0</v>
      </c>
      <c r="J18" s="14">
        <v>162</v>
      </c>
      <c r="K18" s="16">
        <v>0.31481481481481488</v>
      </c>
      <c r="L18" s="34">
        <v>0</v>
      </c>
      <c r="M18" s="78"/>
      <c r="O18" s="12">
        <v>9</v>
      </c>
      <c r="P18" s="13" t="s">
        <v>18</v>
      </c>
      <c r="Q18" s="14">
        <v>2016</v>
      </c>
      <c r="R18" s="15">
        <v>3.0155714777197733E-2</v>
      </c>
      <c r="S18" s="14">
        <v>2034</v>
      </c>
      <c r="T18" s="15">
        <v>3.152413130405133E-2</v>
      </c>
      <c r="U18" s="16">
        <v>-8.8495575221239076E-3</v>
      </c>
      <c r="V18" s="34">
        <v>0</v>
      </c>
    </row>
    <row r="19" spans="2:22" ht="14.4" customHeight="1" thickBot="1">
      <c r="B19" s="17">
        <v>10</v>
      </c>
      <c r="C19" s="18" t="s">
        <v>18</v>
      </c>
      <c r="D19" s="19">
        <v>189</v>
      </c>
      <c r="E19" s="20">
        <v>2.6804708551978442E-2</v>
      </c>
      <c r="F19" s="19">
        <v>115</v>
      </c>
      <c r="G19" s="20">
        <v>1.8312101910828025E-2</v>
      </c>
      <c r="H19" s="21">
        <v>0.64347826086956528</v>
      </c>
      <c r="I19" s="35">
        <v>0</v>
      </c>
      <c r="J19" s="19">
        <v>147</v>
      </c>
      <c r="K19" s="21">
        <v>0.28571428571428581</v>
      </c>
      <c r="L19" s="35">
        <v>0</v>
      </c>
      <c r="M19" s="78"/>
      <c r="O19" s="17">
        <v>10</v>
      </c>
      <c r="P19" s="18" t="s">
        <v>17</v>
      </c>
      <c r="Q19" s="19">
        <v>1761</v>
      </c>
      <c r="R19" s="20">
        <v>2.6341375854486711E-2</v>
      </c>
      <c r="S19" s="19">
        <v>1777</v>
      </c>
      <c r="T19" s="20">
        <v>2.7540993769566969E-2</v>
      </c>
      <c r="U19" s="21">
        <v>-9.0039392234102511E-3</v>
      </c>
      <c r="V19" s="35">
        <v>0</v>
      </c>
    </row>
    <row r="20" spans="2:22" ht="14.4" customHeight="1" thickBot="1">
      <c r="B20" s="12">
        <v>11</v>
      </c>
      <c r="C20" s="13" t="s">
        <v>4</v>
      </c>
      <c r="D20" s="14">
        <v>122</v>
      </c>
      <c r="E20" s="15">
        <v>1.7302510282229473E-2</v>
      </c>
      <c r="F20" s="14">
        <v>43</v>
      </c>
      <c r="G20" s="15">
        <v>6.8471337579617837E-3</v>
      </c>
      <c r="H20" s="16">
        <v>1.8372093023255816</v>
      </c>
      <c r="I20" s="34">
        <v>4</v>
      </c>
      <c r="J20" s="14">
        <v>121</v>
      </c>
      <c r="K20" s="16">
        <v>8.2644628099173278E-3</v>
      </c>
      <c r="L20" s="34">
        <v>0</v>
      </c>
      <c r="M20" s="78"/>
      <c r="O20" s="12">
        <v>11</v>
      </c>
      <c r="P20" s="13" t="s">
        <v>4</v>
      </c>
      <c r="Q20" s="14">
        <v>991</v>
      </c>
      <c r="R20" s="15">
        <v>1.4823568127084798E-2</v>
      </c>
      <c r="S20" s="14">
        <v>775</v>
      </c>
      <c r="T20" s="15">
        <v>1.2011406961966462E-2</v>
      </c>
      <c r="U20" s="16">
        <v>0.27870967741935493</v>
      </c>
      <c r="V20" s="34">
        <v>0</v>
      </c>
    </row>
    <row r="21" spans="2:22" ht="14.4" customHeight="1" thickBot="1">
      <c r="B21" s="17">
        <v>12</v>
      </c>
      <c r="C21" s="18" t="s">
        <v>72</v>
      </c>
      <c r="D21" s="19">
        <v>68</v>
      </c>
      <c r="E21" s="20">
        <v>9.644022124521345E-3</v>
      </c>
      <c r="F21" s="19">
        <v>50</v>
      </c>
      <c r="G21" s="20">
        <v>7.9617834394904458E-3</v>
      </c>
      <c r="H21" s="21">
        <v>0.3600000000000001</v>
      </c>
      <c r="I21" s="35">
        <v>-1</v>
      </c>
      <c r="J21" s="19">
        <v>77</v>
      </c>
      <c r="K21" s="21">
        <v>-0.11688311688311692</v>
      </c>
      <c r="L21" s="35">
        <v>0</v>
      </c>
      <c r="M21" s="78"/>
      <c r="O21" s="17">
        <v>12</v>
      </c>
      <c r="P21" s="18" t="s">
        <v>79</v>
      </c>
      <c r="Q21" s="19">
        <v>630</v>
      </c>
      <c r="R21" s="20">
        <v>9.4236608678742919E-3</v>
      </c>
      <c r="S21" s="19">
        <v>466</v>
      </c>
      <c r="T21" s="20">
        <v>7.2223427668082207E-3</v>
      </c>
      <c r="U21" s="21">
        <v>0.35193133047210301</v>
      </c>
      <c r="V21" s="35">
        <v>1</v>
      </c>
    </row>
    <row r="22" spans="2:22" ht="14.4" customHeight="1" thickBot="1">
      <c r="B22" s="12">
        <v>13</v>
      </c>
      <c r="C22" s="13" t="s">
        <v>91</v>
      </c>
      <c r="D22" s="14">
        <v>54</v>
      </c>
      <c r="E22" s="15">
        <v>7.6584881577081267E-3</v>
      </c>
      <c r="F22" s="14">
        <v>10</v>
      </c>
      <c r="G22" s="15">
        <v>1.5923566878980893E-3</v>
      </c>
      <c r="H22" s="16">
        <v>4.4000000000000004</v>
      </c>
      <c r="I22" s="34">
        <v>4</v>
      </c>
      <c r="J22" s="14">
        <v>33</v>
      </c>
      <c r="K22" s="16">
        <v>0.63636363636363646</v>
      </c>
      <c r="L22" s="34">
        <v>0</v>
      </c>
      <c r="M22" s="78"/>
      <c r="O22" s="12">
        <v>13</v>
      </c>
      <c r="P22" s="13" t="s">
        <v>72</v>
      </c>
      <c r="Q22" s="14">
        <v>608</v>
      </c>
      <c r="R22" s="15">
        <v>9.0945806470913802E-3</v>
      </c>
      <c r="S22" s="14">
        <v>531</v>
      </c>
      <c r="T22" s="15">
        <v>8.2297510926505682E-3</v>
      </c>
      <c r="U22" s="16">
        <v>0.14500941619585683</v>
      </c>
      <c r="V22" s="34">
        <v>-1</v>
      </c>
    </row>
    <row r="23" spans="2:22" ht="14.4" customHeight="1" thickBot="1">
      <c r="B23" s="17">
        <v>14</v>
      </c>
      <c r="C23" s="18" t="s">
        <v>82</v>
      </c>
      <c r="D23" s="19">
        <v>30</v>
      </c>
      <c r="E23" s="20">
        <v>4.2547156431711813E-3</v>
      </c>
      <c r="F23" s="19">
        <v>46</v>
      </c>
      <c r="G23" s="20">
        <v>7.3248407643312103E-3</v>
      </c>
      <c r="H23" s="21">
        <v>-0.34782608695652173</v>
      </c>
      <c r="I23" s="35">
        <v>-2</v>
      </c>
      <c r="J23" s="19">
        <v>17</v>
      </c>
      <c r="K23" s="21">
        <v>0.76470588235294112</v>
      </c>
      <c r="L23" s="35">
        <v>1</v>
      </c>
      <c r="M23" s="78"/>
      <c r="O23" s="17">
        <v>14</v>
      </c>
      <c r="P23" s="18" t="s">
        <v>81</v>
      </c>
      <c r="Q23" s="19">
        <v>378</v>
      </c>
      <c r="R23" s="20">
        <v>5.6541965207245748E-3</v>
      </c>
      <c r="S23" s="19">
        <v>329</v>
      </c>
      <c r="T23" s="20">
        <v>5.099035987725117E-3</v>
      </c>
      <c r="U23" s="21">
        <v>0.14893617021276606</v>
      </c>
      <c r="V23" s="35">
        <v>0</v>
      </c>
    </row>
    <row r="24" spans="2:22" ht="14.4" customHeight="1" thickBot="1">
      <c r="B24" s="12">
        <v>15</v>
      </c>
      <c r="C24" s="13" t="s">
        <v>81</v>
      </c>
      <c r="D24" s="14">
        <v>26</v>
      </c>
      <c r="E24" s="15">
        <v>3.6874202240816906E-3</v>
      </c>
      <c r="F24" s="14">
        <v>42</v>
      </c>
      <c r="G24" s="15">
        <v>6.6878980891719748E-3</v>
      </c>
      <c r="H24" s="16">
        <v>-0.38095238095238093</v>
      </c>
      <c r="I24" s="34">
        <v>1</v>
      </c>
      <c r="J24" s="14">
        <v>20</v>
      </c>
      <c r="K24" s="16">
        <v>0.30000000000000004</v>
      </c>
      <c r="L24" s="34">
        <v>-1</v>
      </c>
      <c r="M24" s="78"/>
      <c r="O24" s="12">
        <v>15</v>
      </c>
      <c r="P24" s="13" t="s">
        <v>82</v>
      </c>
      <c r="Q24" s="14">
        <v>209</v>
      </c>
      <c r="R24" s="15">
        <v>3.1262620974376615E-3</v>
      </c>
      <c r="S24" s="14">
        <v>313</v>
      </c>
      <c r="T24" s="15">
        <v>4.8510585536716156E-3</v>
      </c>
      <c r="U24" s="16">
        <v>-0.33226837060702874</v>
      </c>
      <c r="V24" s="34">
        <v>0</v>
      </c>
    </row>
    <row r="25" spans="2:22" ht="15" thickBot="1">
      <c r="B25" s="84" t="s">
        <v>89</v>
      </c>
      <c r="C25" s="85"/>
      <c r="D25" s="23">
        <f>SUM(D10:D24)</f>
        <v>6894</v>
      </c>
      <c r="E25" s="24">
        <f>D25/D27</f>
        <v>0.97773365480073748</v>
      </c>
      <c r="F25" s="23">
        <f>SUM(F10:F24)</f>
        <v>6122</v>
      </c>
      <c r="G25" s="24">
        <f>F25/F27</f>
        <v>0.97484076433121014</v>
      </c>
      <c r="H25" s="25">
        <f>D25/F25-1</f>
        <v>0.12610258085592951</v>
      </c>
      <c r="I25" s="36"/>
      <c r="J25" s="23">
        <f>SUM(J10:J24)</f>
        <v>5718</v>
      </c>
      <c r="K25" s="24">
        <f>E25/J25-1</f>
        <v>-0.99982900775536887</v>
      </c>
      <c r="L25" s="23"/>
      <c r="M25" s="78"/>
      <c r="O25" s="84" t="s">
        <v>89</v>
      </c>
      <c r="P25" s="85"/>
      <c r="Q25" s="23">
        <f>SUM(Q10:Q24)</f>
        <v>65184</v>
      </c>
      <c r="R25" s="24">
        <f>Q25/Q27</f>
        <v>0.97503477779605996</v>
      </c>
      <c r="S25" s="23">
        <f>SUM(S10:S24)</f>
        <v>63231</v>
      </c>
      <c r="T25" s="24">
        <f>S25/S27</f>
        <v>0.97999132078980811</v>
      </c>
      <c r="U25" s="25">
        <f>Q25/S25-1</f>
        <v>3.0886748588508706E-2</v>
      </c>
      <c r="V25" s="36"/>
    </row>
    <row r="26" spans="2:22" ht="15" thickBot="1">
      <c r="B26" s="84" t="s">
        <v>38</v>
      </c>
      <c r="C26" s="85"/>
      <c r="D26" s="23">
        <f>D27-SUM(D10:D24)</f>
        <v>157</v>
      </c>
      <c r="E26" s="24">
        <f>D26/D27</f>
        <v>2.2266345199262516E-2</v>
      </c>
      <c r="F26" s="23">
        <f>F27-SUM(F10:F24)</f>
        <v>158</v>
      </c>
      <c r="G26" s="24">
        <f>F26/F27</f>
        <v>2.515923566878981E-2</v>
      </c>
      <c r="H26" s="25">
        <f>D26/F26-1</f>
        <v>-6.3291139240506666E-3</v>
      </c>
      <c r="I26" s="36"/>
      <c r="J26" s="23">
        <f>J27-SUM(J10:J24)</f>
        <v>102</v>
      </c>
      <c r="K26" s="24">
        <f>E26/J26-1</f>
        <v>-0.99978170249804643</v>
      </c>
      <c r="L26" s="23"/>
      <c r="M26" s="78"/>
      <c r="O26" s="84" t="s">
        <v>38</v>
      </c>
      <c r="P26" s="85"/>
      <c r="Q26" s="23">
        <f>Q27-SUM(Q10:Q24)</f>
        <v>1669</v>
      </c>
      <c r="R26" s="24">
        <f>Q26/Q27</f>
        <v>2.4965222203939989E-2</v>
      </c>
      <c r="S26" s="23">
        <f>S27-SUM(S10:S24)</f>
        <v>1291</v>
      </c>
      <c r="T26" s="24">
        <f>S26/S27</f>
        <v>2.0008679210191872E-2</v>
      </c>
      <c r="U26" s="25">
        <f>Q26/S26-1</f>
        <v>0.29279628195197516</v>
      </c>
      <c r="V26" s="37"/>
    </row>
    <row r="27" spans="2:22" ht="15" thickBot="1">
      <c r="B27" s="82" t="s">
        <v>62</v>
      </c>
      <c r="C27" s="83"/>
      <c r="D27" s="26">
        <v>7051</v>
      </c>
      <c r="E27" s="27">
        <v>1</v>
      </c>
      <c r="F27" s="26">
        <v>6280</v>
      </c>
      <c r="G27" s="27">
        <v>1</v>
      </c>
      <c r="H27" s="28">
        <v>0.12277070063694273</v>
      </c>
      <c r="I27" s="39"/>
      <c r="J27" s="26">
        <v>5820</v>
      </c>
      <c r="K27" s="28">
        <v>0.21151202749140885</v>
      </c>
      <c r="L27" s="26"/>
      <c r="M27" s="78"/>
      <c r="N27" s="33"/>
      <c r="O27" s="82" t="s">
        <v>62</v>
      </c>
      <c r="P27" s="83"/>
      <c r="Q27" s="26">
        <v>66853</v>
      </c>
      <c r="R27" s="27">
        <v>1</v>
      </c>
      <c r="S27" s="26">
        <v>64522</v>
      </c>
      <c r="T27" s="27">
        <v>1</v>
      </c>
      <c r="U27" s="28">
        <v>3.6127212423669341E-2</v>
      </c>
      <c r="V27" s="39"/>
    </row>
    <row r="28" spans="2:22" ht="14.4">
      <c r="B28" s="40" t="s">
        <v>67</v>
      </c>
      <c r="M28" s="78"/>
      <c r="O28" s="40" t="s">
        <v>67</v>
      </c>
    </row>
    <row r="29" spans="2:22" ht="14.4">
      <c r="B29" s="41" t="s">
        <v>68</v>
      </c>
      <c r="M29" s="78"/>
      <c r="O29" s="41" t="s">
        <v>68</v>
      </c>
    </row>
    <row r="30" spans="2:22">
      <c r="B30" s="30"/>
    </row>
    <row r="31" spans="2:22">
      <c r="B31" s="31"/>
    </row>
    <row r="32" spans="2:22" ht="15" customHeight="1">
      <c r="B32" s="110" t="s">
        <v>110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29"/>
      <c r="O32" s="110" t="s">
        <v>84</v>
      </c>
      <c r="P32" s="110"/>
      <c r="Q32" s="110"/>
      <c r="R32" s="110"/>
      <c r="S32" s="110"/>
      <c r="T32" s="110"/>
      <c r="U32" s="110"/>
      <c r="V32" s="110"/>
    </row>
    <row r="33" spans="2:22" ht="15" customHeight="1" thickBot="1">
      <c r="B33" s="32"/>
      <c r="C33" s="32"/>
      <c r="D33" s="32"/>
      <c r="E33" s="32"/>
      <c r="F33" s="32"/>
      <c r="G33" s="32"/>
      <c r="H33" s="32"/>
      <c r="I33" s="32"/>
      <c r="J33" s="32"/>
      <c r="K33" s="33"/>
      <c r="L33" s="5" t="s">
        <v>42</v>
      </c>
      <c r="O33" s="32"/>
      <c r="P33" s="32"/>
      <c r="Q33" s="32"/>
      <c r="R33" s="32"/>
      <c r="S33" s="32"/>
      <c r="T33" s="32"/>
      <c r="U33" s="32"/>
      <c r="V33" s="5" t="s">
        <v>42</v>
      </c>
    </row>
    <row r="34" spans="2:22">
      <c r="B34" s="100" t="s">
        <v>0</v>
      </c>
      <c r="C34" s="102" t="s">
        <v>55</v>
      </c>
      <c r="D34" s="104" t="s">
        <v>98</v>
      </c>
      <c r="E34" s="105"/>
      <c r="F34" s="105"/>
      <c r="G34" s="105"/>
      <c r="H34" s="105"/>
      <c r="I34" s="115"/>
      <c r="J34" s="104" t="s">
        <v>92</v>
      </c>
      <c r="K34" s="105"/>
      <c r="L34" s="115"/>
      <c r="O34" s="100" t="s">
        <v>0</v>
      </c>
      <c r="P34" s="102" t="s">
        <v>55</v>
      </c>
      <c r="Q34" s="104" t="s">
        <v>105</v>
      </c>
      <c r="R34" s="105"/>
      <c r="S34" s="105"/>
      <c r="T34" s="105"/>
      <c r="U34" s="105"/>
      <c r="V34" s="115"/>
    </row>
    <row r="35" spans="2:22" ht="15" customHeight="1" thickBot="1">
      <c r="B35" s="101"/>
      <c r="C35" s="103"/>
      <c r="D35" s="116" t="s">
        <v>99</v>
      </c>
      <c r="E35" s="113"/>
      <c r="F35" s="113"/>
      <c r="G35" s="113"/>
      <c r="H35" s="113"/>
      <c r="I35" s="114"/>
      <c r="J35" s="116" t="s">
        <v>93</v>
      </c>
      <c r="K35" s="113"/>
      <c r="L35" s="114"/>
      <c r="O35" s="101"/>
      <c r="P35" s="103"/>
      <c r="Q35" s="116" t="s">
        <v>106</v>
      </c>
      <c r="R35" s="113"/>
      <c r="S35" s="113"/>
      <c r="T35" s="113"/>
      <c r="U35" s="113"/>
      <c r="V35" s="114"/>
    </row>
    <row r="36" spans="2:22" ht="15" customHeight="1">
      <c r="B36" s="101"/>
      <c r="C36" s="103"/>
      <c r="D36" s="96">
        <v>2024</v>
      </c>
      <c r="E36" s="97"/>
      <c r="F36" s="96">
        <v>2023</v>
      </c>
      <c r="G36" s="97"/>
      <c r="H36" s="86" t="s">
        <v>31</v>
      </c>
      <c r="I36" s="86" t="s">
        <v>56</v>
      </c>
      <c r="J36" s="86">
        <v>2023</v>
      </c>
      <c r="K36" s="86" t="s">
        <v>100</v>
      </c>
      <c r="L36" s="122" t="s">
        <v>107</v>
      </c>
      <c r="O36" s="101"/>
      <c r="P36" s="103"/>
      <c r="Q36" s="96">
        <v>2024</v>
      </c>
      <c r="R36" s="97"/>
      <c r="S36" s="96">
        <v>2023</v>
      </c>
      <c r="T36" s="97"/>
      <c r="U36" s="86" t="s">
        <v>31</v>
      </c>
      <c r="V36" s="122" t="s">
        <v>74</v>
      </c>
    </row>
    <row r="37" spans="2:22" ht="14.4" customHeight="1" thickBot="1">
      <c r="B37" s="88" t="s">
        <v>32</v>
      </c>
      <c r="C37" s="90" t="s">
        <v>55</v>
      </c>
      <c r="D37" s="98"/>
      <c r="E37" s="99"/>
      <c r="F37" s="98"/>
      <c r="G37" s="99"/>
      <c r="H37" s="87"/>
      <c r="I37" s="87"/>
      <c r="J37" s="87"/>
      <c r="K37" s="87"/>
      <c r="L37" s="123"/>
      <c r="O37" s="88" t="s">
        <v>32</v>
      </c>
      <c r="P37" s="90" t="s">
        <v>55</v>
      </c>
      <c r="Q37" s="98"/>
      <c r="R37" s="99"/>
      <c r="S37" s="98"/>
      <c r="T37" s="99"/>
      <c r="U37" s="87"/>
      <c r="V37" s="123"/>
    </row>
    <row r="38" spans="2:22" ht="15" customHeight="1">
      <c r="B38" s="88"/>
      <c r="C38" s="90"/>
      <c r="D38" s="6" t="s">
        <v>34</v>
      </c>
      <c r="E38" s="7" t="s">
        <v>2</v>
      </c>
      <c r="F38" s="6" t="s">
        <v>34</v>
      </c>
      <c r="G38" s="7" t="s">
        <v>2</v>
      </c>
      <c r="H38" s="92" t="s">
        <v>35</v>
      </c>
      <c r="I38" s="92" t="s">
        <v>57</v>
      </c>
      <c r="J38" s="92" t="s">
        <v>34</v>
      </c>
      <c r="K38" s="92" t="s">
        <v>108</v>
      </c>
      <c r="L38" s="120" t="s">
        <v>109</v>
      </c>
      <c r="O38" s="88"/>
      <c r="P38" s="90"/>
      <c r="Q38" s="6" t="s">
        <v>34</v>
      </c>
      <c r="R38" s="7" t="s">
        <v>2</v>
      </c>
      <c r="S38" s="6" t="s">
        <v>34</v>
      </c>
      <c r="T38" s="7" t="s">
        <v>2</v>
      </c>
      <c r="U38" s="92" t="s">
        <v>35</v>
      </c>
      <c r="V38" s="120" t="s">
        <v>75</v>
      </c>
    </row>
    <row r="39" spans="2:22" ht="14.25" customHeight="1" thickBot="1">
      <c r="B39" s="89"/>
      <c r="C39" s="91"/>
      <c r="D39" s="9" t="s">
        <v>36</v>
      </c>
      <c r="E39" s="10" t="s">
        <v>37</v>
      </c>
      <c r="F39" s="9" t="s">
        <v>36</v>
      </c>
      <c r="G39" s="10" t="s">
        <v>37</v>
      </c>
      <c r="H39" s="93"/>
      <c r="I39" s="93"/>
      <c r="J39" s="93" t="s">
        <v>36</v>
      </c>
      <c r="K39" s="93"/>
      <c r="L39" s="121"/>
      <c r="O39" s="89"/>
      <c r="P39" s="91"/>
      <c r="Q39" s="9" t="s">
        <v>36</v>
      </c>
      <c r="R39" s="10" t="s">
        <v>37</v>
      </c>
      <c r="S39" s="9" t="s">
        <v>36</v>
      </c>
      <c r="T39" s="10" t="s">
        <v>37</v>
      </c>
      <c r="U39" s="93"/>
      <c r="V39" s="121"/>
    </row>
    <row r="40" spans="2:22" ht="14.4" thickBot="1">
      <c r="B40" s="12">
        <v>1</v>
      </c>
      <c r="C40" s="13" t="s">
        <v>59</v>
      </c>
      <c r="D40" s="14">
        <v>813</v>
      </c>
      <c r="E40" s="15">
        <v>0.11530279392993902</v>
      </c>
      <c r="F40" s="14">
        <v>879</v>
      </c>
      <c r="G40" s="15">
        <v>0.13996815286624203</v>
      </c>
      <c r="H40" s="16">
        <v>-7.5085324232081918E-2</v>
      </c>
      <c r="I40" s="34">
        <v>1</v>
      </c>
      <c r="J40" s="14">
        <v>332</v>
      </c>
      <c r="K40" s="16">
        <v>1.4487951807228914</v>
      </c>
      <c r="L40" s="34">
        <v>4</v>
      </c>
      <c r="O40" s="12">
        <v>1</v>
      </c>
      <c r="P40" s="13" t="s">
        <v>58</v>
      </c>
      <c r="Q40" s="14">
        <v>9084</v>
      </c>
      <c r="R40" s="15">
        <v>0.13588021479963502</v>
      </c>
      <c r="S40" s="14">
        <v>10050</v>
      </c>
      <c r="T40" s="15">
        <v>0.15576082576485539</v>
      </c>
      <c r="U40" s="16">
        <v>-9.6119402985074598E-2</v>
      </c>
      <c r="V40" s="34">
        <v>0</v>
      </c>
    </row>
    <row r="41" spans="2:22" ht="14.4" thickBot="1">
      <c r="B41" s="17">
        <v>2</v>
      </c>
      <c r="C41" s="18" t="s">
        <v>64</v>
      </c>
      <c r="D41" s="19">
        <v>721</v>
      </c>
      <c r="E41" s="20">
        <v>0.10225499929088072</v>
      </c>
      <c r="F41" s="19">
        <v>649</v>
      </c>
      <c r="G41" s="20">
        <v>0.10334394904458599</v>
      </c>
      <c r="H41" s="21">
        <v>0.11093990755007699</v>
      </c>
      <c r="I41" s="35">
        <v>1</v>
      </c>
      <c r="J41" s="19">
        <v>492</v>
      </c>
      <c r="K41" s="21">
        <v>0.46544715447154461</v>
      </c>
      <c r="L41" s="35">
        <v>0</v>
      </c>
      <c r="O41" s="17">
        <v>2</v>
      </c>
      <c r="P41" s="18" t="s">
        <v>59</v>
      </c>
      <c r="Q41" s="19">
        <v>5503</v>
      </c>
      <c r="R41" s="20">
        <v>8.231492977128925E-2</v>
      </c>
      <c r="S41" s="19">
        <v>5682</v>
      </c>
      <c r="T41" s="20">
        <v>8.8062986268249585E-2</v>
      </c>
      <c r="U41" s="21">
        <v>-3.1502991904259092E-2</v>
      </c>
      <c r="V41" s="35">
        <v>0</v>
      </c>
    </row>
    <row r="42" spans="2:22" ht="14.4" thickBot="1">
      <c r="B42" s="12">
        <v>3</v>
      </c>
      <c r="C42" s="13" t="s">
        <v>58</v>
      </c>
      <c r="D42" s="14">
        <v>705</v>
      </c>
      <c r="E42" s="15">
        <v>9.9985817614522757E-2</v>
      </c>
      <c r="F42" s="14">
        <v>980</v>
      </c>
      <c r="G42" s="15">
        <v>0.15605095541401273</v>
      </c>
      <c r="H42" s="16">
        <v>-0.28061224489795922</v>
      </c>
      <c r="I42" s="34">
        <v>-2</v>
      </c>
      <c r="J42" s="14">
        <v>574</v>
      </c>
      <c r="K42" s="16">
        <v>0.22822299651567945</v>
      </c>
      <c r="L42" s="34">
        <v>-2</v>
      </c>
      <c r="O42" s="12">
        <v>3</v>
      </c>
      <c r="P42" s="13" t="s">
        <v>64</v>
      </c>
      <c r="Q42" s="14">
        <v>5333</v>
      </c>
      <c r="R42" s="15">
        <v>7.977203715614857E-2</v>
      </c>
      <c r="S42" s="14">
        <v>4662</v>
      </c>
      <c r="T42" s="15">
        <v>7.2254424847338891E-2</v>
      </c>
      <c r="U42" s="16">
        <v>0.14392964392964402</v>
      </c>
      <c r="V42" s="34">
        <v>1</v>
      </c>
    </row>
    <row r="43" spans="2:22" ht="14.4" thickBot="1">
      <c r="B43" s="17">
        <v>4</v>
      </c>
      <c r="C43" s="18" t="s">
        <v>78</v>
      </c>
      <c r="D43" s="19">
        <v>441</v>
      </c>
      <c r="E43" s="20">
        <v>6.2544319954616373E-2</v>
      </c>
      <c r="F43" s="19">
        <v>355</v>
      </c>
      <c r="G43" s="20">
        <v>5.6528662420382167E-2</v>
      </c>
      <c r="H43" s="21">
        <v>0.24225352112676046</v>
      </c>
      <c r="I43" s="35">
        <v>0</v>
      </c>
      <c r="J43" s="19">
        <v>283</v>
      </c>
      <c r="K43" s="21">
        <v>0.55830388692579502</v>
      </c>
      <c r="L43" s="35">
        <v>3</v>
      </c>
      <c r="O43" s="17">
        <v>4</v>
      </c>
      <c r="P43" s="18" t="s">
        <v>76</v>
      </c>
      <c r="Q43" s="19">
        <v>5260</v>
      </c>
      <c r="R43" s="20">
        <v>7.8680089150823446E-2</v>
      </c>
      <c r="S43" s="19">
        <v>4971</v>
      </c>
      <c r="T43" s="20">
        <v>7.7043489042497137E-2</v>
      </c>
      <c r="U43" s="21">
        <v>5.8137195735264546E-2</v>
      </c>
      <c r="V43" s="35">
        <v>-1</v>
      </c>
    </row>
    <row r="44" spans="2:22" ht="14.4" thickBot="1">
      <c r="B44" s="12">
        <v>5</v>
      </c>
      <c r="C44" s="13" t="s">
        <v>76</v>
      </c>
      <c r="D44" s="14">
        <v>362</v>
      </c>
      <c r="E44" s="15">
        <v>5.134023542759892E-2</v>
      </c>
      <c r="F44" s="14">
        <v>190</v>
      </c>
      <c r="G44" s="15">
        <v>3.0254777070063694E-2</v>
      </c>
      <c r="H44" s="16">
        <v>0.90526315789473677</v>
      </c>
      <c r="I44" s="34">
        <v>3</v>
      </c>
      <c r="J44" s="14">
        <v>458</v>
      </c>
      <c r="K44" s="16">
        <v>-0.20960698689956336</v>
      </c>
      <c r="L44" s="34">
        <v>-2</v>
      </c>
      <c r="O44" s="12">
        <v>5</v>
      </c>
      <c r="P44" s="13" t="s">
        <v>66</v>
      </c>
      <c r="Q44" s="14">
        <v>3752</v>
      </c>
      <c r="R44" s="15">
        <v>5.6123135835340225E-2</v>
      </c>
      <c r="S44" s="14">
        <v>3635</v>
      </c>
      <c r="T44" s="15">
        <v>5.633737329902979E-2</v>
      </c>
      <c r="U44" s="16">
        <v>3.2187070151306729E-2</v>
      </c>
      <c r="V44" s="34">
        <v>1</v>
      </c>
    </row>
    <row r="45" spans="2:22" ht="14.4" thickBot="1">
      <c r="B45" s="17">
        <v>6</v>
      </c>
      <c r="C45" s="18" t="s">
        <v>66</v>
      </c>
      <c r="D45" s="19">
        <v>350</v>
      </c>
      <c r="E45" s="20">
        <v>4.9638349170330449E-2</v>
      </c>
      <c r="F45" s="19">
        <v>285</v>
      </c>
      <c r="G45" s="20">
        <v>4.5382165605095538E-2</v>
      </c>
      <c r="H45" s="21">
        <v>0.22807017543859653</v>
      </c>
      <c r="I45" s="35">
        <v>0</v>
      </c>
      <c r="J45" s="19">
        <v>325</v>
      </c>
      <c r="K45" s="21">
        <v>7.6923076923076872E-2</v>
      </c>
      <c r="L45" s="35">
        <v>0</v>
      </c>
      <c r="O45" s="17">
        <v>6</v>
      </c>
      <c r="P45" s="18" t="s">
        <v>60</v>
      </c>
      <c r="Q45" s="19">
        <v>3713</v>
      </c>
      <c r="R45" s="20">
        <v>5.5539766353043245E-2</v>
      </c>
      <c r="S45" s="19">
        <v>4221</v>
      </c>
      <c r="T45" s="20">
        <v>6.5419546821239266E-2</v>
      </c>
      <c r="U45" s="21">
        <v>-0.1203506278133144</v>
      </c>
      <c r="V45" s="35">
        <v>-1</v>
      </c>
    </row>
    <row r="46" spans="2:22" ht="14.4" thickBot="1">
      <c r="B46" s="12">
        <v>7</v>
      </c>
      <c r="C46" s="13" t="s">
        <v>85</v>
      </c>
      <c r="D46" s="14">
        <v>273</v>
      </c>
      <c r="E46" s="15">
        <v>3.871791235285775E-2</v>
      </c>
      <c r="F46" s="14">
        <v>207</v>
      </c>
      <c r="G46" s="15">
        <v>3.2961783439490445E-2</v>
      </c>
      <c r="H46" s="16">
        <v>0.31884057971014501</v>
      </c>
      <c r="I46" s="34">
        <v>0</v>
      </c>
      <c r="J46" s="14">
        <v>212</v>
      </c>
      <c r="K46" s="16">
        <v>0.28773584905660377</v>
      </c>
      <c r="L46" s="34">
        <v>1</v>
      </c>
      <c r="O46" s="12">
        <v>7</v>
      </c>
      <c r="P46" s="13" t="s">
        <v>78</v>
      </c>
      <c r="Q46" s="14">
        <v>2740</v>
      </c>
      <c r="R46" s="15">
        <v>4.0985445679326285E-2</v>
      </c>
      <c r="S46" s="14">
        <v>2639</v>
      </c>
      <c r="T46" s="15">
        <v>4.0900778029199343E-2</v>
      </c>
      <c r="U46" s="16">
        <v>3.8272072754831354E-2</v>
      </c>
      <c r="V46" s="34">
        <v>0</v>
      </c>
    </row>
    <row r="47" spans="2:22" ht="14.4" thickBot="1">
      <c r="B47" s="17">
        <v>8</v>
      </c>
      <c r="C47" s="18" t="s">
        <v>111</v>
      </c>
      <c r="D47" s="19">
        <v>239</v>
      </c>
      <c r="E47" s="20">
        <v>3.389590129059708E-2</v>
      </c>
      <c r="F47" s="19">
        <v>0</v>
      </c>
      <c r="G47" s="20">
        <v>0</v>
      </c>
      <c r="H47" s="21" t="s">
        <v>112</v>
      </c>
      <c r="I47" s="35" t="s">
        <v>112</v>
      </c>
      <c r="J47" s="19">
        <v>197</v>
      </c>
      <c r="K47" s="21">
        <v>0.21319796954314718</v>
      </c>
      <c r="L47" s="35">
        <v>3</v>
      </c>
      <c r="O47" s="17">
        <v>8</v>
      </c>
      <c r="P47" s="18" t="s">
        <v>77</v>
      </c>
      <c r="Q47" s="19">
        <v>2024</v>
      </c>
      <c r="R47" s="20">
        <v>3.0275380312027884E-2</v>
      </c>
      <c r="S47" s="19">
        <v>1661</v>
      </c>
      <c r="T47" s="20">
        <v>2.5743157372679085E-2</v>
      </c>
      <c r="U47" s="21">
        <v>0.2185430463576159</v>
      </c>
      <c r="V47" s="35">
        <v>2</v>
      </c>
    </row>
    <row r="48" spans="2:22" ht="14.4" thickBot="1">
      <c r="B48" s="12">
        <v>9</v>
      </c>
      <c r="C48" s="13" t="s">
        <v>60</v>
      </c>
      <c r="D48" s="14">
        <v>230</v>
      </c>
      <c r="E48" s="15">
        <v>3.2619486597645721E-2</v>
      </c>
      <c r="F48" s="14">
        <v>301</v>
      </c>
      <c r="G48" s="15">
        <v>4.7929936305732487E-2</v>
      </c>
      <c r="H48" s="16">
        <v>-0.23588039867109634</v>
      </c>
      <c r="I48" s="34">
        <v>-4</v>
      </c>
      <c r="J48" s="14">
        <v>444</v>
      </c>
      <c r="K48" s="16">
        <v>-0.48198198198198194</v>
      </c>
      <c r="L48" s="34">
        <v>-5</v>
      </c>
      <c r="O48" s="12">
        <v>9</v>
      </c>
      <c r="P48" s="13" t="s">
        <v>90</v>
      </c>
      <c r="Q48" s="14">
        <v>1962</v>
      </c>
      <c r="R48" s="15">
        <v>2.934797241709422E-2</v>
      </c>
      <c r="S48" s="14">
        <v>1021</v>
      </c>
      <c r="T48" s="15">
        <v>1.5824060010539039E-2</v>
      </c>
      <c r="U48" s="16">
        <v>0.92164544564152795</v>
      </c>
      <c r="V48" s="34">
        <v>10</v>
      </c>
    </row>
    <row r="49" spans="2:22" ht="14.4" thickBot="1">
      <c r="B49" s="17">
        <v>10</v>
      </c>
      <c r="C49" s="18" t="s">
        <v>90</v>
      </c>
      <c r="D49" s="19">
        <v>218</v>
      </c>
      <c r="E49" s="20">
        <v>3.0917600340377251E-2</v>
      </c>
      <c r="F49" s="19">
        <v>64</v>
      </c>
      <c r="G49" s="20">
        <v>1.019108280254777E-2</v>
      </c>
      <c r="H49" s="21">
        <v>2.40625</v>
      </c>
      <c r="I49" s="35">
        <v>10</v>
      </c>
      <c r="J49" s="19">
        <v>206</v>
      </c>
      <c r="K49" s="21">
        <v>5.8252427184465994E-2</v>
      </c>
      <c r="L49" s="35">
        <v>0</v>
      </c>
      <c r="O49" s="17">
        <v>10</v>
      </c>
      <c r="P49" s="18" t="s">
        <v>85</v>
      </c>
      <c r="Q49" s="19">
        <v>1952</v>
      </c>
      <c r="R49" s="20">
        <v>2.9198390498556534E-2</v>
      </c>
      <c r="S49" s="19">
        <v>1433</v>
      </c>
      <c r="T49" s="20">
        <v>2.2209478937416694E-2</v>
      </c>
      <c r="U49" s="21">
        <v>0.36217725052337757</v>
      </c>
      <c r="V49" s="35">
        <v>3</v>
      </c>
    </row>
    <row r="50" spans="2:22" ht="14.4" thickBot="1">
      <c r="B50" s="84" t="s">
        <v>61</v>
      </c>
      <c r="C50" s="85"/>
      <c r="D50" s="23">
        <f>SUM(D40:D49)</f>
        <v>4352</v>
      </c>
      <c r="E50" s="24">
        <f>D50/D52</f>
        <v>0.61721741596936608</v>
      </c>
      <c r="F50" s="23">
        <f>SUM(F40:F49)</f>
        <v>3910</v>
      </c>
      <c r="G50" s="24">
        <f>F50/F52</f>
        <v>0.62261146496815289</v>
      </c>
      <c r="H50" s="25">
        <f>D50/F50-1</f>
        <v>0.11304347826086958</v>
      </c>
      <c r="I50" s="36"/>
      <c r="J50" s="23">
        <f>SUM(J40:J49)</f>
        <v>3523</v>
      </c>
      <c r="K50" s="24">
        <f>D50/J50-1</f>
        <v>0.23531081464660808</v>
      </c>
      <c r="L50" s="23"/>
      <c r="O50" s="84" t="s">
        <v>61</v>
      </c>
      <c r="P50" s="85"/>
      <c r="Q50" s="23">
        <f>SUM(Q40:Q49)</f>
        <v>41323</v>
      </c>
      <c r="R50" s="24">
        <f>Q50/Q52</f>
        <v>0.61811736197328471</v>
      </c>
      <c r="S50" s="23">
        <f>SUM(S40:S49)</f>
        <v>39975</v>
      </c>
      <c r="T50" s="24">
        <f>S50/S52</f>
        <v>0.6195561203930442</v>
      </c>
      <c r="U50" s="25">
        <f>Q50/S50-1</f>
        <v>3.3721075672295209E-2</v>
      </c>
      <c r="V50" s="36"/>
    </row>
    <row r="51" spans="2:22" ht="14.4" thickBot="1">
      <c r="B51" s="84" t="s">
        <v>38</v>
      </c>
      <c r="C51" s="85"/>
      <c r="D51" s="23">
        <f>D52-D50</f>
        <v>2699</v>
      </c>
      <c r="E51" s="24">
        <f>D51/D52</f>
        <v>0.38278258403063398</v>
      </c>
      <c r="F51" s="23">
        <f>F52-F50</f>
        <v>2370</v>
      </c>
      <c r="G51" s="24">
        <f>F51/F52</f>
        <v>0.37738853503184716</v>
      </c>
      <c r="H51" s="25">
        <f>D51/F51-1</f>
        <v>0.13881856540084381</v>
      </c>
      <c r="I51" s="37"/>
      <c r="J51" s="23">
        <f>J52-SUM(J40:J49)</f>
        <v>2297</v>
      </c>
      <c r="K51" s="25">
        <f>D51/J51-1</f>
        <v>0.17501088376142793</v>
      </c>
      <c r="L51" s="38"/>
      <c r="O51" s="84" t="s">
        <v>38</v>
      </c>
      <c r="P51" s="85"/>
      <c r="Q51" s="23">
        <f>Q52-Q50</f>
        <v>25530</v>
      </c>
      <c r="R51" s="24">
        <f>Q51/Q52</f>
        <v>0.38188263802671535</v>
      </c>
      <c r="S51" s="23">
        <f>S52-S50</f>
        <v>24547</v>
      </c>
      <c r="T51" s="24">
        <f>S51/S52</f>
        <v>0.38044387960695575</v>
      </c>
      <c r="U51" s="25">
        <f>Q51/S51-1</f>
        <v>4.0045626756833874E-2</v>
      </c>
      <c r="V51" s="37"/>
    </row>
    <row r="52" spans="2:22" ht="14.4" thickBot="1">
      <c r="B52" s="82" t="s">
        <v>62</v>
      </c>
      <c r="C52" s="83"/>
      <c r="D52" s="26">
        <v>7051</v>
      </c>
      <c r="E52" s="27">
        <v>1</v>
      </c>
      <c r="F52" s="26">
        <v>6280</v>
      </c>
      <c r="G52" s="27">
        <v>1</v>
      </c>
      <c r="H52" s="28">
        <v>0.12277070063694273</v>
      </c>
      <c r="I52" s="39"/>
      <c r="J52" s="26">
        <v>5820</v>
      </c>
      <c r="K52" s="28">
        <v>0.21151202749140885</v>
      </c>
      <c r="L52" s="26"/>
      <c r="O52" s="82" t="s">
        <v>62</v>
      </c>
      <c r="P52" s="83"/>
      <c r="Q52" s="26">
        <v>66853</v>
      </c>
      <c r="R52" s="27">
        <v>1</v>
      </c>
      <c r="S52" s="26">
        <v>64522</v>
      </c>
      <c r="T52" s="27">
        <v>1</v>
      </c>
      <c r="U52" s="28">
        <v>3.6127212423669341E-2</v>
      </c>
      <c r="V52" s="39"/>
    </row>
    <row r="53" spans="2:22">
      <c r="B53" s="40" t="s">
        <v>67</v>
      </c>
      <c r="O53" s="40" t="s">
        <v>67</v>
      </c>
    </row>
    <row r="54" spans="2:22">
      <c r="B54" s="41" t="s">
        <v>68</v>
      </c>
      <c r="O54" s="41" t="s">
        <v>68</v>
      </c>
    </row>
    <row r="62" spans="2:22" ht="15" customHeight="1"/>
    <row r="64" spans="2:22" ht="15" customHeight="1"/>
  </sheetData>
  <mergeCells count="80">
    <mergeCell ref="B51:C51"/>
    <mergeCell ref="O51:P51"/>
    <mergeCell ref="B52:C52"/>
    <mergeCell ref="O52:P52"/>
    <mergeCell ref="J38:J39"/>
    <mergeCell ref="K38:K39"/>
    <mergeCell ref="L38:L39"/>
    <mergeCell ref="U38:U39"/>
    <mergeCell ref="V38:V39"/>
    <mergeCell ref="B50:C50"/>
    <mergeCell ref="O50:P50"/>
    <mergeCell ref="Q36:R37"/>
    <mergeCell ref="S36:T37"/>
    <mergeCell ref="U36:U37"/>
    <mergeCell ref="V36:V37"/>
    <mergeCell ref="B37:B39"/>
    <mergeCell ref="C37:C39"/>
    <mergeCell ref="O37:O39"/>
    <mergeCell ref="P37:P39"/>
    <mergeCell ref="H38:H39"/>
    <mergeCell ref="I38:I39"/>
    <mergeCell ref="Q34:V34"/>
    <mergeCell ref="D35:I35"/>
    <mergeCell ref="J35:L35"/>
    <mergeCell ref="Q35:V35"/>
    <mergeCell ref="D36:E37"/>
    <mergeCell ref="F36:G37"/>
    <mergeCell ref="H36:H37"/>
    <mergeCell ref="I36:I37"/>
    <mergeCell ref="J36:J37"/>
    <mergeCell ref="K36:K37"/>
    <mergeCell ref="B34:B36"/>
    <mergeCell ref="C34:C36"/>
    <mergeCell ref="D34:I34"/>
    <mergeCell ref="J34:L34"/>
    <mergeCell ref="O34:O36"/>
    <mergeCell ref="P34:P36"/>
    <mergeCell ref="L36:L37"/>
    <mergeCell ref="B26:C26"/>
    <mergeCell ref="O26:P26"/>
    <mergeCell ref="B27:C27"/>
    <mergeCell ref="O27:P27"/>
    <mergeCell ref="B32:L32"/>
    <mergeCell ref="O32:V32"/>
    <mergeCell ref="K8:K9"/>
    <mergeCell ref="L8:L9"/>
    <mergeCell ref="U8:U9"/>
    <mergeCell ref="V8:V9"/>
    <mergeCell ref="B25:C25"/>
    <mergeCell ref="O25:P25"/>
    <mergeCell ref="S6:T7"/>
    <mergeCell ref="U6:U7"/>
    <mergeCell ref="V6:V7"/>
    <mergeCell ref="B7:B9"/>
    <mergeCell ref="C7:C9"/>
    <mergeCell ref="O7:O9"/>
    <mergeCell ref="P7:P9"/>
    <mergeCell ref="H8:H9"/>
    <mergeCell ref="I8:I9"/>
    <mergeCell ref="J8:J9"/>
    <mergeCell ref="J5:L5"/>
    <mergeCell ref="Q5:V5"/>
    <mergeCell ref="D6:E7"/>
    <mergeCell ref="F6:G7"/>
    <mergeCell ref="H6:H7"/>
    <mergeCell ref="I6:I7"/>
    <mergeCell ref="J6:J7"/>
    <mergeCell ref="K6:K7"/>
    <mergeCell ref="L6:L7"/>
    <mergeCell ref="Q6:R7"/>
    <mergeCell ref="B2:L2"/>
    <mergeCell ref="O2:V2"/>
    <mergeCell ref="B4:B6"/>
    <mergeCell ref="C4:C6"/>
    <mergeCell ref="D4:I4"/>
    <mergeCell ref="J4:L4"/>
    <mergeCell ref="O4:O6"/>
    <mergeCell ref="P4:P6"/>
    <mergeCell ref="Q4:V4"/>
    <mergeCell ref="D5:I5"/>
  </mergeCells>
  <conditionalFormatting sqref="D10:H24">
    <cfRule type="cellIs" dxfId="21" priority="7" operator="equal">
      <formula>0</formula>
    </cfRule>
  </conditionalFormatting>
  <conditionalFormatting sqref="D40:H49">
    <cfRule type="cellIs" dxfId="20" priority="19" operator="equal">
      <formula>0</formula>
    </cfRule>
  </conditionalFormatting>
  <conditionalFormatting sqref="H10:H26 U10:U26 H40:H51">
    <cfRule type="cellIs" dxfId="19" priority="14" operator="lessThan">
      <formula>0</formula>
    </cfRule>
  </conditionalFormatting>
  <conditionalFormatting sqref="I10:I24">
    <cfRule type="cellIs" dxfId="18" priority="6" operator="lessThan">
      <formula>0</formula>
    </cfRule>
  </conditionalFormatting>
  <conditionalFormatting sqref="I40:I49">
    <cfRule type="cellIs" dxfId="17" priority="20" operator="lessThan">
      <formula>0</formula>
    </cfRule>
    <cfRule type="cellIs" dxfId="16" priority="21" operator="equal">
      <formula>0</formula>
    </cfRule>
    <cfRule type="cellIs" dxfId="15" priority="22" operator="greaterThan">
      <formula>0</formula>
    </cfRule>
  </conditionalFormatting>
  <conditionalFormatting sqref="J10:K24">
    <cfRule type="cellIs" dxfId="14" priority="5" operator="equal">
      <formula>0</formula>
    </cfRule>
  </conditionalFormatting>
  <conditionalFormatting sqref="J40:K49">
    <cfRule type="cellIs" dxfId="13" priority="18" operator="equal">
      <formula>0</formula>
    </cfRule>
  </conditionalFormatting>
  <conditionalFormatting sqref="K51">
    <cfRule type="cellIs" dxfId="12" priority="13" operator="lessThan">
      <formula>0</formula>
    </cfRule>
  </conditionalFormatting>
  <conditionalFormatting sqref="K10:L24">
    <cfRule type="cellIs" dxfId="11" priority="4" operator="lessThan">
      <formula>0</formula>
    </cfRule>
  </conditionalFormatting>
  <conditionalFormatting sqref="K40:L49">
    <cfRule type="cellIs" dxfId="10" priority="15" operator="lessThan">
      <formula>0</formula>
    </cfRule>
  </conditionalFormatting>
  <conditionalFormatting sqref="L10:L24">
    <cfRule type="cellIs" dxfId="9" priority="3" operator="equal">
      <formula>0</formula>
    </cfRule>
  </conditionalFormatting>
  <conditionalFormatting sqref="L40:L49">
    <cfRule type="cellIs" dxfId="8" priority="16" operator="equal">
      <formula>0</formula>
    </cfRule>
    <cfRule type="cellIs" dxfId="7" priority="17" operator="greaterThan">
      <formula>0</formula>
    </cfRule>
  </conditionalFormatting>
  <conditionalFormatting sqref="Q10:U24">
    <cfRule type="cellIs" dxfId="6" priority="2" operator="equal">
      <formula>0</formula>
    </cfRule>
  </conditionalFormatting>
  <conditionalFormatting sqref="Q40:U49">
    <cfRule type="cellIs" dxfId="5" priority="9" operator="equal">
      <formula>0</formula>
    </cfRule>
  </conditionalFormatting>
  <conditionalFormatting sqref="U40:U51">
    <cfRule type="cellIs" dxfId="4" priority="8" operator="lessThan">
      <formula>0</formula>
    </cfRule>
  </conditionalFormatting>
  <conditionalFormatting sqref="V10:V24">
    <cfRule type="cellIs" dxfId="3" priority="1" operator="lessThan">
      <formula>0</formula>
    </cfRule>
  </conditionalFormatting>
  <conditionalFormatting sqref="V40:V49">
    <cfRule type="cellIs" dxfId="2" priority="10" operator="lessThan">
      <formula>0</formula>
    </cfRule>
    <cfRule type="cellIs" dxfId="1" priority="11" operator="equal">
      <formula>0</formula>
    </cfRule>
    <cfRule type="cellIs" dxfId="0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2025-01-09T06:17:33Z</dcterms:modified>
</cp:coreProperties>
</file>