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6\SC\"/>
    </mc:Choice>
  </mc:AlternateContent>
  <xr:revisionPtr revIDLastSave="0" documentId="13_ncr:1_{B75F42A2-5F09-406E-A8F4-215E6984FB9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" sheetId="15" r:id="rId5"/>
    <sheet name="Autobusy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15" l="1"/>
  <c r="U51" i="15"/>
  <c r="T51" i="15"/>
  <c r="T52" i="15" s="1"/>
  <c r="U52" i="15" s="1"/>
  <c r="S51" i="15"/>
  <c r="R51" i="15"/>
  <c r="R52" i="15" s="1"/>
  <c r="J51" i="15"/>
  <c r="F51" i="15"/>
  <c r="F52" i="15" s="1"/>
  <c r="G52" i="15" s="1"/>
  <c r="D51" i="15"/>
  <c r="H51" i="15" s="1"/>
  <c r="O27" i="15"/>
  <c r="M27" i="15"/>
  <c r="N27" i="15" s="1"/>
  <c r="L27" i="15"/>
  <c r="K27" i="15"/>
  <c r="I27" i="15"/>
  <c r="H27" i="15"/>
  <c r="G27" i="15"/>
  <c r="F27" i="15"/>
  <c r="D27" i="15"/>
  <c r="E27" i="15" s="1"/>
  <c r="N26" i="15"/>
  <c r="M26" i="15"/>
  <c r="K26" i="15"/>
  <c r="O26" i="15" s="1"/>
  <c r="I26" i="15"/>
  <c r="G26" i="15"/>
  <c r="F26" i="15"/>
  <c r="D26" i="15"/>
  <c r="J26" i="15" s="1"/>
  <c r="V52" i="15" l="1"/>
  <c r="S52" i="15"/>
  <c r="L26" i="15"/>
  <c r="E26" i="15"/>
  <c r="E51" i="15"/>
  <c r="K51" i="15" s="1"/>
  <c r="J27" i="15"/>
  <c r="G51" i="15"/>
  <c r="V51" i="15"/>
  <c r="D52" i="15"/>
  <c r="H26" i="15"/>
  <c r="N27" i="9"/>
  <c r="M27" i="9"/>
  <c r="L27" i="9"/>
  <c r="K27" i="9"/>
  <c r="G27" i="9"/>
  <c r="F27" i="9"/>
  <c r="E27" i="9"/>
  <c r="D27" i="9"/>
  <c r="I27" i="9"/>
  <c r="E52" i="15" l="1"/>
  <c r="K52" i="15" s="1"/>
  <c r="H52" i="15"/>
  <c r="J27" i="9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L19" i="1"/>
  <c r="M19" i="1"/>
  <c r="N19" i="1" s="1"/>
  <c r="N18" i="1"/>
  <c r="O15" i="5"/>
  <c r="D19" i="1"/>
  <c r="E15" i="5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<sst xmlns="http://schemas.openxmlformats.org/spreadsheetml/2006/main" count="603" uniqueCount="115">
  <si>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</si>
  <si>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</si>
  <si>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</si>
  <si>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</si>
  <si>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</si>
  <si>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</si>
  <si>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</si>
  <si>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</si>
  <si>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</si>
  <si>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</si>
  <si>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</si>
  <si>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</si>
  <si>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</si>
  <si>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</si>
  <si>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</si>
  <si>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</si>
  <si>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</si>
  <si>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</si>
  <si>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</si>
  <si>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</si>
  <si>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</si>
  <si>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</si>
  <si>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</si>
  <si>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</si>
  <si>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</si>
  <si>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</si>
  <si>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</si>
  <si>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</si>
  <si>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</si>
  <si>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</si>
  <si>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</si>
  <si>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</si>
  <si>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</si>
  <si>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</si>
  <si>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</si>
  <si>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</si>
  <si>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</si>
  <si>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</si>
  <si>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</si>
  <si>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</si>
  <si>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</si>
  <si>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</si>
  <si>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</si>
  <si>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</si>
  <si>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</si>
  <si>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</si>
  <si>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</si>
  <si>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</si>
  <si>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</si>
  <si>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</si>
  <si>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</si>
  <si>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</si>
  <si>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</si>
  <si>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</si>
  <si>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</si>
  <si>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</si>
  <si>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</si>
  <si>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</si>
  <si>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</si>
  <si>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</si>
  <si>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</si>
  <si>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</si>
  <si>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</si>
  <si>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</si>
  <si>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</si>
  <si>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</si>
  <si>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</si>
  <si>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</si>
  <si>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</si>
  <si>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</si>
  <si>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</si>
  <si>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</si>
  <si>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</si>
  <si>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</si>
  <si>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</si>
  <si>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</si>
  <si>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Ford Transit Custom</t>
  </si>
  <si>
    <t>Zmiana poz
r/r</t>
  </si>
  <si>
    <t>Ch. Position
y/y</t>
  </si>
  <si>
    <t>Volkswagen Crafter</t>
  </si>
  <si>
    <t>Pierwsze rejestracje NOWYCH samochodów dostawczych o DMC&lt;=3,5T*, udział w rynku %</t>
  </si>
  <si>
    <t>Toyota Proace City</t>
  </si>
  <si>
    <t>CARTHAGO</t>
  </si>
  <si>
    <t>ROLLER TEAM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</si>
  <si>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</si>
  <si>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</si>
  <si>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- 2021 narastająco</t>
  </si>
  <si>
    <t>Registrations of new LCV up to 3.5T, Top Models - 2021 YTD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</si>
  <si>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</si>
  <si>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</si>
  <si>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</si>
  <si>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AUTOSAN</t>
  </si>
  <si>
    <t>Maj</t>
  </si>
  <si>
    <t>May</t>
  </si>
  <si>
    <t>Renault Trafic</t>
  </si>
  <si>
    <t>2021
Cze</t>
  </si>
  <si>
    <t>2020
Cze</t>
  </si>
  <si>
    <t>2021
Sty - Cze</t>
  </si>
  <si>
    <t>2020
Sty - Cze</t>
  </si>
  <si>
    <t>Czerwiec</t>
  </si>
  <si>
    <t>Rok narastająco Styczeń - Czerwiec</t>
  </si>
  <si>
    <t>June</t>
  </si>
  <si>
    <t>YTD January - June</t>
  </si>
  <si>
    <t>Cze/Maj
Zmiana %</t>
  </si>
  <si>
    <t>Jun/May Ch %</t>
  </si>
  <si>
    <t>HYMER</t>
  </si>
  <si>
    <t>BENIMAR</t>
  </si>
  <si>
    <t>Rejestracje nowych samochodów dostawczych do 3,5T, ranking modeli - Czerwiec 2021</t>
  </si>
  <si>
    <t>Registrations of new LCV up to 3.5T, Top Models - June 2021</t>
  </si>
  <si>
    <t>Cze/Maj
Zmiana poz</t>
  </si>
  <si>
    <t>Jun/MayCh position</t>
  </si>
  <si>
    <t>Ford Ranger</t>
  </si>
  <si>
    <t>Opel Movano</t>
  </si>
  <si>
    <t>Volkswagen Transporter</t>
  </si>
  <si>
    <t>Fiat Doblo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</si>
</sst>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3" fillId="0" borderId="5" xfId="34" applyNumberFormat="1" applyFont="1" applyBorder="1" applyAlignment="1">
      <alignment vertical="center"/>
    </xf>
    <xf numFmtId="14" fontId="12" fillId="0" borderId="0" xfId="6" applyNumberFormat="1"/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47"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546524</xdr:colOff>
      <xdr:row>29</xdr:row>
      <xdr:rowOff>144780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08A3DF3-13A3-4C31-BAF2-CB71C67E9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429000"/>
          <a:ext cx="561594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348404</xdr:colOff>
      <xdr:row>48</xdr:row>
      <xdr:rowOff>175260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7CB2D382-EAF6-4E11-BB65-8F49AE3DF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048500"/>
          <a:ext cx="5417820" cy="36042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6</xdr:col>
      <xdr:colOff>615104</xdr:colOff>
      <xdr:row>69</xdr:row>
      <xdr:rowOff>160020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611A0616-A0CD-4C3E-905B-FA257EF9C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0668000"/>
          <a:ext cx="5684520" cy="3970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D1" s="40"/>
      <c r="E1" s="40"/>
      <c r="F1" s="40"/>
      <c r="G1" s="40"/>
      <c r="H1" s="65">
        <v>44383</v>
      </c>
    </row>
    <row r="2" spans="2:8">
      <c r="B2" t="s">
        <v>90</v>
      </c>
      <c r="H2" s="2" t="s">
        <v>28</v>
      </c>
    </row>
    <row r="3" spans="2:8" ht="26.25" customHeight="1">
      <c r="B3" s="163" t="s">
        <v>26</v>
      </c>
      <c r="C3" s="164"/>
      <c r="D3" s="164"/>
      <c r="E3" s="164"/>
      <c r="F3" s="164"/>
      <c r="G3" s="164"/>
      <c r="H3" s="165"/>
    </row>
    <row r="4" spans="2:8" ht="26.25" customHeight="1">
      <c r="B4" s="6"/>
      <c r="C4" s="129" t="s">
        <v>95</v>
      </c>
      <c r="D4" s="129" t="s">
        <v>96</v>
      </c>
      <c r="E4" s="7" t="s">
        <v>8</v>
      </c>
      <c r="F4" s="129" t="s">
        <v>97</v>
      </c>
      <c r="G4" s="129" t="s">
        <v>98</v>
      </c>
      <c r="H4" s="7" t="s">
        <v>8</v>
      </c>
    </row>
    <row r="5" spans="2:8" ht="26.25" customHeight="1">
      <c r="B5" s="3" t="s">
        <v>9</v>
      </c>
      <c r="C5" s="130">
        <v>2545</v>
      </c>
      <c r="D5" s="130">
        <v>1548</v>
      </c>
      <c r="E5" s="61">
        <v>0.64405684754521975</v>
      </c>
      <c r="F5" s="130">
        <v>16068</v>
      </c>
      <c r="G5" s="130">
        <v>8137</v>
      </c>
      <c r="H5" s="61">
        <v>0.97468354430379756</v>
      </c>
    </row>
    <row r="6" spans="2:8" ht="26.25" customHeight="1">
      <c r="B6" s="4" t="s">
        <v>23</v>
      </c>
      <c r="C6" s="131">
        <v>533</v>
      </c>
      <c r="D6" s="131">
        <v>394</v>
      </c>
      <c r="E6" s="62">
        <v>0.35279187817258872</v>
      </c>
      <c r="F6" s="131">
        <v>3227</v>
      </c>
      <c r="G6" s="131">
        <v>2188</v>
      </c>
      <c r="H6" s="62">
        <v>0.47486288848263247</v>
      </c>
    </row>
    <row r="7" spans="2:8" ht="26.25" customHeight="1">
      <c r="B7" s="4" t="s">
        <v>24</v>
      </c>
      <c r="C7" s="131">
        <v>69</v>
      </c>
      <c r="D7" s="131">
        <v>62</v>
      </c>
      <c r="E7" s="62">
        <v>0.11290322580645151</v>
      </c>
      <c r="F7" s="131">
        <v>380</v>
      </c>
      <c r="G7" s="131">
        <v>346</v>
      </c>
      <c r="H7" s="62">
        <v>9.8265895953757232E-2</v>
      </c>
    </row>
    <row r="8" spans="2:8" ht="26.25" customHeight="1">
      <c r="B8" s="5" t="s">
        <v>25</v>
      </c>
      <c r="C8" s="131">
        <v>1943</v>
      </c>
      <c r="D8" s="131">
        <v>1092</v>
      </c>
      <c r="E8" s="63">
        <v>0.7793040293040292</v>
      </c>
      <c r="F8" s="131">
        <v>12461</v>
      </c>
      <c r="G8" s="131">
        <v>5603</v>
      </c>
      <c r="H8" s="63">
        <v>1.2239871497412103</v>
      </c>
    </row>
    <row r="9" spans="2:8" ht="26.25" customHeight="1">
      <c r="B9" s="3" t="s">
        <v>10</v>
      </c>
      <c r="C9" s="130">
        <v>152</v>
      </c>
      <c r="D9" s="130">
        <v>139</v>
      </c>
      <c r="E9" s="61">
        <v>9.3525179856115193E-2</v>
      </c>
      <c r="F9" s="130">
        <v>668</v>
      </c>
      <c r="G9" s="130">
        <v>692</v>
      </c>
      <c r="H9" s="61">
        <v>-3.4682080924855474E-2</v>
      </c>
    </row>
    <row r="10" spans="2:8" ht="26.25" customHeight="1">
      <c r="B10" s="8" t="s">
        <v>27</v>
      </c>
      <c r="C10" s="132">
        <v>2697</v>
      </c>
      <c r="D10" s="132">
        <v>1687</v>
      </c>
      <c r="E10" s="64">
        <v>0.59869590989922949</v>
      </c>
      <c r="F10" s="132">
        <v>16736</v>
      </c>
      <c r="G10" s="132">
        <v>8829</v>
      </c>
      <c r="H10" s="64">
        <v>0.89557141239098437</v>
      </c>
    </row>
    <row r="11" spans="2:8" ht="26.25" customHeight="1">
      <c r="B11" s="134" t="s">
        <v>53</v>
      </c>
    </row>
    <row r="12" spans="2:8" ht="15" customHeight="1"/>
    <row r="18" spans="16:16">
      <c r="P18" s="42"/>
    </row>
  </sheetData>
  <mergeCells count="1">
    <mergeCell ref="B3:H3"/>
  </mergeCells>
  <phoneticPr fontId="7" type="noConversion"/>
  <conditionalFormatting sqref="E9 H9">
    <cfRule type="cellIs" dxfId="146" priority="2" operator="lessThan">
      <formula>0</formula>
    </cfRule>
  </conditionalFormatting>
  <conditionalFormatting sqref="H10 E10 E5:E7 H5:H7">
    <cfRule type="cellIs" dxfId="145" priority="3" operator="lessThan">
      <formula>0</formula>
    </cfRule>
  </conditionalFormatting>
  <conditionalFormatting sqref="E8 H8">
    <cfRule type="cellIs" dxfId="144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O1" s="65">
        <v>44383</v>
      </c>
    </row>
    <row r="2" spans="2:15" ht="14.45" customHeight="1">
      <c r="B2" s="172" t="s">
        <v>29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2:15" ht="14.45" customHeight="1">
      <c r="B3" s="173" t="s">
        <v>30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spans="2:15" ht="14.45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 t="s">
        <v>46</v>
      </c>
    </row>
    <row r="5" spans="2:15" ht="14.25" customHeight="1">
      <c r="B5" s="194" t="s">
        <v>0</v>
      </c>
      <c r="C5" s="194" t="s">
        <v>1</v>
      </c>
      <c r="D5" s="177" t="s">
        <v>99</v>
      </c>
      <c r="E5" s="168"/>
      <c r="F5" s="168"/>
      <c r="G5" s="168"/>
      <c r="H5" s="178"/>
      <c r="I5" s="168" t="s">
        <v>92</v>
      </c>
      <c r="J5" s="168"/>
      <c r="K5" s="177" t="s">
        <v>100</v>
      </c>
      <c r="L5" s="168"/>
      <c r="M5" s="168"/>
      <c r="N5" s="168"/>
      <c r="O5" s="178"/>
    </row>
    <row r="6" spans="2:15" ht="14.45" customHeight="1">
      <c r="B6" s="195"/>
      <c r="C6" s="195"/>
      <c r="D6" s="174" t="s">
        <v>101</v>
      </c>
      <c r="E6" s="175"/>
      <c r="F6" s="175"/>
      <c r="G6" s="175"/>
      <c r="H6" s="176"/>
      <c r="I6" s="175" t="s">
        <v>93</v>
      </c>
      <c r="J6" s="175"/>
      <c r="K6" s="174" t="s">
        <v>102</v>
      </c>
      <c r="L6" s="175"/>
      <c r="M6" s="175"/>
      <c r="N6" s="175"/>
      <c r="O6" s="176"/>
    </row>
    <row r="7" spans="2:15" ht="14.45" customHeight="1">
      <c r="B7" s="195"/>
      <c r="C7" s="195"/>
      <c r="D7" s="166">
        <v>2021</v>
      </c>
      <c r="E7" s="169"/>
      <c r="F7" s="179">
        <v>2020</v>
      </c>
      <c r="G7" s="179"/>
      <c r="H7" s="196" t="s">
        <v>32</v>
      </c>
      <c r="I7" s="198">
        <v>2021</v>
      </c>
      <c r="J7" s="166" t="s">
        <v>103</v>
      </c>
      <c r="K7" s="166">
        <v>2021</v>
      </c>
      <c r="L7" s="169"/>
      <c r="M7" s="179">
        <v>2020</v>
      </c>
      <c r="N7" s="169"/>
      <c r="O7" s="185" t="s">
        <v>32</v>
      </c>
    </row>
    <row r="8" spans="2:15" ht="14.45" customHeight="1">
      <c r="B8" s="186" t="s">
        <v>33</v>
      </c>
      <c r="C8" s="186" t="s">
        <v>34</v>
      </c>
      <c r="D8" s="170"/>
      <c r="E8" s="171"/>
      <c r="F8" s="180"/>
      <c r="G8" s="180"/>
      <c r="H8" s="197"/>
      <c r="I8" s="199"/>
      <c r="J8" s="167"/>
      <c r="K8" s="170"/>
      <c r="L8" s="171"/>
      <c r="M8" s="180"/>
      <c r="N8" s="171"/>
      <c r="O8" s="185"/>
    </row>
    <row r="9" spans="2:15" ht="14.25" customHeight="1">
      <c r="B9" s="186"/>
      <c r="C9" s="186"/>
      <c r="D9" s="161" t="s">
        <v>35</v>
      </c>
      <c r="E9" s="157" t="s">
        <v>2</v>
      </c>
      <c r="F9" s="160" t="s">
        <v>35</v>
      </c>
      <c r="G9" s="56" t="s">
        <v>2</v>
      </c>
      <c r="H9" s="188" t="s">
        <v>36</v>
      </c>
      <c r="I9" s="57" t="s">
        <v>35</v>
      </c>
      <c r="J9" s="190" t="s">
        <v>104</v>
      </c>
      <c r="K9" s="161" t="s">
        <v>35</v>
      </c>
      <c r="L9" s="55" t="s">
        <v>2</v>
      </c>
      <c r="M9" s="160" t="s">
        <v>35</v>
      </c>
      <c r="N9" s="55" t="s">
        <v>2</v>
      </c>
      <c r="O9" s="192" t="s">
        <v>36</v>
      </c>
    </row>
    <row r="10" spans="2:15" ht="14.45" customHeight="1">
      <c r="B10" s="187"/>
      <c r="C10" s="187"/>
      <c r="D10" s="158" t="s">
        <v>37</v>
      </c>
      <c r="E10" s="159" t="s">
        <v>38</v>
      </c>
      <c r="F10" s="53" t="s">
        <v>37</v>
      </c>
      <c r="G10" s="54" t="s">
        <v>38</v>
      </c>
      <c r="H10" s="189"/>
      <c r="I10" s="58" t="s">
        <v>37</v>
      </c>
      <c r="J10" s="191"/>
      <c r="K10" s="158" t="s">
        <v>37</v>
      </c>
      <c r="L10" s="159" t="s">
        <v>38</v>
      </c>
      <c r="M10" s="53" t="s">
        <v>37</v>
      </c>
      <c r="N10" s="159" t="s">
        <v>38</v>
      </c>
      <c r="O10" s="193"/>
    </row>
    <row r="11" spans="2:15" ht="14.45" customHeight="1">
      <c r="B11" s="66">
        <v>1</v>
      </c>
      <c r="C11" s="67" t="s">
        <v>3</v>
      </c>
      <c r="D11" s="68">
        <v>303</v>
      </c>
      <c r="E11" s="69">
        <v>0.11905697445972495</v>
      </c>
      <c r="F11" s="68">
        <v>304</v>
      </c>
      <c r="G11" s="70">
        <v>0.19638242894056848</v>
      </c>
      <c r="H11" s="71">
        <v>-3.2894736842105088E-3</v>
      </c>
      <c r="I11" s="72">
        <v>701</v>
      </c>
      <c r="J11" s="73">
        <v>-0.56776034236804562</v>
      </c>
      <c r="K11" s="68">
        <v>3787</v>
      </c>
      <c r="L11" s="69">
        <v>0.23568583520039832</v>
      </c>
      <c r="M11" s="68">
        <v>1814</v>
      </c>
      <c r="N11" s="70">
        <v>0.22293228462578346</v>
      </c>
      <c r="O11" s="71">
        <v>1.087651598676957</v>
      </c>
    </row>
    <row r="12" spans="2:15" ht="14.45" customHeight="1">
      <c r="B12" s="74">
        <v>2</v>
      </c>
      <c r="C12" s="75" t="s">
        <v>13</v>
      </c>
      <c r="D12" s="76">
        <v>452</v>
      </c>
      <c r="E12" s="77">
        <v>0.17760314341846759</v>
      </c>
      <c r="F12" s="76">
        <v>228</v>
      </c>
      <c r="G12" s="88">
        <v>0.14728682170542637</v>
      </c>
      <c r="H12" s="79">
        <v>0.98245614035087714</v>
      </c>
      <c r="I12" s="100">
        <v>410</v>
      </c>
      <c r="J12" s="89">
        <v>0.10243902439024399</v>
      </c>
      <c r="K12" s="76">
        <v>2759</v>
      </c>
      <c r="L12" s="77">
        <v>0.1717077420960916</v>
      </c>
      <c r="M12" s="76">
        <v>1266</v>
      </c>
      <c r="N12" s="88">
        <v>0.1555855966572447</v>
      </c>
      <c r="O12" s="79">
        <v>1.1793048973143758</v>
      </c>
    </row>
    <row r="13" spans="2:15" ht="14.45" customHeight="1">
      <c r="B13" s="74">
        <v>3</v>
      </c>
      <c r="C13" s="75" t="s">
        <v>12</v>
      </c>
      <c r="D13" s="76">
        <v>514</v>
      </c>
      <c r="E13" s="77">
        <v>0.20196463654223967</v>
      </c>
      <c r="F13" s="76">
        <v>223</v>
      </c>
      <c r="G13" s="88">
        <v>0.14405684754521964</v>
      </c>
      <c r="H13" s="79">
        <v>1.304932735426009</v>
      </c>
      <c r="I13" s="100">
        <v>581</v>
      </c>
      <c r="J13" s="89">
        <v>-0.11531841652323582</v>
      </c>
      <c r="K13" s="76">
        <v>2699</v>
      </c>
      <c r="L13" s="77">
        <v>0.16797361214836942</v>
      </c>
      <c r="M13" s="76">
        <v>1131</v>
      </c>
      <c r="N13" s="88">
        <v>0.13899471549711195</v>
      </c>
      <c r="O13" s="79">
        <v>1.3863837312113176</v>
      </c>
    </row>
    <row r="14" spans="2:15" ht="14.45" customHeight="1">
      <c r="B14" s="74">
        <v>4</v>
      </c>
      <c r="C14" s="75" t="s">
        <v>4</v>
      </c>
      <c r="D14" s="76">
        <v>514</v>
      </c>
      <c r="E14" s="77">
        <v>0.20196463654223967</v>
      </c>
      <c r="F14" s="76">
        <v>339</v>
      </c>
      <c r="G14" s="88">
        <v>0.2189922480620155</v>
      </c>
      <c r="H14" s="79">
        <v>0.51622418879056053</v>
      </c>
      <c r="I14" s="100">
        <v>566</v>
      </c>
      <c r="J14" s="89">
        <v>-9.1872791519434616E-2</v>
      </c>
      <c r="K14" s="76">
        <v>2579</v>
      </c>
      <c r="L14" s="77">
        <v>0.16050535225292506</v>
      </c>
      <c r="M14" s="76">
        <v>1431</v>
      </c>
      <c r="N14" s="88">
        <v>0.17586334029740691</v>
      </c>
      <c r="O14" s="79">
        <v>0.80223619846261363</v>
      </c>
    </row>
    <row r="15" spans="2:15" ht="14.45" customHeight="1">
      <c r="B15" s="74">
        <v>5</v>
      </c>
      <c r="C15" s="75" t="s">
        <v>11</v>
      </c>
      <c r="D15" s="76">
        <v>413</v>
      </c>
      <c r="E15" s="77">
        <v>0.16227897838899805</v>
      </c>
      <c r="F15" s="76">
        <v>237</v>
      </c>
      <c r="G15" s="78">
        <v>0.15310077519379844</v>
      </c>
      <c r="H15" s="79">
        <v>0.7426160337552743</v>
      </c>
      <c r="I15" s="80">
        <v>268</v>
      </c>
      <c r="J15" s="81">
        <v>0.54104477611940305</v>
      </c>
      <c r="K15" s="76">
        <v>2306</v>
      </c>
      <c r="L15" s="77">
        <v>0.14351506099078915</v>
      </c>
      <c r="M15" s="76">
        <v>1305</v>
      </c>
      <c r="N15" s="78">
        <v>0.16037851788128302</v>
      </c>
      <c r="O15" s="79">
        <v>0.76704980842911885</v>
      </c>
    </row>
    <row r="16" spans="2:15" ht="14.45" customHeight="1">
      <c r="B16" s="74">
        <v>6</v>
      </c>
      <c r="C16" s="75" t="s">
        <v>15</v>
      </c>
      <c r="D16" s="76">
        <v>147</v>
      </c>
      <c r="E16" s="77">
        <v>5.7760314341846759E-2</v>
      </c>
      <c r="F16" s="76">
        <v>102</v>
      </c>
      <c r="G16" s="78">
        <v>6.589147286821706E-2</v>
      </c>
      <c r="H16" s="79">
        <v>0.44117647058823528</v>
      </c>
      <c r="I16" s="80">
        <v>220</v>
      </c>
      <c r="J16" s="81">
        <v>-0.33181818181818179</v>
      </c>
      <c r="K16" s="76">
        <v>1042</v>
      </c>
      <c r="L16" s="77">
        <v>6.4849390092108536E-2</v>
      </c>
      <c r="M16" s="76">
        <v>658</v>
      </c>
      <c r="N16" s="78">
        <v>8.0865183728646928E-2</v>
      </c>
      <c r="O16" s="79">
        <v>0.58358662613981771</v>
      </c>
    </row>
    <row r="17" spans="2:15" ht="14.45" customHeight="1">
      <c r="B17" s="74">
        <v>7</v>
      </c>
      <c r="C17" s="75" t="s">
        <v>14</v>
      </c>
      <c r="D17" s="76">
        <v>136</v>
      </c>
      <c r="E17" s="77">
        <v>5.3438113948919452E-2</v>
      </c>
      <c r="F17" s="76">
        <v>61</v>
      </c>
      <c r="G17" s="88">
        <v>3.9405684754521962E-2</v>
      </c>
      <c r="H17" s="79">
        <v>1.2295081967213113</v>
      </c>
      <c r="I17" s="100">
        <v>80</v>
      </c>
      <c r="J17" s="89">
        <v>0.7</v>
      </c>
      <c r="K17" s="76">
        <v>597</v>
      </c>
      <c r="L17" s="77">
        <v>3.7154592979835699E-2</v>
      </c>
      <c r="M17" s="76">
        <v>379</v>
      </c>
      <c r="N17" s="88">
        <v>4.6577362664372617E-2</v>
      </c>
      <c r="O17" s="79">
        <v>0.57519788918205794</v>
      </c>
    </row>
    <row r="18" spans="2:15">
      <c r="B18" s="183" t="s">
        <v>73</v>
      </c>
      <c r="C18" s="184"/>
      <c r="D18" s="49">
        <f>SUM(D11:D17)</f>
        <v>2479</v>
      </c>
      <c r="E18" s="48">
        <f>D18/D20</f>
        <v>0.9740667976424362</v>
      </c>
      <c r="F18" s="30">
        <f>SUM(F11:F17)</f>
        <v>1494</v>
      </c>
      <c r="G18" s="48">
        <f>F18/F20</f>
        <v>0.96511627906976749</v>
      </c>
      <c r="H18" s="47">
        <f>D18/F18-1</f>
        <v>0.65930388219544844</v>
      </c>
      <c r="I18" s="30">
        <f>SUM(I11:I17)</f>
        <v>2826</v>
      </c>
      <c r="J18" s="32">
        <f>D18/I18-1</f>
        <v>-0.12278839348903048</v>
      </c>
      <c r="K18" s="30">
        <f>SUM(K11:K17)</f>
        <v>15769</v>
      </c>
      <c r="L18" s="48">
        <f>K18/K20</f>
        <v>0.98139158576051777</v>
      </c>
      <c r="M18" s="30">
        <f>SUM(M11:M17)</f>
        <v>7984</v>
      </c>
      <c r="N18" s="48">
        <f>M18/M20</f>
        <v>0.98119700135184962</v>
      </c>
      <c r="O18" s="47">
        <f>K18/M18-1</f>
        <v>0.97507515030060121</v>
      </c>
    </row>
    <row r="19" spans="2:15">
      <c r="B19" s="183" t="s">
        <v>39</v>
      </c>
      <c r="C19" s="184"/>
      <c r="D19" s="30">
        <f>D20-D18</f>
        <v>66</v>
      </c>
      <c r="E19" s="48">
        <f>D19/D20</f>
        <v>2.5933202357563849E-2</v>
      </c>
      <c r="F19" s="30">
        <f>F20-F18</f>
        <v>54</v>
      </c>
      <c r="G19" s="48">
        <f>F19/F20</f>
        <v>3.4883720930232558E-2</v>
      </c>
      <c r="H19" s="47">
        <f>D19/F19-1</f>
        <v>0.22222222222222232</v>
      </c>
      <c r="I19" s="30">
        <f>I20-I18</f>
        <v>63</v>
      </c>
      <c r="J19" s="32">
        <f>D19/I19-1</f>
        <v>4.7619047619047672E-2</v>
      </c>
      <c r="K19" s="30">
        <f>K20-K18</f>
        <v>299</v>
      </c>
      <c r="L19" s="48">
        <f>K19/K20</f>
        <v>1.8608414239482202E-2</v>
      </c>
      <c r="M19" s="30">
        <f>M20-M18</f>
        <v>153</v>
      </c>
      <c r="N19" s="48">
        <f>M19/M20</f>
        <v>1.8802998648150424E-2</v>
      </c>
      <c r="O19" s="47">
        <f>K19/M19-1</f>
        <v>0.95424836601307184</v>
      </c>
    </row>
    <row r="20" spans="2:15">
      <c r="B20" s="181" t="s">
        <v>40</v>
      </c>
      <c r="C20" s="182"/>
      <c r="D20" s="50">
        <v>2545</v>
      </c>
      <c r="E20" s="82">
        <v>1</v>
      </c>
      <c r="F20" s="50">
        <v>1548</v>
      </c>
      <c r="G20" s="83">
        <v>1</v>
      </c>
      <c r="H20" s="45">
        <v>0.64405684754521975</v>
      </c>
      <c r="I20" s="51">
        <v>2889</v>
      </c>
      <c r="J20" s="46">
        <v>-0.11907234337140882</v>
      </c>
      <c r="K20" s="50">
        <v>16068</v>
      </c>
      <c r="L20" s="82">
        <v>1</v>
      </c>
      <c r="M20" s="50">
        <v>8137</v>
      </c>
      <c r="N20" s="83">
        <v>1</v>
      </c>
      <c r="O20" s="45">
        <v>0.97468354430379756</v>
      </c>
    </row>
    <row r="21" spans="2:15">
      <c r="B21" s="52" t="s">
        <v>53</v>
      </c>
    </row>
    <row r="22" spans="2:15">
      <c r="B22" s="144" t="s">
        <v>84</v>
      </c>
    </row>
    <row r="23" spans="2:15">
      <c r="B23" s="147" t="s">
        <v>85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43" priority="93" operator="lessThan">
      <formula>0</formula>
    </cfRule>
  </conditionalFormatting>
  <conditionalFormatting sqref="H19">
    <cfRule type="cellIs" dxfId="142" priority="94" operator="lessThan">
      <formula>0</formula>
    </cfRule>
  </conditionalFormatting>
  <conditionalFormatting sqref="J18:J19">
    <cfRule type="cellIs" dxfId="141" priority="92" operator="lessThan">
      <formula>0</formula>
    </cfRule>
  </conditionalFormatting>
  <conditionalFormatting sqref="O19">
    <cfRule type="cellIs" dxfId="140" priority="91" operator="lessThan">
      <formula>0</formula>
    </cfRule>
  </conditionalFormatting>
  <conditionalFormatting sqref="O18">
    <cfRule type="cellIs" dxfId="139" priority="90" operator="lessThan">
      <formula>0</formula>
    </cfRule>
  </conditionalFormatting>
  <conditionalFormatting sqref="O20 J20 H20">
    <cfRule type="cellIs" dxfId="138" priority="13" operator="lessThan">
      <formula>0</formula>
    </cfRule>
  </conditionalFormatting>
  <conditionalFormatting sqref="H11:H15 J11:J15 O11:O15">
    <cfRule type="cellIs" dxfId="137" priority="6" operator="lessThan">
      <formula>0</formula>
    </cfRule>
  </conditionalFormatting>
  <conditionalFormatting sqref="H16:H17 J16:J17 O16:O17">
    <cfRule type="cellIs" dxfId="136" priority="5" operator="lessThan">
      <formula>0</formula>
    </cfRule>
  </conditionalFormatting>
  <conditionalFormatting sqref="D11:E17 G11:J17 L11:L17 N11:O17">
    <cfRule type="cellIs" dxfId="135" priority="4" operator="equal">
      <formula>0</formula>
    </cfRule>
  </conditionalFormatting>
  <conditionalFormatting sqref="F11:F17">
    <cfRule type="cellIs" dxfId="134" priority="3" operator="equal">
      <formula>0</formula>
    </cfRule>
  </conditionalFormatting>
  <conditionalFormatting sqref="K11:K17">
    <cfRule type="cellIs" dxfId="133" priority="2" operator="equal">
      <formula>0</formula>
    </cfRule>
  </conditionalFormatting>
  <conditionalFormatting sqref="M11:M17">
    <cfRule type="cellIs" dxfId="13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>
      <selection activeCell="D84" sqref="D84:O86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I1"/>
      <c r="O1" s="65">
        <v>44383</v>
      </c>
    </row>
    <row r="2" spans="2:15" ht="14.45" customHeight="1">
      <c r="B2" s="172" t="s">
        <v>29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24"/>
    </row>
    <row r="3" spans="2:15" ht="14.45" customHeight="1">
      <c r="B3" s="173" t="s">
        <v>30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9" t="s">
        <v>46</v>
      </c>
    </row>
    <row r="4" spans="2:15" ht="14.45" customHeight="1">
      <c r="B4" s="194" t="s">
        <v>31</v>
      </c>
      <c r="C4" s="194" t="s">
        <v>1</v>
      </c>
      <c r="D4" s="177" t="s">
        <v>99</v>
      </c>
      <c r="E4" s="168"/>
      <c r="F4" s="168"/>
      <c r="G4" s="168"/>
      <c r="H4" s="178"/>
      <c r="I4" s="168" t="s">
        <v>92</v>
      </c>
      <c r="J4" s="168"/>
      <c r="K4" s="177" t="s">
        <v>100</v>
      </c>
      <c r="L4" s="168"/>
      <c r="M4" s="168"/>
      <c r="N4" s="168"/>
      <c r="O4" s="178"/>
    </row>
    <row r="5" spans="2:15" ht="14.45" customHeight="1">
      <c r="B5" s="195"/>
      <c r="C5" s="195"/>
      <c r="D5" s="174" t="s">
        <v>101</v>
      </c>
      <c r="E5" s="175"/>
      <c r="F5" s="175"/>
      <c r="G5" s="175"/>
      <c r="H5" s="176"/>
      <c r="I5" s="175" t="s">
        <v>93</v>
      </c>
      <c r="J5" s="175"/>
      <c r="K5" s="174" t="s">
        <v>102</v>
      </c>
      <c r="L5" s="175"/>
      <c r="M5" s="175"/>
      <c r="N5" s="175"/>
      <c r="O5" s="176"/>
    </row>
    <row r="6" spans="2:15" ht="14.45" customHeight="1">
      <c r="B6" s="195"/>
      <c r="C6" s="202"/>
      <c r="D6" s="166">
        <v>2021</v>
      </c>
      <c r="E6" s="169"/>
      <c r="F6" s="179">
        <v>2020</v>
      </c>
      <c r="G6" s="179"/>
      <c r="H6" s="196" t="s">
        <v>32</v>
      </c>
      <c r="I6" s="198">
        <v>2021</v>
      </c>
      <c r="J6" s="166" t="s">
        <v>103</v>
      </c>
      <c r="K6" s="166">
        <v>2021</v>
      </c>
      <c r="L6" s="169"/>
      <c r="M6" s="179">
        <v>2020</v>
      </c>
      <c r="N6" s="169"/>
      <c r="O6" s="185" t="s">
        <v>32</v>
      </c>
    </row>
    <row r="7" spans="2:15" ht="14.45" customHeight="1">
      <c r="B7" s="186" t="s">
        <v>31</v>
      </c>
      <c r="C7" s="200" t="s">
        <v>34</v>
      </c>
      <c r="D7" s="170"/>
      <c r="E7" s="171"/>
      <c r="F7" s="180"/>
      <c r="G7" s="180"/>
      <c r="H7" s="197"/>
      <c r="I7" s="199"/>
      <c r="J7" s="167"/>
      <c r="K7" s="170"/>
      <c r="L7" s="171"/>
      <c r="M7" s="180"/>
      <c r="N7" s="171"/>
      <c r="O7" s="185"/>
    </row>
    <row r="8" spans="2:15" ht="14.45" customHeight="1">
      <c r="B8" s="186"/>
      <c r="C8" s="200"/>
      <c r="D8" s="161" t="s">
        <v>35</v>
      </c>
      <c r="E8" s="157" t="s">
        <v>2</v>
      </c>
      <c r="F8" s="160" t="s">
        <v>35</v>
      </c>
      <c r="G8" s="56" t="s">
        <v>2</v>
      </c>
      <c r="H8" s="188" t="s">
        <v>36</v>
      </c>
      <c r="I8" s="57" t="s">
        <v>35</v>
      </c>
      <c r="J8" s="190" t="s">
        <v>104</v>
      </c>
      <c r="K8" s="161" t="s">
        <v>35</v>
      </c>
      <c r="L8" s="55" t="s">
        <v>2</v>
      </c>
      <c r="M8" s="160" t="s">
        <v>35</v>
      </c>
      <c r="N8" s="55" t="s">
        <v>2</v>
      </c>
      <c r="O8" s="192" t="s">
        <v>36</v>
      </c>
    </row>
    <row r="9" spans="2:15" ht="14.45" customHeight="1">
      <c r="B9" s="187"/>
      <c r="C9" s="201"/>
      <c r="D9" s="158" t="s">
        <v>37</v>
      </c>
      <c r="E9" s="159" t="s">
        <v>38</v>
      </c>
      <c r="F9" s="53" t="s">
        <v>37</v>
      </c>
      <c r="G9" s="54" t="s">
        <v>38</v>
      </c>
      <c r="H9" s="189"/>
      <c r="I9" s="58" t="s">
        <v>37</v>
      </c>
      <c r="J9" s="191"/>
      <c r="K9" s="158" t="s">
        <v>37</v>
      </c>
      <c r="L9" s="159" t="s">
        <v>38</v>
      </c>
      <c r="M9" s="53" t="s">
        <v>37</v>
      </c>
      <c r="N9" s="159" t="s">
        <v>38</v>
      </c>
      <c r="O9" s="193"/>
    </row>
    <row r="10" spans="2:15" ht="14.45" customHeight="1">
      <c r="B10" s="74"/>
      <c r="C10" s="67" t="s">
        <v>15</v>
      </c>
      <c r="D10" s="84">
        <v>94</v>
      </c>
      <c r="E10" s="69">
        <v>0.42342342342342343</v>
      </c>
      <c r="F10" s="85">
        <v>79</v>
      </c>
      <c r="G10" s="70">
        <v>0.48170731707317072</v>
      </c>
      <c r="H10" s="71">
        <v>0.18987341772151889</v>
      </c>
      <c r="I10" s="85">
        <v>128</v>
      </c>
      <c r="J10" s="73">
        <v>-0.265625</v>
      </c>
      <c r="K10" s="84">
        <v>523</v>
      </c>
      <c r="L10" s="69">
        <v>0.43912678421494544</v>
      </c>
      <c r="M10" s="85">
        <v>434</v>
      </c>
      <c r="N10" s="70">
        <v>0.47225244831338409</v>
      </c>
      <c r="O10" s="71">
        <v>0.20506912442396308</v>
      </c>
    </row>
    <row r="11" spans="2:15" ht="14.45" customHeight="1">
      <c r="B11" s="74"/>
      <c r="C11" s="75" t="s">
        <v>12</v>
      </c>
      <c r="D11" s="86">
        <v>31</v>
      </c>
      <c r="E11" s="77">
        <v>0.13963963963963963</v>
      </c>
      <c r="F11" s="87">
        <v>24</v>
      </c>
      <c r="G11" s="88">
        <v>0.14634146341463414</v>
      </c>
      <c r="H11" s="79">
        <v>0.29166666666666674</v>
      </c>
      <c r="I11" s="87">
        <v>32</v>
      </c>
      <c r="J11" s="89">
        <v>-3.125E-2</v>
      </c>
      <c r="K11" s="86">
        <v>243</v>
      </c>
      <c r="L11" s="77">
        <v>0.20403022670025189</v>
      </c>
      <c r="M11" s="87">
        <v>170</v>
      </c>
      <c r="N11" s="88">
        <v>0.18498367791077258</v>
      </c>
      <c r="O11" s="79">
        <v>0.42941176470588238</v>
      </c>
    </row>
    <row r="12" spans="2:15" ht="14.45" customHeight="1">
      <c r="B12" s="74"/>
      <c r="C12" s="75" t="s">
        <v>4</v>
      </c>
      <c r="D12" s="86">
        <v>47</v>
      </c>
      <c r="E12" s="77">
        <v>0.21171171171171171</v>
      </c>
      <c r="F12" s="87">
        <v>18</v>
      </c>
      <c r="G12" s="88">
        <v>0.10975609756097561</v>
      </c>
      <c r="H12" s="79">
        <v>1.6111111111111112</v>
      </c>
      <c r="I12" s="87">
        <v>40</v>
      </c>
      <c r="J12" s="89">
        <v>0.17500000000000004</v>
      </c>
      <c r="K12" s="86">
        <v>230</v>
      </c>
      <c r="L12" s="77">
        <v>0.19311502938706968</v>
      </c>
      <c r="M12" s="87">
        <v>151</v>
      </c>
      <c r="N12" s="88">
        <v>0.16430903155603918</v>
      </c>
      <c r="O12" s="79">
        <v>0.52317880794701987</v>
      </c>
    </row>
    <row r="13" spans="2:15" ht="14.45" customHeight="1">
      <c r="B13" s="74"/>
      <c r="C13" s="75" t="s">
        <v>51</v>
      </c>
      <c r="D13" s="86">
        <v>24</v>
      </c>
      <c r="E13" s="77">
        <v>0.10810810810810811</v>
      </c>
      <c r="F13" s="87">
        <v>27</v>
      </c>
      <c r="G13" s="88">
        <v>0.16463414634146342</v>
      </c>
      <c r="H13" s="79">
        <v>-0.11111111111111116</v>
      </c>
      <c r="I13" s="87">
        <v>5</v>
      </c>
      <c r="J13" s="89">
        <v>3.8</v>
      </c>
      <c r="K13" s="86">
        <v>57</v>
      </c>
      <c r="L13" s="77">
        <v>4.7858942065491183E-2</v>
      </c>
      <c r="M13" s="87">
        <v>56</v>
      </c>
      <c r="N13" s="88">
        <v>6.0935799782372145E-2</v>
      </c>
      <c r="O13" s="79">
        <v>1.7857142857142794E-2</v>
      </c>
    </row>
    <row r="14" spans="2:15" ht="14.45" customHeight="1">
      <c r="B14" s="116"/>
      <c r="C14" s="75" t="s">
        <v>3</v>
      </c>
      <c r="D14" s="86">
        <v>9</v>
      </c>
      <c r="E14" s="77">
        <v>4.0540540540540543E-2</v>
      </c>
      <c r="F14" s="87">
        <v>11</v>
      </c>
      <c r="G14" s="88">
        <v>6.7073170731707321E-2</v>
      </c>
      <c r="H14" s="79">
        <v>-0.18181818181818177</v>
      </c>
      <c r="I14" s="87">
        <v>12</v>
      </c>
      <c r="J14" s="89">
        <v>-0.25</v>
      </c>
      <c r="K14" s="86">
        <v>47</v>
      </c>
      <c r="L14" s="77">
        <v>3.9462636439966413E-2</v>
      </c>
      <c r="M14" s="87">
        <v>73</v>
      </c>
      <c r="N14" s="88">
        <v>7.9434167573449399E-2</v>
      </c>
      <c r="O14" s="79">
        <v>-0.35616438356164382</v>
      </c>
    </row>
    <row r="15" spans="2:15" ht="14.45" customHeight="1">
      <c r="B15" s="74"/>
      <c r="C15" s="75" t="s">
        <v>14</v>
      </c>
      <c r="D15" s="86">
        <v>3</v>
      </c>
      <c r="E15" s="77">
        <v>1.3513513513513514E-2</v>
      </c>
      <c r="F15" s="87">
        <v>1</v>
      </c>
      <c r="G15" s="88">
        <v>6.0975609756097563E-3</v>
      </c>
      <c r="H15" s="79">
        <v>2</v>
      </c>
      <c r="I15" s="87">
        <v>6</v>
      </c>
      <c r="J15" s="89">
        <v>-0.5</v>
      </c>
      <c r="K15" s="86">
        <v>21</v>
      </c>
      <c r="L15" s="77">
        <v>1.7632241813602016E-2</v>
      </c>
      <c r="M15" s="87">
        <v>11</v>
      </c>
      <c r="N15" s="88">
        <v>1.1969532100108813E-2</v>
      </c>
      <c r="O15" s="79">
        <v>0.90909090909090917</v>
      </c>
    </row>
    <row r="16" spans="2:15" ht="14.45" customHeight="1">
      <c r="B16" s="74"/>
      <c r="C16" s="75" t="s">
        <v>20</v>
      </c>
      <c r="D16" s="86">
        <v>1</v>
      </c>
      <c r="E16" s="77">
        <v>4.5045045045045045E-3</v>
      </c>
      <c r="F16" s="87">
        <v>1</v>
      </c>
      <c r="G16" s="88">
        <v>6.0975609756097563E-3</v>
      </c>
      <c r="H16" s="79">
        <v>0</v>
      </c>
      <c r="I16" s="87">
        <v>4</v>
      </c>
      <c r="J16" s="89">
        <v>-0.75</v>
      </c>
      <c r="K16" s="86">
        <v>14</v>
      </c>
      <c r="L16" s="77">
        <v>1.1754827875734676E-2</v>
      </c>
      <c r="M16" s="87">
        <v>6</v>
      </c>
      <c r="N16" s="88">
        <v>6.5288356909684441E-3</v>
      </c>
      <c r="O16" s="79">
        <v>1.3333333333333335</v>
      </c>
    </row>
    <row r="17" spans="2:15" ht="14.45" customHeight="1">
      <c r="B17" s="133"/>
      <c r="C17" s="90" t="s">
        <v>39</v>
      </c>
      <c r="D17" s="91">
        <v>13</v>
      </c>
      <c r="E17" s="92">
        <v>5.8558558558558557E-2</v>
      </c>
      <c r="F17" s="91">
        <v>3</v>
      </c>
      <c r="G17" s="92">
        <v>1.8292682926829267E-2</v>
      </c>
      <c r="H17" s="93">
        <v>3.333333333333333</v>
      </c>
      <c r="I17" s="91">
        <v>17</v>
      </c>
      <c r="J17" s="92">
        <v>7.0833333333333331E-2</v>
      </c>
      <c r="K17" s="91">
        <v>56</v>
      </c>
      <c r="L17" s="92">
        <v>4.7019311502938706E-2</v>
      </c>
      <c r="M17" s="91">
        <v>18</v>
      </c>
      <c r="N17" s="92">
        <v>1.9586507072905331E-2</v>
      </c>
      <c r="O17" s="94">
        <v>2.1111111111111112</v>
      </c>
    </row>
    <row r="18" spans="2:15" ht="14.45" customHeight="1">
      <c r="B18" s="26" t="s">
        <v>5</v>
      </c>
      <c r="C18" s="95" t="s">
        <v>40</v>
      </c>
      <c r="D18" s="96">
        <v>222</v>
      </c>
      <c r="E18" s="18">
        <v>0.99999999999999989</v>
      </c>
      <c r="F18" s="96">
        <v>164</v>
      </c>
      <c r="G18" s="18">
        <v>1</v>
      </c>
      <c r="H18" s="19">
        <v>0.35365853658536595</v>
      </c>
      <c r="I18" s="96">
        <v>240</v>
      </c>
      <c r="J18" s="20">
        <v>-7.4999999999999956E-2</v>
      </c>
      <c r="K18" s="96">
        <v>1191</v>
      </c>
      <c r="L18" s="18">
        <v>1</v>
      </c>
      <c r="M18" s="96">
        <v>919</v>
      </c>
      <c r="N18" s="20">
        <v>0.99999999999999989</v>
      </c>
      <c r="O18" s="22">
        <v>0.29597388465723617</v>
      </c>
    </row>
    <row r="19" spans="2:15" ht="14.45" customHeight="1">
      <c r="B19" s="74"/>
      <c r="C19" s="67" t="s">
        <v>3</v>
      </c>
      <c r="D19" s="84">
        <v>294</v>
      </c>
      <c r="E19" s="69">
        <v>0.12656048213517004</v>
      </c>
      <c r="F19" s="85">
        <v>293</v>
      </c>
      <c r="G19" s="70">
        <v>0.21170520231213874</v>
      </c>
      <c r="H19" s="71">
        <v>3.4129692832765013E-3</v>
      </c>
      <c r="I19" s="85">
        <v>689</v>
      </c>
      <c r="J19" s="73">
        <v>-0.57329462989840341</v>
      </c>
      <c r="K19" s="84">
        <v>3740</v>
      </c>
      <c r="L19" s="69">
        <v>0.25178403123737714</v>
      </c>
      <c r="M19" s="85">
        <v>1738</v>
      </c>
      <c r="N19" s="70">
        <v>0.24098724348308376</v>
      </c>
      <c r="O19" s="71">
        <v>1.1518987341772151</v>
      </c>
    </row>
    <row r="20" spans="2:15" ht="14.45" customHeight="1">
      <c r="B20" s="74"/>
      <c r="C20" s="75" t="s">
        <v>13</v>
      </c>
      <c r="D20" s="86">
        <v>452</v>
      </c>
      <c r="E20" s="77">
        <v>0.19457597933706414</v>
      </c>
      <c r="F20" s="87">
        <v>228</v>
      </c>
      <c r="G20" s="88">
        <v>0.16473988439306358</v>
      </c>
      <c r="H20" s="79">
        <v>0.98245614035087714</v>
      </c>
      <c r="I20" s="87">
        <v>410</v>
      </c>
      <c r="J20" s="89">
        <v>0.10243902439024399</v>
      </c>
      <c r="K20" s="86">
        <v>2759</v>
      </c>
      <c r="L20" s="77">
        <v>0.18574121448768008</v>
      </c>
      <c r="M20" s="87">
        <v>1266</v>
      </c>
      <c r="N20" s="88">
        <v>0.17554076539101499</v>
      </c>
      <c r="O20" s="79">
        <v>1.1793048973143758</v>
      </c>
    </row>
    <row r="21" spans="2:15" ht="14.45" customHeight="1">
      <c r="B21" s="74"/>
      <c r="C21" s="75" t="s">
        <v>12</v>
      </c>
      <c r="D21" s="86">
        <v>483</v>
      </c>
      <c r="E21" s="77">
        <v>0.20792079207920791</v>
      </c>
      <c r="F21" s="87">
        <v>199</v>
      </c>
      <c r="G21" s="88">
        <v>0.14378612716763006</v>
      </c>
      <c r="H21" s="79">
        <v>1.4271356783919598</v>
      </c>
      <c r="I21" s="87">
        <v>549</v>
      </c>
      <c r="J21" s="89">
        <v>-0.1202185792349727</v>
      </c>
      <c r="K21" s="86">
        <v>2456</v>
      </c>
      <c r="L21" s="77">
        <v>0.16534266864144337</v>
      </c>
      <c r="M21" s="87">
        <v>961</v>
      </c>
      <c r="N21" s="88">
        <v>0.13325013865779256</v>
      </c>
      <c r="O21" s="79">
        <v>1.5556711758584809</v>
      </c>
    </row>
    <row r="22" spans="2:15" ht="14.45" customHeight="1">
      <c r="B22" s="74"/>
      <c r="C22" s="75" t="s">
        <v>4</v>
      </c>
      <c r="D22" s="86">
        <v>467</v>
      </c>
      <c r="E22" s="77">
        <v>0.20103314679294015</v>
      </c>
      <c r="F22" s="87">
        <v>321</v>
      </c>
      <c r="G22" s="88">
        <v>0.2319364161849711</v>
      </c>
      <c r="H22" s="79">
        <v>0.45482866043613712</v>
      </c>
      <c r="I22" s="87">
        <v>526</v>
      </c>
      <c r="J22" s="89">
        <v>-0.11216730038022815</v>
      </c>
      <c r="K22" s="86">
        <v>2327</v>
      </c>
      <c r="L22" s="77">
        <v>0.15665813922175845</v>
      </c>
      <c r="M22" s="87">
        <v>1280</v>
      </c>
      <c r="N22" s="88">
        <v>0.17748197448696618</v>
      </c>
      <c r="O22" s="79">
        <v>0.81796874999999991</v>
      </c>
    </row>
    <row r="23" spans="2:15" ht="14.45" customHeight="1">
      <c r="B23" s="116"/>
      <c r="C23" s="75" t="s">
        <v>11</v>
      </c>
      <c r="D23" s="86">
        <v>413</v>
      </c>
      <c r="E23" s="77">
        <v>0.17778734395178647</v>
      </c>
      <c r="F23" s="87">
        <v>237</v>
      </c>
      <c r="G23" s="88">
        <v>0.17124277456647399</v>
      </c>
      <c r="H23" s="79">
        <v>0.7426160337552743</v>
      </c>
      <c r="I23" s="87">
        <v>268</v>
      </c>
      <c r="J23" s="89">
        <v>0.54104477611940305</v>
      </c>
      <c r="K23" s="86">
        <v>2304</v>
      </c>
      <c r="L23" s="77">
        <v>0.15510973475158207</v>
      </c>
      <c r="M23" s="87">
        <v>1305</v>
      </c>
      <c r="N23" s="88">
        <v>0.18094841930116473</v>
      </c>
      <c r="O23" s="79">
        <v>0.76551724137931032</v>
      </c>
    </row>
    <row r="24" spans="2:15" ht="14.45" customHeight="1">
      <c r="B24" s="74"/>
      <c r="C24" s="75" t="s">
        <v>14</v>
      </c>
      <c r="D24" s="86">
        <v>133</v>
      </c>
      <c r="E24" s="77">
        <v>5.7253551442100731E-2</v>
      </c>
      <c r="F24" s="87">
        <v>60</v>
      </c>
      <c r="G24" s="88">
        <v>4.3352601156069363E-2</v>
      </c>
      <c r="H24" s="79">
        <v>1.2166666666666668</v>
      </c>
      <c r="I24" s="87">
        <v>74</v>
      </c>
      <c r="J24" s="89">
        <v>0.79729729729729737</v>
      </c>
      <c r="K24" s="86">
        <v>575</v>
      </c>
      <c r="L24" s="77">
        <v>3.8710111754409589E-2</v>
      </c>
      <c r="M24" s="87">
        <v>368</v>
      </c>
      <c r="N24" s="88">
        <v>5.1026067665002776E-2</v>
      </c>
      <c r="O24" s="79">
        <v>0.5625</v>
      </c>
    </row>
    <row r="25" spans="2:15" ht="14.45" customHeight="1">
      <c r="B25" s="74"/>
      <c r="C25" s="75" t="s">
        <v>15</v>
      </c>
      <c r="D25" s="86">
        <v>53</v>
      </c>
      <c r="E25" s="77">
        <v>2.2815325010761944E-2</v>
      </c>
      <c r="F25" s="87">
        <v>23</v>
      </c>
      <c r="G25" s="88">
        <v>1.6618497109826588E-2</v>
      </c>
      <c r="H25" s="79">
        <v>1.3043478260869565</v>
      </c>
      <c r="I25" s="87">
        <v>92</v>
      </c>
      <c r="J25" s="89">
        <v>-0.42391304347826086</v>
      </c>
      <c r="K25" s="86">
        <v>519</v>
      </c>
      <c r="L25" s="77">
        <v>3.4940083479197526E-2</v>
      </c>
      <c r="M25" s="87">
        <v>223</v>
      </c>
      <c r="N25" s="88">
        <v>3.0920687742651137E-2</v>
      </c>
      <c r="O25" s="79">
        <v>1.3273542600896859</v>
      </c>
    </row>
    <row r="26" spans="2:15" ht="14.45" customHeight="1">
      <c r="B26" s="74"/>
      <c r="C26" s="75" t="s">
        <v>75</v>
      </c>
      <c r="D26" s="86">
        <v>26</v>
      </c>
      <c r="E26" s="77">
        <v>1.1192423590185106E-2</v>
      </c>
      <c r="F26" s="87">
        <v>20</v>
      </c>
      <c r="G26" s="88">
        <v>1.4450867052023121E-2</v>
      </c>
      <c r="H26" s="79">
        <v>0.30000000000000004</v>
      </c>
      <c r="I26" s="87">
        <v>38</v>
      </c>
      <c r="J26" s="89">
        <v>-0.31578947368421051</v>
      </c>
      <c r="K26" s="86">
        <v>163</v>
      </c>
      <c r="L26" s="77">
        <v>1.0973475158206543E-2</v>
      </c>
      <c r="M26" s="87">
        <v>45</v>
      </c>
      <c r="N26" s="88">
        <v>6.239600665557404E-3</v>
      </c>
      <c r="O26" s="79">
        <v>2.6222222222222222</v>
      </c>
    </row>
    <row r="27" spans="2:15" ht="14.45" customHeight="1">
      <c r="B27" s="133"/>
      <c r="C27" s="90" t="s">
        <v>39</v>
      </c>
      <c r="D27" s="91">
        <v>2</v>
      </c>
      <c r="E27" s="92">
        <v>8.6095566078346966E-4</v>
      </c>
      <c r="F27" s="91">
        <v>3</v>
      </c>
      <c r="G27" s="97">
        <v>2.167630057803468E-3</v>
      </c>
      <c r="H27" s="93">
        <v>-0.33333333333333337</v>
      </c>
      <c r="I27" s="91">
        <v>3</v>
      </c>
      <c r="J27" s="98">
        <v>-0.33333333333333337</v>
      </c>
      <c r="K27" s="91">
        <v>11</v>
      </c>
      <c r="L27" s="97">
        <v>7.4054126834522673E-4</v>
      </c>
      <c r="M27" s="91">
        <v>26</v>
      </c>
      <c r="N27" s="97">
        <v>3.6051026067665005E-3</v>
      </c>
      <c r="O27" s="94">
        <v>-0.57692307692307687</v>
      </c>
    </row>
    <row r="28" spans="2:15" ht="14.45" customHeight="1">
      <c r="B28" s="25" t="s">
        <v>6</v>
      </c>
      <c r="C28" s="95" t="s">
        <v>40</v>
      </c>
      <c r="D28" s="38">
        <v>2323</v>
      </c>
      <c r="E28" s="18">
        <v>1</v>
      </c>
      <c r="F28" s="38">
        <v>1384</v>
      </c>
      <c r="G28" s="18">
        <v>0.99999999999999989</v>
      </c>
      <c r="H28" s="19">
        <v>0.67846820809248554</v>
      </c>
      <c r="I28" s="38">
        <v>2649</v>
      </c>
      <c r="J28" s="20">
        <v>-0.12306530766326917</v>
      </c>
      <c r="K28" s="38">
        <v>14854</v>
      </c>
      <c r="L28" s="18">
        <v>0.99999999999999989</v>
      </c>
      <c r="M28" s="38">
        <v>7212</v>
      </c>
      <c r="N28" s="20">
        <v>1</v>
      </c>
      <c r="O28" s="22">
        <v>1.0596228508042151</v>
      </c>
    </row>
    <row r="29" spans="2:15" ht="14.45" customHeight="1">
      <c r="B29" s="25" t="s">
        <v>62</v>
      </c>
      <c r="C29" s="95" t="s">
        <v>40</v>
      </c>
      <c r="D29" s="96">
        <v>0</v>
      </c>
      <c r="E29" s="18">
        <v>0</v>
      </c>
      <c r="F29" s="96">
        <v>0</v>
      </c>
      <c r="G29" s="18">
        <v>0</v>
      </c>
      <c r="H29" s="19"/>
      <c r="I29" s="96">
        <v>0</v>
      </c>
      <c r="J29" s="20"/>
      <c r="K29" s="96">
        <v>23</v>
      </c>
      <c r="L29" s="18">
        <v>1</v>
      </c>
      <c r="M29" s="96">
        <v>6</v>
      </c>
      <c r="N29" s="20">
        <v>0.99999999999999989</v>
      </c>
      <c r="O29" s="22">
        <v>2.8333333333333335</v>
      </c>
    </row>
    <row r="30" spans="2:15" ht="14.45" customHeight="1">
      <c r="B30" s="26"/>
      <c r="C30" s="99" t="s">
        <v>40</v>
      </c>
      <c r="D30" s="39">
        <v>2545</v>
      </c>
      <c r="E30" s="13">
        <v>1</v>
      </c>
      <c r="F30" s="39">
        <v>1548</v>
      </c>
      <c r="G30" s="13">
        <v>1</v>
      </c>
      <c r="H30" s="14">
        <v>0.64405684754521975</v>
      </c>
      <c r="I30" s="39">
        <v>2889</v>
      </c>
      <c r="J30" s="15">
        <v>-0.11907234337140882</v>
      </c>
      <c r="K30" s="39">
        <v>16068</v>
      </c>
      <c r="L30" s="13">
        <v>1</v>
      </c>
      <c r="M30" s="39">
        <v>8137</v>
      </c>
      <c r="N30" s="13">
        <v>1</v>
      </c>
      <c r="O30" s="23">
        <v>0.97468354430379756</v>
      </c>
    </row>
    <row r="31" spans="2:15" ht="14.45" customHeight="1">
      <c r="B31" s="144" t="s">
        <v>84</v>
      </c>
      <c r="C31" s="146"/>
      <c r="D31" s="144"/>
      <c r="E31" s="144"/>
      <c r="F31" s="144"/>
      <c r="G31" s="144"/>
    </row>
    <row r="32" spans="2:15">
      <c r="B32" s="147" t="s">
        <v>85</v>
      </c>
      <c r="C32" s="144"/>
      <c r="D32" s="144"/>
      <c r="E32" s="144"/>
      <c r="F32" s="144"/>
      <c r="G32" s="144"/>
    </row>
    <row r="34" spans="2:15">
      <c r="B34" s="172" t="s">
        <v>49</v>
      </c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24"/>
    </row>
    <row r="35" spans="2:15">
      <c r="B35" s="173" t="s">
        <v>50</v>
      </c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9" t="s">
        <v>46</v>
      </c>
    </row>
    <row r="36" spans="2:15" ht="14.45" customHeight="1">
      <c r="B36" s="194" t="s">
        <v>31</v>
      </c>
      <c r="C36" s="194" t="s">
        <v>1</v>
      </c>
      <c r="D36" s="177" t="s">
        <v>99</v>
      </c>
      <c r="E36" s="168"/>
      <c r="F36" s="168"/>
      <c r="G36" s="168"/>
      <c r="H36" s="178"/>
      <c r="I36" s="168" t="s">
        <v>92</v>
      </c>
      <c r="J36" s="168"/>
      <c r="K36" s="177" t="s">
        <v>100</v>
      </c>
      <c r="L36" s="168"/>
      <c r="M36" s="168"/>
      <c r="N36" s="168"/>
      <c r="O36" s="178"/>
    </row>
    <row r="37" spans="2:15" ht="14.45" customHeight="1">
      <c r="B37" s="195"/>
      <c r="C37" s="195"/>
      <c r="D37" s="174" t="s">
        <v>101</v>
      </c>
      <c r="E37" s="175"/>
      <c r="F37" s="175"/>
      <c r="G37" s="175"/>
      <c r="H37" s="176"/>
      <c r="I37" s="175" t="s">
        <v>93</v>
      </c>
      <c r="J37" s="175"/>
      <c r="K37" s="174" t="s">
        <v>102</v>
      </c>
      <c r="L37" s="175"/>
      <c r="M37" s="175"/>
      <c r="N37" s="175"/>
      <c r="O37" s="176"/>
    </row>
    <row r="38" spans="2:15" ht="14.45" customHeight="1">
      <c r="B38" s="195"/>
      <c r="C38" s="202"/>
      <c r="D38" s="166">
        <v>2021</v>
      </c>
      <c r="E38" s="169"/>
      <c r="F38" s="179">
        <v>2020</v>
      </c>
      <c r="G38" s="179"/>
      <c r="H38" s="196" t="s">
        <v>32</v>
      </c>
      <c r="I38" s="198">
        <v>2021</v>
      </c>
      <c r="J38" s="166" t="s">
        <v>103</v>
      </c>
      <c r="K38" s="166">
        <v>2021</v>
      </c>
      <c r="L38" s="169"/>
      <c r="M38" s="179">
        <v>2020</v>
      </c>
      <c r="N38" s="169"/>
      <c r="O38" s="185" t="s">
        <v>32</v>
      </c>
    </row>
    <row r="39" spans="2:15" ht="18.75" customHeight="1">
      <c r="B39" s="186" t="s">
        <v>31</v>
      </c>
      <c r="C39" s="200" t="s">
        <v>34</v>
      </c>
      <c r="D39" s="170"/>
      <c r="E39" s="171"/>
      <c r="F39" s="180"/>
      <c r="G39" s="180"/>
      <c r="H39" s="197"/>
      <c r="I39" s="199"/>
      <c r="J39" s="167"/>
      <c r="K39" s="170"/>
      <c r="L39" s="171"/>
      <c r="M39" s="180"/>
      <c r="N39" s="171"/>
      <c r="O39" s="185"/>
    </row>
    <row r="40" spans="2:15" ht="14.45" customHeight="1">
      <c r="B40" s="186"/>
      <c r="C40" s="200"/>
      <c r="D40" s="161" t="s">
        <v>35</v>
      </c>
      <c r="E40" s="157" t="s">
        <v>2</v>
      </c>
      <c r="F40" s="160" t="s">
        <v>35</v>
      </c>
      <c r="G40" s="56" t="s">
        <v>2</v>
      </c>
      <c r="H40" s="188" t="s">
        <v>36</v>
      </c>
      <c r="I40" s="57" t="s">
        <v>35</v>
      </c>
      <c r="J40" s="190" t="s">
        <v>104</v>
      </c>
      <c r="K40" s="161" t="s">
        <v>35</v>
      </c>
      <c r="L40" s="55" t="s">
        <v>2</v>
      </c>
      <c r="M40" s="160" t="s">
        <v>35</v>
      </c>
      <c r="N40" s="55" t="s">
        <v>2</v>
      </c>
      <c r="O40" s="192" t="s">
        <v>36</v>
      </c>
    </row>
    <row r="41" spans="2:15" ht="25.5">
      <c r="B41" s="187"/>
      <c r="C41" s="201"/>
      <c r="D41" s="158" t="s">
        <v>37</v>
      </c>
      <c r="E41" s="159" t="s">
        <v>38</v>
      </c>
      <c r="F41" s="53" t="s">
        <v>37</v>
      </c>
      <c r="G41" s="54" t="s">
        <v>38</v>
      </c>
      <c r="H41" s="189"/>
      <c r="I41" s="58" t="s">
        <v>37</v>
      </c>
      <c r="J41" s="191"/>
      <c r="K41" s="158" t="s">
        <v>37</v>
      </c>
      <c r="L41" s="159" t="s">
        <v>38</v>
      </c>
      <c r="M41" s="53" t="s">
        <v>37</v>
      </c>
      <c r="N41" s="159" t="s">
        <v>38</v>
      </c>
      <c r="O41" s="193"/>
    </row>
    <row r="42" spans="2:15">
      <c r="B42" s="74"/>
      <c r="C42" s="67" t="s">
        <v>15</v>
      </c>
      <c r="D42" s="84"/>
      <c r="E42" s="69"/>
      <c r="F42" s="85">
        <v>0</v>
      </c>
      <c r="G42" s="70">
        <v>0</v>
      </c>
      <c r="H42" s="71"/>
      <c r="I42" s="85"/>
      <c r="J42" s="73"/>
      <c r="K42" s="84">
        <v>1</v>
      </c>
      <c r="L42" s="69">
        <v>1</v>
      </c>
      <c r="M42" s="85">
        <v>0</v>
      </c>
      <c r="N42" s="70">
        <v>0</v>
      </c>
      <c r="O42" s="71"/>
    </row>
    <row r="43" spans="2:15">
      <c r="B43" s="74"/>
      <c r="C43" s="75" t="s">
        <v>12</v>
      </c>
      <c r="D43" s="86"/>
      <c r="E43" s="77"/>
      <c r="F43" s="87">
        <v>1</v>
      </c>
      <c r="G43" s="88">
        <v>1</v>
      </c>
      <c r="H43" s="79"/>
      <c r="I43" s="87"/>
      <c r="J43" s="89"/>
      <c r="K43" s="86">
        <v>0</v>
      </c>
      <c r="L43" s="77">
        <v>0</v>
      </c>
      <c r="M43" s="87">
        <v>1</v>
      </c>
      <c r="N43" s="88">
        <v>1</v>
      </c>
      <c r="O43" s="79">
        <v>-1</v>
      </c>
    </row>
    <row r="44" spans="2:15">
      <c r="B44" s="25" t="s">
        <v>5</v>
      </c>
      <c r="C44" s="95" t="s">
        <v>40</v>
      </c>
      <c r="D44" s="38">
        <v>0</v>
      </c>
      <c r="E44" s="18">
        <v>0</v>
      </c>
      <c r="F44" s="38">
        <v>1</v>
      </c>
      <c r="G44" s="18">
        <v>1</v>
      </c>
      <c r="H44" s="19">
        <v>-1</v>
      </c>
      <c r="I44" s="38">
        <v>0</v>
      </c>
      <c r="J44" s="20">
        <v>0</v>
      </c>
      <c r="K44" s="38">
        <v>1</v>
      </c>
      <c r="L44" s="18">
        <v>1</v>
      </c>
      <c r="M44" s="38">
        <v>1</v>
      </c>
      <c r="N44" s="20">
        <v>1</v>
      </c>
      <c r="O44" s="22">
        <v>0</v>
      </c>
    </row>
    <row r="45" spans="2:15">
      <c r="B45" s="74"/>
      <c r="C45" s="67" t="s">
        <v>3</v>
      </c>
      <c r="D45" s="84">
        <v>224</v>
      </c>
      <c r="E45" s="69">
        <v>0.1152856407617087</v>
      </c>
      <c r="F45" s="85">
        <v>248</v>
      </c>
      <c r="G45" s="70">
        <v>0.2271062271062271</v>
      </c>
      <c r="H45" s="71">
        <v>-9.6774193548387122E-2</v>
      </c>
      <c r="I45" s="85">
        <v>597</v>
      </c>
      <c r="J45" s="73">
        <v>-0.62479061976549422</v>
      </c>
      <c r="K45" s="84">
        <v>3277</v>
      </c>
      <c r="L45" s="69">
        <v>0.26298049915737098</v>
      </c>
      <c r="M45" s="85">
        <v>1505</v>
      </c>
      <c r="N45" s="70">
        <v>0.26860610387292522</v>
      </c>
      <c r="O45" s="71">
        <v>1.177408637873754</v>
      </c>
    </row>
    <row r="46" spans="2:15">
      <c r="B46" s="74"/>
      <c r="C46" s="75" t="s">
        <v>13</v>
      </c>
      <c r="D46" s="86">
        <v>385</v>
      </c>
      <c r="E46" s="77">
        <v>0.19814719505918682</v>
      </c>
      <c r="F46" s="87">
        <v>196</v>
      </c>
      <c r="G46" s="88">
        <v>0.17948717948717949</v>
      </c>
      <c r="H46" s="79">
        <v>0.96428571428571419</v>
      </c>
      <c r="I46" s="87">
        <v>296</v>
      </c>
      <c r="J46" s="89">
        <v>0.30067567567567566</v>
      </c>
      <c r="K46" s="86">
        <v>2254</v>
      </c>
      <c r="L46" s="77">
        <v>0.1808843592007062</v>
      </c>
      <c r="M46" s="87">
        <v>989</v>
      </c>
      <c r="N46" s="88">
        <v>0.17651258254506513</v>
      </c>
      <c r="O46" s="79">
        <v>1.2790697674418605</v>
      </c>
    </row>
    <row r="47" spans="2:15">
      <c r="B47" s="74"/>
      <c r="C47" s="75" t="s">
        <v>12</v>
      </c>
      <c r="D47" s="86">
        <v>439</v>
      </c>
      <c r="E47" s="77">
        <v>0.22593926917138446</v>
      </c>
      <c r="F47" s="87">
        <v>136</v>
      </c>
      <c r="G47" s="88">
        <v>0.12454212454212454</v>
      </c>
      <c r="H47" s="79">
        <v>2.2279411764705883</v>
      </c>
      <c r="I47" s="87">
        <v>465</v>
      </c>
      <c r="J47" s="89">
        <v>-5.5913978494623651E-2</v>
      </c>
      <c r="K47" s="86">
        <v>2046</v>
      </c>
      <c r="L47" s="77">
        <v>0.16419227991332958</v>
      </c>
      <c r="M47" s="87">
        <v>631</v>
      </c>
      <c r="N47" s="88">
        <v>0.11261824022844905</v>
      </c>
      <c r="O47" s="79">
        <v>2.2424722662440573</v>
      </c>
    </row>
    <row r="48" spans="2:15">
      <c r="B48" s="74"/>
      <c r="C48" s="75" t="s">
        <v>11</v>
      </c>
      <c r="D48" s="86">
        <v>339</v>
      </c>
      <c r="E48" s="77">
        <v>0.17447246525990737</v>
      </c>
      <c r="F48" s="87">
        <v>190</v>
      </c>
      <c r="G48" s="88">
        <v>0.17399267399267399</v>
      </c>
      <c r="H48" s="79">
        <v>0.78421052631578947</v>
      </c>
      <c r="I48" s="87">
        <v>226</v>
      </c>
      <c r="J48" s="89">
        <v>0.5</v>
      </c>
      <c r="K48" s="86">
        <v>1957</v>
      </c>
      <c r="L48" s="77">
        <v>0.15704999598748093</v>
      </c>
      <c r="M48" s="87">
        <v>1050</v>
      </c>
      <c r="N48" s="88">
        <v>0.18739960735320363</v>
      </c>
      <c r="O48" s="79">
        <v>0.8638095238095238</v>
      </c>
    </row>
    <row r="49" spans="2:15">
      <c r="B49" s="116"/>
      <c r="C49" s="75" t="s">
        <v>4</v>
      </c>
      <c r="D49" s="86">
        <v>369</v>
      </c>
      <c r="E49" s="77">
        <v>0.18991250643335048</v>
      </c>
      <c r="F49" s="87">
        <v>243</v>
      </c>
      <c r="G49" s="88">
        <v>0.22252747252747251</v>
      </c>
      <c r="H49" s="79">
        <v>0.5185185185185186</v>
      </c>
      <c r="I49" s="87">
        <v>436</v>
      </c>
      <c r="J49" s="89">
        <v>-0.15366972477064222</v>
      </c>
      <c r="K49" s="86">
        <v>1861</v>
      </c>
      <c r="L49" s="77">
        <v>0.14934595939330711</v>
      </c>
      <c r="M49" s="87">
        <v>919</v>
      </c>
      <c r="N49" s="88">
        <v>0.16401927538818489</v>
      </c>
      <c r="O49" s="79">
        <v>1.0250272034820456</v>
      </c>
    </row>
    <row r="50" spans="2:15">
      <c r="B50" s="74"/>
      <c r="C50" s="75" t="s">
        <v>15</v>
      </c>
      <c r="D50" s="86">
        <v>44</v>
      </c>
      <c r="E50" s="77">
        <v>2.2645393721049924E-2</v>
      </c>
      <c r="F50" s="87">
        <v>14</v>
      </c>
      <c r="G50" s="88">
        <v>1.282051282051282E-2</v>
      </c>
      <c r="H50" s="79">
        <v>2.1428571428571428</v>
      </c>
      <c r="I50" s="87">
        <v>89</v>
      </c>
      <c r="J50" s="89">
        <v>-0.5056179775280899</v>
      </c>
      <c r="K50" s="86">
        <v>465</v>
      </c>
      <c r="L50" s="77">
        <v>3.7316427253029451E-2</v>
      </c>
      <c r="M50" s="87">
        <v>184</v>
      </c>
      <c r="N50" s="88">
        <v>3.2839550240942351E-2</v>
      </c>
      <c r="O50" s="79">
        <v>1.527173913043478</v>
      </c>
    </row>
    <row r="51" spans="2:15">
      <c r="B51" s="74"/>
      <c r="C51" s="75" t="s">
        <v>14</v>
      </c>
      <c r="D51" s="86">
        <v>117</v>
      </c>
      <c r="E51" s="77">
        <v>6.0216160576428202E-2</v>
      </c>
      <c r="F51" s="87">
        <v>44</v>
      </c>
      <c r="G51" s="88">
        <v>4.0293040293040296E-2</v>
      </c>
      <c r="H51" s="79">
        <v>1.6590909090909092</v>
      </c>
      <c r="I51" s="87">
        <v>61</v>
      </c>
      <c r="J51" s="89">
        <v>0.91803278688524581</v>
      </c>
      <c r="K51" s="86">
        <v>436</v>
      </c>
      <c r="L51" s="77">
        <v>3.4989166198539444E-2</v>
      </c>
      <c r="M51" s="87">
        <v>273</v>
      </c>
      <c r="N51" s="88">
        <v>4.8723897911832945E-2</v>
      </c>
      <c r="O51" s="79">
        <v>0.59706959706959717</v>
      </c>
    </row>
    <row r="52" spans="2:15">
      <c r="B52" s="74"/>
      <c r="C52" s="75" t="s">
        <v>75</v>
      </c>
      <c r="D52" s="86">
        <v>26</v>
      </c>
      <c r="E52" s="77">
        <v>1.3381369016984045E-2</v>
      </c>
      <c r="F52" s="87">
        <v>20</v>
      </c>
      <c r="G52" s="88">
        <v>1.8315018315018316E-2</v>
      </c>
      <c r="H52" s="79">
        <v>0.30000000000000004</v>
      </c>
      <c r="I52" s="87">
        <v>38</v>
      </c>
      <c r="J52" s="89">
        <v>-0.31578947368421051</v>
      </c>
      <c r="K52" s="86">
        <v>163</v>
      </c>
      <c r="L52" s="77">
        <v>1.3080812133857636E-2</v>
      </c>
      <c r="M52" s="87">
        <v>45</v>
      </c>
      <c r="N52" s="88">
        <v>8.031411743708727E-3</v>
      </c>
      <c r="O52" s="79">
        <v>2.6222222222222222</v>
      </c>
    </row>
    <row r="53" spans="2:15">
      <c r="B53" s="133"/>
      <c r="C53" s="90" t="s">
        <v>39</v>
      </c>
      <c r="D53" s="91">
        <v>0</v>
      </c>
      <c r="E53" s="92">
        <v>0</v>
      </c>
      <c r="F53" s="91">
        <v>0</v>
      </c>
      <c r="G53" s="97">
        <v>0</v>
      </c>
      <c r="H53" s="93"/>
      <c r="I53" s="91">
        <v>1</v>
      </c>
      <c r="J53" s="98">
        <v>-1</v>
      </c>
      <c r="K53" s="91">
        <v>1</v>
      </c>
      <c r="L53" s="97">
        <v>8.0250381189310652E-5</v>
      </c>
      <c r="M53" s="91">
        <v>5</v>
      </c>
      <c r="N53" s="97">
        <v>8.9237908263430305E-4</v>
      </c>
      <c r="O53" s="94">
        <v>-0.8</v>
      </c>
    </row>
    <row r="54" spans="2:15">
      <c r="B54" s="25" t="s">
        <v>6</v>
      </c>
      <c r="C54" s="95" t="s">
        <v>40</v>
      </c>
      <c r="D54" s="38">
        <v>1943</v>
      </c>
      <c r="E54" s="18">
        <v>0.99999999999999989</v>
      </c>
      <c r="F54" s="38">
        <v>1091</v>
      </c>
      <c r="G54" s="18">
        <v>0.99908424908424898</v>
      </c>
      <c r="H54" s="19">
        <v>0.78093492208982584</v>
      </c>
      <c r="I54" s="38">
        <v>2209</v>
      </c>
      <c r="J54" s="20">
        <v>-0.12041647804436395</v>
      </c>
      <c r="K54" s="38">
        <v>12460</v>
      </c>
      <c r="L54" s="18">
        <v>0.99991974961881058</v>
      </c>
      <c r="M54" s="38">
        <v>5601</v>
      </c>
      <c r="N54" s="20">
        <v>0.99964304836694606</v>
      </c>
      <c r="O54" s="22">
        <v>1.2246027495090162</v>
      </c>
    </row>
    <row r="55" spans="2:15">
      <c r="B55" s="25" t="s">
        <v>62</v>
      </c>
      <c r="C55" s="95" t="s">
        <v>40</v>
      </c>
      <c r="D55" s="96">
        <v>0</v>
      </c>
      <c r="E55" s="18">
        <v>1</v>
      </c>
      <c r="F55" s="96">
        <v>0</v>
      </c>
      <c r="G55" s="18">
        <v>1</v>
      </c>
      <c r="H55" s="19"/>
      <c r="I55" s="96">
        <v>0</v>
      </c>
      <c r="J55" s="20"/>
      <c r="K55" s="96">
        <v>0</v>
      </c>
      <c r="L55" s="18">
        <v>1</v>
      </c>
      <c r="M55" s="96">
        <v>1</v>
      </c>
      <c r="N55" s="18">
        <v>1</v>
      </c>
      <c r="O55" s="22">
        <v>-1</v>
      </c>
    </row>
    <row r="56" spans="2:15">
      <c r="B56" s="26"/>
      <c r="C56" s="99" t="s">
        <v>40</v>
      </c>
      <c r="D56" s="39">
        <v>1943</v>
      </c>
      <c r="E56" s="13">
        <v>1</v>
      </c>
      <c r="F56" s="39">
        <v>1092</v>
      </c>
      <c r="G56" s="13">
        <v>1</v>
      </c>
      <c r="H56" s="14">
        <v>0.7793040293040292</v>
      </c>
      <c r="I56" s="39">
        <v>2209</v>
      </c>
      <c r="J56" s="15">
        <v>-0.12041647804436395</v>
      </c>
      <c r="K56" s="39">
        <v>12461</v>
      </c>
      <c r="L56" s="13">
        <v>1</v>
      </c>
      <c r="M56" s="39">
        <v>5603</v>
      </c>
      <c r="N56" s="13">
        <v>1</v>
      </c>
      <c r="O56" s="23">
        <v>1.2239871497412103</v>
      </c>
    </row>
    <row r="57" spans="2:15">
      <c r="B57" s="36" t="s">
        <v>53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2:15">
      <c r="B59" s="172" t="s">
        <v>60</v>
      </c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24"/>
    </row>
    <row r="60" spans="2:15">
      <c r="B60" s="173" t="s">
        <v>61</v>
      </c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9" t="s">
        <v>46</v>
      </c>
    </row>
    <row r="61" spans="2:15">
      <c r="B61" s="194" t="s">
        <v>31</v>
      </c>
      <c r="C61" s="194" t="s">
        <v>1</v>
      </c>
      <c r="D61" s="177" t="s">
        <v>99</v>
      </c>
      <c r="E61" s="168"/>
      <c r="F61" s="168"/>
      <c r="G61" s="168"/>
      <c r="H61" s="178"/>
      <c r="I61" s="168" t="s">
        <v>92</v>
      </c>
      <c r="J61" s="168"/>
      <c r="K61" s="177" t="s">
        <v>100</v>
      </c>
      <c r="L61" s="168"/>
      <c r="M61" s="168"/>
      <c r="N61" s="168"/>
      <c r="O61" s="178"/>
    </row>
    <row r="62" spans="2:15">
      <c r="B62" s="195"/>
      <c r="C62" s="195"/>
      <c r="D62" s="174" t="s">
        <v>101</v>
      </c>
      <c r="E62" s="175"/>
      <c r="F62" s="175"/>
      <c r="G62" s="175"/>
      <c r="H62" s="176"/>
      <c r="I62" s="175" t="s">
        <v>93</v>
      </c>
      <c r="J62" s="175"/>
      <c r="K62" s="174" t="s">
        <v>102</v>
      </c>
      <c r="L62" s="175"/>
      <c r="M62" s="175"/>
      <c r="N62" s="175"/>
      <c r="O62" s="176"/>
    </row>
    <row r="63" spans="2:15" ht="15" customHeight="1">
      <c r="B63" s="195"/>
      <c r="C63" s="202"/>
      <c r="D63" s="166">
        <v>2021</v>
      </c>
      <c r="E63" s="169"/>
      <c r="F63" s="179">
        <v>2020</v>
      </c>
      <c r="G63" s="179"/>
      <c r="H63" s="196" t="s">
        <v>32</v>
      </c>
      <c r="I63" s="198">
        <v>2021</v>
      </c>
      <c r="J63" s="166" t="s">
        <v>103</v>
      </c>
      <c r="K63" s="166">
        <v>2021</v>
      </c>
      <c r="L63" s="169"/>
      <c r="M63" s="179">
        <v>2020</v>
      </c>
      <c r="N63" s="169"/>
      <c r="O63" s="185" t="s">
        <v>32</v>
      </c>
    </row>
    <row r="64" spans="2:15" ht="14.45" customHeight="1">
      <c r="B64" s="186" t="s">
        <v>31</v>
      </c>
      <c r="C64" s="200" t="s">
        <v>34</v>
      </c>
      <c r="D64" s="170"/>
      <c r="E64" s="171"/>
      <c r="F64" s="180"/>
      <c r="G64" s="180"/>
      <c r="H64" s="197"/>
      <c r="I64" s="199"/>
      <c r="J64" s="167"/>
      <c r="K64" s="170"/>
      <c r="L64" s="171"/>
      <c r="M64" s="180"/>
      <c r="N64" s="171"/>
      <c r="O64" s="185"/>
    </row>
    <row r="65" spans="2:15" ht="15" customHeight="1">
      <c r="B65" s="186"/>
      <c r="C65" s="200"/>
      <c r="D65" s="161" t="s">
        <v>35</v>
      </c>
      <c r="E65" s="157" t="s">
        <v>2</v>
      </c>
      <c r="F65" s="160" t="s">
        <v>35</v>
      </c>
      <c r="G65" s="56" t="s">
        <v>2</v>
      </c>
      <c r="H65" s="188" t="s">
        <v>36</v>
      </c>
      <c r="I65" s="57" t="s">
        <v>35</v>
      </c>
      <c r="J65" s="190" t="s">
        <v>104</v>
      </c>
      <c r="K65" s="161" t="s">
        <v>35</v>
      </c>
      <c r="L65" s="55" t="s">
        <v>2</v>
      </c>
      <c r="M65" s="160" t="s">
        <v>35</v>
      </c>
      <c r="N65" s="55" t="s">
        <v>2</v>
      </c>
      <c r="O65" s="192" t="s">
        <v>36</v>
      </c>
    </row>
    <row r="66" spans="2:15" ht="14.25" customHeight="1">
      <c r="B66" s="187"/>
      <c r="C66" s="201"/>
      <c r="D66" s="158" t="s">
        <v>37</v>
      </c>
      <c r="E66" s="159" t="s">
        <v>38</v>
      </c>
      <c r="F66" s="53" t="s">
        <v>37</v>
      </c>
      <c r="G66" s="54" t="s">
        <v>38</v>
      </c>
      <c r="H66" s="189"/>
      <c r="I66" s="58" t="s">
        <v>37</v>
      </c>
      <c r="J66" s="191"/>
      <c r="K66" s="158" t="s">
        <v>37</v>
      </c>
      <c r="L66" s="159" t="s">
        <v>38</v>
      </c>
      <c r="M66" s="53" t="s">
        <v>37</v>
      </c>
      <c r="N66" s="159" t="s">
        <v>38</v>
      </c>
      <c r="O66" s="193"/>
    </row>
    <row r="67" spans="2:15">
      <c r="B67" s="74"/>
      <c r="C67" s="67" t="s">
        <v>15</v>
      </c>
      <c r="D67" s="84">
        <v>94</v>
      </c>
      <c r="E67" s="69">
        <v>0.42342342342342343</v>
      </c>
      <c r="F67" s="85">
        <v>79</v>
      </c>
      <c r="G67" s="70">
        <v>0.48466257668711654</v>
      </c>
      <c r="H67" s="71">
        <v>0.18987341772151889</v>
      </c>
      <c r="I67" s="84">
        <v>128</v>
      </c>
      <c r="J67" s="73">
        <v>-0.265625</v>
      </c>
      <c r="K67" s="84">
        <v>522</v>
      </c>
      <c r="L67" s="69">
        <v>0.43865546218487395</v>
      </c>
      <c r="M67" s="85">
        <v>434</v>
      </c>
      <c r="N67" s="70">
        <v>0.47276688453159044</v>
      </c>
      <c r="O67" s="71">
        <v>0.20276497695852536</v>
      </c>
    </row>
    <row r="68" spans="2:15">
      <c r="B68" s="74"/>
      <c r="C68" s="75" t="s">
        <v>12</v>
      </c>
      <c r="D68" s="86">
        <v>31</v>
      </c>
      <c r="E68" s="77">
        <v>0.13963963963963963</v>
      </c>
      <c r="F68" s="87">
        <v>23</v>
      </c>
      <c r="G68" s="88">
        <v>0.1411042944785276</v>
      </c>
      <c r="H68" s="79">
        <v>0.34782608695652173</v>
      </c>
      <c r="I68" s="86">
        <v>32</v>
      </c>
      <c r="J68" s="89">
        <v>-3.125E-2</v>
      </c>
      <c r="K68" s="86">
        <v>243</v>
      </c>
      <c r="L68" s="77">
        <v>0.2042016806722689</v>
      </c>
      <c r="M68" s="87">
        <v>169</v>
      </c>
      <c r="N68" s="88">
        <v>0.1840958605664488</v>
      </c>
      <c r="O68" s="79">
        <v>0.43786982248520712</v>
      </c>
    </row>
    <row r="69" spans="2:15">
      <c r="B69" s="74"/>
      <c r="C69" s="75" t="s">
        <v>4</v>
      </c>
      <c r="D69" s="86">
        <v>47</v>
      </c>
      <c r="E69" s="77">
        <v>0.21171171171171171</v>
      </c>
      <c r="F69" s="87">
        <v>18</v>
      </c>
      <c r="G69" s="88">
        <v>0.11042944785276074</v>
      </c>
      <c r="H69" s="79">
        <v>1.6111111111111112</v>
      </c>
      <c r="I69" s="87"/>
      <c r="J69" s="89"/>
      <c r="K69" s="86">
        <v>230</v>
      </c>
      <c r="L69" s="77">
        <v>0.19327731092436976</v>
      </c>
      <c r="M69" s="87">
        <v>151</v>
      </c>
      <c r="N69" s="88">
        <v>0.16448801742919389</v>
      </c>
      <c r="O69" s="79">
        <v>0.52317880794701987</v>
      </c>
    </row>
    <row r="70" spans="2:15" ht="14.45" customHeight="1">
      <c r="B70" s="74"/>
      <c r="C70" s="75" t="s">
        <v>51</v>
      </c>
      <c r="D70" s="86">
        <v>24</v>
      </c>
      <c r="E70" s="77">
        <v>0.10810810810810811</v>
      </c>
      <c r="F70" s="87">
        <v>27</v>
      </c>
      <c r="G70" s="88">
        <v>0.16564417177914109</v>
      </c>
      <c r="H70" s="79">
        <v>-0.11111111111111116</v>
      </c>
      <c r="I70" s="87"/>
      <c r="J70" s="89"/>
      <c r="K70" s="86">
        <v>57</v>
      </c>
      <c r="L70" s="77">
        <v>4.789915966386555E-2</v>
      </c>
      <c r="M70" s="87">
        <v>56</v>
      </c>
      <c r="N70" s="88">
        <v>6.1002178649237473E-2</v>
      </c>
      <c r="O70" s="79">
        <v>1.7857142857142794E-2</v>
      </c>
    </row>
    <row r="71" spans="2:15" ht="14.45" customHeight="1">
      <c r="B71" s="116"/>
      <c r="C71" s="75" t="s">
        <v>3</v>
      </c>
      <c r="D71" s="86">
        <v>9</v>
      </c>
      <c r="E71" s="77">
        <v>4.0540540540540543E-2</v>
      </c>
      <c r="F71" s="87">
        <v>11</v>
      </c>
      <c r="G71" s="88">
        <v>6.7484662576687116E-2</v>
      </c>
      <c r="H71" s="79">
        <v>-0.18181818181818177</v>
      </c>
      <c r="I71" s="87">
        <v>12</v>
      </c>
      <c r="J71" s="89">
        <v>-0.25</v>
      </c>
      <c r="K71" s="86">
        <v>47</v>
      </c>
      <c r="L71" s="77">
        <v>3.949579831932773E-2</v>
      </c>
      <c r="M71" s="87">
        <v>73</v>
      </c>
      <c r="N71" s="88">
        <v>7.9520697167755991E-2</v>
      </c>
      <c r="O71" s="79">
        <v>-0.35616438356164382</v>
      </c>
    </row>
    <row r="72" spans="2:15" ht="14.45" customHeight="1">
      <c r="B72" s="74"/>
      <c r="C72" s="75" t="s">
        <v>14</v>
      </c>
      <c r="D72" s="86">
        <v>3</v>
      </c>
      <c r="E72" s="77">
        <v>1.3513513513513514E-2</v>
      </c>
      <c r="F72" s="87">
        <v>1</v>
      </c>
      <c r="G72" s="88">
        <v>6.1349693251533744E-3</v>
      </c>
      <c r="H72" s="79">
        <v>2</v>
      </c>
      <c r="I72" s="87">
        <v>6</v>
      </c>
      <c r="J72" s="89">
        <v>-0.5</v>
      </c>
      <c r="K72" s="86">
        <v>21</v>
      </c>
      <c r="L72" s="77">
        <v>1.7647058823529412E-2</v>
      </c>
      <c r="M72" s="87">
        <v>11</v>
      </c>
      <c r="N72" s="88">
        <v>1.1982570806100218E-2</v>
      </c>
      <c r="O72" s="79">
        <v>0.90909090909090917</v>
      </c>
    </row>
    <row r="73" spans="2:15" ht="14.45" customHeight="1">
      <c r="B73" s="74"/>
      <c r="C73" s="75" t="s">
        <v>20</v>
      </c>
      <c r="D73" s="86">
        <v>1</v>
      </c>
      <c r="E73" s="77">
        <v>4.5045045045045045E-3</v>
      </c>
      <c r="F73" s="87">
        <v>1</v>
      </c>
      <c r="G73" s="88">
        <v>6.1349693251533744E-3</v>
      </c>
      <c r="H73" s="79">
        <v>0</v>
      </c>
      <c r="I73" s="87">
        <v>4</v>
      </c>
      <c r="J73" s="89">
        <v>-0.75</v>
      </c>
      <c r="K73" s="86">
        <v>14</v>
      </c>
      <c r="L73" s="77">
        <v>1.1764705882352941E-2</v>
      </c>
      <c r="M73" s="87">
        <v>6</v>
      </c>
      <c r="N73" s="88">
        <v>6.5359477124183009E-3</v>
      </c>
      <c r="O73" s="79">
        <v>1.3333333333333335</v>
      </c>
    </row>
    <row r="74" spans="2:15">
      <c r="B74" s="74"/>
      <c r="C74" s="90" t="s">
        <v>39</v>
      </c>
      <c r="D74" s="91">
        <v>13</v>
      </c>
      <c r="E74" s="92">
        <v>5.8558558558558571E-2</v>
      </c>
      <c r="F74" s="91">
        <v>3</v>
      </c>
      <c r="G74" s="97">
        <v>1.8404907975460124E-2</v>
      </c>
      <c r="H74" s="93">
        <v>3.333333333333333</v>
      </c>
      <c r="I74" s="91">
        <v>13</v>
      </c>
      <c r="J74" s="98">
        <v>0</v>
      </c>
      <c r="K74" s="91">
        <v>56</v>
      </c>
      <c r="L74" s="97">
        <v>4.7058823529411764E-2</v>
      </c>
      <c r="M74" s="91">
        <v>18</v>
      </c>
      <c r="N74" s="97">
        <v>1.9607843137254905E-2</v>
      </c>
      <c r="O74" s="94">
        <v>2.1111111111111112</v>
      </c>
    </row>
    <row r="75" spans="2:15" ht="15" customHeight="1">
      <c r="B75" s="26" t="s">
        <v>5</v>
      </c>
      <c r="C75" s="95" t="s">
        <v>40</v>
      </c>
      <c r="D75" s="38">
        <v>222</v>
      </c>
      <c r="E75" s="18">
        <v>0.99999999999999989</v>
      </c>
      <c r="F75" s="38">
        <v>163</v>
      </c>
      <c r="G75" s="18">
        <v>0.99999999999999978</v>
      </c>
      <c r="H75" s="19">
        <v>0.36196319018404899</v>
      </c>
      <c r="I75" s="38">
        <v>195</v>
      </c>
      <c r="J75" s="20">
        <v>-2.463541666666667</v>
      </c>
      <c r="K75" s="38">
        <v>1190</v>
      </c>
      <c r="L75" s="18">
        <v>0.99999999999999978</v>
      </c>
      <c r="M75" s="38">
        <v>918</v>
      </c>
      <c r="N75" s="20">
        <v>1</v>
      </c>
      <c r="O75" s="22">
        <v>0.29629629629629628</v>
      </c>
    </row>
    <row r="76" spans="2:15">
      <c r="B76" s="74"/>
      <c r="C76" s="67" t="s">
        <v>13</v>
      </c>
      <c r="D76" s="84">
        <v>67</v>
      </c>
      <c r="E76" s="69">
        <v>0.1763157894736842</v>
      </c>
      <c r="F76" s="85">
        <v>32</v>
      </c>
      <c r="G76" s="70">
        <v>0.10921501706484642</v>
      </c>
      <c r="H76" s="71">
        <v>1.09375</v>
      </c>
      <c r="I76" s="85">
        <v>114</v>
      </c>
      <c r="J76" s="73">
        <v>-0.41228070175438591</v>
      </c>
      <c r="K76" s="84">
        <v>505</v>
      </c>
      <c r="L76" s="69">
        <v>0.21094402673350041</v>
      </c>
      <c r="M76" s="85">
        <v>277</v>
      </c>
      <c r="N76" s="70">
        <v>0.17194289261328369</v>
      </c>
      <c r="O76" s="71">
        <v>0.82310469314079415</v>
      </c>
    </row>
    <row r="77" spans="2:15" ht="15" customHeight="1">
      <c r="B77" s="74"/>
      <c r="C77" s="75" t="s">
        <v>4</v>
      </c>
      <c r="D77" s="86">
        <v>98</v>
      </c>
      <c r="E77" s="77">
        <v>0.25789473684210529</v>
      </c>
      <c r="F77" s="87">
        <v>78</v>
      </c>
      <c r="G77" s="88">
        <v>0.26621160409556316</v>
      </c>
      <c r="H77" s="79">
        <v>0.25641025641025639</v>
      </c>
      <c r="I77" s="87">
        <v>90</v>
      </c>
      <c r="J77" s="89">
        <v>8.8888888888888795E-2</v>
      </c>
      <c r="K77" s="86">
        <v>466</v>
      </c>
      <c r="L77" s="77">
        <v>0.1946532999164578</v>
      </c>
      <c r="M77" s="87">
        <v>361</v>
      </c>
      <c r="N77" s="88">
        <v>0.22408441961514589</v>
      </c>
      <c r="O77" s="79">
        <v>0.29085872576177296</v>
      </c>
    </row>
    <row r="78" spans="2:15">
      <c r="B78" s="74"/>
      <c r="C78" s="75" t="s">
        <v>3</v>
      </c>
      <c r="D78" s="86">
        <v>70</v>
      </c>
      <c r="E78" s="77">
        <v>0.18421052631578946</v>
      </c>
      <c r="F78" s="87">
        <v>45</v>
      </c>
      <c r="G78" s="88">
        <v>0.15358361774744028</v>
      </c>
      <c r="H78" s="79">
        <v>0.55555555555555558</v>
      </c>
      <c r="I78" s="87">
        <v>92</v>
      </c>
      <c r="J78" s="89">
        <v>-0.23913043478260865</v>
      </c>
      <c r="K78" s="86">
        <v>463</v>
      </c>
      <c r="L78" s="77">
        <v>0.1934001670843776</v>
      </c>
      <c r="M78" s="87">
        <v>233</v>
      </c>
      <c r="N78" s="88">
        <v>0.1446306641837368</v>
      </c>
      <c r="O78" s="79">
        <v>0.98712446351931327</v>
      </c>
    </row>
    <row r="79" spans="2:15" ht="15" customHeight="1">
      <c r="B79" s="74"/>
      <c r="C79" s="75" t="s">
        <v>12</v>
      </c>
      <c r="D79" s="86">
        <v>44</v>
      </c>
      <c r="E79" s="77">
        <v>0.11578947368421053</v>
      </c>
      <c r="F79" s="87">
        <v>63</v>
      </c>
      <c r="G79" s="88">
        <v>0.21501706484641639</v>
      </c>
      <c r="H79" s="79">
        <v>-0.30158730158730163</v>
      </c>
      <c r="I79" s="87">
        <v>84</v>
      </c>
      <c r="J79" s="89">
        <v>-0.47619047619047616</v>
      </c>
      <c r="K79" s="86">
        <v>410</v>
      </c>
      <c r="L79" s="77">
        <v>0.17126148705096073</v>
      </c>
      <c r="M79" s="87">
        <v>330</v>
      </c>
      <c r="N79" s="88">
        <v>0.2048417132216015</v>
      </c>
      <c r="O79" s="79">
        <v>0.24242424242424243</v>
      </c>
    </row>
    <row r="80" spans="2:15">
      <c r="B80" s="116"/>
      <c r="C80" s="75" t="s">
        <v>11</v>
      </c>
      <c r="D80" s="86">
        <v>74</v>
      </c>
      <c r="E80" s="77">
        <v>0.19473684210526315</v>
      </c>
      <c r="F80" s="87">
        <v>47</v>
      </c>
      <c r="G80" s="88">
        <v>0.16040955631399317</v>
      </c>
      <c r="H80" s="79">
        <v>0.57446808510638303</v>
      </c>
      <c r="I80" s="87">
        <v>42</v>
      </c>
      <c r="J80" s="89">
        <v>0.76190476190476186</v>
      </c>
      <c r="K80" s="86">
        <v>347</v>
      </c>
      <c r="L80" s="77">
        <v>0.14494569757727652</v>
      </c>
      <c r="M80" s="87">
        <v>255</v>
      </c>
      <c r="N80" s="88">
        <v>0.15828677839851024</v>
      </c>
      <c r="O80" s="79">
        <v>0.36078431372549025</v>
      </c>
    </row>
    <row r="81" spans="2:15" ht="15" customHeight="1">
      <c r="B81" s="74"/>
      <c r="C81" s="75" t="s">
        <v>14</v>
      </c>
      <c r="D81" s="86">
        <v>16</v>
      </c>
      <c r="E81" s="77">
        <v>4.2105263157894736E-2</v>
      </c>
      <c r="F81" s="87">
        <v>16</v>
      </c>
      <c r="G81" s="88">
        <v>5.4607508532423209E-2</v>
      </c>
      <c r="H81" s="79">
        <v>0</v>
      </c>
      <c r="I81" s="87">
        <v>13</v>
      </c>
      <c r="J81" s="89">
        <v>0.23076923076923084</v>
      </c>
      <c r="K81" s="86">
        <v>139</v>
      </c>
      <c r="L81" s="77">
        <v>5.8061821219715953E-2</v>
      </c>
      <c r="M81" s="87">
        <v>95</v>
      </c>
      <c r="N81" s="88">
        <v>5.8969584109248914E-2</v>
      </c>
      <c r="O81" s="79">
        <v>0.46315789473684221</v>
      </c>
    </row>
    <row r="82" spans="2:15" ht="15" customHeight="1">
      <c r="B82" s="74"/>
      <c r="C82" s="75" t="s">
        <v>15</v>
      </c>
      <c r="D82" s="86">
        <v>9</v>
      </c>
      <c r="E82" s="77">
        <v>2.368421052631579E-2</v>
      </c>
      <c r="F82" s="87">
        <v>9</v>
      </c>
      <c r="G82" s="88">
        <v>3.0716723549488054E-2</v>
      </c>
      <c r="H82" s="79">
        <v>0</v>
      </c>
      <c r="I82" s="87">
        <v>3</v>
      </c>
      <c r="J82" s="89">
        <v>2</v>
      </c>
      <c r="K82" s="86">
        <v>54</v>
      </c>
      <c r="L82" s="77">
        <v>2.2556390977443608E-2</v>
      </c>
      <c r="M82" s="87">
        <v>39</v>
      </c>
      <c r="N82" s="88">
        <v>2.4208566108007448E-2</v>
      </c>
      <c r="O82" s="79">
        <v>0.38461538461538458</v>
      </c>
    </row>
    <row r="83" spans="2:15" ht="15" customHeight="1">
      <c r="B83" s="133"/>
      <c r="C83" s="90" t="s">
        <v>39</v>
      </c>
      <c r="D83" s="91">
        <v>2</v>
      </c>
      <c r="E83" s="92">
        <v>5.263157894736842E-3</v>
      </c>
      <c r="F83" s="91">
        <v>3</v>
      </c>
      <c r="G83" s="97">
        <v>1.0238907849829351E-2</v>
      </c>
      <c r="H83" s="93">
        <v>-0.33333333333333337</v>
      </c>
      <c r="I83" s="91">
        <v>2</v>
      </c>
      <c r="J83" s="98">
        <v>0</v>
      </c>
      <c r="K83" s="91">
        <v>10</v>
      </c>
      <c r="L83" s="97">
        <v>4.1771094402673348E-3</v>
      </c>
      <c r="M83" s="91">
        <v>21</v>
      </c>
      <c r="N83" s="97">
        <v>1.3035381750465549E-2</v>
      </c>
      <c r="O83" s="94">
        <v>-0.52380952380952384</v>
      </c>
    </row>
    <row r="84" spans="2:15" ht="15" customHeight="1">
      <c r="B84" s="25" t="s">
        <v>6</v>
      </c>
      <c r="C84" s="95" t="s">
        <v>40</v>
      </c>
      <c r="D84" s="38">
        <v>380</v>
      </c>
      <c r="E84" s="18">
        <v>1</v>
      </c>
      <c r="F84" s="38">
        <v>293</v>
      </c>
      <c r="G84" s="18">
        <v>1</v>
      </c>
      <c r="H84" s="19">
        <v>0.29692832764505117</v>
      </c>
      <c r="I84" s="38">
        <v>440</v>
      </c>
      <c r="J84" s="20">
        <v>-0.13636363636363635</v>
      </c>
      <c r="K84" s="38">
        <v>2394</v>
      </c>
      <c r="L84" s="18">
        <v>1</v>
      </c>
      <c r="M84" s="38">
        <v>1611</v>
      </c>
      <c r="N84" s="20">
        <v>1</v>
      </c>
      <c r="O84" s="22">
        <v>0.48603351955307272</v>
      </c>
    </row>
    <row r="85" spans="2:15">
      <c r="B85" s="25" t="s">
        <v>62</v>
      </c>
      <c r="C85" s="95" t="s">
        <v>40</v>
      </c>
      <c r="D85" s="96">
        <v>0</v>
      </c>
      <c r="E85" s="18">
        <v>1</v>
      </c>
      <c r="F85" s="96">
        <v>0</v>
      </c>
      <c r="G85" s="18">
        <v>1</v>
      </c>
      <c r="H85" s="19"/>
      <c r="I85" s="96">
        <v>0</v>
      </c>
      <c r="J85" s="20"/>
      <c r="K85" s="96">
        <v>23</v>
      </c>
      <c r="L85" s="18">
        <v>1</v>
      </c>
      <c r="M85" s="96">
        <v>5</v>
      </c>
      <c r="N85" s="18">
        <v>1</v>
      </c>
      <c r="O85" s="22">
        <v>3.5999999999999996</v>
      </c>
    </row>
    <row r="86" spans="2:15" ht="15" customHeight="1">
      <c r="B86" s="26"/>
      <c r="C86" s="99" t="s">
        <v>40</v>
      </c>
      <c r="D86" s="39">
        <v>602</v>
      </c>
      <c r="E86" s="13">
        <v>1</v>
      </c>
      <c r="F86" s="39">
        <v>456</v>
      </c>
      <c r="G86" s="13">
        <v>1</v>
      </c>
      <c r="H86" s="14">
        <v>0.32017543859649122</v>
      </c>
      <c r="I86" s="39">
        <v>680</v>
      </c>
      <c r="J86" s="15">
        <v>-0.11470588235294121</v>
      </c>
      <c r="K86" s="39">
        <v>3607</v>
      </c>
      <c r="L86" s="13">
        <v>1</v>
      </c>
      <c r="M86" s="39">
        <v>2534</v>
      </c>
      <c r="N86" s="13">
        <v>1</v>
      </c>
      <c r="O86" s="23">
        <v>0.4234411996842935</v>
      </c>
    </row>
    <row r="87" spans="2:15">
      <c r="B87" s="36" t="s">
        <v>53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K5:O5"/>
    <mergeCell ref="D5:H5"/>
    <mergeCell ref="I5:J5"/>
    <mergeCell ref="B34:N34"/>
    <mergeCell ref="B35:N35"/>
    <mergeCell ref="F6:G7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</mergeCells>
  <phoneticPr fontId="7" type="noConversion"/>
  <conditionalFormatting sqref="H24:H29 J24:J29 O24:O29 H15:H18 O15:O18">
    <cfRule type="cellIs" dxfId="131" priority="43" operator="lessThan">
      <formula>0</formula>
    </cfRule>
  </conditionalFormatting>
  <conditionalFormatting sqref="H10:H14 J10:J14 O10:O14">
    <cfRule type="cellIs" dxfId="130" priority="42" operator="lessThan">
      <formula>0</formula>
    </cfRule>
  </conditionalFormatting>
  <conditionalFormatting sqref="J18 J15:J16">
    <cfRule type="cellIs" dxfId="129" priority="41" operator="lessThan">
      <formula>0</formula>
    </cfRule>
  </conditionalFormatting>
  <conditionalFormatting sqref="D19:O26 D10:O16">
    <cfRule type="cellIs" dxfId="128" priority="40" operator="equal">
      <formula>0</formula>
    </cfRule>
  </conditionalFormatting>
  <conditionalFormatting sqref="H27:H28 O27:O28 H17:H18 O17:O18">
    <cfRule type="cellIs" dxfId="127" priority="39" operator="lessThan">
      <formula>0</formula>
    </cfRule>
  </conditionalFormatting>
  <conditionalFormatting sqref="H19:H23 J19:J23 O19:O23">
    <cfRule type="cellIs" dxfId="126" priority="38" operator="lessThan">
      <formula>0</formula>
    </cfRule>
  </conditionalFormatting>
  <conditionalFormatting sqref="H30 O30">
    <cfRule type="cellIs" dxfId="125" priority="37" operator="lessThan">
      <formula>0</formula>
    </cfRule>
  </conditionalFormatting>
  <conditionalFormatting sqref="H30 O30 J30">
    <cfRule type="cellIs" dxfId="124" priority="36" operator="lessThan">
      <formula>0</formula>
    </cfRule>
  </conditionalFormatting>
  <conditionalFormatting sqref="H50:H53 J50:J53 O50:O53">
    <cfRule type="cellIs" dxfId="123" priority="35" operator="lessThan">
      <formula>0</formula>
    </cfRule>
  </conditionalFormatting>
  <conditionalFormatting sqref="H53 O53">
    <cfRule type="cellIs" dxfId="122" priority="34" operator="lessThan">
      <formula>0</formula>
    </cfRule>
  </conditionalFormatting>
  <conditionalFormatting sqref="H45:H49 J45:J49 O45:O49">
    <cfRule type="cellIs" dxfId="121" priority="32" operator="lessThan">
      <formula>0</formula>
    </cfRule>
  </conditionalFormatting>
  <conditionalFormatting sqref="D45:O52">
    <cfRule type="cellIs" dxfId="120" priority="31" operator="equal">
      <formula>0</formula>
    </cfRule>
  </conditionalFormatting>
  <conditionalFormatting sqref="H55 J55 O55">
    <cfRule type="cellIs" dxfId="119" priority="30" operator="lessThan">
      <formula>0</formula>
    </cfRule>
  </conditionalFormatting>
  <conditionalFormatting sqref="H54 J54 O54">
    <cfRule type="cellIs" dxfId="118" priority="29" operator="lessThan">
      <formula>0</formula>
    </cfRule>
  </conditionalFormatting>
  <conditionalFormatting sqref="H54 O54">
    <cfRule type="cellIs" dxfId="117" priority="28" operator="lessThan">
      <formula>0</formula>
    </cfRule>
  </conditionalFormatting>
  <conditionalFormatting sqref="H56 O56">
    <cfRule type="cellIs" dxfId="116" priority="27" operator="lessThan">
      <formula>0</formula>
    </cfRule>
  </conditionalFormatting>
  <conditionalFormatting sqref="H56 O56 J56">
    <cfRule type="cellIs" dxfId="115" priority="26" operator="lessThan">
      <formula>0</formula>
    </cfRule>
  </conditionalFormatting>
  <conditionalFormatting sqref="H67:H71 J67:J71 O67:O71">
    <cfRule type="cellIs" dxfId="114" priority="25" operator="lessThan">
      <formula>0</formula>
    </cfRule>
  </conditionalFormatting>
  <conditionalFormatting sqref="J72:J73 O72:O73 H72:H73">
    <cfRule type="cellIs" dxfId="113" priority="24" operator="lessThan">
      <formula>0</formula>
    </cfRule>
  </conditionalFormatting>
  <conditionalFormatting sqref="D76:O82 D67:O73">
    <cfRule type="cellIs" dxfId="112" priority="23" operator="equal">
      <formula>0</formula>
    </cfRule>
  </conditionalFormatting>
  <conditionalFormatting sqref="H81:H83 J81:J83 O81:O83">
    <cfRule type="cellIs" dxfId="111" priority="22" operator="lessThan">
      <formula>0</formula>
    </cfRule>
  </conditionalFormatting>
  <conditionalFormatting sqref="H76:H80 J76:J80 O76:O80">
    <cfRule type="cellIs" dxfId="110" priority="21" operator="lessThan">
      <formula>0</formula>
    </cfRule>
  </conditionalFormatting>
  <conditionalFormatting sqref="H74 O74">
    <cfRule type="cellIs" dxfId="109" priority="20" operator="lessThan">
      <formula>0</formula>
    </cfRule>
  </conditionalFormatting>
  <conditionalFormatting sqref="H74 J74 O74">
    <cfRule type="cellIs" dxfId="108" priority="19" operator="lessThan">
      <formula>0</formula>
    </cfRule>
  </conditionalFormatting>
  <conditionalFormatting sqref="H83 O83">
    <cfRule type="cellIs" dxfId="107" priority="16" operator="lessThan">
      <formula>0</formula>
    </cfRule>
  </conditionalFormatting>
  <conditionalFormatting sqref="H85 J85 O85">
    <cfRule type="cellIs" dxfId="106" priority="15" operator="lessThan">
      <formula>0</formula>
    </cfRule>
  </conditionalFormatting>
  <conditionalFormatting sqref="H84 J84 O84">
    <cfRule type="cellIs" dxfId="105" priority="14" operator="lessThan">
      <formula>0</formula>
    </cfRule>
  </conditionalFormatting>
  <conditionalFormatting sqref="H84 O84">
    <cfRule type="cellIs" dxfId="104" priority="13" operator="lessThan">
      <formula>0</formula>
    </cfRule>
  </conditionalFormatting>
  <conditionalFormatting sqref="H86 O86">
    <cfRule type="cellIs" dxfId="103" priority="12" operator="lessThan">
      <formula>0</formula>
    </cfRule>
  </conditionalFormatting>
  <conditionalFormatting sqref="H86 O86 J86">
    <cfRule type="cellIs" dxfId="102" priority="11" operator="lessThan">
      <formula>0</formula>
    </cfRule>
  </conditionalFormatting>
  <conditionalFormatting sqref="H75 J75 O75">
    <cfRule type="cellIs" dxfId="99" priority="8" operator="lessThan">
      <formula>0</formula>
    </cfRule>
  </conditionalFormatting>
  <conditionalFormatting sqref="H75 O75">
    <cfRule type="cellIs" dxfId="98" priority="7" operator="lessThan">
      <formula>0</formula>
    </cfRule>
  </conditionalFormatting>
  <conditionalFormatting sqref="H44 J44 O44">
    <cfRule type="cellIs" dxfId="44" priority="4" operator="lessThan">
      <formula>0</formula>
    </cfRule>
  </conditionalFormatting>
  <conditionalFormatting sqref="H44 O44">
    <cfRule type="cellIs" dxfId="43" priority="3" operator="lessThan">
      <formula>0</formula>
    </cfRule>
  </conditionalFormatting>
  <conditionalFormatting sqref="H42:H43 J42:J43 O42:O43">
    <cfRule type="cellIs" dxfId="40" priority="2" operator="lessThan">
      <formula>0</formula>
    </cfRule>
  </conditionalFormatting>
  <conditionalFormatting sqref="D42:O43">
    <cfRule type="cellIs" dxfId="39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0"/>
      <c r="I1"/>
      <c r="O1" s="65">
        <v>44383</v>
      </c>
    </row>
    <row r="2" spans="2:15">
      <c r="B2" s="172" t="s">
        <v>29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24"/>
    </row>
    <row r="3" spans="2:15">
      <c r="B3" s="173" t="s">
        <v>30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37" t="s">
        <v>46</v>
      </c>
    </row>
    <row r="4" spans="2:15" ht="14.45" customHeight="1">
      <c r="B4" s="194" t="s">
        <v>31</v>
      </c>
      <c r="C4" s="194" t="s">
        <v>1</v>
      </c>
      <c r="D4" s="177" t="s">
        <v>99</v>
      </c>
      <c r="E4" s="168"/>
      <c r="F4" s="168"/>
      <c r="G4" s="168"/>
      <c r="H4" s="178"/>
      <c r="I4" s="168" t="s">
        <v>92</v>
      </c>
      <c r="J4" s="168"/>
      <c r="K4" s="177" t="s">
        <v>100</v>
      </c>
      <c r="L4" s="168"/>
      <c r="M4" s="168"/>
      <c r="N4" s="168"/>
      <c r="O4" s="178"/>
    </row>
    <row r="5" spans="2:15" ht="14.45" customHeight="1">
      <c r="B5" s="195"/>
      <c r="C5" s="195"/>
      <c r="D5" s="174" t="s">
        <v>101</v>
      </c>
      <c r="E5" s="175"/>
      <c r="F5" s="175"/>
      <c r="G5" s="175"/>
      <c r="H5" s="176"/>
      <c r="I5" s="175" t="s">
        <v>93</v>
      </c>
      <c r="J5" s="175"/>
      <c r="K5" s="174" t="s">
        <v>102</v>
      </c>
      <c r="L5" s="175"/>
      <c r="M5" s="175"/>
      <c r="N5" s="175"/>
      <c r="O5" s="176"/>
    </row>
    <row r="6" spans="2:15" ht="14.45" customHeight="1">
      <c r="B6" s="195"/>
      <c r="C6" s="202"/>
      <c r="D6" s="166">
        <v>2021</v>
      </c>
      <c r="E6" s="169"/>
      <c r="F6" s="179">
        <v>2020</v>
      </c>
      <c r="G6" s="179"/>
      <c r="H6" s="196" t="s">
        <v>32</v>
      </c>
      <c r="I6" s="198">
        <v>2021</v>
      </c>
      <c r="J6" s="166" t="s">
        <v>103</v>
      </c>
      <c r="K6" s="166">
        <v>2021</v>
      </c>
      <c r="L6" s="169"/>
      <c r="M6" s="179">
        <v>2020</v>
      </c>
      <c r="N6" s="169"/>
      <c r="O6" s="185" t="s">
        <v>32</v>
      </c>
    </row>
    <row r="7" spans="2:15" ht="15" customHeight="1">
      <c r="B7" s="186" t="s">
        <v>31</v>
      </c>
      <c r="C7" s="200" t="s">
        <v>34</v>
      </c>
      <c r="D7" s="170"/>
      <c r="E7" s="171"/>
      <c r="F7" s="180"/>
      <c r="G7" s="180"/>
      <c r="H7" s="197"/>
      <c r="I7" s="199"/>
      <c r="J7" s="167"/>
      <c r="K7" s="170"/>
      <c r="L7" s="171"/>
      <c r="M7" s="180"/>
      <c r="N7" s="171"/>
      <c r="O7" s="185"/>
    </row>
    <row r="8" spans="2:15" ht="15" customHeight="1">
      <c r="B8" s="186"/>
      <c r="C8" s="200"/>
      <c r="D8" s="161" t="s">
        <v>35</v>
      </c>
      <c r="E8" s="157" t="s">
        <v>2</v>
      </c>
      <c r="F8" s="160" t="s">
        <v>35</v>
      </c>
      <c r="G8" s="56" t="s">
        <v>2</v>
      </c>
      <c r="H8" s="188" t="s">
        <v>36</v>
      </c>
      <c r="I8" s="57" t="s">
        <v>35</v>
      </c>
      <c r="J8" s="190" t="s">
        <v>104</v>
      </c>
      <c r="K8" s="161" t="s">
        <v>35</v>
      </c>
      <c r="L8" s="55" t="s">
        <v>2</v>
      </c>
      <c r="M8" s="160" t="s">
        <v>35</v>
      </c>
      <c r="N8" s="55" t="s">
        <v>2</v>
      </c>
      <c r="O8" s="192" t="s">
        <v>36</v>
      </c>
    </row>
    <row r="9" spans="2:15" ht="15" customHeight="1">
      <c r="B9" s="187"/>
      <c r="C9" s="201"/>
      <c r="D9" s="158" t="s">
        <v>37</v>
      </c>
      <c r="E9" s="159" t="s">
        <v>38</v>
      </c>
      <c r="F9" s="53" t="s">
        <v>37</v>
      </c>
      <c r="G9" s="54" t="s">
        <v>38</v>
      </c>
      <c r="H9" s="189"/>
      <c r="I9" s="58" t="s">
        <v>37</v>
      </c>
      <c r="J9" s="191"/>
      <c r="K9" s="158" t="s">
        <v>37</v>
      </c>
      <c r="L9" s="159" t="s">
        <v>38</v>
      </c>
      <c r="M9" s="53" t="s">
        <v>37</v>
      </c>
      <c r="N9" s="159" t="s">
        <v>38</v>
      </c>
      <c r="O9" s="193"/>
    </row>
    <row r="10" spans="2:15">
      <c r="B10" s="74"/>
      <c r="C10" s="67" t="s">
        <v>12</v>
      </c>
      <c r="D10" s="84">
        <v>17</v>
      </c>
      <c r="E10" s="69">
        <v>0.54838709677419351</v>
      </c>
      <c r="F10" s="85">
        <v>7</v>
      </c>
      <c r="G10" s="70">
        <v>0.5</v>
      </c>
      <c r="H10" s="71">
        <v>1.4285714285714284</v>
      </c>
      <c r="I10" s="85">
        <v>18</v>
      </c>
      <c r="J10" s="73">
        <v>-5.555555555555558E-2</v>
      </c>
      <c r="K10" s="84">
        <v>127</v>
      </c>
      <c r="L10" s="69">
        <v>0.57727272727272727</v>
      </c>
      <c r="M10" s="85">
        <v>81</v>
      </c>
      <c r="N10" s="70">
        <v>0.58695652173913049</v>
      </c>
      <c r="O10" s="71">
        <v>0.56790123456790131</v>
      </c>
    </row>
    <row r="11" spans="2:15">
      <c r="B11" s="74"/>
      <c r="C11" s="75" t="s">
        <v>15</v>
      </c>
      <c r="D11" s="86">
        <v>3</v>
      </c>
      <c r="E11" s="77">
        <v>9.6774193548387094E-2</v>
      </c>
      <c r="F11" s="87">
        <v>3</v>
      </c>
      <c r="G11" s="88">
        <v>0.21428571428571427</v>
      </c>
      <c r="H11" s="79">
        <v>0</v>
      </c>
      <c r="I11" s="87">
        <v>7</v>
      </c>
      <c r="J11" s="89">
        <v>-0.5714285714285714</v>
      </c>
      <c r="K11" s="86">
        <v>34</v>
      </c>
      <c r="L11" s="77">
        <v>0.15454545454545454</v>
      </c>
      <c r="M11" s="87">
        <v>34</v>
      </c>
      <c r="N11" s="88">
        <v>0.24637681159420291</v>
      </c>
      <c r="O11" s="79">
        <v>0</v>
      </c>
    </row>
    <row r="12" spans="2:15">
      <c r="B12" s="74"/>
      <c r="C12" s="75" t="s">
        <v>20</v>
      </c>
      <c r="D12" s="86">
        <v>1</v>
      </c>
      <c r="E12" s="77">
        <v>3.2258064516129031E-2</v>
      </c>
      <c r="F12" s="87">
        <v>1</v>
      </c>
      <c r="G12" s="88">
        <v>7.1428571428571425E-2</v>
      </c>
      <c r="H12" s="79">
        <v>0</v>
      </c>
      <c r="I12" s="87">
        <v>4</v>
      </c>
      <c r="J12" s="89">
        <v>-0.75</v>
      </c>
      <c r="K12" s="86">
        <v>14</v>
      </c>
      <c r="L12" s="77">
        <v>6.363636363636363E-2</v>
      </c>
      <c r="M12" s="87">
        <v>6</v>
      </c>
      <c r="N12" s="88">
        <v>4.3478260869565216E-2</v>
      </c>
      <c r="O12" s="79">
        <v>1.3333333333333335</v>
      </c>
    </row>
    <row r="13" spans="2:15">
      <c r="B13" s="74"/>
      <c r="C13" s="75" t="s">
        <v>82</v>
      </c>
      <c r="D13" s="86">
        <v>2</v>
      </c>
      <c r="E13" s="77">
        <v>6.4516129032258063E-2</v>
      </c>
      <c r="F13" s="87">
        <v>0</v>
      </c>
      <c r="G13" s="88">
        <v>0</v>
      </c>
      <c r="H13" s="79"/>
      <c r="I13" s="87">
        <v>3</v>
      </c>
      <c r="J13" s="89">
        <v>-0.33333333333333337</v>
      </c>
      <c r="K13" s="86">
        <v>10</v>
      </c>
      <c r="L13" s="77">
        <v>4.5454545454545456E-2</v>
      </c>
      <c r="M13" s="87">
        <v>0</v>
      </c>
      <c r="N13" s="88">
        <v>0</v>
      </c>
      <c r="O13" s="79"/>
    </row>
    <row r="14" spans="2:15">
      <c r="B14" s="116"/>
      <c r="C14" s="75" t="s">
        <v>4</v>
      </c>
      <c r="D14" s="86">
        <v>2</v>
      </c>
      <c r="E14" s="77">
        <v>6.4516129032258063E-2</v>
      </c>
      <c r="F14" s="87">
        <v>1</v>
      </c>
      <c r="G14" s="88">
        <v>7.1428571428571425E-2</v>
      </c>
      <c r="H14" s="79">
        <v>1</v>
      </c>
      <c r="I14" s="87">
        <v>1</v>
      </c>
      <c r="J14" s="89">
        <v>1</v>
      </c>
      <c r="K14" s="86">
        <v>7</v>
      </c>
      <c r="L14" s="77">
        <v>3.1818181818181815E-2</v>
      </c>
      <c r="M14" s="87">
        <v>5</v>
      </c>
      <c r="N14" s="88">
        <v>3.6231884057971016E-2</v>
      </c>
      <c r="O14" s="79">
        <v>0.39999999999999991</v>
      </c>
    </row>
    <row r="15" spans="2:15">
      <c r="B15" s="74"/>
      <c r="C15" s="75" t="s">
        <v>14</v>
      </c>
      <c r="D15" s="86">
        <v>0</v>
      </c>
      <c r="E15" s="77">
        <v>0</v>
      </c>
      <c r="F15" s="87">
        <v>0</v>
      </c>
      <c r="G15" s="88">
        <v>0</v>
      </c>
      <c r="H15" s="79"/>
      <c r="I15" s="87">
        <v>3</v>
      </c>
      <c r="J15" s="89">
        <v>-1</v>
      </c>
      <c r="K15" s="86">
        <v>6</v>
      </c>
      <c r="L15" s="77">
        <v>2.7272727272727271E-2</v>
      </c>
      <c r="M15" s="87">
        <v>3</v>
      </c>
      <c r="N15" s="88">
        <v>2.1739130434782608E-2</v>
      </c>
      <c r="O15" s="79">
        <v>1</v>
      </c>
    </row>
    <row r="16" spans="2:15">
      <c r="B16" s="74"/>
      <c r="C16" s="75" t="s">
        <v>105</v>
      </c>
      <c r="D16" s="86">
        <v>3</v>
      </c>
      <c r="E16" s="77">
        <v>9.6774193548387094E-2</v>
      </c>
      <c r="F16" s="87">
        <v>1</v>
      </c>
      <c r="G16" s="88">
        <v>7.1428571428571425E-2</v>
      </c>
      <c r="H16" s="79">
        <v>2</v>
      </c>
      <c r="I16" s="87">
        <v>1</v>
      </c>
      <c r="J16" s="89">
        <v>2</v>
      </c>
      <c r="K16" s="86">
        <v>4</v>
      </c>
      <c r="L16" s="77">
        <v>1.8181818181818181E-2</v>
      </c>
      <c r="M16" s="87">
        <v>3</v>
      </c>
      <c r="N16" s="88">
        <v>2.1739130434782608E-2</v>
      </c>
      <c r="O16" s="79">
        <v>0.33333333333333326</v>
      </c>
    </row>
    <row r="17" spans="2:16">
      <c r="B17" s="126"/>
      <c r="C17" s="90" t="s">
        <v>39</v>
      </c>
      <c r="D17" s="91">
        <v>3</v>
      </c>
      <c r="E17" s="92">
        <v>9.6774193548387094E-2</v>
      </c>
      <c r="F17" s="91">
        <v>1</v>
      </c>
      <c r="G17" s="92">
        <v>7.1428571428571425E-2</v>
      </c>
      <c r="H17" s="93">
        <v>2</v>
      </c>
      <c r="I17" s="91">
        <v>2</v>
      </c>
      <c r="J17" s="92">
        <v>5.128205128205128E-2</v>
      </c>
      <c r="K17" s="91">
        <v>18</v>
      </c>
      <c r="L17" s="92">
        <v>8.1818181818181818E-2</v>
      </c>
      <c r="M17" s="91">
        <v>6</v>
      </c>
      <c r="N17" s="92">
        <v>4.3478260869565216E-2</v>
      </c>
      <c r="O17" s="94">
        <v>2</v>
      </c>
    </row>
    <row r="18" spans="2:16">
      <c r="B18" s="25" t="s">
        <v>47</v>
      </c>
      <c r="C18" s="95" t="s">
        <v>40</v>
      </c>
      <c r="D18" s="38">
        <v>31</v>
      </c>
      <c r="E18" s="18">
        <v>1</v>
      </c>
      <c r="F18" s="38">
        <v>14</v>
      </c>
      <c r="G18" s="18">
        <v>1</v>
      </c>
      <c r="H18" s="19">
        <v>1.2142857142857144</v>
      </c>
      <c r="I18" s="38">
        <v>39</v>
      </c>
      <c r="J18" s="20">
        <v>-0.20512820512820518</v>
      </c>
      <c r="K18" s="38">
        <v>220</v>
      </c>
      <c r="L18" s="18">
        <v>1</v>
      </c>
      <c r="M18" s="38">
        <v>138</v>
      </c>
      <c r="N18" s="20">
        <v>1</v>
      </c>
      <c r="O18" s="22">
        <v>0.59420289855072461</v>
      </c>
    </row>
    <row r="19" spans="2:16">
      <c r="B19" s="74"/>
      <c r="C19" s="67" t="s">
        <v>3</v>
      </c>
      <c r="D19" s="84">
        <v>303</v>
      </c>
      <c r="E19" s="69">
        <v>0.12052505966587113</v>
      </c>
      <c r="F19" s="85">
        <v>304</v>
      </c>
      <c r="G19" s="70">
        <v>0.19817470664928291</v>
      </c>
      <c r="H19" s="71">
        <v>-3.2894736842105088E-3</v>
      </c>
      <c r="I19" s="85">
        <v>701</v>
      </c>
      <c r="J19" s="73">
        <v>-0.56776034236804562</v>
      </c>
      <c r="K19" s="84">
        <v>3787</v>
      </c>
      <c r="L19" s="69">
        <v>0.23930489731437599</v>
      </c>
      <c r="M19" s="85">
        <v>1811</v>
      </c>
      <c r="N19" s="70">
        <v>0.22657325159514574</v>
      </c>
      <c r="O19" s="71">
        <v>1.0911098840419657</v>
      </c>
    </row>
    <row r="20" spans="2:16">
      <c r="B20" s="74"/>
      <c r="C20" s="75" t="s">
        <v>13</v>
      </c>
      <c r="D20" s="86">
        <v>452</v>
      </c>
      <c r="E20" s="77">
        <v>0.17979315831344472</v>
      </c>
      <c r="F20" s="87">
        <v>228</v>
      </c>
      <c r="G20" s="88">
        <v>0.14863102998696218</v>
      </c>
      <c r="H20" s="79">
        <v>0.98245614035087714</v>
      </c>
      <c r="I20" s="87">
        <v>410</v>
      </c>
      <c r="J20" s="89">
        <v>0.10243902439024399</v>
      </c>
      <c r="K20" s="86">
        <v>2759</v>
      </c>
      <c r="L20" s="77">
        <v>0.17434439178515007</v>
      </c>
      <c r="M20" s="87">
        <v>1266</v>
      </c>
      <c r="N20" s="88">
        <v>0.15838859001626424</v>
      </c>
      <c r="O20" s="79">
        <v>1.1793048973143758</v>
      </c>
    </row>
    <row r="21" spans="2:16">
      <c r="B21" s="74"/>
      <c r="C21" s="75" t="s">
        <v>12</v>
      </c>
      <c r="D21" s="86">
        <v>497</v>
      </c>
      <c r="E21" s="77">
        <v>0.19769291964996022</v>
      </c>
      <c r="F21" s="87">
        <v>216</v>
      </c>
      <c r="G21" s="88">
        <v>0.1408083441981747</v>
      </c>
      <c r="H21" s="79">
        <v>1.300925925925926</v>
      </c>
      <c r="I21" s="87">
        <v>563</v>
      </c>
      <c r="J21" s="89">
        <v>-0.11722912966252219</v>
      </c>
      <c r="K21" s="86">
        <v>2572</v>
      </c>
      <c r="L21" s="77">
        <v>0.16252764612954188</v>
      </c>
      <c r="M21" s="87">
        <v>1050</v>
      </c>
      <c r="N21" s="88">
        <v>0.13136494432628551</v>
      </c>
      <c r="O21" s="79">
        <v>1.4495238095238094</v>
      </c>
    </row>
    <row r="22" spans="2:16">
      <c r="B22" s="74"/>
      <c r="C22" s="75" t="s">
        <v>4</v>
      </c>
      <c r="D22" s="86">
        <v>512</v>
      </c>
      <c r="E22" s="77">
        <v>0.20365950676213207</v>
      </c>
      <c r="F22" s="87">
        <v>338</v>
      </c>
      <c r="G22" s="88">
        <v>0.22033898305084745</v>
      </c>
      <c r="H22" s="79">
        <v>0.51479289940828399</v>
      </c>
      <c r="I22" s="87">
        <v>565</v>
      </c>
      <c r="J22" s="89">
        <v>-9.3805309734513287E-2</v>
      </c>
      <c r="K22" s="86">
        <v>2550</v>
      </c>
      <c r="L22" s="77">
        <v>0.16113744075829384</v>
      </c>
      <c r="M22" s="87">
        <v>1426</v>
      </c>
      <c r="N22" s="88">
        <v>0.17840610534217441</v>
      </c>
      <c r="O22" s="79">
        <v>0.78821879382889204</v>
      </c>
    </row>
    <row r="23" spans="2:16">
      <c r="B23" s="116"/>
      <c r="C23" s="75" t="s">
        <v>11</v>
      </c>
      <c r="D23" s="86">
        <v>413</v>
      </c>
      <c r="E23" s="77">
        <v>0.16428003182179793</v>
      </c>
      <c r="F23" s="87">
        <v>237</v>
      </c>
      <c r="G23" s="88">
        <v>0.1544980443285528</v>
      </c>
      <c r="H23" s="79">
        <v>0.7426160337552743</v>
      </c>
      <c r="I23" s="87">
        <v>268</v>
      </c>
      <c r="J23" s="89">
        <v>0.54104477611940305</v>
      </c>
      <c r="K23" s="86">
        <v>2306</v>
      </c>
      <c r="L23" s="77">
        <v>0.14571879936808846</v>
      </c>
      <c r="M23" s="87">
        <v>1305</v>
      </c>
      <c r="N23" s="88">
        <v>0.16326785937695484</v>
      </c>
      <c r="O23" s="79">
        <v>0.76704980842911885</v>
      </c>
    </row>
    <row r="24" spans="2:16">
      <c r="B24" s="74"/>
      <c r="C24" s="75" t="s">
        <v>15</v>
      </c>
      <c r="D24" s="86">
        <v>144</v>
      </c>
      <c r="E24" s="77">
        <v>5.7279236276849645E-2</v>
      </c>
      <c r="F24" s="87">
        <v>99</v>
      </c>
      <c r="G24" s="88">
        <v>6.4537157757496744E-2</v>
      </c>
      <c r="H24" s="79">
        <v>0.45454545454545459</v>
      </c>
      <c r="I24" s="87">
        <v>213</v>
      </c>
      <c r="J24" s="89">
        <v>-0.323943661971831</v>
      </c>
      <c r="K24" s="86">
        <v>1008</v>
      </c>
      <c r="L24" s="77">
        <v>6.3696682464454979E-2</v>
      </c>
      <c r="M24" s="87">
        <v>623</v>
      </c>
      <c r="N24" s="88">
        <v>7.7943200300262735E-2</v>
      </c>
      <c r="O24" s="79">
        <v>0.6179775280898876</v>
      </c>
    </row>
    <row r="25" spans="2:16">
      <c r="B25" s="74"/>
      <c r="C25" s="75" t="s">
        <v>14</v>
      </c>
      <c r="D25" s="86">
        <v>136</v>
      </c>
      <c r="E25" s="77">
        <v>5.4097056483691328E-2</v>
      </c>
      <c r="F25" s="87">
        <v>61</v>
      </c>
      <c r="G25" s="88">
        <v>3.9765319426336376E-2</v>
      </c>
      <c r="H25" s="79">
        <v>1.2295081967213113</v>
      </c>
      <c r="I25" s="87">
        <v>77</v>
      </c>
      <c r="J25" s="89">
        <v>0.76623376623376616</v>
      </c>
      <c r="K25" s="86">
        <v>590</v>
      </c>
      <c r="L25" s="77">
        <v>3.7282780410742497E-2</v>
      </c>
      <c r="M25" s="87">
        <v>376</v>
      </c>
      <c r="N25" s="88">
        <v>4.7041161015888906E-2</v>
      </c>
      <c r="O25" s="79">
        <v>0.56914893617021267</v>
      </c>
    </row>
    <row r="26" spans="2:16">
      <c r="B26" s="74"/>
      <c r="C26" s="75" t="s">
        <v>75</v>
      </c>
      <c r="D26" s="86">
        <v>26</v>
      </c>
      <c r="E26" s="77">
        <v>1.0342084327764518E-2</v>
      </c>
      <c r="F26" s="87">
        <v>20</v>
      </c>
      <c r="G26" s="88">
        <v>1.303780964797914E-2</v>
      </c>
      <c r="H26" s="79">
        <v>0.30000000000000004</v>
      </c>
      <c r="I26" s="87">
        <v>38</v>
      </c>
      <c r="J26" s="89">
        <v>-0.31578947368421051</v>
      </c>
      <c r="K26" s="86">
        <v>163</v>
      </c>
      <c r="L26" s="77">
        <v>1.0300157977883096E-2</v>
      </c>
      <c r="M26" s="87">
        <v>45</v>
      </c>
      <c r="N26" s="88">
        <v>5.6299261854122354E-3</v>
      </c>
      <c r="O26" s="79">
        <v>2.6222222222222222</v>
      </c>
    </row>
    <row r="27" spans="2:16">
      <c r="B27" s="133"/>
      <c r="C27" s="90" t="s">
        <v>39</v>
      </c>
      <c r="D27" s="102">
        <f>+D28-SUM(D19:D26)</f>
        <v>31</v>
      </c>
      <c r="E27" s="92">
        <f>+E28-SUM(E19:E26)</f>
        <v>1.2330946698488443E-2</v>
      </c>
      <c r="F27" s="102">
        <f>+F28-SUM(F19:F26)</f>
        <v>31</v>
      </c>
      <c r="G27" s="92">
        <f>+G28-SUM(G19:G26)</f>
        <v>2.0208604954367826E-2</v>
      </c>
      <c r="H27" s="93">
        <f>+D27/F27-1</f>
        <v>0</v>
      </c>
      <c r="I27" s="91">
        <f>+I28-SUM(I20:I26)</f>
        <v>716</v>
      </c>
      <c r="J27" s="92">
        <f>+D27/I27-1</f>
        <v>-0.95670391061452509</v>
      </c>
      <c r="K27" s="102">
        <f>+K28-SUM(K19:K26)</f>
        <v>90</v>
      </c>
      <c r="L27" s="92">
        <f>+L28-SUM(L19:L26)</f>
        <v>5.6872037914693641E-3</v>
      </c>
      <c r="M27" s="102">
        <f>+M28-SUM(M19:M26)</f>
        <v>91</v>
      </c>
      <c r="N27" s="92">
        <f>+N28-SUM(N19:N26)</f>
        <v>1.1384961841611307E-2</v>
      </c>
      <c r="O27" s="93">
        <f>+K27/M27-1</f>
        <v>-1.098901098901095E-2</v>
      </c>
    </row>
    <row r="28" spans="2:16">
      <c r="B28" s="25" t="s">
        <v>48</v>
      </c>
      <c r="C28" s="95" t="s">
        <v>40</v>
      </c>
      <c r="D28" s="38">
        <v>2514</v>
      </c>
      <c r="E28" s="18">
        <v>1</v>
      </c>
      <c r="F28" s="38">
        <v>1534</v>
      </c>
      <c r="G28" s="18">
        <v>1</v>
      </c>
      <c r="H28" s="19">
        <v>0.63885267275097779</v>
      </c>
      <c r="I28" s="38">
        <v>2850</v>
      </c>
      <c r="J28" s="20">
        <v>-0.11789473684210527</v>
      </c>
      <c r="K28" s="38">
        <v>15825</v>
      </c>
      <c r="L28" s="18">
        <v>1</v>
      </c>
      <c r="M28" s="38">
        <v>7993</v>
      </c>
      <c r="N28" s="20">
        <v>1</v>
      </c>
      <c r="O28" s="22">
        <v>0.97985737520330285</v>
      </c>
    </row>
    <row r="29" spans="2:16">
      <c r="B29" s="25" t="s">
        <v>62</v>
      </c>
      <c r="C29" s="95" t="s">
        <v>40</v>
      </c>
      <c r="D29" s="96">
        <v>0</v>
      </c>
      <c r="E29" s="18">
        <v>1</v>
      </c>
      <c r="F29" s="96">
        <v>0</v>
      </c>
      <c r="G29" s="18">
        <v>1</v>
      </c>
      <c r="H29" s="19"/>
      <c r="I29" s="96">
        <v>0</v>
      </c>
      <c r="J29" s="18"/>
      <c r="K29" s="96">
        <v>23</v>
      </c>
      <c r="L29" s="18">
        <v>1</v>
      </c>
      <c r="M29" s="96">
        <v>6</v>
      </c>
      <c r="N29" s="18">
        <v>1</v>
      </c>
      <c r="O29" s="22">
        <v>2.8333333333333335</v>
      </c>
      <c r="P29" s="28"/>
    </row>
    <row r="30" spans="2:16">
      <c r="B30" s="26"/>
      <c r="C30" s="99" t="s">
        <v>40</v>
      </c>
      <c r="D30" s="39">
        <v>2545</v>
      </c>
      <c r="E30" s="13">
        <v>1</v>
      </c>
      <c r="F30" s="39">
        <v>1548</v>
      </c>
      <c r="G30" s="13">
        <v>1</v>
      </c>
      <c r="H30" s="14">
        <v>0.64405684754521975</v>
      </c>
      <c r="I30" s="39">
        <v>2889</v>
      </c>
      <c r="J30" s="15">
        <v>-0.11907234337140882</v>
      </c>
      <c r="K30" s="39">
        <v>16068</v>
      </c>
      <c r="L30" s="13">
        <v>1</v>
      </c>
      <c r="M30" s="39">
        <v>8137</v>
      </c>
      <c r="N30" s="13">
        <v>1</v>
      </c>
      <c r="O30" s="23">
        <v>0.97468354430379756</v>
      </c>
      <c r="P30" s="28"/>
    </row>
    <row r="31" spans="2:16" ht="14.45" customHeight="1">
      <c r="B31" s="144" t="s">
        <v>84</v>
      </c>
      <c r="C31" s="146"/>
      <c r="D31" s="144"/>
      <c r="E31" s="144"/>
      <c r="F31" s="144"/>
      <c r="G31" s="144"/>
    </row>
    <row r="32" spans="2:16">
      <c r="B32" s="147" t="s">
        <v>85</v>
      </c>
      <c r="C32" s="144"/>
      <c r="D32" s="144"/>
      <c r="E32" s="144"/>
      <c r="F32" s="144"/>
      <c r="G32" s="144"/>
    </row>
    <row r="33" spans="2:15" ht="14.2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>
      <c r="B35" s="172" t="s">
        <v>49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24"/>
    </row>
    <row r="36" spans="2:15">
      <c r="B36" s="173" t="s">
        <v>50</v>
      </c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9" t="s">
        <v>46</v>
      </c>
    </row>
    <row r="37" spans="2:15" ht="14.45" customHeight="1">
      <c r="B37" s="194" t="s">
        <v>31</v>
      </c>
      <c r="C37" s="194" t="s">
        <v>1</v>
      </c>
      <c r="D37" s="177" t="s">
        <v>99</v>
      </c>
      <c r="E37" s="168"/>
      <c r="F37" s="168"/>
      <c r="G37" s="168"/>
      <c r="H37" s="178"/>
      <c r="I37" s="168" t="s">
        <v>92</v>
      </c>
      <c r="J37" s="168"/>
      <c r="K37" s="177" t="s">
        <v>100</v>
      </c>
      <c r="L37" s="168"/>
      <c r="M37" s="168"/>
      <c r="N37" s="168"/>
      <c r="O37" s="178"/>
    </row>
    <row r="38" spans="2:15" ht="14.45" customHeight="1">
      <c r="B38" s="195"/>
      <c r="C38" s="195"/>
      <c r="D38" s="174" t="s">
        <v>101</v>
      </c>
      <c r="E38" s="175"/>
      <c r="F38" s="175"/>
      <c r="G38" s="175"/>
      <c r="H38" s="176"/>
      <c r="I38" s="175" t="s">
        <v>93</v>
      </c>
      <c r="J38" s="175"/>
      <c r="K38" s="174" t="s">
        <v>102</v>
      </c>
      <c r="L38" s="175"/>
      <c r="M38" s="175"/>
      <c r="N38" s="175"/>
      <c r="O38" s="176"/>
    </row>
    <row r="39" spans="2:15" ht="14.45" customHeight="1">
      <c r="B39" s="195"/>
      <c r="C39" s="202"/>
      <c r="D39" s="166">
        <v>2021</v>
      </c>
      <c r="E39" s="169"/>
      <c r="F39" s="179">
        <v>2020</v>
      </c>
      <c r="G39" s="179"/>
      <c r="H39" s="196" t="s">
        <v>32</v>
      </c>
      <c r="I39" s="198">
        <v>2021</v>
      </c>
      <c r="J39" s="166" t="s">
        <v>103</v>
      </c>
      <c r="K39" s="166">
        <v>2021</v>
      </c>
      <c r="L39" s="169"/>
      <c r="M39" s="179">
        <v>2020</v>
      </c>
      <c r="N39" s="169"/>
      <c r="O39" s="185" t="s">
        <v>32</v>
      </c>
    </row>
    <row r="40" spans="2:15" ht="14.45" customHeight="1">
      <c r="B40" s="186" t="s">
        <v>31</v>
      </c>
      <c r="C40" s="200" t="s">
        <v>34</v>
      </c>
      <c r="D40" s="170"/>
      <c r="E40" s="171"/>
      <c r="F40" s="180"/>
      <c r="G40" s="180"/>
      <c r="H40" s="197"/>
      <c r="I40" s="199"/>
      <c r="J40" s="167"/>
      <c r="K40" s="170"/>
      <c r="L40" s="171"/>
      <c r="M40" s="180"/>
      <c r="N40" s="171"/>
      <c r="O40" s="185"/>
    </row>
    <row r="41" spans="2:15" ht="14.45" customHeight="1">
      <c r="B41" s="186"/>
      <c r="C41" s="200"/>
      <c r="D41" s="161" t="s">
        <v>35</v>
      </c>
      <c r="E41" s="157" t="s">
        <v>2</v>
      </c>
      <c r="F41" s="160" t="s">
        <v>35</v>
      </c>
      <c r="G41" s="56" t="s">
        <v>2</v>
      </c>
      <c r="H41" s="188" t="s">
        <v>36</v>
      </c>
      <c r="I41" s="57" t="s">
        <v>35</v>
      </c>
      <c r="J41" s="190" t="s">
        <v>104</v>
      </c>
      <c r="K41" s="161" t="s">
        <v>35</v>
      </c>
      <c r="L41" s="55" t="s">
        <v>2</v>
      </c>
      <c r="M41" s="160" t="s">
        <v>35</v>
      </c>
      <c r="N41" s="55" t="s">
        <v>2</v>
      </c>
      <c r="O41" s="192" t="s">
        <v>36</v>
      </c>
    </row>
    <row r="42" spans="2:15" ht="14.45" customHeight="1">
      <c r="B42" s="187"/>
      <c r="C42" s="201"/>
      <c r="D42" s="158" t="s">
        <v>37</v>
      </c>
      <c r="E42" s="159" t="s">
        <v>38</v>
      </c>
      <c r="F42" s="53" t="s">
        <v>37</v>
      </c>
      <c r="G42" s="54" t="s">
        <v>38</v>
      </c>
      <c r="H42" s="189"/>
      <c r="I42" s="58" t="s">
        <v>37</v>
      </c>
      <c r="J42" s="191"/>
      <c r="K42" s="158" t="s">
        <v>37</v>
      </c>
      <c r="L42" s="159" t="s">
        <v>38</v>
      </c>
      <c r="M42" s="53" t="s">
        <v>37</v>
      </c>
      <c r="N42" s="159" t="s">
        <v>38</v>
      </c>
      <c r="O42" s="193"/>
    </row>
    <row r="43" spans="2:15">
      <c r="B43" s="25" t="s">
        <v>47</v>
      </c>
      <c r="C43" s="95" t="s">
        <v>40</v>
      </c>
      <c r="D43" s="96"/>
      <c r="E43" s="18"/>
      <c r="F43" s="96"/>
      <c r="G43" s="18"/>
      <c r="H43" s="19"/>
      <c r="I43" s="96"/>
      <c r="J43" s="18"/>
      <c r="K43" s="96"/>
      <c r="L43" s="18"/>
      <c r="M43" s="96"/>
      <c r="N43" s="18"/>
      <c r="O43" s="21"/>
    </row>
    <row r="44" spans="2:15">
      <c r="B44" s="74"/>
      <c r="C44" s="67" t="s">
        <v>3</v>
      </c>
      <c r="D44" s="84">
        <v>224</v>
      </c>
      <c r="E44" s="69">
        <v>0.1152856407617087</v>
      </c>
      <c r="F44" s="85">
        <v>248</v>
      </c>
      <c r="G44" s="70">
        <v>0.2271062271062271</v>
      </c>
      <c r="H44" s="71">
        <v>-9.6774193548387122E-2</v>
      </c>
      <c r="I44" s="85">
        <v>597</v>
      </c>
      <c r="J44" s="73">
        <v>-0.62479061976549422</v>
      </c>
      <c r="K44" s="84">
        <v>3277</v>
      </c>
      <c r="L44" s="69">
        <v>0.26298049915737098</v>
      </c>
      <c r="M44" s="85">
        <v>1505</v>
      </c>
      <c r="N44" s="70">
        <v>0.26865405212424132</v>
      </c>
      <c r="O44" s="71">
        <v>1.177408637873754</v>
      </c>
    </row>
    <row r="45" spans="2:15">
      <c r="B45" s="74"/>
      <c r="C45" s="75" t="s">
        <v>13</v>
      </c>
      <c r="D45" s="86">
        <v>385</v>
      </c>
      <c r="E45" s="77">
        <v>0.19814719505918682</v>
      </c>
      <c r="F45" s="87">
        <v>196</v>
      </c>
      <c r="G45" s="88">
        <v>0.17948717948717949</v>
      </c>
      <c r="H45" s="79">
        <v>0.96428571428571419</v>
      </c>
      <c r="I45" s="87">
        <v>296</v>
      </c>
      <c r="J45" s="89">
        <v>0.30067567567567566</v>
      </c>
      <c r="K45" s="86">
        <v>2254</v>
      </c>
      <c r="L45" s="77">
        <v>0.1808843592007062</v>
      </c>
      <c r="M45" s="87">
        <v>989</v>
      </c>
      <c r="N45" s="88">
        <v>0.17654409139593003</v>
      </c>
      <c r="O45" s="79">
        <v>1.2790697674418605</v>
      </c>
    </row>
    <row r="46" spans="2:15" ht="15" customHeight="1">
      <c r="B46" s="74"/>
      <c r="C46" s="75" t="s">
        <v>12</v>
      </c>
      <c r="D46" s="86">
        <v>439</v>
      </c>
      <c r="E46" s="77">
        <v>0.22593926917138446</v>
      </c>
      <c r="F46" s="87">
        <v>137</v>
      </c>
      <c r="G46" s="88">
        <v>0.12545787545787546</v>
      </c>
      <c r="H46" s="79">
        <v>2.2043795620437958</v>
      </c>
      <c r="I46" s="87">
        <v>465</v>
      </c>
      <c r="J46" s="89">
        <v>-5.5913978494623651E-2</v>
      </c>
      <c r="K46" s="86">
        <v>2046</v>
      </c>
      <c r="L46" s="77">
        <v>0.16419227991332958</v>
      </c>
      <c r="M46" s="87">
        <v>632</v>
      </c>
      <c r="N46" s="88">
        <v>0.11281685112459836</v>
      </c>
      <c r="O46" s="79">
        <v>2.2373417721518987</v>
      </c>
    </row>
    <row r="47" spans="2:15">
      <c r="B47" s="74"/>
      <c r="C47" s="75" t="s">
        <v>11</v>
      </c>
      <c r="D47" s="86">
        <v>339</v>
      </c>
      <c r="E47" s="77">
        <v>0.17447246525990737</v>
      </c>
      <c r="F47" s="87">
        <v>190</v>
      </c>
      <c r="G47" s="88">
        <v>0.17399267399267399</v>
      </c>
      <c r="H47" s="79">
        <v>0.78421052631578947</v>
      </c>
      <c r="I47" s="87">
        <v>226</v>
      </c>
      <c r="J47" s="89">
        <v>0.5</v>
      </c>
      <c r="K47" s="86">
        <v>1957</v>
      </c>
      <c r="L47" s="77">
        <v>0.15704999598748093</v>
      </c>
      <c r="M47" s="87">
        <v>1050</v>
      </c>
      <c r="N47" s="88">
        <v>0.18743305962156373</v>
      </c>
      <c r="O47" s="79">
        <v>0.8638095238095238</v>
      </c>
    </row>
    <row r="48" spans="2:15" ht="15" customHeight="1">
      <c r="B48" s="116"/>
      <c r="C48" s="75" t="s">
        <v>4</v>
      </c>
      <c r="D48" s="86">
        <v>369</v>
      </c>
      <c r="E48" s="77">
        <v>0.18991250643335048</v>
      </c>
      <c r="F48" s="87">
        <v>243</v>
      </c>
      <c r="G48" s="88">
        <v>0.22252747252747251</v>
      </c>
      <c r="H48" s="79">
        <v>0.5185185185185186</v>
      </c>
      <c r="I48" s="87">
        <v>436</v>
      </c>
      <c r="J48" s="89">
        <v>-0.15366972477064222</v>
      </c>
      <c r="K48" s="86">
        <v>1861</v>
      </c>
      <c r="L48" s="77">
        <v>0.14934595939330711</v>
      </c>
      <c r="M48" s="87">
        <v>919</v>
      </c>
      <c r="N48" s="88">
        <v>0.16404855408782579</v>
      </c>
      <c r="O48" s="79">
        <v>1.0250272034820456</v>
      </c>
    </row>
    <row r="49" spans="2:15">
      <c r="B49" s="74"/>
      <c r="C49" s="75" t="s">
        <v>15</v>
      </c>
      <c r="D49" s="86">
        <v>44</v>
      </c>
      <c r="E49" s="77">
        <v>2.2645393721049924E-2</v>
      </c>
      <c r="F49" s="87">
        <v>14</v>
      </c>
      <c r="G49" s="88">
        <v>1.282051282051282E-2</v>
      </c>
      <c r="H49" s="79">
        <v>2.1428571428571428</v>
      </c>
      <c r="I49" s="87">
        <v>89</v>
      </c>
      <c r="J49" s="89">
        <v>-0.5056179775280899</v>
      </c>
      <c r="K49" s="86">
        <v>466</v>
      </c>
      <c r="L49" s="77">
        <v>3.7396677634218764E-2</v>
      </c>
      <c r="M49" s="87">
        <v>184</v>
      </c>
      <c r="N49" s="88">
        <v>3.2845412352731168E-2</v>
      </c>
      <c r="O49" s="79">
        <v>1.5326086956521738</v>
      </c>
    </row>
    <row r="50" spans="2:15">
      <c r="B50" s="74"/>
      <c r="C50" s="75" t="s">
        <v>14</v>
      </c>
      <c r="D50" s="86">
        <v>117</v>
      </c>
      <c r="E50" s="77">
        <v>6.0216160576428202E-2</v>
      </c>
      <c r="F50" s="87">
        <v>44</v>
      </c>
      <c r="G50" s="88">
        <v>4.0293040293040296E-2</v>
      </c>
      <c r="H50" s="79">
        <v>1.6590909090909092</v>
      </c>
      <c r="I50" s="87">
        <v>61</v>
      </c>
      <c r="J50" s="89">
        <v>0.91803278688524581</v>
      </c>
      <c r="K50" s="86">
        <v>436</v>
      </c>
      <c r="L50" s="77">
        <v>3.4989166198539444E-2</v>
      </c>
      <c r="M50" s="87">
        <v>273</v>
      </c>
      <c r="N50" s="88">
        <v>4.8732595501606572E-2</v>
      </c>
      <c r="O50" s="79">
        <v>0.59706959706959717</v>
      </c>
    </row>
    <row r="51" spans="2:15">
      <c r="B51" s="74"/>
      <c r="C51" s="75" t="s">
        <v>75</v>
      </c>
      <c r="D51" s="86">
        <v>26</v>
      </c>
      <c r="E51" s="77">
        <v>1.3381369016984045E-2</v>
      </c>
      <c r="F51" s="87">
        <v>20</v>
      </c>
      <c r="G51" s="88">
        <v>1.8315018315018316E-2</v>
      </c>
      <c r="H51" s="79">
        <v>0.30000000000000004</v>
      </c>
      <c r="I51" s="87">
        <v>38</v>
      </c>
      <c r="J51" s="89">
        <v>-0.31578947368421051</v>
      </c>
      <c r="K51" s="86">
        <v>163</v>
      </c>
      <c r="L51" s="77">
        <v>1.3080812133857636E-2</v>
      </c>
      <c r="M51" s="87">
        <v>45</v>
      </c>
      <c r="N51" s="88">
        <v>8.0328454123527303E-3</v>
      </c>
      <c r="O51" s="79">
        <v>2.6222222222222222</v>
      </c>
    </row>
    <row r="52" spans="2:15">
      <c r="B52" s="133"/>
      <c r="C52" s="90" t="s">
        <v>39</v>
      </c>
      <c r="D52" s="91">
        <v>0</v>
      </c>
      <c r="E52" s="92">
        <v>0</v>
      </c>
      <c r="F52" s="91">
        <v>0</v>
      </c>
      <c r="G52" s="97">
        <v>0</v>
      </c>
      <c r="H52" s="93"/>
      <c r="I52" s="91">
        <v>1</v>
      </c>
      <c r="J52" s="98">
        <v>-1</v>
      </c>
      <c r="K52" s="91">
        <v>1</v>
      </c>
      <c r="L52" s="97">
        <v>8.0250381189310652E-5</v>
      </c>
      <c r="M52" s="91">
        <v>5</v>
      </c>
      <c r="N52" s="97">
        <v>8.925383791503035E-4</v>
      </c>
      <c r="O52" s="94">
        <v>-0.8</v>
      </c>
    </row>
    <row r="53" spans="2:15">
      <c r="B53" s="25" t="s">
        <v>48</v>
      </c>
      <c r="C53" s="95" t="s">
        <v>40</v>
      </c>
      <c r="D53" s="38">
        <v>1943</v>
      </c>
      <c r="E53" s="18">
        <v>1</v>
      </c>
      <c r="F53" s="38">
        <v>1092</v>
      </c>
      <c r="G53" s="18">
        <v>1</v>
      </c>
      <c r="H53" s="19">
        <v>0.7793040293040292</v>
      </c>
      <c r="I53" s="38">
        <v>2209</v>
      </c>
      <c r="J53" s="20">
        <v>-0.12041647804436395</v>
      </c>
      <c r="K53" s="38">
        <v>12461</v>
      </c>
      <c r="L53" s="18">
        <v>1</v>
      </c>
      <c r="M53" s="38">
        <v>5602</v>
      </c>
      <c r="N53" s="20">
        <v>1</v>
      </c>
      <c r="O53" s="22">
        <v>1.2243841485183862</v>
      </c>
    </row>
    <row r="54" spans="2:15">
      <c r="B54" s="25" t="s">
        <v>62</v>
      </c>
      <c r="C54" s="95" t="s">
        <v>40</v>
      </c>
      <c r="D54" s="38">
        <v>0</v>
      </c>
      <c r="E54" s="18">
        <v>1</v>
      </c>
      <c r="F54" s="38">
        <v>0</v>
      </c>
      <c r="G54" s="18">
        <v>1</v>
      </c>
      <c r="H54" s="19"/>
      <c r="I54" s="38">
        <v>0</v>
      </c>
      <c r="J54" s="18"/>
      <c r="K54" s="38">
        <v>0</v>
      </c>
      <c r="L54" s="18">
        <v>1</v>
      </c>
      <c r="M54" s="38">
        <v>1</v>
      </c>
      <c r="N54" s="18">
        <v>1</v>
      </c>
      <c r="O54" s="22">
        <v>-1</v>
      </c>
    </row>
    <row r="55" spans="2:15">
      <c r="B55" s="26"/>
      <c r="C55" s="99" t="s">
        <v>40</v>
      </c>
      <c r="D55" s="39">
        <v>1943</v>
      </c>
      <c r="E55" s="13">
        <v>1</v>
      </c>
      <c r="F55" s="39">
        <v>1092</v>
      </c>
      <c r="G55" s="13">
        <v>1</v>
      </c>
      <c r="H55" s="14">
        <v>0.7793040293040292</v>
      </c>
      <c r="I55" s="39">
        <v>2209</v>
      </c>
      <c r="J55" s="15">
        <v>-0.12041647804436395</v>
      </c>
      <c r="K55" s="39">
        <v>12461</v>
      </c>
      <c r="L55" s="13">
        <v>1</v>
      </c>
      <c r="M55" s="39">
        <v>5603</v>
      </c>
      <c r="N55" s="13">
        <v>1</v>
      </c>
      <c r="O55" s="23">
        <v>1.2239871497412103</v>
      </c>
    </row>
    <row r="56" spans="2:15">
      <c r="B56" s="144" t="s">
        <v>84</v>
      </c>
      <c r="C56" s="146"/>
      <c r="D56" s="144"/>
      <c r="E56" s="144"/>
      <c r="F56" s="144"/>
      <c r="G56" s="144"/>
      <c r="H56" s="59"/>
      <c r="I56" s="60"/>
      <c r="J56" s="59"/>
      <c r="K56" s="59"/>
      <c r="L56" s="59"/>
      <c r="M56" s="59"/>
      <c r="N56" s="59"/>
      <c r="O56" s="59"/>
    </row>
    <row r="57" spans="2:15">
      <c r="B57" s="147" t="s">
        <v>85</v>
      </c>
      <c r="C57" s="144"/>
      <c r="D57" s="144"/>
      <c r="E57" s="144"/>
      <c r="F57" s="144"/>
      <c r="G57" s="144"/>
    </row>
    <row r="59" spans="2:15">
      <c r="B59" s="203" t="s">
        <v>60</v>
      </c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140"/>
    </row>
    <row r="60" spans="2:15">
      <c r="B60" s="204" t="s">
        <v>61</v>
      </c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141" t="s">
        <v>46</v>
      </c>
    </row>
    <row r="61" spans="2:15">
      <c r="B61" s="194" t="s">
        <v>31</v>
      </c>
      <c r="C61" s="194" t="s">
        <v>1</v>
      </c>
      <c r="D61" s="177" t="s">
        <v>99</v>
      </c>
      <c r="E61" s="168"/>
      <c r="F61" s="168"/>
      <c r="G61" s="168"/>
      <c r="H61" s="178"/>
      <c r="I61" s="168" t="s">
        <v>92</v>
      </c>
      <c r="J61" s="168"/>
      <c r="K61" s="177" t="s">
        <v>100</v>
      </c>
      <c r="L61" s="168"/>
      <c r="M61" s="168"/>
      <c r="N61" s="168"/>
      <c r="O61" s="178"/>
    </row>
    <row r="62" spans="2:15">
      <c r="B62" s="195"/>
      <c r="C62" s="195"/>
      <c r="D62" s="174" t="s">
        <v>101</v>
      </c>
      <c r="E62" s="175"/>
      <c r="F62" s="175"/>
      <c r="G62" s="175"/>
      <c r="H62" s="176"/>
      <c r="I62" s="175" t="s">
        <v>93</v>
      </c>
      <c r="J62" s="175"/>
      <c r="K62" s="174" t="s">
        <v>102</v>
      </c>
      <c r="L62" s="175"/>
      <c r="M62" s="175"/>
      <c r="N62" s="175"/>
      <c r="O62" s="176"/>
    </row>
    <row r="63" spans="2:15" ht="15" customHeight="1">
      <c r="B63" s="195"/>
      <c r="C63" s="195"/>
      <c r="D63" s="166">
        <v>2021</v>
      </c>
      <c r="E63" s="169"/>
      <c r="F63" s="179">
        <v>2020</v>
      </c>
      <c r="G63" s="179"/>
      <c r="H63" s="196" t="s">
        <v>32</v>
      </c>
      <c r="I63" s="198">
        <v>2021</v>
      </c>
      <c r="J63" s="166" t="s">
        <v>103</v>
      </c>
      <c r="K63" s="166">
        <v>2021</v>
      </c>
      <c r="L63" s="169"/>
      <c r="M63" s="179">
        <v>2020</v>
      </c>
      <c r="N63" s="169"/>
      <c r="O63" s="185" t="s">
        <v>32</v>
      </c>
    </row>
    <row r="64" spans="2:15">
      <c r="B64" s="186" t="s">
        <v>31</v>
      </c>
      <c r="C64" s="186" t="s">
        <v>34</v>
      </c>
      <c r="D64" s="170"/>
      <c r="E64" s="171"/>
      <c r="F64" s="180"/>
      <c r="G64" s="180"/>
      <c r="H64" s="197"/>
      <c r="I64" s="199"/>
      <c r="J64" s="167"/>
      <c r="K64" s="170"/>
      <c r="L64" s="171"/>
      <c r="M64" s="180"/>
      <c r="N64" s="171"/>
      <c r="O64" s="185"/>
    </row>
    <row r="65" spans="2:15" ht="15" customHeight="1">
      <c r="B65" s="186"/>
      <c r="C65" s="186"/>
      <c r="D65" s="161" t="s">
        <v>35</v>
      </c>
      <c r="E65" s="157" t="s">
        <v>2</v>
      </c>
      <c r="F65" s="160" t="s">
        <v>35</v>
      </c>
      <c r="G65" s="56" t="s">
        <v>2</v>
      </c>
      <c r="H65" s="188" t="s">
        <v>36</v>
      </c>
      <c r="I65" s="57" t="s">
        <v>35</v>
      </c>
      <c r="J65" s="190" t="s">
        <v>104</v>
      </c>
      <c r="K65" s="161" t="s">
        <v>35</v>
      </c>
      <c r="L65" s="55" t="s">
        <v>2</v>
      </c>
      <c r="M65" s="160" t="s">
        <v>35</v>
      </c>
      <c r="N65" s="55" t="s">
        <v>2</v>
      </c>
      <c r="O65" s="192" t="s">
        <v>36</v>
      </c>
    </row>
    <row r="66" spans="2:15" ht="25.5">
      <c r="B66" s="187"/>
      <c r="C66" s="187"/>
      <c r="D66" s="158" t="s">
        <v>37</v>
      </c>
      <c r="E66" s="159" t="s">
        <v>38</v>
      </c>
      <c r="F66" s="53" t="s">
        <v>37</v>
      </c>
      <c r="G66" s="54" t="s">
        <v>38</v>
      </c>
      <c r="H66" s="189"/>
      <c r="I66" s="58" t="s">
        <v>37</v>
      </c>
      <c r="J66" s="191"/>
      <c r="K66" s="158" t="s">
        <v>37</v>
      </c>
      <c r="L66" s="159" t="s">
        <v>38</v>
      </c>
      <c r="M66" s="53" t="s">
        <v>37</v>
      </c>
      <c r="N66" s="159" t="s">
        <v>38</v>
      </c>
      <c r="O66" s="193"/>
    </row>
    <row r="67" spans="2:15">
      <c r="B67" s="74"/>
      <c r="C67" s="67" t="s">
        <v>4</v>
      </c>
      <c r="D67" s="84">
        <v>145</v>
      </c>
      <c r="E67" s="69">
        <v>0.24086378737541528</v>
      </c>
      <c r="F67" s="85">
        <v>96</v>
      </c>
      <c r="G67" s="70">
        <v>0.21052631578947367</v>
      </c>
      <c r="H67" s="71">
        <v>0.51041666666666674</v>
      </c>
      <c r="I67" s="84">
        <v>130</v>
      </c>
      <c r="J67" s="73">
        <v>0.11538461538461542</v>
      </c>
      <c r="K67" s="84">
        <v>718</v>
      </c>
      <c r="L67" s="69">
        <v>0.19905738841142223</v>
      </c>
      <c r="M67" s="85">
        <v>512</v>
      </c>
      <c r="N67" s="70">
        <v>0.20205209155485399</v>
      </c>
      <c r="O67" s="71">
        <v>0.40234375</v>
      </c>
    </row>
    <row r="68" spans="2:15">
      <c r="B68" s="74"/>
      <c r="C68" s="75" t="s">
        <v>12</v>
      </c>
      <c r="D68" s="86">
        <v>75</v>
      </c>
      <c r="E68" s="77">
        <v>0.12458471760797342</v>
      </c>
      <c r="F68" s="87">
        <v>86</v>
      </c>
      <c r="G68" s="88">
        <v>0.18859649122807018</v>
      </c>
      <c r="H68" s="79">
        <v>-0.12790697674418605</v>
      </c>
      <c r="I68" s="86">
        <v>116</v>
      </c>
      <c r="J68" s="89">
        <v>-0.35344827586206895</v>
      </c>
      <c r="K68" s="86">
        <v>653</v>
      </c>
      <c r="L68" s="77">
        <v>0.18103687274743555</v>
      </c>
      <c r="M68" s="87">
        <v>499</v>
      </c>
      <c r="N68" s="88">
        <v>0.19692186266771902</v>
      </c>
      <c r="O68" s="79">
        <v>0.30861723446893796</v>
      </c>
    </row>
    <row r="69" spans="2:15">
      <c r="B69" s="74"/>
      <c r="C69" s="75" t="s">
        <v>15</v>
      </c>
      <c r="D69" s="86">
        <v>103</v>
      </c>
      <c r="E69" s="77">
        <v>0.17109634551495018</v>
      </c>
      <c r="F69" s="87">
        <v>88</v>
      </c>
      <c r="G69" s="88">
        <v>0.19298245614035087</v>
      </c>
      <c r="H69" s="79">
        <v>0.17045454545454541</v>
      </c>
      <c r="I69" s="87">
        <v>131</v>
      </c>
      <c r="J69" s="89">
        <v>-0.2137404580152672</v>
      </c>
      <c r="K69" s="86">
        <v>576</v>
      </c>
      <c r="L69" s="77">
        <v>0.15968949265317439</v>
      </c>
      <c r="M69" s="87">
        <v>473</v>
      </c>
      <c r="N69" s="88">
        <v>0.1866614048934491</v>
      </c>
      <c r="O69" s="79">
        <v>0.21775898520084569</v>
      </c>
    </row>
    <row r="70" spans="2:15">
      <c r="B70" s="74"/>
      <c r="C70" s="75" t="s">
        <v>3</v>
      </c>
      <c r="D70" s="86">
        <v>79</v>
      </c>
      <c r="E70" s="77">
        <v>0.13122923588039867</v>
      </c>
      <c r="F70" s="87">
        <v>56</v>
      </c>
      <c r="G70" s="88">
        <v>0.12280701754385964</v>
      </c>
      <c r="H70" s="79">
        <v>0.41071428571428581</v>
      </c>
      <c r="I70" s="87">
        <v>104</v>
      </c>
      <c r="J70" s="89">
        <v>-0.24038461538461542</v>
      </c>
      <c r="K70" s="86">
        <v>510</v>
      </c>
      <c r="L70" s="77">
        <v>0.14139173828666482</v>
      </c>
      <c r="M70" s="87">
        <v>309</v>
      </c>
      <c r="N70" s="88">
        <v>0.12194159431728492</v>
      </c>
      <c r="O70" s="79">
        <v>0.65048543689320382</v>
      </c>
    </row>
    <row r="71" spans="2:15">
      <c r="B71" s="116"/>
      <c r="C71" s="75" t="s">
        <v>13</v>
      </c>
      <c r="D71" s="86">
        <v>67</v>
      </c>
      <c r="E71" s="77">
        <v>0.11129568106312292</v>
      </c>
      <c r="F71" s="87">
        <v>32</v>
      </c>
      <c r="G71" s="88">
        <v>7.0175438596491224E-2</v>
      </c>
      <c r="H71" s="79">
        <v>1.09375</v>
      </c>
      <c r="I71" s="87">
        <v>114</v>
      </c>
      <c r="J71" s="89">
        <v>-0.41228070175438591</v>
      </c>
      <c r="K71" s="86">
        <v>505</v>
      </c>
      <c r="L71" s="77">
        <v>0.14000554477405044</v>
      </c>
      <c r="M71" s="87">
        <v>277</v>
      </c>
      <c r="N71" s="88">
        <v>0.10931333859510656</v>
      </c>
      <c r="O71" s="79">
        <v>0.82310469314079415</v>
      </c>
    </row>
    <row r="72" spans="2:15">
      <c r="B72" s="74"/>
      <c r="C72" s="75" t="s">
        <v>11</v>
      </c>
      <c r="D72" s="86">
        <v>74</v>
      </c>
      <c r="E72" s="77">
        <v>0.12292358803986711</v>
      </c>
      <c r="F72" s="87">
        <v>47</v>
      </c>
      <c r="G72" s="88">
        <v>0.10307017543859649</v>
      </c>
      <c r="H72" s="79">
        <v>0.57446808510638303</v>
      </c>
      <c r="I72" s="87">
        <v>42</v>
      </c>
      <c r="J72" s="89">
        <v>0.76190476190476186</v>
      </c>
      <c r="K72" s="86">
        <v>349</v>
      </c>
      <c r="L72" s="77">
        <v>9.6756307180482393E-2</v>
      </c>
      <c r="M72" s="87">
        <v>255</v>
      </c>
      <c r="N72" s="88">
        <v>0.10063141278610892</v>
      </c>
      <c r="O72" s="79">
        <v>0.36862745098039218</v>
      </c>
    </row>
    <row r="73" spans="2:15">
      <c r="B73" s="74"/>
      <c r="C73" s="75" t="s">
        <v>14</v>
      </c>
      <c r="D73" s="86">
        <v>19</v>
      </c>
      <c r="E73" s="77">
        <v>3.1561461794019932E-2</v>
      </c>
      <c r="F73" s="87">
        <v>17</v>
      </c>
      <c r="G73" s="88">
        <v>3.7280701754385963E-2</v>
      </c>
      <c r="H73" s="79">
        <v>0.11764705882352944</v>
      </c>
      <c r="I73" s="87">
        <v>19</v>
      </c>
      <c r="J73" s="89">
        <v>0</v>
      </c>
      <c r="K73" s="86">
        <v>161</v>
      </c>
      <c r="L73" s="77">
        <v>4.463543110618242E-2</v>
      </c>
      <c r="M73" s="87">
        <v>106</v>
      </c>
      <c r="N73" s="88">
        <v>4.1831097079715863E-2</v>
      </c>
      <c r="O73" s="79">
        <v>0.51886792452830188</v>
      </c>
    </row>
    <row r="74" spans="2:15">
      <c r="B74" s="133"/>
      <c r="C74" s="90" t="s">
        <v>39</v>
      </c>
      <c r="D74" s="102">
        <f>+D75-SUM(D67:D73)</f>
        <v>40</v>
      </c>
      <c r="E74" s="152">
        <f>+E75-SUM(E67:E73)</f>
        <v>6.6445182724252372E-2</v>
      </c>
      <c r="F74" s="102">
        <f>+F75-SUM(F67:F73)</f>
        <v>34</v>
      </c>
      <c r="G74" s="152">
        <f>+G75-SUM(G67:G73)</f>
        <v>7.4561403508772051E-2</v>
      </c>
      <c r="H74" s="93">
        <f>+D74/F74-1</f>
        <v>0.17647058823529416</v>
      </c>
      <c r="I74" s="102">
        <f>+I75-SUM(I67:I73)</f>
        <v>24</v>
      </c>
      <c r="J74" s="92">
        <f>+D74/I74-1</f>
        <v>0.66666666666666674</v>
      </c>
      <c r="K74" s="102">
        <f>+K75-SUM(K67:K73)</f>
        <v>135</v>
      </c>
      <c r="L74" s="152">
        <f>+L75-SUM(L67:L73)</f>
        <v>3.7427224840587692E-2</v>
      </c>
      <c r="M74" s="102">
        <f>+M75-SUM(M67:M73)</f>
        <v>103</v>
      </c>
      <c r="N74" s="152">
        <f>+N75-SUM(N67:N73)</f>
        <v>4.0647198105761673E-2</v>
      </c>
      <c r="O74" s="93">
        <f>+K74/M74-1</f>
        <v>0.31067961165048552</v>
      </c>
    </row>
    <row r="75" spans="2:15">
      <c r="B75" s="26"/>
      <c r="C75" s="99" t="s">
        <v>40</v>
      </c>
      <c r="D75" s="39">
        <v>602</v>
      </c>
      <c r="E75" s="13">
        <v>1</v>
      </c>
      <c r="F75" s="39">
        <v>456</v>
      </c>
      <c r="G75" s="13">
        <v>1</v>
      </c>
      <c r="H75" s="14">
        <v>0.32017543859649122</v>
      </c>
      <c r="I75" s="39">
        <v>680</v>
      </c>
      <c r="J75" s="15">
        <v>-0.11470588235294121</v>
      </c>
      <c r="K75" s="39">
        <v>3607</v>
      </c>
      <c r="L75" s="13">
        <v>1</v>
      </c>
      <c r="M75" s="39">
        <v>2534</v>
      </c>
      <c r="N75" s="13">
        <v>1</v>
      </c>
      <c r="O75" s="23">
        <v>0.4234411996842935</v>
      </c>
    </row>
    <row r="76" spans="2:15">
      <c r="B76" s="142" t="s">
        <v>53</v>
      </c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</row>
  </sheetData>
  <mergeCells count="69">
    <mergeCell ref="O65:O66"/>
    <mergeCell ref="D63:E64"/>
    <mergeCell ref="F63:G64"/>
    <mergeCell ref="H63:H64"/>
    <mergeCell ref="I63:I64"/>
    <mergeCell ref="J63:J64"/>
    <mergeCell ref="K63:L64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41:O42"/>
    <mergeCell ref="D39:E40"/>
    <mergeCell ref="F39:G40"/>
    <mergeCell ref="H39:H40"/>
    <mergeCell ref="I39:I40"/>
    <mergeCell ref="J39:J40"/>
    <mergeCell ref="K39:L40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97" priority="38" operator="lessThan">
      <formula>0</formula>
    </cfRule>
  </conditionalFormatting>
  <conditionalFormatting sqref="H11:H14 J11:J14 O11:O14">
    <cfRule type="cellIs" dxfId="96" priority="37" operator="lessThan">
      <formula>0</formula>
    </cfRule>
  </conditionalFormatting>
  <conditionalFormatting sqref="J15:J16">
    <cfRule type="cellIs" dxfId="95" priority="36" operator="lessThan">
      <formula>0</formula>
    </cfRule>
  </conditionalFormatting>
  <conditionalFormatting sqref="H10 J10 O10">
    <cfRule type="cellIs" dxfId="94" priority="35" operator="lessThan">
      <formula>0</formula>
    </cfRule>
  </conditionalFormatting>
  <conditionalFormatting sqref="D19:O26 D10:O16">
    <cfRule type="cellIs" dxfId="93" priority="34" operator="equal">
      <formula>0</formula>
    </cfRule>
  </conditionalFormatting>
  <conditionalFormatting sqref="H17 O17">
    <cfRule type="cellIs" dxfId="92" priority="33" operator="lessThan">
      <formula>0</formula>
    </cfRule>
  </conditionalFormatting>
  <conditionalFormatting sqref="H19:H23 J19:J23 O19:O23">
    <cfRule type="cellIs" dxfId="91" priority="32" operator="lessThan">
      <formula>0</formula>
    </cfRule>
  </conditionalFormatting>
  <conditionalFormatting sqref="H18 J18 O18">
    <cfRule type="cellIs" dxfId="90" priority="31" operator="lessThan">
      <formula>0</formula>
    </cfRule>
  </conditionalFormatting>
  <conditionalFormatting sqref="H18 O18">
    <cfRule type="cellIs" dxfId="89" priority="30" operator="lessThan">
      <formula>0</formula>
    </cfRule>
  </conditionalFormatting>
  <conditionalFormatting sqref="H28 J28 O28">
    <cfRule type="cellIs" dxfId="88" priority="28" operator="lessThan">
      <formula>0</formula>
    </cfRule>
  </conditionalFormatting>
  <conditionalFormatting sqref="H28 O28">
    <cfRule type="cellIs" dxfId="87" priority="27" operator="lessThan">
      <formula>0</formula>
    </cfRule>
  </conditionalFormatting>
  <conditionalFormatting sqref="H29 O29">
    <cfRule type="cellIs" dxfId="86" priority="26" operator="lessThan">
      <formula>0</formula>
    </cfRule>
  </conditionalFormatting>
  <conditionalFormatting sqref="H29 O29 J29">
    <cfRule type="cellIs" dxfId="85" priority="25" operator="lessThan">
      <formula>0</formula>
    </cfRule>
  </conditionalFormatting>
  <conditionalFormatting sqref="H30 O30">
    <cfRule type="cellIs" dxfId="84" priority="24" operator="lessThan">
      <formula>0</formula>
    </cfRule>
  </conditionalFormatting>
  <conditionalFormatting sqref="H30 O30 J30">
    <cfRule type="cellIs" dxfId="83" priority="23" operator="lessThan">
      <formula>0</formula>
    </cfRule>
  </conditionalFormatting>
  <conditionalFormatting sqref="H43 O43 J43">
    <cfRule type="cellIs" dxfId="82" priority="22" operator="lessThan">
      <formula>0</formula>
    </cfRule>
  </conditionalFormatting>
  <conditionalFormatting sqref="H49:H51 J49:J51 O49:O51">
    <cfRule type="cellIs" dxfId="81" priority="20" operator="lessThan">
      <formula>0</formula>
    </cfRule>
  </conditionalFormatting>
  <conditionalFormatting sqref="H44:H48 J44:J48 O44:O48">
    <cfRule type="cellIs" dxfId="80" priority="21" operator="lessThan">
      <formula>0</formula>
    </cfRule>
  </conditionalFormatting>
  <conditionalFormatting sqref="H52 J52 O52">
    <cfRule type="cellIs" dxfId="79" priority="18" operator="lessThan">
      <formula>0</formula>
    </cfRule>
  </conditionalFormatting>
  <conditionalFormatting sqref="H52 O52">
    <cfRule type="cellIs" dxfId="78" priority="19" operator="lessThan">
      <formula>0</formula>
    </cfRule>
  </conditionalFormatting>
  <conditionalFormatting sqref="H55 O55">
    <cfRule type="cellIs" dxfId="77" priority="17" operator="lessThan">
      <formula>0</formula>
    </cfRule>
  </conditionalFormatting>
  <conditionalFormatting sqref="H55 O55 J55">
    <cfRule type="cellIs" dxfId="76" priority="16" operator="lessThan">
      <formula>0</formula>
    </cfRule>
  </conditionalFormatting>
  <conditionalFormatting sqref="H53 J53 O53">
    <cfRule type="cellIs" dxfId="75" priority="15" operator="lessThan">
      <formula>0</formula>
    </cfRule>
  </conditionalFormatting>
  <conditionalFormatting sqref="H53 O53">
    <cfRule type="cellIs" dxfId="74" priority="14" operator="lessThan">
      <formula>0</formula>
    </cfRule>
  </conditionalFormatting>
  <conditionalFormatting sqref="H54 O54">
    <cfRule type="cellIs" dxfId="73" priority="13" operator="lessThan">
      <formula>0</formula>
    </cfRule>
  </conditionalFormatting>
  <conditionalFormatting sqref="H54 O54 J54">
    <cfRule type="cellIs" dxfId="72" priority="12" operator="lessThan">
      <formula>0</formula>
    </cfRule>
  </conditionalFormatting>
  <conditionalFormatting sqref="H74 O74">
    <cfRule type="cellIs" dxfId="71" priority="11" operator="lessThan">
      <formula>0</formula>
    </cfRule>
  </conditionalFormatting>
  <conditionalFormatting sqref="H67:H71 J67:J71 O67:O71">
    <cfRule type="cellIs" dxfId="70" priority="10" operator="lessThan">
      <formula>0</formula>
    </cfRule>
  </conditionalFormatting>
  <conditionalFormatting sqref="H74 O74">
    <cfRule type="cellIs" dxfId="69" priority="39" operator="lessThan">
      <formula>0</formula>
    </cfRule>
  </conditionalFormatting>
  <conditionalFormatting sqref="J72:J73 O72:O73 H72:H73">
    <cfRule type="cellIs" dxfId="68" priority="8" operator="lessThan">
      <formula>0</formula>
    </cfRule>
  </conditionalFormatting>
  <conditionalFormatting sqref="D67:O73">
    <cfRule type="cellIs" dxfId="67" priority="7" operator="equal">
      <formula>0</formula>
    </cfRule>
  </conditionalFormatting>
  <conditionalFormatting sqref="H75 O75">
    <cfRule type="cellIs" dxfId="66" priority="6" operator="lessThan">
      <formula>0</formula>
    </cfRule>
  </conditionalFormatting>
  <conditionalFormatting sqref="H75 O75 J75">
    <cfRule type="cellIs" dxfId="65" priority="5" operator="lessThan">
      <formula>0</formula>
    </cfRule>
  </conditionalFormatting>
  <conditionalFormatting sqref="H27">
    <cfRule type="cellIs" dxfId="64" priority="3" operator="lessThan">
      <formula>0</formula>
    </cfRule>
  </conditionalFormatting>
  <conditionalFormatting sqref="H27">
    <cfRule type="cellIs" dxfId="63" priority="4" operator="lessThan">
      <formula>0</formula>
    </cfRule>
  </conditionalFormatting>
  <conditionalFormatting sqref="O27">
    <cfRule type="cellIs" dxfId="62" priority="1" operator="lessThan">
      <formula>0</formula>
    </cfRule>
  </conditionalFormatting>
  <conditionalFormatting sqref="O27">
    <cfRule type="cellIs" dxfId="61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5C1A-40FE-4317-81DB-29048ECCD32B}">
  <sheetPr>
    <pageSetUpPr fitToPage="1"/>
  </sheetPr>
  <dimension ref="B1:W65"/>
  <sheetViews>
    <sheetView showGridLines="0" workbookViewId="0"/>
  </sheetViews>
  <sheetFormatPr defaultRowHeight="15"/>
  <cols>
    <col min="1" max="1" width="2" style="144" customWidth="1"/>
    <col min="2" max="2" width="8.140625" style="144" customWidth="1"/>
    <col min="3" max="3" width="20.28515625" style="144" customWidth="1"/>
    <col min="4" max="9" width="8.85546875" style="144" customWidth="1"/>
    <col min="10" max="10" width="9.42578125" style="144" customWidth="1"/>
    <col min="11" max="12" width="11.28515625" style="144" customWidth="1"/>
    <col min="13" max="14" width="8.85546875" style="144" customWidth="1"/>
    <col min="15" max="15" width="13.28515625" style="144" customWidth="1"/>
    <col min="16" max="16" width="9.42578125" style="144" customWidth="1"/>
    <col min="17" max="17" width="20.85546875" style="144" customWidth="1"/>
    <col min="18" max="22" width="11" style="144" customWidth="1"/>
    <col min="23" max="256" width="9.140625" style="144"/>
    <col min="257" max="257" width="2" style="144" customWidth="1"/>
    <col min="258" max="258" width="8.140625" style="144" customWidth="1"/>
    <col min="259" max="259" width="20.28515625" style="144" customWidth="1"/>
    <col min="260" max="265" width="8.85546875" style="144" customWidth="1"/>
    <col min="266" max="266" width="9.42578125" style="144" customWidth="1"/>
    <col min="267" max="268" width="11.28515625" style="144" customWidth="1"/>
    <col min="269" max="270" width="8.85546875" style="144" customWidth="1"/>
    <col min="271" max="271" width="13.28515625" style="144" customWidth="1"/>
    <col min="272" max="272" width="9.42578125" style="144" customWidth="1"/>
    <col min="273" max="273" width="20.85546875" style="144" customWidth="1"/>
    <col min="274" max="278" width="11" style="144" customWidth="1"/>
    <col min="279" max="512" width="9.140625" style="144"/>
    <col min="513" max="513" width="2" style="144" customWidth="1"/>
    <col min="514" max="514" width="8.140625" style="144" customWidth="1"/>
    <col min="515" max="515" width="20.28515625" style="144" customWidth="1"/>
    <col min="516" max="521" width="8.85546875" style="144" customWidth="1"/>
    <col min="522" max="522" width="9.42578125" style="144" customWidth="1"/>
    <col min="523" max="524" width="11.28515625" style="144" customWidth="1"/>
    <col min="525" max="526" width="8.85546875" style="144" customWidth="1"/>
    <col min="527" max="527" width="13.28515625" style="144" customWidth="1"/>
    <col min="528" max="528" width="9.42578125" style="144" customWidth="1"/>
    <col min="529" max="529" width="20.85546875" style="144" customWidth="1"/>
    <col min="530" max="534" width="11" style="144" customWidth="1"/>
    <col min="535" max="768" width="9.140625" style="144"/>
    <col min="769" max="769" width="2" style="144" customWidth="1"/>
    <col min="770" max="770" width="8.140625" style="144" customWidth="1"/>
    <col min="771" max="771" width="20.28515625" style="144" customWidth="1"/>
    <col min="772" max="777" width="8.85546875" style="144" customWidth="1"/>
    <col min="778" max="778" width="9.42578125" style="144" customWidth="1"/>
    <col min="779" max="780" width="11.28515625" style="144" customWidth="1"/>
    <col min="781" max="782" width="8.85546875" style="144" customWidth="1"/>
    <col min="783" max="783" width="13.28515625" style="144" customWidth="1"/>
    <col min="784" max="784" width="9.42578125" style="144" customWidth="1"/>
    <col min="785" max="785" width="20.85546875" style="144" customWidth="1"/>
    <col min="786" max="790" width="11" style="144" customWidth="1"/>
    <col min="791" max="1024" width="9.140625" style="144"/>
    <col min="1025" max="1025" width="2" style="144" customWidth="1"/>
    <col min="1026" max="1026" width="8.140625" style="144" customWidth="1"/>
    <col min="1027" max="1027" width="20.28515625" style="144" customWidth="1"/>
    <col min="1028" max="1033" width="8.85546875" style="144" customWidth="1"/>
    <col min="1034" max="1034" width="9.42578125" style="144" customWidth="1"/>
    <col min="1035" max="1036" width="11.28515625" style="144" customWidth="1"/>
    <col min="1037" max="1038" width="8.85546875" style="144" customWidth="1"/>
    <col min="1039" max="1039" width="13.28515625" style="144" customWidth="1"/>
    <col min="1040" max="1040" width="9.42578125" style="144" customWidth="1"/>
    <col min="1041" max="1041" width="20.85546875" style="144" customWidth="1"/>
    <col min="1042" max="1046" width="11" style="144" customWidth="1"/>
    <col min="1047" max="1280" width="9.140625" style="144"/>
    <col min="1281" max="1281" width="2" style="144" customWidth="1"/>
    <col min="1282" max="1282" width="8.140625" style="144" customWidth="1"/>
    <col min="1283" max="1283" width="20.28515625" style="144" customWidth="1"/>
    <col min="1284" max="1289" width="8.85546875" style="144" customWidth="1"/>
    <col min="1290" max="1290" width="9.42578125" style="144" customWidth="1"/>
    <col min="1291" max="1292" width="11.28515625" style="144" customWidth="1"/>
    <col min="1293" max="1294" width="8.85546875" style="144" customWidth="1"/>
    <col min="1295" max="1295" width="13.28515625" style="144" customWidth="1"/>
    <col min="1296" max="1296" width="9.42578125" style="144" customWidth="1"/>
    <col min="1297" max="1297" width="20.85546875" style="144" customWidth="1"/>
    <col min="1298" max="1302" width="11" style="144" customWidth="1"/>
    <col min="1303" max="1536" width="9.140625" style="144"/>
    <col min="1537" max="1537" width="2" style="144" customWidth="1"/>
    <col min="1538" max="1538" width="8.140625" style="144" customWidth="1"/>
    <col min="1539" max="1539" width="20.28515625" style="144" customWidth="1"/>
    <col min="1540" max="1545" width="8.85546875" style="144" customWidth="1"/>
    <col min="1546" max="1546" width="9.42578125" style="144" customWidth="1"/>
    <col min="1547" max="1548" width="11.28515625" style="144" customWidth="1"/>
    <col min="1549" max="1550" width="8.85546875" style="144" customWidth="1"/>
    <col min="1551" max="1551" width="13.28515625" style="144" customWidth="1"/>
    <col min="1552" max="1552" width="9.42578125" style="144" customWidth="1"/>
    <col min="1553" max="1553" width="20.85546875" style="144" customWidth="1"/>
    <col min="1554" max="1558" width="11" style="144" customWidth="1"/>
    <col min="1559" max="1792" width="9.140625" style="144"/>
    <col min="1793" max="1793" width="2" style="144" customWidth="1"/>
    <col min="1794" max="1794" width="8.140625" style="144" customWidth="1"/>
    <col min="1795" max="1795" width="20.28515625" style="144" customWidth="1"/>
    <col min="1796" max="1801" width="8.85546875" style="144" customWidth="1"/>
    <col min="1802" max="1802" width="9.42578125" style="144" customWidth="1"/>
    <col min="1803" max="1804" width="11.28515625" style="144" customWidth="1"/>
    <col min="1805" max="1806" width="8.85546875" style="144" customWidth="1"/>
    <col min="1807" max="1807" width="13.28515625" style="144" customWidth="1"/>
    <col min="1808" max="1808" width="9.42578125" style="144" customWidth="1"/>
    <col min="1809" max="1809" width="20.85546875" style="144" customWidth="1"/>
    <col min="1810" max="1814" width="11" style="144" customWidth="1"/>
    <col min="1815" max="2048" width="9.140625" style="144"/>
    <col min="2049" max="2049" width="2" style="144" customWidth="1"/>
    <col min="2050" max="2050" width="8.140625" style="144" customWidth="1"/>
    <col min="2051" max="2051" width="20.28515625" style="144" customWidth="1"/>
    <col min="2052" max="2057" width="8.85546875" style="144" customWidth="1"/>
    <col min="2058" max="2058" width="9.42578125" style="144" customWidth="1"/>
    <col min="2059" max="2060" width="11.28515625" style="144" customWidth="1"/>
    <col min="2061" max="2062" width="8.85546875" style="144" customWidth="1"/>
    <col min="2063" max="2063" width="13.28515625" style="144" customWidth="1"/>
    <col min="2064" max="2064" width="9.42578125" style="144" customWidth="1"/>
    <col min="2065" max="2065" width="20.85546875" style="144" customWidth="1"/>
    <col min="2066" max="2070" width="11" style="144" customWidth="1"/>
    <col min="2071" max="2304" width="9.140625" style="144"/>
    <col min="2305" max="2305" width="2" style="144" customWidth="1"/>
    <col min="2306" max="2306" width="8.140625" style="144" customWidth="1"/>
    <col min="2307" max="2307" width="20.28515625" style="144" customWidth="1"/>
    <col min="2308" max="2313" width="8.85546875" style="144" customWidth="1"/>
    <col min="2314" max="2314" width="9.42578125" style="144" customWidth="1"/>
    <col min="2315" max="2316" width="11.28515625" style="144" customWidth="1"/>
    <col min="2317" max="2318" width="8.85546875" style="144" customWidth="1"/>
    <col min="2319" max="2319" width="13.28515625" style="144" customWidth="1"/>
    <col min="2320" max="2320" width="9.42578125" style="144" customWidth="1"/>
    <col min="2321" max="2321" width="20.85546875" style="144" customWidth="1"/>
    <col min="2322" max="2326" width="11" style="144" customWidth="1"/>
    <col min="2327" max="2560" width="9.140625" style="144"/>
    <col min="2561" max="2561" width="2" style="144" customWidth="1"/>
    <col min="2562" max="2562" width="8.140625" style="144" customWidth="1"/>
    <col min="2563" max="2563" width="20.28515625" style="144" customWidth="1"/>
    <col min="2564" max="2569" width="8.85546875" style="144" customWidth="1"/>
    <col min="2570" max="2570" width="9.42578125" style="144" customWidth="1"/>
    <col min="2571" max="2572" width="11.28515625" style="144" customWidth="1"/>
    <col min="2573" max="2574" width="8.85546875" style="144" customWidth="1"/>
    <col min="2575" max="2575" width="13.28515625" style="144" customWidth="1"/>
    <col min="2576" max="2576" width="9.42578125" style="144" customWidth="1"/>
    <col min="2577" max="2577" width="20.85546875" style="144" customWidth="1"/>
    <col min="2578" max="2582" width="11" style="144" customWidth="1"/>
    <col min="2583" max="2816" width="9.140625" style="144"/>
    <col min="2817" max="2817" width="2" style="144" customWidth="1"/>
    <col min="2818" max="2818" width="8.140625" style="144" customWidth="1"/>
    <col min="2819" max="2819" width="20.28515625" style="144" customWidth="1"/>
    <col min="2820" max="2825" width="8.85546875" style="144" customWidth="1"/>
    <col min="2826" max="2826" width="9.42578125" style="144" customWidth="1"/>
    <col min="2827" max="2828" width="11.28515625" style="144" customWidth="1"/>
    <col min="2829" max="2830" width="8.85546875" style="144" customWidth="1"/>
    <col min="2831" max="2831" width="13.28515625" style="144" customWidth="1"/>
    <col min="2832" max="2832" width="9.42578125" style="144" customWidth="1"/>
    <col min="2833" max="2833" width="20.85546875" style="144" customWidth="1"/>
    <col min="2834" max="2838" width="11" style="144" customWidth="1"/>
    <col min="2839" max="3072" width="9.140625" style="144"/>
    <col min="3073" max="3073" width="2" style="144" customWidth="1"/>
    <col min="3074" max="3074" width="8.140625" style="144" customWidth="1"/>
    <col min="3075" max="3075" width="20.28515625" style="144" customWidth="1"/>
    <col min="3076" max="3081" width="8.85546875" style="144" customWidth="1"/>
    <col min="3082" max="3082" width="9.42578125" style="144" customWidth="1"/>
    <col min="3083" max="3084" width="11.28515625" style="144" customWidth="1"/>
    <col min="3085" max="3086" width="8.85546875" style="144" customWidth="1"/>
    <col min="3087" max="3087" width="13.28515625" style="144" customWidth="1"/>
    <col min="3088" max="3088" width="9.42578125" style="144" customWidth="1"/>
    <col min="3089" max="3089" width="20.85546875" style="144" customWidth="1"/>
    <col min="3090" max="3094" width="11" style="144" customWidth="1"/>
    <col min="3095" max="3328" width="9.140625" style="144"/>
    <col min="3329" max="3329" width="2" style="144" customWidth="1"/>
    <col min="3330" max="3330" width="8.140625" style="144" customWidth="1"/>
    <col min="3331" max="3331" width="20.28515625" style="144" customWidth="1"/>
    <col min="3332" max="3337" width="8.85546875" style="144" customWidth="1"/>
    <col min="3338" max="3338" width="9.42578125" style="144" customWidth="1"/>
    <col min="3339" max="3340" width="11.28515625" style="144" customWidth="1"/>
    <col min="3341" max="3342" width="8.85546875" style="144" customWidth="1"/>
    <col min="3343" max="3343" width="13.28515625" style="144" customWidth="1"/>
    <col min="3344" max="3344" width="9.42578125" style="144" customWidth="1"/>
    <col min="3345" max="3345" width="20.85546875" style="144" customWidth="1"/>
    <col min="3346" max="3350" width="11" style="144" customWidth="1"/>
    <col min="3351" max="3584" width="9.140625" style="144"/>
    <col min="3585" max="3585" width="2" style="144" customWidth="1"/>
    <col min="3586" max="3586" width="8.140625" style="144" customWidth="1"/>
    <col min="3587" max="3587" width="20.28515625" style="144" customWidth="1"/>
    <col min="3588" max="3593" width="8.85546875" style="144" customWidth="1"/>
    <col min="3594" max="3594" width="9.42578125" style="144" customWidth="1"/>
    <col min="3595" max="3596" width="11.28515625" style="144" customWidth="1"/>
    <col min="3597" max="3598" width="8.85546875" style="144" customWidth="1"/>
    <col min="3599" max="3599" width="13.28515625" style="144" customWidth="1"/>
    <col min="3600" max="3600" width="9.42578125" style="144" customWidth="1"/>
    <col min="3601" max="3601" width="20.85546875" style="144" customWidth="1"/>
    <col min="3602" max="3606" width="11" style="144" customWidth="1"/>
    <col min="3607" max="3840" width="9.140625" style="144"/>
    <col min="3841" max="3841" width="2" style="144" customWidth="1"/>
    <col min="3842" max="3842" width="8.140625" style="144" customWidth="1"/>
    <col min="3843" max="3843" width="20.28515625" style="144" customWidth="1"/>
    <col min="3844" max="3849" width="8.85546875" style="144" customWidth="1"/>
    <col min="3850" max="3850" width="9.42578125" style="144" customWidth="1"/>
    <col min="3851" max="3852" width="11.28515625" style="144" customWidth="1"/>
    <col min="3853" max="3854" width="8.85546875" style="144" customWidth="1"/>
    <col min="3855" max="3855" width="13.28515625" style="144" customWidth="1"/>
    <col min="3856" max="3856" width="9.42578125" style="144" customWidth="1"/>
    <col min="3857" max="3857" width="20.85546875" style="144" customWidth="1"/>
    <col min="3858" max="3862" width="11" style="144" customWidth="1"/>
    <col min="3863" max="4096" width="9.140625" style="144"/>
    <col min="4097" max="4097" width="2" style="144" customWidth="1"/>
    <col min="4098" max="4098" width="8.140625" style="144" customWidth="1"/>
    <col min="4099" max="4099" width="20.28515625" style="144" customWidth="1"/>
    <col min="4100" max="4105" width="8.85546875" style="144" customWidth="1"/>
    <col min="4106" max="4106" width="9.42578125" style="144" customWidth="1"/>
    <col min="4107" max="4108" width="11.28515625" style="144" customWidth="1"/>
    <col min="4109" max="4110" width="8.85546875" style="144" customWidth="1"/>
    <col min="4111" max="4111" width="13.28515625" style="144" customWidth="1"/>
    <col min="4112" max="4112" width="9.42578125" style="144" customWidth="1"/>
    <col min="4113" max="4113" width="20.85546875" style="144" customWidth="1"/>
    <col min="4114" max="4118" width="11" style="144" customWidth="1"/>
    <col min="4119" max="4352" width="9.140625" style="144"/>
    <col min="4353" max="4353" width="2" style="144" customWidth="1"/>
    <col min="4354" max="4354" width="8.140625" style="144" customWidth="1"/>
    <col min="4355" max="4355" width="20.28515625" style="144" customWidth="1"/>
    <col min="4356" max="4361" width="8.85546875" style="144" customWidth="1"/>
    <col min="4362" max="4362" width="9.42578125" style="144" customWidth="1"/>
    <col min="4363" max="4364" width="11.28515625" style="144" customWidth="1"/>
    <col min="4365" max="4366" width="8.85546875" style="144" customWidth="1"/>
    <col min="4367" max="4367" width="13.28515625" style="144" customWidth="1"/>
    <col min="4368" max="4368" width="9.42578125" style="144" customWidth="1"/>
    <col min="4369" max="4369" width="20.85546875" style="144" customWidth="1"/>
    <col min="4370" max="4374" width="11" style="144" customWidth="1"/>
    <col min="4375" max="4608" width="9.140625" style="144"/>
    <col min="4609" max="4609" width="2" style="144" customWidth="1"/>
    <col min="4610" max="4610" width="8.140625" style="144" customWidth="1"/>
    <col min="4611" max="4611" width="20.28515625" style="144" customWidth="1"/>
    <col min="4612" max="4617" width="8.85546875" style="144" customWidth="1"/>
    <col min="4618" max="4618" width="9.42578125" style="144" customWidth="1"/>
    <col min="4619" max="4620" width="11.28515625" style="144" customWidth="1"/>
    <col min="4621" max="4622" width="8.85546875" style="144" customWidth="1"/>
    <col min="4623" max="4623" width="13.28515625" style="144" customWidth="1"/>
    <col min="4624" max="4624" width="9.42578125" style="144" customWidth="1"/>
    <col min="4625" max="4625" width="20.85546875" style="144" customWidth="1"/>
    <col min="4626" max="4630" width="11" style="144" customWidth="1"/>
    <col min="4631" max="4864" width="9.140625" style="144"/>
    <col min="4865" max="4865" width="2" style="144" customWidth="1"/>
    <col min="4866" max="4866" width="8.140625" style="144" customWidth="1"/>
    <col min="4867" max="4867" width="20.28515625" style="144" customWidth="1"/>
    <col min="4868" max="4873" width="8.85546875" style="144" customWidth="1"/>
    <col min="4874" max="4874" width="9.42578125" style="144" customWidth="1"/>
    <col min="4875" max="4876" width="11.28515625" style="144" customWidth="1"/>
    <col min="4877" max="4878" width="8.85546875" style="144" customWidth="1"/>
    <col min="4879" max="4879" width="13.28515625" style="144" customWidth="1"/>
    <col min="4880" max="4880" width="9.42578125" style="144" customWidth="1"/>
    <col min="4881" max="4881" width="20.85546875" style="144" customWidth="1"/>
    <col min="4882" max="4886" width="11" style="144" customWidth="1"/>
    <col min="4887" max="5120" width="9.140625" style="144"/>
    <col min="5121" max="5121" width="2" style="144" customWidth="1"/>
    <col min="5122" max="5122" width="8.140625" style="144" customWidth="1"/>
    <col min="5123" max="5123" width="20.28515625" style="144" customWidth="1"/>
    <col min="5124" max="5129" width="8.85546875" style="144" customWidth="1"/>
    <col min="5130" max="5130" width="9.42578125" style="144" customWidth="1"/>
    <col min="5131" max="5132" width="11.28515625" style="144" customWidth="1"/>
    <col min="5133" max="5134" width="8.85546875" style="144" customWidth="1"/>
    <col min="5135" max="5135" width="13.28515625" style="144" customWidth="1"/>
    <col min="5136" max="5136" width="9.42578125" style="144" customWidth="1"/>
    <col min="5137" max="5137" width="20.85546875" style="144" customWidth="1"/>
    <col min="5138" max="5142" width="11" style="144" customWidth="1"/>
    <col min="5143" max="5376" width="9.140625" style="144"/>
    <col min="5377" max="5377" width="2" style="144" customWidth="1"/>
    <col min="5378" max="5378" width="8.140625" style="144" customWidth="1"/>
    <col min="5379" max="5379" width="20.28515625" style="144" customWidth="1"/>
    <col min="5380" max="5385" width="8.85546875" style="144" customWidth="1"/>
    <col min="5386" max="5386" width="9.42578125" style="144" customWidth="1"/>
    <col min="5387" max="5388" width="11.28515625" style="144" customWidth="1"/>
    <col min="5389" max="5390" width="8.85546875" style="144" customWidth="1"/>
    <col min="5391" max="5391" width="13.28515625" style="144" customWidth="1"/>
    <col min="5392" max="5392" width="9.42578125" style="144" customWidth="1"/>
    <col min="5393" max="5393" width="20.85546875" style="144" customWidth="1"/>
    <col min="5394" max="5398" width="11" style="144" customWidth="1"/>
    <col min="5399" max="5632" width="9.140625" style="144"/>
    <col min="5633" max="5633" width="2" style="144" customWidth="1"/>
    <col min="5634" max="5634" width="8.140625" style="144" customWidth="1"/>
    <col min="5635" max="5635" width="20.28515625" style="144" customWidth="1"/>
    <col min="5636" max="5641" width="8.85546875" style="144" customWidth="1"/>
    <col min="5642" max="5642" width="9.42578125" style="144" customWidth="1"/>
    <col min="5643" max="5644" width="11.28515625" style="144" customWidth="1"/>
    <col min="5645" max="5646" width="8.85546875" style="144" customWidth="1"/>
    <col min="5647" max="5647" width="13.28515625" style="144" customWidth="1"/>
    <col min="5648" max="5648" width="9.42578125" style="144" customWidth="1"/>
    <col min="5649" max="5649" width="20.85546875" style="144" customWidth="1"/>
    <col min="5650" max="5654" width="11" style="144" customWidth="1"/>
    <col min="5655" max="5888" width="9.140625" style="144"/>
    <col min="5889" max="5889" width="2" style="144" customWidth="1"/>
    <col min="5890" max="5890" width="8.140625" style="144" customWidth="1"/>
    <col min="5891" max="5891" width="20.28515625" style="144" customWidth="1"/>
    <col min="5892" max="5897" width="8.85546875" style="144" customWidth="1"/>
    <col min="5898" max="5898" width="9.42578125" style="144" customWidth="1"/>
    <col min="5899" max="5900" width="11.28515625" style="144" customWidth="1"/>
    <col min="5901" max="5902" width="8.85546875" style="144" customWidth="1"/>
    <col min="5903" max="5903" width="13.28515625" style="144" customWidth="1"/>
    <col min="5904" max="5904" width="9.42578125" style="144" customWidth="1"/>
    <col min="5905" max="5905" width="20.85546875" style="144" customWidth="1"/>
    <col min="5906" max="5910" width="11" style="144" customWidth="1"/>
    <col min="5911" max="6144" width="9.140625" style="144"/>
    <col min="6145" max="6145" width="2" style="144" customWidth="1"/>
    <col min="6146" max="6146" width="8.140625" style="144" customWidth="1"/>
    <col min="6147" max="6147" width="20.28515625" style="144" customWidth="1"/>
    <col min="6148" max="6153" width="8.85546875" style="144" customWidth="1"/>
    <col min="6154" max="6154" width="9.42578125" style="144" customWidth="1"/>
    <col min="6155" max="6156" width="11.28515625" style="144" customWidth="1"/>
    <col min="6157" max="6158" width="8.85546875" style="144" customWidth="1"/>
    <col min="6159" max="6159" width="13.28515625" style="144" customWidth="1"/>
    <col min="6160" max="6160" width="9.42578125" style="144" customWidth="1"/>
    <col min="6161" max="6161" width="20.85546875" style="144" customWidth="1"/>
    <col min="6162" max="6166" width="11" style="144" customWidth="1"/>
    <col min="6167" max="6400" width="9.140625" style="144"/>
    <col min="6401" max="6401" width="2" style="144" customWidth="1"/>
    <col min="6402" max="6402" width="8.140625" style="144" customWidth="1"/>
    <col min="6403" max="6403" width="20.28515625" style="144" customWidth="1"/>
    <col min="6404" max="6409" width="8.85546875" style="144" customWidth="1"/>
    <col min="6410" max="6410" width="9.42578125" style="144" customWidth="1"/>
    <col min="6411" max="6412" width="11.28515625" style="144" customWidth="1"/>
    <col min="6413" max="6414" width="8.85546875" style="144" customWidth="1"/>
    <col min="6415" max="6415" width="13.28515625" style="144" customWidth="1"/>
    <col min="6416" max="6416" width="9.42578125" style="144" customWidth="1"/>
    <col min="6417" max="6417" width="20.85546875" style="144" customWidth="1"/>
    <col min="6418" max="6422" width="11" style="144" customWidth="1"/>
    <col min="6423" max="6656" width="9.140625" style="144"/>
    <col min="6657" max="6657" width="2" style="144" customWidth="1"/>
    <col min="6658" max="6658" width="8.140625" style="144" customWidth="1"/>
    <col min="6659" max="6659" width="20.28515625" style="144" customWidth="1"/>
    <col min="6660" max="6665" width="8.85546875" style="144" customWidth="1"/>
    <col min="6666" max="6666" width="9.42578125" style="144" customWidth="1"/>
    <col min="6667" max="6668" width="11.28515625" style="144" customWidth="1"/>
    <col min="6669" max="6670" width="8.85546875" style="144" customWidth="1"/>
    <col min="6671" max="6671" width="13.28515625" style="144" customWidth="1"/>
    <col min="6672" max="6672" width="9.42578125" style="144" customWidth="1"/>
    <col min="6673" max="6673" width="20.85546875" style="144" customWidth="1"/>
    <col min="6674" max="6678" width="11" style="144" customWidth="1"/>
    <col min="6679" max="6912" width="9.140625" style="144"/>
    <col min="6913" max="6913" width="2" style="144" customWidth="1"/>
    <col min="6914" max="6914" width="8.140625" style="144" customWidth="1"/>
    <col min="6915" max="6915" width="20.28515625" style="144" customWidth="1"/>
    <col min="6916" max="6921" width="8.85546875" style="144" customWidth="1"/>
    <col min="6922" max="6922" width="9.42578125" style="144" customWidth="1"/>
    <col min="6923" max="6924" width="11.28515625" style="144" customWidth="1"/>
    <col min="6925" max="6926" width="8.85546875" style="144" customWidth="1"/>
    <col min="6927" max="6927" width="13.28515625" style="144" customWidth="1"/>
    <col min="6928" max="6928" width="9.42578125" style="144" customWidth="1"/>
    <col min="6929" max="6929" width="20.85546875" style="144" customWidth="1"/>
    <col min="6930" max="6934" width="11" style="144" customWidth="1"/>
    <col min="6935" max="7168" width="9.140625" style="144"/>
    <col min="7169" max="7169" width="2" style="144" customWidth="1"/>
    <col min="7170" max="7170" width="8.140625" style="144" customWidth="1"/>
    <col min="7171" max="7171" width="20.28515625" style="144" customWidth="1"/>
    <col min="7172" max="7177" width="8.85546875" style="144" customWidth="1"/>
    <col min="7178" max="7178" width="9.42578125" style="144" customWidth="1"/>
    <col min="7179" max="7180" width="11.28515625" style="144" customWidth="1"/>
    <col min="7181" max="7182" width="8.85546875" style="144" customWidth="1"/>
    <col min="7183" max="7183" width="13.28515625" style="144" customWidth="1"/>
    <col min="7184" max="7184" width="9.42578125" style="144" customWidth="1"/>
    <col min="7185" max="7185" width="20.85546875" style="144" customWidth="1"/>
    <col min="7186" max="7190" width="11" style="144" customWidth="1"/>
    <col min="7191" max="7424" width="9.140625" style="144"/>
    <col min="7425" max="7425" width="2" style="144" customWidth="1"/>
    <col min="7426" max="7426" width="8.140625" style="144" customWidth="1"/>
    <col min="7427" max="7427" width="20.28515625" style="144" customWidth="1"/>
    <col min="7428" max="7433" width="8.85546875" style="144" customWidth="1"/>
    <col min="7434" max="7434" width="9.42578125" style="144" customWidth="1"/>
    <col min="7435" max="7436" width="11.28515625" style="144" customWidth="1"/>
    <col min="7437" max="7438" width="8.85546875" style="144" customWidth="1"/>
    <col min="7439" max="7439" width="13.28515625" style="144" customWidth="1"/>
    <col min="7440" max="7440" width="9.42578125" style="144" customWidth="1"/>
    <col min="7441" max="7441" width="20.85546875" style="144" customWidth="1"/>
    <col min="7442" max="7446" width="11" style="144" customWidth="1"/>
    <col min="7447" max="7680" width="9.140625" style="144"/>
    <col min="7681" max="7681" width="2" style="144" customWidth="1"/>
    <col min="7682" max="7682" width="8.140625" style="144" customWidth="1"/>
    <col min="7683" max="7683" width="20.28515625" style="144" customWidth="1"/>
    <col min="7684" max="7689" width="8.85546875" style="144" customWidth="1"/>
    <col min="7690" max="7690" width="9.42578125" style="144" customWidth="1"/>
    <col min="7691" max="7692" width="11.28515625" style="144" customWidth="1"/>
    <col min="7693" max="7694" width="8.85546875" style="144" customWidth="1"/>
    <col min="7695" max="7695" width="13.28515625" style="144" customWidth="1"/>
    <col min="7696" max="7696" width="9.42578125" style="144" customWidth="1"/>
    <col min="7697" max="7697" width="20.85546875" style="144" customWidth="1"/>
    <col min="7698" max="7702" width="11" style="144" customWidth="1"/>
    <col min="7703" max="7936" width="9.140625" style="144"/>
    <col min="7937" max="7937" width="2" style="144" customWidth="1"/>
    <col min="7938" max="7938" width="8.140625" style="144" customWidth="1"/>
    <col min="7939" max="7939" width="20.28515625" style="144" customWidth="1"/>
    <col min="7940" max="7945" width="8.85546875" style="144" customWidth="1"/>
    <col min="7946" max="7946" width="9.42578125" style="144" customWidth="1"/>
    <col min="7947" max="7948" width="11.28515625" style="144" customWidth="1"/>
    <col min="7949" max="7950" width="8.85546875" style="144" customWidth="1"/>
    <col min="7951" max="7951" width="13.28515625" style="144" customWidth="1"/>
    <col min="7952" max="7952" width="9.42578125" style="144" customWidth="1"/>
    <col min="7953" max="7953" width="20.85546875" style="144" customWidth="1"/>
    <col min="7954" max="7958" width="11" style="144" customWidth="1"/>
    <col min="7959" max="8192" width="9.140625" style="144"/>
    <col min="8193" max="8193" width="2" style="144" customWidth="1"/>
    <col min="8194" max="8194" width="8.140625" style="144" customWidth="1"/>
    <col min="8195" max="8195" width="20.28515625" style="144" customWidth="1"/>
    <col min="8196" max="8201" width="8.85546875" style="144" customWidth="1"/>
    <col min="8202" max="8202" width="9.42578125" style="144" customWidth="1"/>
    <col min="8203" max="8204" width="11.28515625" style="144" customWidth="1"/>
    <col min="8205" max="8206" width="8.85546875" style="144" customWidth="1"/>
    <col min="8207" max="8207" width="13.28515625" style="144" customWidth="1"/>
    <col min="8208" max="8208" width="9.42578125" style="144" customWidth="1"/>
    <col min="8209" max="8209" width="20.85546875" style="144" customWidth="1"/>
    <col min="8210" max="8214" width="11" style="144" customWidth="1"/>
    <col min="8215" max="8448" width="9.140625" style="144"/>
    <col min="8449" max="8449" width="2" style="144" customWidth="1"/>
    <col min="8450" max="8450" width="8.140625" style="144" customWidth="1"/>
    <col min="8451" max="8451" width="20.28515625" style="144" customWidth="1"/>
    <col min="8452" max="8457" width="8.85546875" style="144" customWidth="1"/>
    <col min="8458" max="8458" width="9.42578125" style="144" customWidth="1"/>
    <col min="8459" max="8460" width="11.28515625" style="144" customWidth="1"/>
    <col min="8461" max="8462" width="8.85546875" style="144" customWidth="1"/>
    <col min="8463" max="8463" width="13.28515625" style="144" customWidth="1"/>
    <col min="8464" max="8464" width="9.42578125" style="144" customWidth="1"/>
    <col min="8465" max="8465" width="20.85546875" style="144" customWidth="1"/>
    <col min="8466" max="8470" width="11" style="144" customWidth="1"/>
    <col min="8471" max="8704" width="9.140625" style="144"/>
    <col min="8705" max="8705" width="2" style="144" customWidth="1"/>
    <col min="8706" max="8706" width="8.140625" style="144" customWidth="1"/>
    <col min="8707" max="8707" width="20.28515625" style="144" customWidth="1"/>
    <col min="8708" max="8713" width="8.85546875" style="144" customWidth="1"/>
    <col min="8714" max="8714" width="9.42578125" style="144" customWidth="1"/>
    <col min="8715" max="8716" width="11.28515625" style="144" customWidth="1"/>
    <col min="8717" max="8718" width="8.85546875" style="144" customWidth="1"/>
    <col min="8719" max="8719" width="13.28515625" style="144" customWidth="1"/>
    <col min="8720" max="8720" width="9.42578125" style="144" customWidth="1"/>
    <col min="8721" max="8721" width="20.85546875" style="144" customWidth="1"/>
    <col min="8722" max="8726" width="11" style="144" customWidth="1"/>
    <col min="8727" max="8960" width="9.140625" style="144"/>
    <col min="8961" max="8961" width="2" style="144" customWidth="1"/>
    <col min="8962" max="8962" width="8.140625" style="144" customWidth="1"/>
    <col min="8963" max="8963" width="20.28515625" style="144" customWidth="1"/>
    <col min="8964" max="8969" width="8.85546875" style="144" customWidth="1"/>
    <col min="8970" max="8970" width="9.42578125" style="144" customWidth="1"/>
    <col min="8971" max="8972" width="11.28515625" style="144" customWidth="1"/>
    <col min="8973" max="8974" width="8.85546875" style="144" customWidth="1"/>
    <col min="8975" max="8975" width="13.28515625" style="144" customWidth="1"/>
    <col min="8976" max="8976" width="9.42578125" style="144" customWidth="1"/>
    <col min="8977" max="8977" width="20.85546875" style="144" customWidth="1"/>
    <col min="8978" max="8982" width="11" style="144" customWidth="1"/>
    <col min="8983" max="9216" width="9.140625" style="144"/>
    <col min="9217" max="9217" width="2" style="144" customWidth="1"/>
    <col min="9218" max="9218" width="8.140625" style="144" customWidth="1"/>
    <col min="9219" max="9219" width="20.28515625" style="144" customWidth="1"/>
    <col min="9220" max="9225" width="8.85546875" style="144" customWidth="1"/>
    <col min="9226" max="9226" width="9.42578125" style="144" customWidth="1"/>
    <col min="9227" max="9228" width="11.28515625" style="144" customWidth="1"/>
    <col min="9229" max="9230" width="8.85546875" style="144" customWidth="1"/>
    <col min="9231" max="9231" width="13.28515625" style="144" customWidth="1"/>
    <col min="9232" max="9232" width="9.42578125" style="144" customWidth="1"/>
    <col min="9233" max="9233" width="20.85546875" style="144" customWidth="1"/>
    <col min="9234" max="9238" width="11" style="144" customWidth="1"/>
    <col min="9239" max="9472" width="9.140625" style="144"/>
    <col min="9473" max="9473" width="2" style="144" customWidth="1"/>
    <col min="9474" max="9474" width="8.140625" style="144" customWidth="1"/>
    <col min="9475" max="9475" width="20.28515625" style="144" customWidth="1"/>
    <col min="9476" max="9481" width="8.85546875" style="144" customWidth="1"/>
    <col min="9482" max="9482" width="9.42578125" style="144" customWidth="1"/>
    <col min="9483" max="9484" width="11.28515625" style="144" customWidth="1"/>
    <col min="9485" max="9486" width="8.85546875" style="144" customWidth="1"/>
    <col min="9487" max="9487" width="13.28515625" style="144" customWidth="1"/>
    <col min="9488" max="9488" width="9.42578125" style="144" customWidth="1"/>
    <col min="9489" max="9489" width="20.85546875" style="144" customWidth="1"/>
    <col min="9490" max="9494" width="11" style="144" customWidth="1"/>
    <col min="9495" max="9728" width="9.140625" style="144"/>
    <col min="9729" max="9729" width="2" style="144" customWidth="1"/>
    <col min="9730" max="9730" width="8.140625" style="144" customWidth="1"/>
    <col min="9731" max="9731" width="20.28515625" style="144" customWidth="1"/>
    <col min="9732" max="9737" width="8.85546875" style="144" customWidth="1"/>
    <col min="9738" max="9738" width="9.42578125" style="144" customWidth="1"/>
    <col min="9739" max="9740" width="11.28515625" style="144" customWidth="1"/>
    <col min="9741" max="9742" width="8.85546875" style="144" customWidth="1"/>
    <col min="9743" max="9743" width="13.28515625" style="144" customWidth="1"/>
    <col min="9744" max="9744" width="9.42578125" style="144" customWidth="1"/>
    <col min="9745" max="9745" width="20.85546875" style="144" customWidth="1"/>
    <col min="9746" max="9750" width="11" style="144" customWidth="1"/>
    <col min="9751" max="9984" width="9.140625" style="144"/>
    <col min="9985" max="9985" width="2" style="144" customWidth="1"/>
    <col min="9986" max="9986" width="8.140625" style="144" customWidth="1"/>
    <col min="9987" max="9987" width="20.28515625" style="144" customWidth="1"/>
    <col min="9988" max="9993" width="8.85546875" style="144" customWidth="1"/>
    <col min="9994" max="9994" width="9.42578125" style="144" customWidth="1"/>
    <col min="9995" max="9996" width="11.28515625" style="144" customWidth="1"/>
    <col min="9997" max="9998" width="8.85546875" style="144" customWidth="1"/>
    <col min="9999" max="9999" width="13.28515625" style="144" customWidth="1"/>
    <col min="10000" max="10000" width="9.42578125" style="144" customWidth="1"/>
    <col min="10001" max="10001" width="20.85546875" style="144" customWidth="1"/>
    <col min="10002" max="10006" width="11" style="144" customWidth="1"/>
    <col min="10007" max="10240" width="9.140625" style="144"/>
    <col min="10241" max="10241" width="2" style="144" customWidth="1"/>
    <col min="10242" max="10242" width="8.140625" style="144" customWidth="1"/>
    <col min="10243" max="10243" width="20.28515625" style="144" customWidth="1"/>
    <col min="10244" max="10249" width="8.85546875" style="144" customWidth="1"/>
    <col min="10250" max="10250" width="9.42578125" style="144" customWidth="1"/>
    <col min="10251" max="10252" width="11.28515625" style="144" customWidth="1"/>
    <col min="10253" max="10254" width="8.85546875" style="144" customWidth="1"/>
    <col min="10255" max="10255" width="13.28515625" style="144" customWidth="1"/>
    <col min="10256" max="10256" width="9.42578125" style="144" customWidth="1"/>
    <col min="10257" max="10257" width="20.85546875" style="144" customWidth="1"/>
    <col min="10258" max="10262" width="11" style="144" customWidth="1"/>
    <col min="10263" max="10496" width="9.140625" style="144"/>
    <col min="10497" max="10497" width="2" style="144" customWidth="1"/>
    <col min="10498" max="10498" width="8.140625" style="144" customWidth="1"/>
    <col min="10499" max="10499" width="20.28515625" style="144" customWidth="1"/>
    <col min="10500" max="10505" width="8.85546875" style="144" customWidth="1"/>
    <col min="10506" max="10506" width="9.42578125" style="144" customWidth="1"/>
    <col min="10507" max="10508" width="11.28515625" style="144" customWidth="1"/>
    <col min="10509" max="10510" width="8.85546875" style="144" customWidth="1"/>
    <col min="10511" max="10511" width="13.28515625" style="144" customWidth="1"/>
    <col min="10512" max="10512" width="9.42578125" style="144" customWidth="1"/>
    <col min="10513" max="10513" width="20.85546875" style="144" customWidth="1"/>
    <col min="10514" max="10518" width="11" style="144" customWidth="1"/>
    <col min="10519" max="10752" width="9.140625" style="144"/>
    <col min="10753" max="10753" width="2" style="144" customWidth="1"/>
    <col min="10754" max="10754" width="8.140625" style="144" customWidth="1"/>
    <col min="10755" max="10755" width="20.28515625" style="144" customWidth="1"/>
    <col min="10756" max="10761" width="8.85546875" style="144" customWidth="1"/>
    <col min="10762" max="10762" width="9.42578125" style="144" customWidth="1"/>
    <col min="10763" max="10764" width="11.28515625" style="144" customWidth="1"/>
    <col min="10765" max="10766" width="8.85546875" style="144" customWidth="1"/>
    <col min="10767" max="10767" width="13.28515625" style="144" customWidth="1"/>
    <col min="10768" max="10768" width="9.42578125" style="144" customWidth="1"/>
    <col min="10769" max="10769" width="20.85546875" style="144" customWidth="1"/>
    <col min="10770" max="10774" width="11" style="144" customWidth="1"/>
    <col min="10775" max="11008" width="9.140625" style="144"/>
    <col min="11009" max="11009" width="2" style="144" customWidth="1"/>
    <col min="11010" max="11010" width="8.140625" style="144" customWidth="1"/>
    <col min="11011" max="11011" width="20.28515625" style="144" customWidth="1"/>
    <col min="11012" max="11017" width="8.85546875" style="144" customWidth="1"/>
    <col min="11018" max="11018" width="9.42578125" style="144" customWidth="1"/>
    <col min="11019" max="11020" width="11.28515625" style="144" customWidth="1"/>
    <col min="11021" max="11022" width="8.85546875" style="144" customWidth="1"/>
    <col min="11023" max="11023" width="13.28515625" style="144" customWidth="1"/>
    <col min="11024" max="11024" width="9.42578125" style="144" customWidth="1"/>
    <col min="11025" max="11025" width="20.85546875" style="144" customWidth="1"/>
    <col min="11026" max="11030" width="11" style="144" customWidth="1"/>
    <col min="11031" max="11264" width="9.140625" style="144"/>
    <col min="11265" max="11265" width="2" style="144" customWidth="1"/>
    <col min="11266" max="11266" width="8.140625" style="144" customWidth="1"/>
    <col min="11267" max="11267" width="20.28515625" style="144" customWidth="1"/>
    <col min="11268" max="11273" width="8.85546875" style="144" customWidth="1"/>
    <col min="11274" max="11274" width="9.42578125" style="144" customWidth="1"/>
    <col min="11275" max="11276" width="11.28515625" style="144" customWidth="1"/>
    <col min="11277" max="11278" width="8.85546875" style="144" customWidth="1"/>
    <col min="11279" max="11279" width="13.28515625" style="144" customWidth="1"/>
    <col min="11280" max="11280" width="9.42578125" style="144" customWidth="1"/>
    <col min="11281" max="11281" width="20.85546875" style="144" customWidth="1"/>
    <col min="11282" max="11286" width="11" style="144" customWidth="1"/>
    <col min="11287" max="11520" width="9.140625" style="144"/>
    <col min="11521" max="11521" width="2" style="144" customWidth="1"/>
    <col min="11522" max="11522" width="8.140625" style="144" customWidth="1"/>
    <col min="11523" max="11523" width="20.28515625" style="144" customWidth="1"/>
    <col min="11524" max="11529" width="8.85546875" style="144" customWidth="1"/>
    <col min="11530" max="11530" width="9.42578125" style="144" customWidth="1"/>
    <col min="11531" max="11532" width="11.28515625" style="144" customWidth="1"/>
    <col min="11533" max="11534" width="8.85546875" style="144" customWidth="1"/>
    <col min="11535" max="11535" width="13.28515625" style="144" customWidth="1"/>
    <col min="11536" max="11536" width="9.42578125" style="144" customWidth="1"/>
    <col min="11537" max="11537" width="20.85546875" style="144" customWidth="1"/>
    <col min="11538" max="11542" width="11" style="144" customWidth="1"/>
    <col min="11543" max="11776" width="9.140625" style="144"/>
    <col min="11777" max="11777" width="2" style="144" customWidth="1"/>
    <col min="11778" max="11778" width="8.140625" style="144" customWidth="1"/>
    <col min="11779" max="11779" width="20.28515625" style="144" customWidth="1"/>
    <col min="11780" max="11785" width="8.85546875" style="144" customWidth="1"/>
    <col min="11786" max="11786" width="9.42578125" style="144" customWidth="1"/>
    <col min="11787" max="11788" width="11.28515625" style="144" customWidth="1"/>
    <col min="11789" max="11790" width="8.85546875" style="144" customWidth="1"/>
    <col min="11791" max="11791" width="13.28515625" style="144" customWidth="1"/>
    <col min="11792" max="11792" width="9.42578125" style="144" customWidth="1"/>
    <col min="11793" max="11793" width="20.85546875" style="144" customWidth="1"/>
    <col min="11794" max="11798" width="11" style="144" customWidth="1"/>
    <col min="11799" max="12032" width="9.140625" style="144"/>
    <col min="12033" max="12033" width="2" style="144" customWidth="1"/>
    <col min="12034" max="12034" width="8.140625" style="144" customWidth="1"/>
    <col min="12035" max="12035" width="20.28515625" style="144" customWidth="1"/>
    <col min="12036" max="12041" width="8.85546875" style="144" customWidth="1"/>
    <col min="12042" max="12042" width="9.42578125" style="144" customWidth="1"/>
    <col min="12043" max="12044" width="11.28515625" style="144" customWidth="1"/>
    <col min="12045" max="12046" width="8.85546875" style="144" customWidth="1"/>
    <col min="12047" max="12047" width="13.28515625" style="144" customWidth="1"/>
    <col min="12048" max="12048" width="9.42578125" style="144" customWidth="1"/>
    <col min="12049" max="12049" width="20.85546875" style="144" customWidth="1"/>
    <col min="12050" max="12054" width="11" style="144" customWidth="1"/>
    <col min="12055" max="12288" width="9.140625" style="144"/>
    <col min="12289" max="12289" width="2" style="144" customWidth="1"/>
    <col min="12290" max="12290" width="8.140625" style="144" customWidth="1"/>
    <col min="12291" max="12291" width="20.28515625" style="144" customWidth="1"/>
    <col min="12292" max="12297" width="8.85546875" style="144" customWidth="1"/>
    <col min="12298" max="12298" width="9.42578125" style="144" customWidth="1"/>
    <col min="12299" max="12300" width="11.28515625" style="144" customWidth="1"/>
    <col min="12301" max="12302" width="8.85546875" style="144" customWidth="1"/>
    <col min="12303" max="12303" width="13.28515625" style="144" customWidth="1"/>
    <col min="12304" max="12304" width="9.42578125" style="144" customWidth="1"/>
    <col min="12305" max="12305" width="20.85546875" style="144" customWidth="1"/>
    <col min="12306" max="12310" width="11" style="144" customWidth="1"/>
    <col min="12311" max="12544" width="9.140625" style="144"/>
    <col min="12545" max="12545" width="2" style="144" customWidth="1"/>
    <col min="12546" max="12546" width="8.140625" style="144" customWidth="1"/>
    <col min="12547" max="12547" width="20.28515625" style="144" customWidth="1"/>
    <col min="12548" max="12553" width="8.85546875" style="144" customWidth="1"/>
    <col min="12554" max="12554" width="9.42578125" style="144" customWidth="1"/>
    <col min="12555" max="12556" width="11.28515625" style="144" customWidth="1"/>
    <col min="12557" max="12558" width="8.85546875" style="144" customWidth="1"/>
    <col min="12559" max="12559" width="13.28515625" style="144" customWidth="1"/>
    <col min="12560" max="12560" width="9.42578125" style="144" customWidth="1"/>
    <col min="12561" max="12561" width="20.85546875" style="144" customWidth="1"/>
    <col min="12562" max="12566" width="11" style="144" customWidth="1"/>
    <col min="12567" max="12800" width="9.140625" style="144"/>
    <col min="12801" max="12801" width="2" style="144" customWidth="1"/>
    <col min="12802" max="12802" width="8.140625" style="144" customWidth="1"/>
    <col min="12803" max="12803" width="20.28515625" style="144" customWidth="1"/>
    <col min="12804" max="12809" width="8.85546875" style="144" customWidth="1"/>
    <col min="12810" max="12810" width="9.42578125" style="144" customWidth="1"/>
    <col min="12811" max="12812" width="11.28515625" style="144" customWidth="1"/>
    <col min="12813" max="12814" width="8.85546875" style="144" customWidth="1"/>
    <col min="12815" max="12815" width="13.28515625" style="144" customWidth="1"/>
    <col min="12816" max="12816" width="9.42578125" style="144" customWidth="1"/>
    <col min="12817" max="12817" width="20.85546875" style="144" customWidth="1"/>
    <col min="12818" max="12822" width="11" style="144" customWidth="1"/>
    <col min="12823" max="13056" width="9.140625" style="144"/>
    <col min="13057" max="13057" width="2" style="144" customWidth="1"/>
    <col min="13058" max="13058" width="8.140625" style="144" customWidth="1"/>
    <col min="13059" max="13059" width="20.28515625" style="144" customWidth="1"/>
    <col min="13060" max="13065" width="8.85546875" style="144" customWidth="1"/>
    <col min="13066" max="13066" width="9.42578125" style="144" customWidth="1"/>
    <col min="13067" max="13068" width="11.28515625" style="144" customWidth="1"/>
    <col min="13069" max="13070" width="8.85546875" style="144" customWidth="1"/>
    <col min="13071" max="13071" width="13.28515625" style="144" customWidth="1"/>
    <col min="13072" max="13072" width="9.42578125" style="144" customWidth="1"/>
    <col min="13073" max="13073" width="20.85546875" style="144" customWidth="1"/>
    <col min="13074" max="13078" width="11" style="144" customWidth="1"/>
    <col min="13079" max="13312" width="9.140625" style="144"/>
    <col min="13313" max="13313" width="2" style="144" customWidth="1"/>
    <col min="13314" max="13314" width="8.140625" style="144" customWidth="1"/>
    <col min="13315" max="13315" width="20.28515625" style="144" customWidth="1"/>
    <col min="13316" max="13321" width="8.85546875" style="144" customWidth="1"/>
    <col min="13322" max="13322" width="9.42578125" style="144" customWidth="1"/>
    <col min="13323" max="13324" width="11.28515625" style="144" customWidth="1"/>
    <col min="13325" max="13326" width="8.85546875" style="144" customWidth="1"/>
    <col min="13327" max="13327" width="13.28515625" style="144" customWidth="1"/>
    <col min="13328" max="13328" width="9.42578125" style="144" customWidth="1"/>
    <col min="13329" max="13329" width="20.85546875" style="144" customWidth="1"/>
    <col min="13330" max="13334" width="11" style="144" customWidth="1"/>
    <col min="13335" max="13568" width="9.140625" style="144"/>
    <col min="13569" max="13569" width="2" style="144" customWidth="1"/>
    <col min="13570" max="13570" width="8.140625" style="144" customWidth="1"/>
    <col min="13571" max="13571" width="20.28515625" style="144" customWidth="1"/>
    <col min="13572" max="13577" width="8.85546875" style="144" customWidth="1"/>
    <col min="13578" max="13578" width="9.42578125" style="144" customWidth="1"/>
    <col min="13579" max="13580" width="11.28515625" style="144" customWidth="1"/>
    <col min="13581" max="13582" width="8.85546875" style="144" customWidth="1"/>
    <col min="13583" max="13583" width="13.28515625" style="144" customWidth="1"/>
    <col min="13584" max="13584" width="9.42578125" style="144" customWidth="1"/>
    <col min="13585" max="13585" width="20.85546875" style="144" customWidth="1"/>
    <col min="13586" max="13590" width="11" style="144" customWidth="1"/>
    <col min="13591" max="13824" width="9.140625" style="144"/>
    <col min="13825" max="13825" width="2" style="144" customWidth="1"/>
    <col min="13826" max="13826" width="8.140625" style="144" customWidth="1"/>
    <col min="13827" max="13827" width="20.28515625" style="144" customWidth="1"/>
    <col min="13828" max="13833" width="8.85546875" style="144" customWidth="1"/>
    <col min="13834" max="13834" width="9.42578125" style="144" customWidth="1"/>
    <col min="13835" max="13836" width="11.28515625" style="144" customWidth="1"/>
    <col min="13837" max="13838" width="8.85546875" style="144" customWidth="1"/>
    <col min="13839" max="13839" width="13.28515625" style="144" customWidth="1"/>
    <col min="13840" max="13840" width="9.42578125" style="144" customWidth="1"/>
    <col min="13841" max="13841" width="20.85546875" style="144" customWidth="1"/>
    <col min="13842" max="13846" width="11" style="144" customWidth="1"/>
    <col min="13847" max="14080" width="9.140625" style="144"/>
    <col min="14081" max="14081" width="2" style="144" customWidth="1"/>
    <col min="14082" max="14082" width="8.140625" style="144" customWidth="1"/>
    <col min="14083" max="14083" width="20.28515625" style="144" customWidth="1"/>
    <col min="14084" max="14089" width="8.85546875" style="144" customWidth="1"/>
    <col min="14090" max="14090" width="9.42578125" style="144" customWidth="1"/>
    <col min="14091" max="14092" width="11.28515625" style="144" customWidth="1"/>
    <col min="14093" max="14094" width="8.85546875" style="144" customWidth="1"/>
    <col min="14095" max="14095" width="13.28515625" style="144" customWidth="1"/>
    <col min="14096" max="14096" width="9.42578125" style="144" customWidth="1"/>
    <col min="14097" max="14097" width="20.85546875" style="144" customWidth="1"/>
    <col min="14098" max="14102" width="11" style="144" customWidth="1"/>
    <col min="14103" max="14336" width="9.140625" style="144"/>
    <col min="14337" max="14337" width="2" style="144" customWidth="1"/>
    <col min="14338" max="14338" width="8.140625" style="144" customWidth="1"/>
    <col min="14339" max="14339" width="20.28515625" style="144" customWidth="1"/>
    <col min="14340" max="14345" width="8.85546875" style="144" customWidth="1"/>
    <col min="14346" max="14346" width="9.42578125" style="144" customWidth="1"/>
    <col min="14347" max="14348" width="11.28515625" style="144" customWidth="1"/>
    <col min="14349" max="14350" width="8.85546875" style="144" customWidth="1"/>
    <col min="14351" max="14351" width="13.28515625" style="144" customWidth="1"/>
    <col min="14352" max="14352" width="9.42578125" style="144" customWidth="1"/>
    <col min="14353" max="14353" width="20.85546875" style="144" customWidth="1"/>
    <col min="14354" max="14358" width="11" style="144" customWidth="1"/>
    <col min="14359" max="14592" width="9.140625" style="144"/>
    <col min="14593" max="14593" width="2" style="144" customWidth="1"/>
    <col min="14594" max="14594" width="8.140625" style="144" customWidth="1"/>
    <col min="14595" max="14595" width="20.28515625" style="144" customWidth="1"/>
    <col min="14596" max="14601" width="8.85546875" style="144" customWidth="1"/>
    <col min="14602" max="14602" width="9.42578125" style="144" customWidth="1"/>
    <col min="14603" max="14604" width="11.28515625" style="144" customWidth="1"/>
    <col min="14605" max="14606" width="8.85546875" style="144" customWidth="1"/>
    <col min="14607" max="14607" width="13.28515625" style="144" customWidth="1"/>
    <col min="14608" max="14608" width="9.42578125" style="144" customWidth="1"/>
    <col min="14609" max="14609" width="20.85546875" style="144" customWidth="1"/>
    <col min="14610" max="14614" width="11" style="144" customWidth="1"/>
    <col min="14615" max="14848" width="9.140625" style="144"/>
    <col min="14849" max="14849" width="2" style="144" customWidth="1"/>
    <col min="14850" max="14850" width="8.140625" style="144" customWidth="1"/>
    <col min="14851" max="14851" width="20.28515625" style="144" customWidth="1"/>
    <col min="14852" max="14857" width="8.85546875" style="144" customWidth="1"/>
    <col min="14858" max="14858" width="9.42578125" style="144" customWidth="1"/>
    <col min="14859" max="14860" width="11.28515625" style="144" customWidth="1"/>
    <col min="14861" max="14862" width="8.85546875" style="144" customWidth="1"/>
    <col min="14863" max="14863" width="13.28515625" style="144" customWidth="1"/>
    <col min="14864" max="14864" width="9.42578125" style="144" customWidth="1"/>
    <col min="14865" max="14865" width="20.85546875" style="144" customWidth="1"/>
    <col min="14866" max="14870" width="11" style="144" customWidth="1"/>
    <col min="14871" max="15104" width="9.140625" style="144"/>
    <col min="15105" max="15105" width="2" style="144" customWidth="1"/>
    <col min="15106" max="15106" width="8.140625" style="144" customWidth="1"/>
    <col min="15107" max="15107" width="20.28515625" style="144" customWidth="1"/>
    <col min="15108" max="15113" width="8.85546875" style="144" customWidth="1"/>
    <col min="15114" max="15114" width="9.42578125" style="144" customWidth="1"/>
    <col min="15115" max="15116" width="11.28515625" style="144" customWidth="1"/>
    <col min="15117" max="15118" width="8.85546875" style="144" customWidth="1"/>
    <col min="15119" max="15119" width="13.28515625" style="144" customWidth="1"/>
    <col min="15120" max="15120" width="9.42578125" style="144" customWidth="1"/>
    <col min="15121" max="15121" width="20.85546875" style="144" customWidth="1"/>
    <col min="15122" max="15126" width="11" style="144" customWidth="1"/>
    <col min="15127" max="15360" width="9.140625" style="144"/>
    <col min="15361" max="15361" width="2" style="144" customWidth="1"/>
    <col min="15362" max="15362" width="8.140625" style="144" customWidth="1"/>
    <col min="15363" max="15363" width="20.28515625" style="144" customWidth="1"/>
    <col min="15364" max="15369" width="8.85546875" style="144" customWidth="1"/>
    <col min="15370" max="15370" width="9.42578125" style="144" customWidth="1"/>
    <col min="15371" max="15372" width="11.28515625" style="144" customWidth="1"/>
    <col min="15373" max="15374" width="8.85546875" style="144" customWidth="1"/>
    <col min="15375" max="15375" width="13.28515625" style="144" customWidth="1"/>
    <col min="15376" max="15376" width="9.42578125" style="144" customWidth="1"/>
    <col min="15377" max="15377" width="20.85546875" style="144" customWidth="1"/>
    <col min="15378" max="15382" width="11" style="144" customWidth="1"/>
    <col min="15383" max="15616" width="9.140625" style="144"/>
    <col min="15617" max="15617" width="2" style="144" customWidth="1"/>
    <col min="15618" max="15618" width="8.140625" style="144" customWidth="1"/>
    <col min="15619" max="15619" width="20.28515625" style="144" customWidth="1"/>
    <col min="15620" max="15625" width="8.85546875" style="144" customWidth="1"/>
    <col min="15626" max="15626" width="9.42578125" style="144" customWidth="1"/>
    <col min="15627" max="15628" width="11.28515625" style="144" customWidth="1"/>
    <col min="15629" max="15630" width="8.85546875" style="144" customWidth="1"/>
    <col min="15631" max="15631" width="13.28515625" style="144" customWidth="1"/>
    <col min="15632" max="15632" width="9.42578125" style="144" customWidth="1"/>
    <col min="15633" max="15633" width="20.85546875" style="144" customWidth="1"/>
    <col min="15634" max="15638" width="11" style="144" customWidth="1"/>
    <col min="15639" max="15872" width="9.140625" style="144"/>
    <col min="15873" max="15873" width="2" style="144" customWidth="1"/>
    <col min="15874" max="15874" width="8.140625" style="144" customWidth="1"/>
    <col min="15875" max="15875" width="20.28515625" style="144" customWidth="1"/>
    <col min="15876" max="15881" width="8.85546875" style="144" customWidth="1"/>
    <col min="15882" max="15882" width="9.42578125" style="144" customWidth="1"/>
    <col min="15883" max="15884" width="11.28515625" style="144" customWidth="1"/>
    <col min="15885" max="15886" width="8.85546875" style="144" customWidth="1"/>
    <col min="15887" max="15887" width="13.28515625" style="144" customWidth="1"/>
    <col min="15888" max="15888" width="9.42578125" style="144" customWidth="1"/>
    <col min="15889" max="15889" width="20.85546875" style="144" customWidth="1"/>
    <col min="15890" max="15894" width="11" style="144" customWidth="1"/>
    <col min="15895" max="16128" width="9.140625" style="144"/>
    <col min="16129" max="16129" width="2" style="144" customWidth="1"/>
    <col min="16130" max="16130" width="8.140625" style="144" customWidth="1"/>
    <col min="16131" max="16131" width="20.28515625" style="144" customWidth="1"/>
    <col min="16132" max="16137" width="8.85546875" style="144" customWidth="1"/>
    <col min="16138" max="16138" width="9.42578125" style="144" customWidth="1"/>
    <col min="16139" max="16140" width="11.28515625" style="144" customWidth="1"/>
    <col min="16141" max="16142" width="8.85546875" style="144" customWidth="1"/>
    <col min="16143" max="16143" width="13.28515625" style="144" customWidth="1"/>
    <col min="16144" max="16144" width="9.42578125" style="144" customWidth="1"/>
    <col min="16145" max="16145" width="20.85546875" style="144" customWidth="1"/>
    <col min="16146" max="16150" width="11" style="144" customWidth="1"/>
    <col min="16151" max="16384" width="9.140625" style="144"/>
  </cols>
  <sheetData>
    <row r="1" spans="2:15">
      <c r="B1" s="144" t="s">
        <v>7</v>
      </c>
      <c r="D1" s="145"/>
      <c r="O1" s="153">
        <v>44383</v>
      </c>
    </row>
    <row r="2" spans="2:15" ht="14.45" customHeight="1">
      <c r="B2" s="220" t="s">
        <v>80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2:15" ht="14.45" customHeight="1">
      <c r="B3" s="221" t="s">
        <v>42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2:15" ht="14.45" customHeight="1"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09" t="s">
        <v>46</v>
      </c>
    </row>
    <row r="5" spans="2:15" ht="14.45" customHeight="1">
      <c r="B5" s="219" t="s">
        <v>0</v>
      </c>
      <c r="C5" s="194" t="s">
        <v>1</v>
      </c>
      <c r="D5" s="177" t="s">
        <v>99</v>
      </c>
      <c r="E5" s="168"/>
      <c r="F5" s="168"/>
      <c r="G5" s="168"/>
      <c r="H5" s="178"/>
      <c r="I5" s="168" t="s">
        <v>92</v>
      </c>
      <c r="J5" s="168"/>
      <c r="K5" s="177" t="s">
        <v>100</v>
      </c>
      <c r="L5" s="168"/>
      <c r="M5" s="168"/>
      <c r="N5" s="168"/>
      <c r="O5" s="178"/>
    </row>
    <row r="6" spans="2:15" ht="14.45" customHeight="1">
      <c r="B6" s="202"/>
      <c r="C6" s="195"/>
      <c r="D6" s="174" t="s">
        <v>101</v>
      </c>
      <c r="E6" s="175"/>
      <c r="F6" s="175"/>
      <c r="G6" s="175"/>
      <c r="H6" s="176"/>
      <c r="I6" s="175" t="s">
        <v>93</v>
      </c>
      <c r="J6" s="175"/>
      <c r="K6" s="174" t="s">
        <v>102</v>
      </c>
      <c r="L6" s="175"/>
      <c r="M6" s="175"/>
      <c r="N6" s="175"/>
      <c r="O6" s="176"/>
    </row>
    <row r="7" spans="2:15" ht="14.45" customHeight="1">
      <c r="B7" s="202"/>
      <c r="C7" s="202"/>
      <c r="D7" s="166">
        <v>2021</v>
      </c>
      <c r="E7" s="169"/>
      <c r="F7" s="179">
        <v>2020</v>
      </c>
      <c r="G7" s="179"/>
      <c r="H7" s="196" t="s">
        <v>32</v>
      </c>
      <c r="I7" s="198">
        <v>2021</v>
      </c>
      <c r="J7" s="166" t="s">
        <v>103</v>
      </c>
      <c r="K7" s="166">
        <v>2021</v>
      </c>
      <c r="L7" s="169"/>
      <c r="M7" s="179">
        <v>2020</v>
      </c>
      <c r="N7" s="169"/>
      <c r="O7" s="185" t="s">
        <v>32</v>
      </c>
    </row>
    <row r="8" spans="2:15" ht="14.45" customHeight="1">
      <c r="B8" s="200" t="s">
        <v>33</v>
      </c>
      <c r="C8" s="200" t="s">
        <v>34</v>
      </c>
      <c r="D8" s="170"/>
      <c r="E8" s="171"/>
      <c r="F8" s="180"/>
      <c r="G8" s="180"/>
      <c r="H8" s="197"/>
      <c r="I8" s="199"/>
      <c r="J8" s="167"/>
      <c r="K8" s="170"/>
      <c r="L8" s="171"/>
      <c r="M8" s="180"/>
      <c r="N8" s="171"/>
      <c r="O8" s="185"/>
    </row>
    <row r="9" spans="2:15" ht="14.45" customHeight="1">
      <c r="B9" s="200"/>
      <c r="C9" s="200"/>
      <c r="D9" s="161" t="s">
        <v>35</v>
      </c>
      <c r="E9" s="157" t="s">
        <v>2</v>
      </c>
      <c r="F9" s="160" t="s">
        <v>35</v>
      </c>
      <c r="G9" s="56" t="s">
        <v>2</v>
      </c>
      <c r="H9" s="188" t="s">
        <v>36</v>
      </c>
      <c r="I9" s="57" t="s">
        <v>35</v>
      </c>
      <c r="J9" s="190" t="s">
        <v>104</v>
      </c>
      <c r="K9" s="161" t="s">
        <v>35</v>
      </c>
      <c r="L9" s="55" t="s">
        <v>2</v>
      </c>
      <c r="M9" s="160" t="s">
        <v>35</v>
      </c>
      <c r="N9" s="55" t="s">
        <v>2</v>
      </c>
      <c r="O9" s="192" t="s">
        <v>36</v>
      </c>
    </row>
    <row r="10" spans="2:15" ht="14.45" customHeight="1">
      <c r="B10" s="201"/>
      <c r="C10" s="201"/>
      <c r="D10" s="158" t="s">
        <v>37</v>
      </c>
      <c r="E10" s="159" t="s">
        <v>38</v>
      </c>
      <c r="F10" s="53" t="s">
        <v>37</v>
      </c>
      <c r="G10" s="54" t="s">
        <v>38</v>
      </c>
      <c r="H10" s="189"/>
      <c r="I10" s="58" t="s">
        <v>37</v>
      </c>
      <c r="J10" s="191"/>
      <c r="K10" s="158" t="s">
        <v>37</v>
      </c>
      <c r="L10" s="159" t="s">
        <v>38</v>
      </c>
      <c r="M10" s="53" t="s">
        <v>37</v>
      </c>
      <c r="N10" s="159" t="s">
        <v>38</v>
      </c>
      <c r="O10" s="193"/>
    </row>
    <row r="11" spans="2:15" ht="14.45" customHeight="1">
      <c r="B11" s="66">
        <v>1</v>
      </c>
      <c r="C11" s="67" t="s">
        <v>14</v>
      </c>
      <c r="D11" s="68">
        <v>1835</v>
      </c>
      <c r="E11" s="69">
        <v>0.24707149589336205</v>
      </c>
      <c r="F11" s="68">
        <v>675</v>
      </c>
      <c r="G11" s="70">
        <v>0.13165593914569923</v>
      </c>
      <c r="H11" s="71">
        <v>1.7185185185185183</v>
      </c>
      <c r="I11" s="72">
        <v>1362</v>
      </c>
      <c r="J11" s="73">
        <v>0.34728340675477232</v>
      </c>
      <c r="K11" s="68">
        <v>7288</v>
      </c>
      <c r="L11" s="69">
        <v>0.18675686756867568</v>
      </c>
      <c r="M11" s="68">
        <v>3416</v>
      </c>
      <c r="N11" s="70">
        <v>0.13873771423929818</v>
      </c>
      <c r="O11" s="71">
        <v>1.1334894613583137</v>
      </c>
    </row>
    <row r="12" spans="2:15" ht="14.45" customHeight="1">
      <c r="B12" s="74">
        <v>2</v>
      </c>
      <c r="C12" s="75" t="s">
        <v>19</v>
      </c>
      <c r="D12" s="76">
        <v>824</v>
      </c>
      <c r="E12" s="77">
        <v>0.11094654638481218</v>
      </c>
      <c r="F12" s="76">
        <v>668</v>
      </c>
      <c r="G12" s="88">
        <v>0.13029061829529939</v>
      </c>
      <c r="H12" s="79">
        <v>0.23353293413173648</v>
      </c>
      <c r="I12" s="100">
        <v>858</v>
      </c>
      <c r="J12" s="89">
        <v>-3.9627039627039617E-2</v>
      </c>
      <c r="K12" s="76">
        <v>5116</v>
      </c>
      <c r="L12" s="77">
        <v>0.13109881098810988</v>
      </c>
      <c r="M12" s="76">
        <v>3307</v>
      </c>
      <c r="N12" s="88">
        <v>0.13431077897814961</v>
      </c>
      <c r="O12" s="79">
        <v>0.54702146960991826</v>
      </c>
    </row>
    <row r="13" spans="2:15" ht="14.45" customHeight="1">
      <c r="B13" s="74">
        <v>3</v>
      </c>
      <c r="C13" s="75" t="s">
        <v>16</v>
      </c>
      <c r="D13" s="76">
        <v>805</v>
      </c>
      <c r="E13" s="77">
        <v>0.10838831291234684</v>
      </c>
      <c r="F13" s="76">
        <v>774</v>
      </c>
      <c r="G13" s="88">
        <v>0.15096547688706846</v>
      </c>
      <c r="H13" s="79">
        <v>4.0051679586563305E-2</v>
      </c>
      <c r="I13" s="100">
        <v>706</v>
      </c>
      <c r="J13" s="89">
        <v>0.14022662889518411</v>
      </c>
      <c r="K13" s="76">
        <v>4921</v>
      </c>
      <c r="L13" s="77">
        <v>0.12610188601886019</v>
      </c>
      <c r="M13" s="76">
        <v>3171</v>
      </c>
      <c r="N13" s="88">
        <v>0.12878726342295507</v>
      </c>
      <c r="O13" s="79">
        <v>0.55187637969094916</v>
      </c>
    </row>
    <row r="14" spans="2:15" ht="14.45" customHeight="1">
      <c r="B14" s="74">
        <v>4</v>
      </c>
      <c r="C14" s="75" t="s">
        <v>15</v>
      </c>
      <c r="D14" s="76">
        <v>633</v>
      </c>
      <c r="E14" s="77">
        <v>8.5229567793187022E-2</v>
      </c>
      <c r="F14" s="76">
        <v>432</v>
      </c>
      <c r="G14" s="88">
        <v>8.4259801053247513E-2</v>
      </c>
      <c r="H14" s="79">
        <v>0.46527777777777768</v>
      </c>
      <c r="I14" s="100">
        <v>614</v>
      </c>
      <c r="J14" s="89">
        <v>3.0944625407166138E-2</v>
      </c>
      <c r="K14" s="76">
        <v>3469</v>
      </c>
      <c r="L14" s="77">
        <v>8.8894013940139405E-2</v>
      </c>
      <c r="M14" s="76">
        <v>1921</v>
      </c>
      <c r="N14" s="88">
        <v>7.8019657217122895E-2</v>
      </c>
      <c r="O14" s="79">
        <v>0.80583029672045803</v>
      </c>
    </row>
    <row r="15" spans="2:15" ht="14.45" customHeight="1">
      <c r="B15" s="101">
        <v>5</v>
      </c>
      <c r="C15" s="90" t="s">
        <v>12</v>
      </c>
      <c r="D15" s="102">
        <v>646</v>
      </c>
      <c r="E15" s="103">
        <v>8.6979938063821191E-2</v>
      </c>
      <c r="F15" s="102">
        <v>512</v>
      </c>
      <c r="G15" s="104">
        <v>9.9863467914960022E-2</v>
      </c>
      <c r="H15" s="105">
        <v>0.26171875</v>
      </c>
      <c r="I15" s="106">
        <v>615</v>
      </c>
      <c r="J15" s="107">
        <v>5.0406504065040547E-2</v>
      </c>
      <c r="K15" s="102">
        <v>3082</v>
      </c>
      <c r="L15" s="103">
        <v>7.8977039770397703E-2</v>
      </c>
      <c r="M15" s="102">
        <v>2834</v>
      </c>
      <c r="N15" s="104">
        <v>0.11510031678986272</v>
      </c>
      <c r="O15" s="105">
        <v>8.7508821453775587E-2</v>
      </c>
    </row>
    <row r="16" spans="2:15" ht="14.45" customHeight="1">
      <c r="B16" s="66">
        <v>6</v>
      </c>
      <c r="C16" s="67" t="s">
        <v>20</v>
      </c>
      <c r="D16" s="68">
        <v>503</v>
      </c>
      <c r="E16" s="69">
        <v>6.7725865086845291E-2</v>
      </c>
      <c r="F16" s="68">
        <v>437</v>
      </c>
      <c r="G16" s="70">
        <v>8.5235030232104547E-2</v>
      </c>
      <c r="H16" s="71">
        <v>0.15102974828375282</v>
      </c>
      <c r="I16" s="72">
        <v>391</v>
      </c>
      <c r="J16" s="73">
        <v>0.28644501278772383</v>
      </c>
      <c r="K16" s="68">
        <v>3037</v>
      </c>
      <c r="L16" s="69">
        <v>7.7823903239032391E-2</v>
      </c>
      <c r="M16" s="68">
        <v>2115</v>
      </c>
      <c r="N16" s="70">
        <v>8.5898789700268055E-2</v>
      </c>
      <c r="O16" s="71">
        <v>0.43593380614657207</v>
      </c>
    </row>
    <row r="17" spans="2:23" ht="14.45" customHeight="1">
      <c r="B17" s="74">
        <v>7</v>
      </c>
      <c r="C17" s="75" t="s">
        <v>52</v>
      </c>
      <c r="D17" s="76">
        <v>480</v>
      </c>
      <c r="E17" s="77">
        <v>6.4629056146492531E-2</v>
      </c>
      <c r="F17" s="76">
        <v>200</v>
      </c>
      <c r="G17" s="88">
        <v>3.9009167154281259E-2</v>
      </c>
      <c r="H17" s="79">
        <v>1.4</v>
      </c>
      <c r="I17" s="100">
        <v>523</v>
      </c>
      <c r="J17" s="89">
        <v>-8.2217973231357599E-2</v>
      </c>
      <c r="K17" s="76">
        <v>2636</v>
      </c>
      <c r="L17" s="77">
        <v>6.7548175481754819E-2</v>
      </c>
      <c r="M17" s="76">
        <v>1165</v>
      </c>
      <c r="N17" s="88">
        <v>4.7315408983835593E-2</v>
      </c>
      <c r="O17" s="79">
        <v>1.2626609442060084</v>
      </c>
    </row>
    <row r="18" spans="2:23" ht="14.45" customHeight="1">
      <c r="B18" s="74">
        <v>8</v>
      </c>
      <c r="C18" s="75" t="s">
        <v>18</v>
      </c>
      <c r="D18" s="76">
        <v>463</v>
      </c>
      <c r="E18" s="77">
        <v>6.2340110407970918E-2</v>
      </c>
      <c r="F18" s="76">
        <v>361</v>
      </c>
      <c r="G18" s="88">
        <v>7.0411546713477671E-2</v>
      </c>
      <c r="H18" s="79">
        <v>0.2825484764542936</v>
      </c>
      <c r="I18" s="100">
        <v>297</v>
      </c>
      <c r="J18" s="89">
        <v>0.55892255892255882</v>
      </c>
      <c r="K18" s="76">
        <v>2549</v>
      </c>
      <c r="L18" s="77">
        <v>6.5318778187781881E-2</v>
      </c>
      <c r="M18" s="76">
        <v>2039</v>
      </c>
      <c r="N18" s="88">
        <v>8.2812119242953453E-2</v>
      </c>
      <c r="O18" s="79">
        <v>0.2501226091221187</v>
      </c>
    </row>
    <row r="19" spans="2:23" ht="14.45" customHeight="1">
      <c r="B19" s="74">
        <v>9</v>
      </c>
      <c r="C19" s="75" t="s">
        <v>21</v>
      </c>
      <c r="D19" s="76">
        <v>417</v>
      </c>
      <c r="E19" s="77">
        <v>5.6146492527265383E-2</v>
      </c>
      <c r="F19" s="76">
        <v>256</v>
      </c>
      <c r="G19" s="88">
        <v>4.9931733957480011E-2</v>
      </c>
      <c r="H19" s="79">
        <v>0.62890625</v>
      </c>
      <c r="I19" s="100">
        <v>341</v>
      </c>
      <c r="J19" s="89">
        <v>0.22287390029325516</v>
      </c>
      <c r="K19" s="76">
        <v>1824</v>
      </c>
      <c r="L19" s="77">
        <v>4.6740467404674045E-2</v>
      </c>
      <c r="M19" s="76">
        <v>1314</v>
      </c>
      <c r="N19" s="88">
        <v>5.3366907643570792E-2</v>
      </c>
      <c r="O19" s="79">
        <v>0.38812785388127846</v>
      </c>
    </row>
    <row r="20" spans="2:23" ht="14.45" customHeight="1">
      <c r="B20" s="101">
        <v>10</v>
      </c>
      <c r="C20" s="90" t="s">
        <v>17</v>
      </c>
      <c r="D20" s="102">
        <v>300</v>
      </c>
      <c r="E20" s="103">
        <v>4.0393160091557828E-2</v>
      </c>
      <c r="F20" s="102">
        <v>271</v>
      </c>
      <c r="G20" s="104">
        <v>5.28574214940511E-2</v>
      </c>
      <c r="H20" s="105">
        <v>0.10701107011070121</v>
      </c>
      <c r="I20" s="106">
        <v>262</v>
      </c>
      <c r="J20" s="107">
        <v>0.14503816793893121</v>
      </c>
      <c r="K20" s="102">
        <v>1802</v>
      </c>
      <c r="L20" s="103">
        <v>4.617671176711767E-2</v>
      </c>
      <c r="M20" s="102">
        <v>1374</v>
      </c>
      <c r="N20" s="104">
        <v>5.5803752741450732E-2</v>
      </c>
      <c r="O20" s="105">
        <v>0.31149927219796214</v>
      </c>
    </row>
    <row r="21" spans="2:23" ht="14.45" customHeight="1">
      <c r="B21" s="66">
        <v>11</v>
      </c>
      <c r="C21" s="67" t="s">
        <v>45</v>
      </c>
      <c r="D21" s="68">
        <v>67</v>
      </c>
      <c r="E21" s="69">
        <v>9.0211390871145821E-3</v>
      </c>
      <c r="F21" s="68">
        <v>122</v>
      </c>
      <c r="G21" s="70">
        <v>2.3795591964111566E-2</v>
      </c>
      <c r="H21" s="71">
        <v>-0.45081967213114749</v>
      </c>
      <c r="I21" s="72">
        <v>121</v>
      </c>
      <c r="J21" s="73">
        <v>-0.44628099173553715</v>
      </c>
      <c r="K21" s="68">
        <v>934</v>
      </c>
      <c r="L21" s="69">
        <v>2.3933989339893397E-2</v>
      </c>
      <c r="M21" s="68">
        <v>507</v>
      </c>
      <c r="N21" s="70">
        <v>2.0591341077085535E-2</v>
      </c>
      <c r="O21" s="71">
        <v>0.84220907297830383</v>
      </c>
    </row>
    <row r="22" spans="2:23" ht="14.45" customHeight="1">
      <c r="B22" s="74">
        <v>12</v>
      </c>
      <c r="C22" s="75" t="s">
        <v>4</v>
      </c>
      <c r="D22" s="76">
        <v>25</v>
      </c>
      <c r="E22" s="77">
        <v>3.3660966742964857E-3</v>
      </c>
      <c r="F22" s="76">
        <v>94</v>
      </c>
      <c r="G22" s="88">
        <v>1.833430856251219E-2</v>
      </c>
      <c r="H22" s="79">
        <v>-0.73404255319148937</v>
      </c>
      <c r="I22" s="100">
        <v>96</v>
      </c>
      <c r="J22" s="89">
        <v>-0.73958333333333326</v>
      </c>
      <c r="K22" s="76">
        <v>539</v>
      </c>
      <c r="L22" s="77">
        <v>1.3812013120131202E-2</v>
      </c>
      <c r="M22" s="76">
        <v>370</v>
      </c>
      <c r="N22" s="88">
        <v>1.5027211436926325E-2</v>
      </c>
      <c r="O22" s="79">
        <v>0.45675675675675675</v>
      </c>
    </row>
    <row r="23" spans="2:23" ht="14.45" customHeight="1">
      <c r="B23" s="74">
        <v>13</v>
      </c>
      <c r="C23" s="75" t="s">
        <v>22</v>
      </c>
      <c r="D23" s="76">
        <v>43</v>
      </c>
      <c r="E23" s="77">
        <v>5.7896862797899556E-3</v>
      </c>
      <c r="F23" s="76">
        <v>30</v>
      </c>
      <c r="G23" s="88">
        <v>5.8513750731421883E-3</v>
      </c>
      <c r="H23" s="79">
        <v>0.43333333333333335</v>
      </c>
      <c r="I23" s="100">
        <v>60</v>
      </c>
      <c r="J23" s="89">
        <v>-0.28333333333333333</v>
      </c>
      <c r="K23" s="76">
        <v>216</v>
      </c>
      <c r="L23" s="77">
        <v>5.5350553505535052E-3</v>
      </c>
      <c r="M23" s="76">
        <v>150</v>
      </c>
      <c r="N23" s="88">
        <v>6.0921127446998619E-3</v>
      </c>
      <c r="O23" s="79">
        <v>0.43999999999999995</v>
      </c>
    </row>
    <row r="24" spans="2:23" ht="14.45" customHeight="1">
      <c r="B24" s="74">
        <v>14</v>
      </c>
      <c r="C24" s="75" t="s">
        <v>83</v>
      </c>
      <c r="D24" s="76">
        <v>23</v>
      </c>
      <c r="E24" s="77">
        <v>3.0968089403527669E-3</v>
      </c>
      <c r="F24" s="76">
        <v>42</v>
      </c>
      <c r="G24" s="88">
        <v>8.1919251023990641E-3</v>
      </c>
      <c r="H24" s="79">
        <v>-0.45238095238095233</v>
      </c>
      <c r="I24" s="100">
        <v>47</v>
      </c>
      <c r="J24" s="89">
        <v>-0.5106382978723405</v>
      </c>
      <c r="K24" s="76">
        <v>198</v>
      </c>
      <c r="L24" s="77">
        <v>5.0738007380073799E-3</v>
      </c>
      <c r="M24" s="76">
        <v>89</v>
      </c>
      <c r="N24" s="88">
        <v>3.6146535618552513E-3</v>
      </c>
      <c r="O24" s="79">
        <v>1.2247191011235956</v>
      </c>
    </row>
    <row r="25" spans="2:23">
      <c r="B25" s="101">
        <v>15</v>
      </c>
      <c r="C25" s="90" t="s">
        <v>106</v>
      </c>
      <c r="D25" s="102">
        <v>67</v>
      </c>
      <c r="E25" s="103">
        <v>9.0211390871145821E-3</v>
      </c>
      <c r="F25" s="102">
        <v>22</v>
      </c>
      <c r="G25" s="104">
        <v>4.2910083869709386E-3</v>
      </c>
      <c r="H25" s="105">
        <v>2.0454545454545454</v>
      </c>
      <c r="I25" s="106">
        <v>48</v>
      </c>
      <c r="J25" s="107">
        <v>0.39583333333333326</v>
      </c>
      <c r="K25" s="102">
        <v>190</v>
      </c>
      <c r="L25" s="103">
        <v>4.8687986879868798E-3</v>
      </c>
      <c r="M25" s="102">
        <v>51</v>
      </c>
      <c r="N25" s="104">
        <v>2.0713183331979531E-3</v>
      </c>
      <c r="O25" s="105">
        <v>2.7254901960784315</v>
      </c>
    </row>
    <row r="26" spans="2:23">
      <c r="B26" s="205" t="s">
        <v>58</v>
      </c>
      <c r="C26" s="206"/>
      <c r="D26" s="154">
        <f>SUM(D11:D25)</f>
        <v>7131</v>
      </c>
      <c r="E26" s="48">
        <f>D26/D28</f>
        <v>0.96014541537632958</v>
      </c>
      <c r="F26" s="154">
        <f>SUM(F11:F25)</f>
        <v>4896</v>
      </c>
      <c r="G26" s="48">
        <f>F26/F28</f>
        <v>0.95494441193680513</v>
      </c>
      <c r="H26" s="47">
        <f>D26/F26-1</f>
        <v>0.45649509803921573</v>
      </c>
      <c r="I26" s="154">
        <f>SUM(I11:I25)</f>
        <v>6341</v>
      </c>
      <c r="J26" s="48">
        <f>D26/I26-1</f>
        <v>0.12458602744046687</v>
      </c>
      <c r="K26" s="154">
        <f>SUM(K11:K25)</f>
        <v>37801</v>
      </c>
      <c r="L26" s="48">
        <f>K26/K28</f>
        <v>0.96866031160311605</v>
      </c>
      <c r="M26" s="154">
        <f>SUM(M11:M25)</f>
        <v>23823</v>
      </c>
      <c r="N26" s="48">
        <f>M26/M28</f>
        <v>0.96754934611323207</v>
      </c>
      <c r="O26" s="47">
        <f>K26/M26-1</f>
        <v>0.58674390295092982</v>
      </c>
    </row>
    <row r="27" spans="2:23">
      <c r="B27" s="205" t="s">
        <v>39</v>
      </c>
      <c r="C27" s="206"/>
      <c r="D27" s="155">
        <f>D28-SUM(D11:D25)</f>
        <v>296</v>
      </c>
      <c r="E27" s="48">
        <f>D27/D28</f>
        <v>3.9854584623670392E-2</v>
      </c>
      <c r="F27" s="155">
        <f>F28-SUM(F11:F25)</f>
        <v>231</v>
      </c>
      <c r="G27" s="135">
        <f>F27/F28</f>
        <v>4.5055588063194853E-2</v>
      </c>
      <c r="H27" s="47">
        <f>D27/F27-1</f>
        <v>0.28138528138528129</v>
      </c>
      <c r="I27" s="155">
        <f>I28-SUM(I11:I25)</f>
        <v>264</v>
      </c>
      <c r="J27" s="136">
        <f>D27/I27-1</f>
        <v>0.1212121212121211</v>
      </c>
      <c r="K27" s="155">
        <f>K28-SUM(K11:K25)</f>
        <v>1223</v>
      </c>
      <c r="L27" s="48">
        <f>K27/K28</f>
        <v>3.1339688396883968E-2</v>
      </c>
      <c r="M27" s="155">
        <f>M28-SUM(M11:M25)</f>
        <v>799</v>
      </c>
      <c r="N27" s="48">
        <f>M27/M28</f>
        <v>3.2450653886767933E-2</v>
      </c>
      <c r="O27" s="47">
        <f>K27/M27-1</f>
        <v>0.53066332916145176</v>
      </c>
    </row>
    <row r="28" spans="2:23">
      <c r="B28" s="207" t="s">
        <v>40</v>
      </c>
      <c r="C28" s="208"/>
      <c r="D28" s="50">
        <v>7427</v>
      </c>
      <c r="E28" s="82">
        <v>1</v>
      </c>
      <c r="F28" s="50">
        <v>5127</v>
      </c>
      <c r="G28" s="83">
        <v>1.0000000000000004</v>
      </c>
      <c r="H28" s="45">
        <v>0.44860542227423439</v>
      </c>
      <c r="I28" s="51">
        <v>6605</v>
      </c>
      <c r="J28" s="46">
        <v>0.12445117335352007</v>
      </c>
      <c r="K28" s="50">
        <v>39024</v>
      </c>
      <c r="L28" s="82">
        <v>1</v>
      </c>
      <c r="M28" s="50">
        <v>24622</v>
      </c>
      <c r="N28" s="83">
        <v>1.0000000000000002</v>
      </c>
      <c r="O28" s="45">
        <v>0.58492405166111605</v>
      </c>
    </row>
    <row r="29" spans="2:23">
      <c r="B29" s="144" t="s">
        <v>84</v>
      </c>
      <c r="C29" s="146"/>
    </row>
    <row r="30" spans="2:23">
      <c r="B30" s="147" t="s">
        <v>85</v>
      </c>
    </row>
    <row r="31" spans="2:23">
      <c r="B31" s="148"/>
    </row>
    <row r="32" spans="2:23">
      <c r="B32" s="220" t="s">
        <v>107</v>
      </c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146"/>
      <c r="P32" s="220" t="s">
        <v>86</v>
      </c>
      <c r="Q32" s="220"/>
      <c r="R32" s="220"/>
      <c r="S32" s="220"/>
      <c r="T32" s="220"/>
      <c r="U32" s="220"/>
      <c r="V32" s="220"/>
      <c r="W32" s="220"/>
    </row>
    <row r="33" spans="2:23">
      <c r="B33" s="221" t="s">
        <v>108</v>
      </c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146"/>
      <c r="P33" s="221" t="s">
        <v>87</v>
      </c>
      <c r="Q33" s="221"/>
      <c r="R33" s="221"/>
      <c r="S33" s="221"/>
      <c r="T33" s="221"/>
      <c r="U33" s="221"/>
      <c r="V33" s="221"/>
      <c r="W33" s="221"/>
    </row>
    <row r="34" spans="2:23" ht="25.5" customHeight="1">
      <c r="B34" s="149"/>
      <c r="C34" s="149"/>
      <c r="D34" s="149"/>
      <c r="E34" s="149"/>
      <c r="F34" s="149"/>
      <c r="G34" s="149"/>
      <c r="H34" s="149"/>
      <c r="I34" s="149"/>
      <c r="J34" s="149"/>
      <c r="K34" s="108"/>
      <c r="L34" s="109" t="s">
        <v>46</v>
      </c>
      <c r="P34" s="149"/>
      <c r="Q34" s="149"/>
      <c r="R34" s="149"/>
      <c r="S34" s="149"/>
      <c r="T34" s="149"/>
      <c r="U34" s="149"/>
      <c r="V34" s="108"/>
      <c r="W34" s="109" t="s">
        <v>46</v>
      </c>
    </row>
    <row r="35" spans="2:23">
      <c r="B35" s="194" t="s">
        <v>0</v>
      </c>
      <c r="C35" s="194" t="s">
        <v>63</v>
      </c>
      <c r="D35" s="177" t="s">
        <v>99</v>
      </c>
      <c r="E35" s="168"/>
      <c r="F35" s="168"/>
      <c r="G35" s="168"/>
      <c r="H35" s="168"/>
      <c r="I35" s="178"/>
      <c r="J35" s="177" t="s">
        <v>92</v>
      </c>
      <c r="K35" s="168"/>
      <c r="L35" s="178"/>
      <c r="P35" s="219" t="s">
        <v>0</v>
      </c>
      <c r="Q35" s="219" t="s">
        <v>63</v>
      </c>
      <c r="R35" s="177" t="s">
        <v>100</v>
      </c>
      <c r="S35" s="168"/>
      <c r="T35" s="168"/>
      <c r="U35" s="168"/>
      <c r="V35" s="168"/>
      <c r="W35" s="178"/>
    </row>
    <row r="36" spans="2:23" ht="15" customHeight="1">
      <c r="B36" s="195"/>
      <c r="C36" s="195"/>
      <c r="D36" s="174" t="s">
        <v>101</v>
      </c>
      <c r="E36" s="175"/>
      <c r="F36" s="175"/>
      <c r="G36" s="175"/>
      <c r="H36" s="175"/>
      <c r="I36" s="176"/>
      <c r="J36" s="174" t="s">
        <v>93</v>
      </c>
      <c r="K36" s="175"/>
      <c r="L36" s="176"/>
      <c r="P36" s="202"/>
      <c r="Q36" s="202"/>
      <c r="R36" s="174" t="s">
        <v>102</v>
      </c>
      <c r="S36" s="175"/>
      <c r="T36" s="175"/>
      <c r="U36" s="175"/>
      <c r="V36" s="175"/>
      <c r="W36" s="176"/>
    </row>
    <row r="37" spans="2:23" ht="15" customHeight="1">
      <c r="B37" s="195"/>
      <c r="C37" s="195"/>
      <c r="D37" s="166">
        <v>2021</v>
      </c>
      <c r="E37" s="169"/>
      <c r="F37" s="179">
        <v>2020</v>
      </c>
      <c r="G37" s="169"/>
      <c r="H37" s="196" t="s">
        <v>32</v>
      </c>
      <c r="I37" s="216" t="s">
        <v>64</v>
      </c>
      <c r="J37" s="218">
        <v>2021</v>
      </c>
      <c r="K37" s="217" t="s">
        <v>103</v>
      </c>
      <c r="L37" s="216" t="s">
        <v>109</v>
      </c>
      <c r="P37" s="202"/>
      <c r="Q37" s="202"/>
      <c r="R37" s="166">
        <v>2021</v>
      </c>
      <c r="S37" s="169"/>
      <c r="T37" s="166">
        <v>2020</v>
      </c>
      <c r="U37" s="169"/>
      <c r="V37" s="196" t="s">
        <v>32</v>
      </c>
      <c r="W37" s="213" t="s">
        <v>77</v>
      </c>
    </row>
    <row r="38" spans="2:23">
      <c r="B38" s="186" t="s">
        <v>33</v>
      </c>
      <c r="C38" s="186" t="s">
        <v>63</v>
      </c>
      <c r="D38" s="170"/>
      <c r="E38" s="171"/>
      <c r="F38" s="180"/>
      <c r="G38" s="171"/>
      <c r="H38" s="197"/>
      <c r="I38" s="217"/>
      <c r="J38" s="218"/>
      <c r="K38" s="217"/>
      <c r="L38" s="217"/>
      <c r="P38" s="200" t="s">
        <v>33</v>
      </c>
      <c r="Q38" s="200" t="s">
        <v>63</v>
      </c>
      <c r="R38" s="170"/>
      <c r="S38" s="171"/>
      <c r="T38" s="170"/>
      <c r="U38" s="171"/>
      <c r="V38" s="197"/>
      <c r="W38" s="214"/>
    </row>
    <row r="39" spans="2:23" ht="15" customHeight="1">
      <c r="B39" s="186"/>
      <c r="C39" s="186"/>
      <c r="D39" s="161" t="s">
        <v>35</v>
      </c>
      <c r="E39" s="110" t="s">
        <v>2</v>
      </c>
      <c r="F39" s="161" t="s">
        <v>35</v>
      </c>
      <c r="G39" s="110" t="s">
        <v>2</v>
      </c>
      <c r="H39" s="188" t="s">
        <v>36</v>
      </c>
      <c r="I39" s="188" t="s">
        <v>65</v>
      </c>
      <c r="J39" s="111" t="s">
        <v>35</v>
      </c>
      <c r="K39" s="209" t="s">
        <v>104</v>
      </c>
      <c r="L39" s="209" t="s">
        <v>110</v>
      </c>
      <c r="P39" s="200"/>
      <c r="Q39" s="200"/>
      <c r="R39" s="161" t="s">
        <v>35</v>
      </c>
      <c r="S39" s="110" t="s">
        <v>2</v>
      </c>
      <c r="T39" s="161" t="s">
        <v>35</v>
      </c>
      <c r="U39" s="110" t="s">
        <v>2</v>
      </c>
      <c r="V39" s="188" t="s">
        <v>36</v>
      </c>
      <c r="W39" s="211" t="s">
        <v>78</v>
      </c>
    </row>
    <row r="40" spans="2:23" ht="14.25" customHeight="1">
      <c r="B40" s="187"/>
      <c r="C40" s="187"/>
      <c r="D40" s="158" t="s">
        <v>37</v>
      </c>
      <c r="E40" s="54" t="s">
        <v>38</v>
      </c>
      <c r="F40" s="158" t="s">
        <v>37</v>
      </c>
      <c r="G40" s="54" t="s">
        <v>38</v>
      </c>
      <c r="H40" s="215"/>
      <c r="I40" s="215"/>
      <c r="J40" s="158" t="s">
        <v>37</v>
      </c>
      <c r="K40" s="210"/>
      <c r="L40" s="210"/>
      <c r="P40" s="201"/>
      <c r="Q40" s="201"/>
      <c r="R40" s="158" t="s">
        <v>37</v>
      </c>
      <c r="S40" s="54" t="s">
        <v>38</v>
      </c>
      <c r="T40" s="158" t="s">
        <v>37</v>
      </c>
      <c r="U40" s="54" t="s">
        <v>38</v>
      </c>
      <c r="V40" s="189"/>
      <c r="W40" s="212"/>
    </row>
    <row r="41" spans="2:23">
      <c r="B41" s="66">
        <v>1</v>
      </c>
      <c r="C41" s="84" t="s">
        <v>66</v>
      </c>
      <c r="D41" s="68">
        <v>1390</v>
      </c>
      <c r="E41" s="73">
        <v>0.18715497509088461</v>
      </c>
      <c r="F41" s="68">
        <v>490</v>
      </c>
      <c r="G41" s="73">
        <v>9.5572459527989082E-2</v>
      </c>
      <c r="H41" s="112">
        <v>1.8367346938775508</v>
      </c>
      <c r="I41" s="113">
        <v>1</v>
      </c>
      <c r="J41" s="68">
        <v>1032</v>
      </c>
      <c r="K41" s="114">
        <v>0.3468992248062015</v>
      </c>
      <c r="L41" s="115">
        <v>0</v>
      </c>
      <c r="P41" s="66">
        <v>1</v>
      </c>
      <c r="Q41" s="84" t="s">
        <v>66</v>
      </c>
      <c r="R41" s="68">
        <v>5809</v>
      </c>
      <c r="S41" s="73">
        <v>0.14885711357113571</v>
      </c>
      <c r="T41" s="68">
        <v>2820</v>
      </c>
      <c r="U41" s="73">
        <v>0.11453171960035741</v>
      </c>
      <c r="V41" s="71">
        <v>1.0599290780141843</v>
      </c>
      <c r="W41" s="115">
        <v>0</v>
      </c>
    </row>
    <row r="42" spans="2:23">
      <c r="B42" s="116">
        <v>2</v>
      </c>
      <c r="C42" s="86" t="s">
        <v>68</v>
      </c>
      <c r="D42" s="76">
        <v>633</v>
      </c>
      <c r="E42" s="89">
        <v>8.5229567793187022E-2</v>
      </c>
      <c r="F42" s="76">
        <v>432</v>
      </c>
      <c r="G42" s="89">
        <v>8.4259801053247513E-2</v>
      </c>
      <c r="H42" s="117">
        <v>0.46527777777777768</v>
      </c>
      <c r="I42" s="118">
        <v>1</v>
      </c>
      <c r="J42" s="76">
        <v>614</v>
      </c>
      <c r="K42" s="119">
        <v>3.0944625407166138E-2</v>
      </c>
      <c r="L42" s="120">
        <v>0</v>
      </c>
      <c r="P42" s="116">
        <v>2</v>
      </c>
      <c r="Q42" s="86" t="s">
        <v>68</v>
      </c>
      <c r="R42" s="76">
        <v>3469</v>
      </c>
      <c r="S42" s="89">
        <v>8.8894013940139405E-2</v>
      </c>
      <c r="T42" s="76">
        <v>1920</v>
      </c>
      <c r="U42" s="89">
        <v>7.7979043132158227E-2</v>
      </c>
      <c r="V42" s="79">
        <v>0.80677083333333344</v>
      </c>
      <c r="W42" s="120">
        <v>2</v>
      </c>
    </row>
    <row r="43" spans="2:23">
      <c r="B43" s="116">
        <v>3</v>
      </c>
      <c r="C43" s="86" t="s">
        <v>74</v>
      </c>
      <c r="D43" s="76">
        <v>538</v>
      </c>
      <c r="E43" s="89">
        <v>7.2438400430860375E-2</v>
      </c>
      <c r="F43" s="76">
        <v>411</v>
      </c>
      <c r="G43" s="89">
        <v>8.0163838502047988E-2</v>
      </c>
      <c r="H43" s="117">
        <v>0.30900243309002429</v>
      </c>
      <c r="I43" s="118">
        <v>1</v>
      </c>
      <c r="J43" s="76">
        <v>463</v>
      </c>
      <c r="K43" s="119">
        <v>0.16198704103671702</v>
      </c>
      <c r="L43" s="120">
        <v>0</v>
      </c>
      <c r="P43" s="116">
        <v>3</v>
      </c>
      <c r="Q43" s="86" t="s">
        <v>67</v>
      </c>
      <c r="R43" s="76">
        <v>3119</v>
      </c>
      <c r="S43" s="89">
        <v>7.9925174251742517E-2</v>
      </c>
      <c r="T43" s="76">
        <v>2479</v>
      </c>
      <c r="U43" s="89">
        <v>0.10068231662740638</v>
      </c>
      <c r="V43" s="79">
        <v>0.2581686163775716</v>
      </c>
      <c r="W43" s="120">
        <v>-1</v>
      </c>
    </row>
    <row r="44" spans="2:23">
      <c r="B44" s="116">
        <v>4</v>
      </c>
      <c r="C44" s="86" t="s">
        <v>67</v>
      </c>
      <c r="D44" s="76">
        <v>438</v>
      </c>
      <c r="E44" s="89">
        <v>5.8974013733674432E-2</v>
      </c>
      <c r="F44" s="76">
        <v>639</v>
      </c>
      <c r="G44" s="89">
        <v>0.12463428905792862</v>
      </c>
      <c r="H44" s="117">
        <v>-0.31455399061032863</v>
      </c>
      <c r="I44" s="118">
        <v>-3</v>
      </c>
      <c r="J44" s="76">
        <v>454</v>
      </c>
      <c r="K44" s="119">
        <v>-3.524229074889873E-2</v>
      </c>
      <c r="L44" s="120">
        <v>0</v>
      </c>
      <c r="P44" s="116">
        <v>4</v>
      </c>
      <c r="Q44" s="86" t="s">
        <v>74</v>
      </c>
      <c r="R44" s="76">
        <v>2437</v>
      </c>
      <c r="S44" s="89">
        <v>6.2448749487494876E-2</v>
      </c>
      <c r="T44" s="76">
        <v>2359</v>
      </c>
      <c r="U44" s="89">
        <v>9.580862643164649E-2</v>
      </c>
      <c r="V44" s="79">
        <v>3.3064857990674046E-2</v>
      </c>
      <c r="W44" s="120">
        <v>-1</v>
      </c>
    </row>
    <row r="45" spans="2:23">
      <c r="B45" s="116">
        <v>5</v>
      </c>
      <c r="C45" s="91" t="s">
        <v>69</v>
      </c>
      <c r="D45" s="102">
        <v>315</v>
      </c>
      <c r="E45" s="107">
        <v>4.2412818096135722E-2</v>
      </c>
      <c r="F45" s="102">
        <v>263</v>
      </c>
      <c r="G45" s="107">
        <v>5.1297054807879855E-2</v>
      </c>
      <c r="H45" s="121">
        <v>0.19771863117870714</v>
      </c>
      <c r="I45" s="122">
        <v>0</v>
      </c>
      <c r="J45" s="102">
        <v>192</v>
      </c>
      <c r="K45" s="123">
        <v>0.640625</v>
      </c>
      <c r="L45" s="124">
        <v>3</v>
      </c>
      <c r="P45" s="116">
        <v>5</v>
      </c>
      <c r="Q45" s="91" t="s">
        <v>69</v>
      </c>
      <c r="R45" s="102">
        <v>1733</v>
      </c>
      <c r="S45" s="107">
        <v>4.4408569085690859E-2</v>
      </c>
      <c r="T45" s="102">
        <v>1316</v>
      </c>
      <c r="U45" s="107">
        <v>5.3448135813500122E-2</v>
      </c>
      <c r="V45" s="105">
        <v>0.31686930091185417</v>
      </c>
      <c r="W45" s="124">
        <v>1</v>
      </c>
    </row>
    <row r="46" spans="2:23">
      <c r="B46" s="125">
        <v>6</v>
      </c>
      <c r="C46" s="84" t="s">
        <v>111</v>
      </c>
      <c r="D46" s="68">
        <v>311</v>
      </c>
      <c r="E46" s="73">
        <v>4.1874242628248286E-2</v>
      </c>
      <c r="F46" s="68">
        <v>80</v>
      </c>
      <c r="G46" s="73">
        <v>1.5603666861712502E-2</v>
      </c>
      <c r="H46" s="112">
        <v>2.8875000000000002</v>
      </c>
      <c r="I46" s="113">
        <v>13</v>
      </c>
      <c r="J46" s="68">
        <v>129</v>
      </c>
      <c r="K46" s="114">
        <v>1.4108527131782944</v>
      </c>
      <c r="L46" s="115">
        <v>11</v>
      </c>
      <c r="P46" s="125">
        <v>6</v>
      </c>
      <c r="Q46" s="84" t="s">
        <v>70</v>
      </c>
      <c r="R46" s="68">
        <v>1692</v>
      </c>
      <c r="S46" s="73">
        <v>4.3357933579335796E-2</v>
      </c>
      <c r="T46" s="68">
        <v>1330</v>
      </c>
      <c r="U46" s="73">
        <v>5.401673300300544E-2</v>
      </c>
      <c r="V46" s="71">
        <v>0.27218045112781963</v>
      </c>
      <c r="W46" s="115">
        <v>-1</v>
      </c>
    </row>
    <row r="47" spans="2:23">
      <c r="B47" s="116">
        <v>7</v>
      </c>
      <c r="C47" s="86" t="s">
        <v>112</v>
      </c>
      <c r="D47" s="76">
        <v>276</v>
      </c>
      <c r="E47" s="89">
        <v>3.7161707284233202E-2</v>
      </c>
      <c r="F47" s="76">
        <v>146</v>
      </c>
      <c r="G47" s="89">
        <v>2.8476692022625316E-2</v>
      </c>
      <c r="H47" s="117">
        <v>0.8904109589041096</v>
      </c>
      <c r="I47" s="118">
        <v>3</v>
      </c>
      <c r="J47" s="76">
        <v>173</v>
      </c>
      <c r="K47" s="119">
        <v>0.59537572254335269</v>
      </c>
      <c r="L47" s="120">
        <v>4</v>
      </c>
      <c r="P47" s="116">
        <v>7</v>
      </c>
      <c r="Q47" s="86" t="s">
        <v>81</v>
      </c>
      <c r="R47" s="76">
        <v>1322</v>
      </c>
      <c r="S47" s="89">
        <v>3.3876588765887658E-2</v>
      </c>
      <c r="T47" s="76">
        <v>289</v>
      </c>
      <c r="U47" s="89">
        <v>1.1737470554788401E-2</v>
      </c>
      <c r="V47" s="79">
        <v>3.5743944636678204</v>
      </c>
      <c r="W47" s="120">
        <v>18</v>
      </c>
    </row>
    <row r="48" spans="2:23">
      <c r="B48" s="116">
        <v>8</v>
      </c>
      <c r="C48" s="86" t="s">
        <v>81</v>
      </c>
      <c r="D48" s="76">
        <v>275</v>
      </c>
      <c r="E48" s="89">
        <v>3.7027063417261342E-2</v>
      </c>
      <c r="F48" s="76">
        <v>53</v>
      </c>
      <c r="G48" s="89">
        <v>1.0337429295884533E-2</v>
      </c>
      <c r="H48" s="117">
        <v>4.1886792452830193</v>
      </c>
      <c r="I48" s="118">
        <v>18</v>
      </c>
      <c r="J48" s="76">
        <v>207</v>
      </c>
      <c r="K48" s="119">
        <v>0.3285024154589371</v>
      </c>
      <c r="L48" s="120">
        <v>-2</v>
      </c>
      <c r="P48" s="116">
        <v>8</v>
      </c>
      <c r="Q48" s="86" t="s">
        <v>79</v>
      </c>
      <c r="R48" s="76">
        <v>1291</v>
      </c>
      <c r="S48" s="89">
        <v>3.3082205822058224E-2</v>
      </c>
      <c r="T48" s="76">
        <v>761</v>
      </c>
      <c r="U48" s="89">
        <v>3.0907318658110632E-2</v>
      </c>
      <c r="V48" s="79">
        <v>0.69645203679369261</v>
      </c>
      <c r="W48" s="120">
        <v>-1</v>
      </c>
    </row>
    <row r="49" spans="2:23">
      <c r="B49" s="116">
        <v>9</v>
      </c>
      <c r="C49" s="86" t="s">
        <v>94</v>
      </c>
      <c r="D49" s="76">
        <v>260</v>
      </c>
      <c r="E49" s="89">
        <v>3.5007405412683455E-2</v>
      </c>
      <c r="F49" s="76">
        <v>114</v>
      </c>
      <c r="G49" s="89">
        <v>2.2235225277940317E-2</v>
      </c>
      <c r="H49" s="117">
        <v>1.2807017543859649</v>
      </c>
      <c r="I49" s="118">
        <v>3</v>
      </c>
      <c r="J49" s="76">
        <v>176</v>
      </c>
      <c r="K49" s="119">
        <v>0.47727272727272729</v>
      </c>
      <c r="L49" s="120">
        <v>1</v>
      </c>
      <c r="P49" s="116">
        <v>9</v>
      </c>
      <c r="Q49" s="86" t="s">
        <v>76</v>
      </c>
      <c r="R49" s="76">
        <v>1169</v>
      </c>
      <c r="S49" s="89">
        <v>2.9955924559245593E-2</v>
      </c>
      <c r="T49" s="76">
        <v>760</v>
      </c>
      <c r="U49" s="89">
        <v>3.0866704573145966E-2</v>
      </c>
      <c r="V49" s="79">
        <v>0.53815789473684217</v>
      </c>
      <c r="W49" s="120">
        <v>-1</v>
      </c>
    </row>
    <row r="50" spans="2:23">
      <c r="B50" s="126">
        <v>10</v>
      </c>
      <c r="C50" s="91" t="s">
        <v>113</v>
      </c>
      <c r="D50" s="102">
        <v>212</v>
      </c>
      <c r="E50" s="107">
        <v>2.8544499798034199E-2</v>
      </c>
      <c r="F50" s="102">
        <v>108</v>
      </c>
      <c r="G50" s="107">
        <v>2.1064950263311878E-2</v>
      </c>
      <c r="H50" s="121">
        <v>0.96296296296296302</v>
      </c>
      <c r="I50" s="122">
        <v>3</v>
      </c>
      <c r="J50" s="102">
        <v>143</v>
      </c>
      <c r="K50" s="123">
        <v>0.4825174825174825</v>
      </c>
      <c r="L50" s="124">
        <v>5</v>
      </c>
      <c r="P50" s="126">
        <v>10</v>
      </c>
      <c r="Q50" s="91" t="s">
        <v>114</v>
      </c>
      <c r="R50" s="102">
        <v>1048</v>
      </c>
      <c r="S50" s="107">
        <v>2.6855268552685527E-2</v>
      </c>
      <c r="T50" s="102">
        <v>584</v>
      </c>
      <c r="U50" s="107">
        <v>2.3718625619364796E-2</v>
      </c>
      <c r="V50" s="105">
        <v>0.79452054794520555</v>
      </c>
      <c r="W50" s="124">
        <v>2</v>
      </c>
    </row>
    <row r="51" spans="2:23">
      <c r="B51" s="205" t="s">
        <v>71</v>
      </c>
      <c r="C51" s="206"/>
      <c r="D51" s="154">
        <f>SUM(D41:D50)</f>
        <v>4648</v>
      </c>
      <c r="E51" s="135">
        <f>D51/D53</f>
        <v>0.62582469368520266</v>
      </c>
      <c r="F51" s="154">
        <f>SUM(F41:F50)</f>
        <v>2736</v>
      </c>
      <c r="G51" s="135">
        <f>F51/F53</f>
        <v>0.53364540667056759</v>
      </c>
      <c r="H51" s="137">
        <f>D51/F51-1</f>
        <v>0.69883040935672525</v>
      </c>
      <c r="I51" s="156"/>
      <c r="J51" s="154">
        <f>SUM(J41:J50)</f>
        <v>3583</v>
      </c>
      <c r="K51" s="32">
        <f>E51/J51-1</f>
        <v>-0.99982533500036697</v>
      </c>
      <c r="L51" s="138"/>
      <c r="P51" s="205" t="s">
        <v>71</v>
      </c>
      <c r="Q51" s="206"/>
      <c r="R51" s="154">
        <f>SUM(R41:R50)</f>
        <v>23089</v>
      </c>
      <c r="S51" s="135">
        <f>R51/R53</f>
        <v>0.59166154161541618</v>
      </c>
      <c r="T51" s="154">
        <f>SUM(T41:T50)</f>
        <v>14618</v>
      </c>
      <c r="U51" s="135">
        <f>T51/T53</f>
        <v>0.59369669401348391</v>
      </c>
      <c r="V51" s="137">
        <f>R51/T51-1</f>
        <v>0.57949103844575189</v>
      </c>
      <c r="W51" s="150"/>
    </row>
    <row r="52" spans="2:23">
      <c r="B52" s="205" t="s">
        <v>39</v>
      </c>
      <c r="C52" s="206"/>
      <c r="D52" s="154">
        <f>D53-D51</f>
        <v>2779</v>
      </c>
      <c r="E52" s="135">
        <f>D52/D53</f>
        <v>0.37417530631479734</v>
      </c>
      <c r="F52" s="154">
        <f>F53-F51</f>
        <v>2391</v>
      </c>
      <c r="G52" s="135">
        <f>F52/F53</f>
        <v>0.46635459332943241</v>
      </c>
      <c r="H52" s="137">
        <f>D52/F52-1</f>
        <v>0.16227519866164775</v>
      </c>
      <c r="I52" s="155"/>
      <c r="J52" s="154">
        <f>J53-SUM(J41:J50)</f>
        <v>3022</v>
      </c>
      <c r="K52" s="32">
        <f>E52/J52-1</f>
        <v>-0.99987618289003477</v>
      </c>
      <c r="L52" s="138"/>
      <c r="P52" s="205" t="s">
        <v>39</v>
      </c>
      <c r="Q52" s="206"/>
      <c r="R52" s="154">
        <f>R53-R51</f>
        <v>15935</v>
      </c>
      <c r="S52" s="135">
        <f>R52/R53</f>
        <v>0.40833845838458382</v>
      </c>
      <c r="T52" s="154">
        <f>T53-T51</f>
        <v>10004</v>
      </c>
      <c r="U52" s="135">
        <f>T52/T53</f>
        <v>0.40630330598651615</v>
      </c>
      <c r="V52" s="137">
        <f>R52/T52-1</f>
        <v>0.59286285485805679</v>
      </c>
      <c r="W52" s="151"/>
    </row>
    <row r="53" spans="2:23">
      <c r="B53" s="207" t="s">
        <v>72</v>
      </c>
      <c r="C53" s="208"/>
      <c r="D53" s="39">
        <v>7427</v>
      </c>
      <c r="E53" s="127">
        <v>1</v>
      </c>
      <c r="F53" s="39">
        <v>5127</v>
      </c>
      <c r="G53" s="127">
        <v>1</v>
      </c>
      <c r="H53" s="41">
        <v>0.44860542227423439</v>
      </c>
      <c r="I53" s="41"/>
      <c r="J53" s="39">
        <v>6605</v>
      </c>
      <c r="K53" s="15">
        <v>0.12445117335352007</v>
      </c>
      <c r="L53" s="128"/>
      <c r="P53" s="207" t="s">
        <v>72</v>
      </c>
      <c r="Q53" s="208"/>
      <c r="R53" s="39">
        <v>39024</v>
      </c>
      <c r="S53" s="127">
        <v>1</v>
      </c>
      <c r="T53" s="39">
        <v>24622</v>
      </c>
      <c r="U53" s="127">
        <v>1</v>
      </c>
      <c r="V53" s="139">
        <v>0.58492405166111605</v>
      </c>
      <c r="W53" s="128"/>
    </row>
    <row r="54" spans="2:23">
      <c r="B54" s="144" t="s">
        <v>84</v>
      </c>
      <c r="P54" s="144" t="s">
        <v>84</v>
      </c>
    </row>
    <row r="55" spans="2:23">
      <c r="B55" s="147" t="s">
        <v>85</v>
      </c>
      <c r="P55" s="147" t="s">
        <v>85</v>
      </c>
    </row>
    <row r="63" spans="2:23" ht="15" customHeight="1"/>
    <row r="65" ht="15" customHeight="1"/>
  </sheetData>
  <mergeCells count="67">
    <mergeCell ref="B52:C52"/>
    <mergeCell ref="P52:Q52"/>
    <mergeCell ref="B53:C53"/>
    <mergeCell ref="P53:Q53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27 J27 O27">
    <cfRule type="cellIs" dxfId="37" priority="38" operator="lessThan">
      <formula>0</formula>
    </cfRule>
  </conditionalFormatting>
  <conditionalFormatting sqref="H26 O26">
    <cfRule type="cellIs" dxfId="36" priority="37" operator="lessThan">
      <formula>0</formula>
    </cfRule>
  </conditionalFormatting>
  <conditionalFormatting sqref="K52">
    <cfRule type="cellIs" dxfId="35" priority="35" operator="lessThan">
      <formula>0</formula>
    </cfRule>
  </conditionalFormatting>
  <conditionalFormatting sqref="H52 J52">
    <cfRule type="cellIs" dxfId="34" priority="36" operator="lessThan">
      <formula>0</formula>
    </cfRule>
  </conditionalFormatting>
  <conditionalFormatting sqref="K51">
    <cfRule type="cellIs" dxfId="33" priority="33" operator="lessThan">
      <formula>0</formula>
    </cfRule>
  </conditionalFormatting>
  <conditionalFormatting sqref="H51">
    <cfRule type="cellIs" dxfId="32" priority="34" operator="lessThan">
      <formula>0</formula>
    </cfRule>
  </conditionalFormatting>
  <conditionalFormatting sqref="L52">
    <cfRule type="cellIs" dxfId="31" priority="31" operator="lessThan">
      <formula>0</formula>
    </cfRule>
  </conditionalFormatting>
  <conditionalFormatting sqref="K52">
    <cfRule type="cellIs" dxfId="30" priority="32" operator="lessThan">
      <formula>0</formula>
    </cfRule>
  </conditionalFormatting>
  <conditionalFormatting sqref="L51">
    <cfRule type="cellIs" dxfId="29" priority="29" operator="lessThan">
      <formula>0</formula>
    </cfRule>
  </conditionalFormatting>
  <conditionalFormatting sqref="K51">
    <cfRule type="cellIs" dxfId="28" priority="30" operator="lessThan">
      <formula>0</formula>
    </cfRule>
  </conditionalFormatting>
  <conditionalFormatting sqref="O28 J28 H28">
    <cfRule type="cellIs" dxfId="27" priority="28" operator="lessThan">
      <formula>0</formula>
    </cfRule>
  </conditionalFormatting>
  <conditionalFormatting sqref="K41:K50 H41:H50">
    <cfRule type="cellIs" dxfId="26" priority="27" operator="lessThan">
      <formula>0</formula>
    </cfRule>
  </conditionalFormatting>
  <conditionalFormatting sqref="L41:L50">
    <cfRule type="cellIs" dxfId="25" priority="24" operator="lessThan">
      <formula>0</formula>
    </cfRule>
    <cfRule type="cellIs" dxfId="24" priority="25" operator="equal">
      <formula>0</formula>
    </cfRule>
    <cfRule type="cellIs" dxfId="23" priority="26" operator="greaterThan">
      <formula>0</formula>
    </cfRule>
  </conditionalFormatting>
  <conditionalFormatting sqref="I41:I50">
    <cfRule type="cellIs" dxfId="22" priority="21" operator="lessThan">
      <formula>0</formula>
    </cfRule>
    <cfRule type="cellIs" dxfId="21" priority="22" operator="equal">
      <formula>0</formula>
    </cfRule>
    <cfRule type="cellIs" dxfId="20" priority="23" operator="greaterThan">
      <formula>0</formula>
    </cfRule>
  </conditionalFormatting>
  <conditionalFormatting sqref="H53:I53 K53">
    <cfRule type="cellIs" dxfId="19" priority="20" operator="lessThan">
      <formula>0</formula>
    </cfRule>
  </conditionalFormatting>
  <conditionalFormatting sqref="L53">
    <cfRule type="cellIs" dxfId="18" priority="19" operator="lessThan">
      <formula>0</formula>
    </cfRule>
  </conditionalFormatting>
  <conditionalFormatting sqref="H11:H15 J11:J15 O11:O15">
    <cfRule type="cellIs" dxfId="17" priority="18" operator="lessThan">
      <formula>0</formula>
    </cfRule>
  </conditionalFormatting>
  <conditionalFormatting sqref="H16:H25 J16:J25 O16:O25">
    <cfRule type="cellIs" dxfId="16" priority="17" operator="lessThan">
      <formula>0</formula>
    </cfRule>
  </conditionalFormatting>
  <conditionalFormatting sqref="D11:E25 G11:J25 L11:L25 N11:O25">
    <cfRule type="cellIs" dxfId="15" priority="16" operator="equal">
      <formula>0</formula>
    </cfRule>
  </conditionalFormatting>
  <conditionalFormatting sqref="F11:F25">
    <cfRule type="cellIs" dxfId="14" priority="15" operator="equal">
      <formula>0</formula>
    </cfRule>
  </conditionalFormatting>
  <conditionalFormatting sqref="K11:K25">
    <cfRule type="cellIs" dxfId="13" priority="14" operator="equal">
      <formula>0</formula>
    </cfRule>
  </conditionalFormatting>
  <conditionalFormatting sqref="M11:M25">
    <cfRule type="cellIs" dxfId="12" priority="13" operator="equal">
      <formula>0</formula>
    </cfRule>
  </conditionalFormatting>
  <conditionalFormatting sqref="V51">
    <cfRule type="cellIs" dxfId="11" priority="7" operator="lessThan">
      <formula>0</formula>
    </cfRule>
  </conditionalFormatting>
  <conditionalFormatting sqref="W51">
    <cfRule type="cellIs" dxfId="10" priority="10" operator="lessThan">
      <formula>0</formula>
    </cfRule>
    <cfRule type="cellIs" dxfId="9" priority="11" operator="equal">
      <formula>0</formula>
    </cfRule>
    <cfRule type="cellIs" dxfId="8" priority="12" operator="greaterThan">
      <formula>0</formula>
    </cfRule>
  </conditionalFormatting>
  <conditionalFormatting sqref="W52">
    <cfRule type="cellIs" dxfId="7" priority="9" operator="lessThan">
      <formula>0</formula>
    </cfRule>
  </conditionalFormatting>
  <conditionalFormatting sqref="V52">
    <cfRule type="cellIs" dxfId="6" priority="8" operator="lessThan">
      <formula>0</formula>
    </cfRule>
  </conditionalFormatting>
  <conditionalFormatting sqref="V41:V50">
    <cfRule type="cellIs" dxfId="5" priority="6" operator="lessThan">
      <formula>0</formula>
    </cfRule>
  </conditionalFormatting>
  <conditionalFormatting sqref="W41:W50">
    <cfRule type="cellIs" dxfId="4" priority="3" operator="lessThan">
      <formula>0</formula>
    </cfRule>
    <cfRule type="cellIs" dxfId="3" priority="4" operator="equal">
      <formula>0</formula>
    </cfRule>
    <cfRule type="cellIs" dxfId="2" priority="5" operator="greaterThan">
      <formula>0</formula>
    </cfRule>
  </conditionalFormatting>
  <conditionalFormatting sqref="V53">
    <cfRule type="cellIs" dxfId="1" priority="2" operator="lessThan">
      <formula>0</formula>
    </cfRule>
  </conditionalFormatting>
  <conditionalFormatting sqref="W5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D17" sqref="D17:O17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0"/>
      <c r="O1" s="65">
        <v>44383</v>
      </c>
    </row>
    <row r="2" spans="2:15">
      <c r="B2" s="222" t="s">
        <v>44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17"/>
    </row>
    <row r="3" spans="2:15">
      <c r="B3" s="223" t="s">
        <v>43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37" t="s">
        <v>41</v>
      </c>
    </row>
    <row r="4" spans="2:15" ht="15" customHeight="1">
      <c r="B4" s="219" t="s">
        <v>0</v>
      </c>
      <c r="C4" s="194" t="s">
        <v>1</v>
      </c>
      <c r="D4" s="177" t="s">
        <v>99</v>
      </c>
      <c r="E4" s="168"/>
      <c r="F4" s="168"/>
      <c r="G4" s="168"/>
      <c r="H4" s="178"/>
      <c r="I4" s="168" t="s">
        <v>92</v>
      </c>
      <c r="J4" s="168"/>
      <c r="K4" s="177" t="s">
        <v>100</v>
      </c>
      <c r="L4" s="168"/>
      <c r="M4" s="168"/>
      <c r="N4" s="168"/>
      <c r="O4" s="178"/>
    </row>
    <row r="5" spans="2:15">
      <c r="B5" s="202"/>
      <c r="C5" s="195"/>
      <c r="D5" s="174" t="s">
        <v>101</v>
      </c>
      <c r="E5" s="175"/>
      <c r="F5" s="175"/>
      <c r="G5" s="175"/>
      <c r="H5" s="176"/>
      <c r="I5" s="175" t="s">
        <v>93</v>
      </c>
      <c r="J5" s="175"/>
      <c r="K5" s="174" t="s">
        <v>102</v>
      </c>
      <c r="L5" s="175"/>
      <c r="M5" s="175"/>
      <c r="N5" s="175"/>
      <c r="O5" s="176"/>
    </row>
    <row r="6" spans="2:15" ht="19.5" customHeight="1">
      <c r="B6" s="202"/>
      <c r="C6" s="202"/>
      <c r="D6" s="166">
        <v>2021</v>
      </c>
      <c r="E6" s="169"/>
      <c r="F6" s="179">
        <v>2020</v>
      </c>
      <c r="G6" s="179"/>
      <c r="H6" s="196" t="s">
        <v>32</v>
      </c>
      <c r="I6" s="198">
        <v>2021</v>
      </c>
      <c r="J6" s="166" t="s">
        <v>103</v>
      </c>
      <c r="K6" s="166">
        <v>2021</v>
      </c>
      <c r="L6" s="169"/>
      <c r="M6" s="179">
        <v>2020</v>
      </c>
      <c r="N6" s="169"/>
      <c r="O6" s="185" t="s">
        <v>32</v>
      </c>
    </row>
    <row r="7" spans="2:15" ht="19.5" customHeight="1">
      <c r="B7" s="200" t="s">
        <v>33</v>
      </c>
      <c r="C7" s="200" t="s">
        <v>34</v>
      </c>
      <c r="D7" s="170"/>
      <c r="E7" s="171"/>
      <c r="F7" s="180"/>
      <c r="G7" s="180"/>
      <c r="H7" s="197"/>
      <c r="I7" s="199"/>
      <c r="J7" s="167"/>
      <c r="K7" s="170"/>
      <c r="L7" s="171"/>
      <c r="M7" s="180"/>
      <c r="N7" s="171"/>
      <c r="O7" s="185"/>
    </row>
    <row r="8" spans="2:15" ht="15" customHeight="1">
      <c r="B8" s="200"/>
      <c r="C8" s="200"/>
      <c r="D8" s="161" t="s">
        <v>35</v>
      </c>
      <c r="E8" s="157" t="s">
        <v>2</v>
      </c>
      <c r="F8" s="160" t="s">
        <v>35</v>
      </c>
      <c r="G8" s="56" t="s">
        <v>2</v>
      </c>
      <c r="H8" s="188" t="s">
        <v>36</v>
      </c>
      <c r="I8" s="57" t="s">
        <v>35</v>
      </c>
      <c r="J8" s="190" t="s">
        <v>104</v>
      </c>
      <c r="K8" s="161" t="s">
        <v>35</v>
      </c>
      <c r="L8" s="55" t="s">
        <v>2</v>
      </c>
      <c r="M8" s="160" t="s">
        <v>35</v>
      </c>
      <c r="N8" s="55" t="s">
        <v>2</v>
      </c>
      <c r="O8" s="192" t="s">
        <v>36</v>
      </c>
    </row>
    <row r="9" spans="2:15" ht="15" customHeight="1">
      <c r="B9" s="201"/>
      <c r="C9" s="201"/>
      <c r="D9" s="158" t="s">
        <v>37</v>
      </c>
      <c r="E9" s="159" t="s">
        <v>38</v>
      </c>
      <c r="F9" s="53" t="s">
        <v>37</v>
      </c>
      <c r="G9" s="54" t="s">
        <v>38</v>
      </c>
      <c r="H9" s="189"/>
      <c r="I9" s="58" t="s">
        <v>37</v>
      </c>
      <c r="J9" s="191"/>
      <c r="K9" s="158" t="s">
        <v>37</v>
      </c>
      <c r="L9" s="159" t="s">
        <v>38</v>
      </c>
      <c r="M9" s="53" t="s">
        <v>37</v>
      </c>
      <c r="N9" s="159" t="s">
        <v>38</v>
      </c>
      <c r="O9" s="193"/>
    </row>
    <row r="10" spans="2:15">
      <c r="B10" s="66">
        <v>1</v>
      </c>
      <c r="C10" s="67" t="s">
        <v>12</v>
      </c>
      <c r="D10" s="68">
        <v>45</v>
      </c>
      <c r="E10" s="69">
        <v>0.29605263157894735</v>
      </c>
      <c r="F10" s="68">
        <v>26</v>
      </c>
      <c r="G10" s="70">
        <v>0.18705035971223022</v>
      </c>
      <c r="H10" s="71">
        <v>0.73076923076923084</v>
      </c>
      <c r="I10" s="72">
        <v>34</v>
      </c>
      <c r="J10" s="73">
        <v>0.32352941176470584</v>
      </c>
      <c r="K10" s="68">
        <v>240</v>
      </c>
      <c r="L10" s="69">
        <v>0.3592814371257485</v>
      </c>
      <c r="M10" s="68">
        <v>309</v>
      </c>
      <c r="N10" s="70">
        <v>0.44653179190751446</v>
      </c>
      <c r="O10" s="71">
        <v>-0.22330097087378642</v>
      </c>
    </row>
    <row r="11" spans="2:15">
      <c r="B11" s="74">
        <v>2</v>
      </c>
      <c r="C11" s="75" t="s">
        <v>56</v>
      </c>
      <c r="D11" s="76">
        <v>62</v>
      </c>
      <c r="E11" s="77">
        <v>0.40789473684210525</v>
      </c>
      <c r="F11" s="76">
        <v>56</v>
      </c>
      <c r="G11" s="88">
        <v>0.40287769784172661</v>
      </c>
      <c r="H11" s="79">
        <v>0.10714285714285721</v>
      </c>
      <c r="I11" s="100">
        <v>36</v>
      </c>
      <c r="J11" s="89">
        <v>0.72222222222222232</v>
      </c>
      <c r="K11" s="76">
        <v>155</v>
      </c>
      <c r="L11" s="77">
        <v>0.23203592814371257</v>
      </c>
      <c r="M11" s="76">
        <v>147</v>
      </c>
      <c r="N11" s="88">
        <v>0.21242774566473988</v>
      </c>
      <c r="O11" s="79">
        <v>5.4421768707483054E-2</v>
      </c>
    </row>
    <row r="12" spans="2:15">
      <c r="B12" s="74">
        <v>3</v>
      </c>
      <c r="C12" s="75" t="s">
        <v>91</v>
      </c>
      <c r="D12" s="76">
        <v>5</v>
      </c>
      <c r="E12" s="77">
        <v>3.2894736842105261E-2</v>
      </c>
      <c r="F12" s="76">
        <v>0</v>
      </c>
      <c r="G12" s="88">
        <v>0</v>
      </c>
      <c r="H12" s="79"/>
      <c r="I12" s="100">
        <v>22</v>
      </c>
      <c r="J12" s="89">
        <v>-0.77272727272727271</v>
      </c>
      <c r="K12" s="76">
        <v>56</v>
      </c>
      <c r="L12" s="77">
        <v>8.3832335329341312E-2</v>
      </c>
      <c r="M12" s="76">
        <v>50</v>
      </c>
      <c r="N12" s="88">
        <v>7.2254335260115612E-2</v>
      </c>
      <c r="O12" s="79">
        <v>0.12000000000000011</v>
      </c>
    </row>
    <row r="13" spans="2:15">
      <c r="B13" s="74">
        <v>4</v>
      </c>
      <c r="C13" s="75" t="s">
        <v>15</v>
      </c>
      <c r="D13" s="76">
        <v>20</v>
      </c>
      <c r="E13" s="77">
        <v>0.13157894736842105</v>
      </c>
      <c r="F13" s="76">
        <v>5</v>
      </c>
      <c r="G13" s="88">
        <v>3.5971223021582732E-2</v>
      </c>
      <c r="H13" s="79">
        <v>3</v>
      </c>
      <c r="I13" s="100">
        <v>2</v>
      </c>
      <c r="J13" s="89">
        <v>9</v>
      </c>
      <c r="K13" s="76">
        <v>55</v>
      </c>
      <c r="L13" s="77">
        <v>8.2335329341317362E-2</v>
      </c>
      <c r="M13" s="76">
        <v>26</v>
      </c>
      <c r="N13" s="88">
        <v>3.7572254335260118E-2</v>
      </c>
      <c r="O13" s="79">
        <v>1.1153846153846154</v>
      </c>
    </row>
    <row r="14" spans="2:15">
      <c r="B14" s="101">
        <v>5</v>
      </c>
      <c r="C14" s="90" t="s">
        <v>19</v>
      </c>
      <c r="D14" s="102">
        <v>5</v>
      </c>
      <c r="E14" s="103">
        <v>3.2894736842105261E-2</v>
      </c>
      <c r="F14" s="102">
        <v>2</v>
      </c>
      <c r="G14" s="104">
        <v>1.4388489208633094E-2</v>
      </c>
      <c r="H14" s="105">
        <v>1.5</v>
      </c>
      <c r="I14" s="106">
        <v>14</v>
      </c>
      <c r="J14" s="107">
        <v>-0.64285714285714279</v>
      </c>
      <c r="K14" s="102">
        <v>34</v>
      </c>
      <c r="L14" s="103">
        <v>5.089820359281437E-2</v>
      </c>
      <c r="M14" s="102">
        <v>33</v>
      </c>
      <c r="N14" s="104">
        <v>4.7687861271676298E-2</v>
      </c>
      <c r="O14" s="105">
        <v>3.0303030303030276E-2</v>
      </c>
    </row>
    <row r="15" spans="2:15">
      <c r="B15" s="183" t="s">
        <v>59</v>
      </c>
      <c r="C15" s="184"/>
      <c r="D15" s="30">
        <f>SUM(D10:D14)</f>
        <v>137</v>
      </c>
      <c r="E15" s="31">
        <f>D15/D17</f>
        <v>0.90131578947368418</v>
      </c>
      <c r="F15" s="30">
        <f>SUM(F10:F14)</f>
        <v>89</v>
      </c>
      <c r="G15" s="31">
        <f>F15/F17</f>
        <v>0.64028776978417268</v>
      </c>
      <c r="H15" s="33">
        <f>D15/F15-1</f>
        <v>0.5393258426966292</v>
      </c>
      <c r="I15" s="30">
        <f>SUM(I10:I14)</f>
        <v>108</v>
      </c>
      <c r="J15" s="31">
        <f>I15/I17</f>
        <v>0.81818181818181823</v>
      </c>
      <c r="K15" s="30">
        <f>SUM(K10:K14)</f>
        <v>540</v>
      </c>
      <c r="L15" s="31">
        <f>K15/K17</f>
        <v>0.80838323353293418</v>
      </c>
      <c r="M15" s="30">
        <f>SUM(M10:M14)</f>
        <v>565</v>
      </c>
      <c r="N15" s="31">
        <f>M15/M17</f>
        <v>0.81647398843930641</v>
      </c>
      <c r="O15" s="33">
        <f>K15/M15-1</f>
        <v>-4.4247787610619427E-2</v>
      </c>
    </row>
    <row r="16" spans="2:15" s="29" customFormat="1">
      <c r="B16" s="183" t="s">
        <v>39</v>
      </c>
      <c r="C16" s="184"/>
      <c r="D16" s="10">
        <v>0</v>
      </c>
      <c r="E16" s="11">
        <v>0</v>
      </c>
      <c r="F16" s="10">
        <v>0</v>
      </c>
      <c r="G16" s="11">
        <v>0</v>
      </c>
      <c r="H16" s="12"/>
      <c r="I16" s="10">
        <v>0</v>
      </c>
      <c r="J16" s="34">
        <v>0</v>
      </c>
      <c r="K16" s="10">
        <v>0</v>
      </c>
      <c r="L16" s="11">
        <v>0</v>
      </c>
      <c r="M16" s="10">
        <v>19</v>
      </c>
      <c r="N16" s="11">
        <v>2.7456647398843931E-2</v>
      </c>
      <c r="O16" s="12">
        <v>-1</v>
      </c>
    </row>
    <row r="17" spans="2:15">
      <c r="B17" s="181" t="s">
        <v>40</v>
      </c>
      <c r="C17" s="182"/>
      <c r="D17" s="50">
        <v>152</v>
      </c>
      <c r="E17" s="82">
        <v>1</v>
      </c>
      <c r="F17" s="50">
        <v>139</v>
      </c>
      <c r="G17" s="83">
        <v>1</v>
      </c>
      <c r="H17" s="45">
        <v>9.3525179856115193E-2</v>
      </c>
      <c r="I17" s="51">
        <v>132</v>
      </c>
      <c r="J17" s="46">
        <v>0.1515151515151516</v>
      </c>
      <c r="K17" s="50">
        <v>668</v>
      </c>
      <c r="L17" s="82">
        <v>1</v>
      </c>
      <c r="M17" s="50">
        <v>692</v>
      </c>
      <c r="N17" s="83">
        <v>1</v>
      </c>
      <c r="O17" s="45">
        <v>-3.4682080924855474E-2</v>
      </c>
    </row>
    <row r="18" spans="2:15">
      <c r="B18" t="s">
        <v>88</v>
      </c>
    </row>
    <row r="19" spans="2:15">
      <c r="B19" s="35" t="s">
        <v>55</v>
      </c>
    </row>
    <row r="20" spans="2:15">
      <c r="B20" s="36" t="s">
        <v>57</v>
      </c>
    </row>
    <row r="21" spans="2:15">
      <c r="B21" s="147" t="s">
        <v>89</v>
      </c>
      <c r="C21" s="144"/>
      <c r="D21" s="144"/>
      <c r="E21" s="144"/>
      <c r="F21" s="144"/>
      <c r="G21" s="144"/>
    </row>
    <row r="22" spans="2:15">
      <c r="B22" s="16" t="s">
        <v>54</v>
      </c>
    </row>
    <row r="23" spans="2:15">
      <c r="B23" s="16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60" priority="303" operator="lessThan">
      <formula>0</formula>
    </cfRule>
  </conditionalFormatting>
  <conditionalFormatting sqref="O16">
    <cfRule type="cellIs" dxfId="59" priority="302" operator="lessThan">
      <formula>0</formula>
    </cfRule>
  </conditionalFormatting>
  <conditionalFormatting sqref="J16">
    <cfRule type="cellIs" dxfId="58" priority="301" operator="lessThan">
      <formula>0</formula>
    </cfRule>
  </conditionalFormatting>
  <conditionalFormatting sqref="H15 O15">
    <cfRule type="cellIs" dxfId="57" priority="288" operator="lessThan">
      <formula>0</formula>
    </cfRule>
  </conditionalFormatting>
  <conditionalFormatting sqref="H10:H14 J10:J14 O10:O14">
    <cfRule type="cellIs" dxfId="56" priority="6" operator="lessThan">
      <formula>0</formula>
    </cfRule>
  </conditionalFormatting>
  <conditionalFormatting sqref="D10:E14 G10:J14 L10:L14 N10:O14">
    <cfRule type="cellIs" dxfId="55" priority="5" operator="equal">
      <formula>0</formula>
    </cfRule>
  </conditionalFormatting>
  <conditionalFormatting sqref="F10:F14">
    <cfRule type="cellIs" dxfId="54" priority="4" operator="equal">
      <formula>0</formula>
    </cfRule>
  </conditionalFormatting>
  <conditionalFormatting sqref="K10:K14">
    <cfRule type="cellIs" dxfId="53" priority="3" operator="equal">
      <formula>0</formula>
    </cfRule>
  </conditionalFormatting>
  <conditionalFormatting sqref="M10:M14">
    <cfRule type="cellIs" dxfId="52" priority="2" operator="equal">
      <formula>0</formula>
    </cfRule>
  </conditionalFormatting>
  <conditionalFormatting sqref="O17 J17 H17">
    <cfRule type="cellIs" dxfId="5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2021-07-05T16:09:54Z</dcterms:modified>
</cp:coreProperties>
</file>