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5\SC\"/>
    </mc:Choice>
  </mc:AlternateContent>
  <xr:revisionPtr revIDLastSave="0" documentId="13_ncr:1_{EDB81367-CADD-419B-849B-C0CA5B97E038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 " sheetId="14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4" l="1"/>
  <c r="U51" i="14"/>
  <c r="T51" i="14"/>
  <c r="T52" i="14" s="1"/>
  <c r="U52" i="14" s="1"/>
  <c r="R51" i="14"/>
  <c r="V51" i="14" s="1"/>
  <c r="J51" i="14"/>
  <c r="G51" i="14"/>
  <c r="F51" i="14"/>
  <c r="F52" i="14" s="1"/>
  <c r="G52" i="14" s="1"/>
  <c r="D51" i="14"/>
  <c r="D52" i="14" s="1"/>
  <c r="O27" i="14"/>
  <c r="M27" i="14"/>
  <c r="N27" i="14" s="1"/>
  <c r="K27" i="14"/>
  <c r="L27" i="14" s="1"/>
  <c r="I27" i="14"/>
  <c r="H27" i="14"/>
  <c r="G27" i="14"/>
  <c r="F27" i="14"/>
  <c r="D27" i="14"/>
  <c r="E27" i="14" s="1"/>
  <c r="M26" i="14"/>
  <c r="N26" i="14" s="1"/>
  <c r="K26" i="14"/>
  <c r="O26" i="14" s="1"/>
  <c r="I26" i="14"/>
  <c r="G26" i="14"/>
  <c r="F26" i="14"/>
  <c r="D26" i="14"/>
  <c r="J26" i="14" s="1"/>
  <c r="E52" i="14" l="1"/>
  <c r="K52" i="14" s="1"/>
  <c r="H52" i="14"/>
  <c r="E51" i="14"/>
  <c r="K51" i="14" s="1"/>
  <c r="J27" i="14"/>
  <c r="R52" i="14"/>
  <c r="L26" i="14"/>
  <c r="S51" i="14"/>
  <c r="E26" i="14"/>
  <c r="H26" i="14"/>
  <c r="H51" i="14"/>
  <c r="N27" i="9"/>
  <c r="M27" i="9"/>
  <c r="L27" i="9"/>
  <c r="K27" i="9"/>
  <c r="O27" i="9" s="1"/>
  <c r="G27" i="9"/>
  <c r="F27" i="9"/>
  <c r="E27" i="9"/>
  <c r="D27" i="9"/>
  <c r="J27" i="9" s="1"/>
  <c r="I27" i="9"/>
  <c r="V52" i="14" l="1"/>
  <c r="S52" i="14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<sst xmlns="http://schemas.openxmlformats.org/spreadsheetml/2006/main" count="603" uniqueCount="114">
  <si>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</si>
  <si>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</si>
  <si>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</si>
  <si>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</si>
  <si>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</si>
  <si>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</si>
  <si>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</si>
  <si>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</si>
  <si>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</si>
  <si>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</si>
  <si>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</si>
  <si>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</si>
  <si>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</si>
  <si>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</si>
  <si>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</si>
  <si>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</si>
  <si>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</si>
  <si>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</si>
  <si>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</si>
  <si>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</si>
  <si>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</si>
  <si>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</si>
  <si>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</si>
  <si>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</si>
  <si>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</si>
  <si>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</si>
  <si>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</si>
  <si>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</si>
  <si>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</si>
  <si>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</si>
  <si>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</si>
  <si>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</si>
  <si>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</si>
  <si>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</si>
  <si>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</si>
  <si>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</si>
  <si>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</si>
  <si>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</si>
  <si>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</si>
  <si>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</si>
  <si>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</si>
  <si>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</si>
  <si>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</si>
  <si>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</si>
  <si>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</si>
  <si>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</si>
  <si>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</si>
  <si>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</si>
  <si>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</si>
  <si>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</si>
  <si>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</si>
  <si>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</si>
  <si>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</si>
  <si>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</si>
  <si>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</si>
  <si>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</si>
  <si>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</si>
  <si>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</si>
  <si>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</si>
  <si>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</si>
  <si>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</si>
  <si>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</si>
  <si>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</si>
  <si>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</si>
  <si>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</si>
  <si>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</si>
  <si>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</si>
  <si>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</si>
  <si>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</si>
  <si>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</si>
  <si>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</si>
  <si>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</si>
  <si>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</si>
  <si>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</si>
  <si>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</si>
  <si>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</si>
  <si>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</si>
  <si>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</si>
  <si>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</si>
  <si>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</si>
  <si>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</si>
  <si>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</si>
  <si>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</si>
  <si>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</si>
  <si>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ISUZU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</si>
  <si>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</si>
  <si>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</si>
  <si>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</si>
  <si>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</si>
  <si>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</si>
  <si>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</si>
  <si>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</si>
  <si>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Kwiecień</t>
  </si>
  <si>
    <t>April</t>
  </si>
  <si>
    <t>KNAUS</t>
  </si>
  <si>
    <t>AUTOSAN</t>
  </si>
  <si>
    <t>Dacia Dokker</t>
  </si>
  <si>
    <t>2021
Maj</t>
  </si>
  <si>
    <t>2020
Maj</t>
  </si>
  <si>
    <t>2021
Sty - Maj</t>
  </si>
  <si>
    <t>2020
Sty - Maj</t>
  </si>
  <si>
    <t>07.062021</t>
  </si>
  <si>
    <t>Maj</t>
  </si>
  <si>
    <t>Rok narastająco Styczeń - Maj</t>
  </si>
  <si>
    <t>May</t>
  </si>
  <si>
    <t>YTD January - May</t>
  </si>
  <si>
    <t>Maj/Kwi
Zmiana %</t>
  </si>
  <si>
    <t>May/Apr Ch %</t>
  </si>
  <si>
    <t>Rejestracje nowych samochodów dostawczych do 3,5T, ranking modeli - Maj 2021</t>
  </si>
  <si>
    <t>Registrations of new LCV up to 3.5T, Top Models - May2021</t>
  </si>
  <si>
    <t>Maj/Kwi
Zmiana poz</t>
  </si>
  <si>
    <t>May/Apr Ch position</t>
  </si>
  <si>
    <t>Ford Transit Connect</t>
  </si>
  <si>
    <t>Renault Trafic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</si>
</sst>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19" fillId="0" borderId="5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6"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9F3A4E8-D4FF-4E58-8122-08DC445B7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348404</xdr:colOff>
      <xdr:row>48</xdr:row>
      <xdr:rowOff>175260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350265D-FB18-4DD9-9C15-4AA65E737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41782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607484</xdr:colOff>
      <xdr:row>69</xdr:row>
      <xdr:rowOff>167640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F58D0C1-C191-43BF-A2F5-5B08A437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5676900" cy="3977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40"/>
      <c r="E1" s="40"/>
      <c r="F1" s="40"/>
      <c r="G1" s="40"/>
      <c r="H1" s="65">
        <v>44354</v>
      </c>
    </row>
    <row r="2" spans="2:8">
      <c r="B2" t="s">
        <v>91</v>
      </c>
      <c r="H2" s="2" t="s">
        <v>28</v>
      </c>
    </row>
    <row r="3" spans="2:8" ht="26.25" customHeight="1">
      <c r="B3" s="164" t="s">
        <v>26</v>
      </c>
      <c r="C3" s="165"/>
      <c r="D3" s="165"/>
      <c r="E3" s="165"/>
      <c r="F3" s="165"/>
      <c r="G3" s="165"/>
      <c r="H3" s="166"/>
    </row>
    <row r="4" spans="2:8" ht="26.25" customHeight="1">
      <c r="B4" s="6"/>
      <c r="C4" s="129" t="s">
        <v>97</v>
      </c>
      <c r="D4" s="129" t="s">
        <v>98</v>
      </c>
      <c r="E4" s="7" t="s">
        <v>8</v>
      </c>
      <c r="F4" s="129" t="s">
        <v>99</v>
      </c>
      <c r="G4" s="129" t="s">
        <v>100</v>
      </c>
      <c r="H4" s="7" t="s">
        <v>8</v>
      </c>
    </row>
    <row r="5" spans="2:8" ht="26.25" customHeight="1">
      <c r="B5" s="3" t="s">
        <v>9</v>
      </c>
      <c r="C5" s="130">
        <v>2889</v>
      </c>
      <c r="D5" s="130">
        <v>951</v>
      </c>
      <c r="E5" s="61">
        <v>2.0378548895899056</v>
      </c>
      <c r="F5" s="130">
        <v>13523</v>
      </c>
      <c r="G5" s="130">
        <v>6589</v>
      </c>
      <c r="H5" s="61">
        <v>1.0523599939292763</v>
      </c>
    </row>
    <row r="6" spans="2:8" ht="26.25" customHeight="1">
      <c r="B6" s="4" t="s">
        <v>23</v>
      </c>
      <c r="C6" s="131">
        <v>613</v>
      </c>
      <c r="D6" s="131">
        <v>333</v>
      </c>
      <c r="E6" s="62">
        <v>0.84084084084084076</v>
      </c>
      <c r="F6" s="131">
        <v>2694</v>
      </c>
      <c r="G6" s="131">
        <v>1794</v>
      </c>
      <c r="H6" s="62">
        <v>0.5016722408026757</v>
      </c>
    </row>
    <row r="7" spans="2:8" ht="26.25" customHeight="1">
      <c r="B7" s="4" t="s">
        <v>24</v>
      </c>
      <c r="C7" s="131">
        <v>67</v>
      </c>
      <c r="D7" s="131">
        <v>48</v>
      </c>
      <c r="E7" s="62">
        <v>0.39583333333333326</v>
      </c>
      <c r="F7" s="131">
        <v>311</v>
      </c>
      <c r="G7" s="131">
        <v>284</v>
      </c>
      <c r="H7" s="62">
        <v>9.5070422535211252E-2</v>
      </c>
    </row>
    <row r="8" spans="2:8" ht="26.25" customHeight="1">
      <c r="B8" s="5" t="s">
        <v>25</v>
      </c>
      <c r="C8" s="131">
        <v>2209</v>
      </c>
      <c r="D8" s="131">
        <v>570</v>
      </c>
      <c r="E8" s="63">
        <v>2.8754385964912279</v>
      </c>
      <c r="F8" s="131">
        <v>10518</v>
      </c>
      <c r="G8" s="131">
        <v>4511</v>
      </c>
      <c r="H8" s="63">
        <v>1.3316337840833516</v>
      </c>
    </row>
    <row r="9" spans="2:8" ht="26.25" customHeight="1">
      <c r="B9" s="3" t="s">
        <v>10</v>
      </c>
      <c r="C9" s="130">
        <v>132</v>
      </c>
      <c r="D9" s="130">
        <v>97</v>
      </c>
      <c r="E9" s="61">
        <v>0.36082474226804129</v>
      </c>
      <c r="F9" s="130">
        <v>516</v>
      </c>
      <c r="G9" s="130">
        <v>553</v>
      </c>
      <c r="H9" s="61">
        <v>-6.6907775768535238E-2</v>
      </c>
    </row>
    <row r="10" spans="2:8" ht="26.25" customHeight="1">
      <c r="B10" s="8" t="s">
        <v>27</v>
      </c>
      <c r="C10" s="132">
        <v>3021</v>
      </c>
      <c r="D10" s="132">
        <v>1048</v>
      </c>
      <c r="E10" s="64">
        <v>1.8826335877862594</v>
      </c>
      <c r="F10" s="132">
        <v>14039</v>
      </c>
      <c r="G10" s="132">
        <v>7142</v>
      </c>
      <c r="H10" s="64">
        <v>0.96569588350602076</v>
      </c>
    </row>
    <row r="11" spans="2:8" ht="26.25" customHeight="1">
      <c r="B11" s="134" t="s">
        <v>53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35" priority="2" operator="lessThan">
      <formula>0</formula>
    </cfRule>
  </conditionalFormatting>
  <conditionalFormatting sqref="H10 E10 E5:E7 H5:H7">
    <cfRule type="cellIs" dxfId="134" priority="3" operator="lessThan">
      <formula>0</formula>
    </cfRule>
  </conditionalFormatting>
  <conditionalFormatting sqref="E8 H8">
    <cfRule type="cellIs" dxfId="13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 t="s">
        <v>101</v>
      </c>
    </row>
    <row r="2" spans="2:15" ht="14.45" customHeight="1">
      <c r="B2" s="196" t="s">
        <v>29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2:15" ht="14.45" customHeight="1">
      <c r="B3" s="197" t="s">
        <v>30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46</v>
      </c>
    </row>
    <row r="5" spans="2:15" ht="14.25" customHeight="1">
      <c r="B5" s="184" t="s">
        <v>0</v>
      </c>
      <c r="C5" s="184" t="s">
        <v>1</v>
      </c>
      <c r="D5" s="186" t="s">
        <v>102</v>
      </c>
      <c r="E5" s="187"/>
      <c r="F5" s="187"/>
      <c r="G5" s="187"/>
      <c r="H5" s="188"/>
      <c r="I5" s="187" t="s">
        <v>92</v>
      </c>
      <c r="J5" s="187"/>
      <c r="K5" s="186" t="s">
        <v>103</v>
      </c>
      <c r="L5" s="187"/>
      <c r="M5" s="187"/>
      <c r="N5" s="187"/>
      <c r="O5" s="188"/>
    </row>
    <row r="6" spans="2:15" ht="14.45" customHeight="1">
      <c r="B6" s="185"/>
      <c r="C6" s="185"/>
      <c r="D6" s="198" t="s">
        <v>104</v>
      </c>
      <c r="E6" s="199"/>
      <c r="F6" s="199"/>
      <c r="G6" s="199"/>
      <c r="H6" s="200"/>
      <c r="I6" s="199" t="s">
        <v>93</v>
      </c>
      <c r="J6" s="199"/>
      <c r="K6" s="198" t="s">
        <v>105</v>
      </c>
      <c r="L6" s="199"/>
      <c r="M6" s="199"/>
      <c r="N6" s="199"/>
      <c r="O6" s="200"/>
    </row>
    <row r="7" spans="2:15" ht="14.45" customHeight="1">
      <c r="B7" s="185"/>
      <c r="C7" s="185"/>
      <c r="D7" s="180">
        <v>2021</v>
      </c>
      <c r="E7" s="181"/>
      <c r="F7" s="189">
        <v>2020</v>
      </c>
      <c r="G7" s="189"/>
      <c r="H7" s="191" t="s">
        <v>32</v>
      </c>
      <c r="I7" s="193">
        <v>2021</v>
      </c>
      <c r="J7" s="180" t="s">
        <v>106</v>
      </c>
      <c r="K7" s="180">
        <v>2021</v>
      </c>
      <c r="L7" s="181"/>
      <c r="M7" s="189">
        <v>2020</v>
      </c>
      <c r="N7" s="181"/>
      <c r="O7" s="171" t="s">
        <v>32</v>
      </c>
    </row>
    <row r="8" spans="2:15" ht="14.45" customHeight="1">
      <c r="B8" s="172" t="s">
        <v>33</v>
      </c>
      <c r="C8" s="172" t="s">
        <v>34</v>
      </c>
      <c r="D8" s="182"/>
      <c r="E8" s="183"/>
      <c r="F8" s="190"/>
      <c r="G8" s="190"/>
      <c r="H8" s="192"/>
      <c r="I8" s="194"/>
      <c r="J8" s="195"/>
      <c r="K8" s="182"/>
      <c r="L8" s="183"/>
      <c r="M8" s="190"/>
      <c r="N8" s="183"/>
      <c r="O8" s="171"/>
    </row>
    <row r="9" spans="2:15" ht="14.25" customHeight="1">
      <c r="B9" s="172"/>
      <c r="C9" s="172"/>
      <c r="D9" s="158" t="s">
        <v>35</v>
      </c>
      <c r="E9" s="160" t="s">
        <v>2</v>
      </c>
      <c r="F9" s="159" t="s">
        <v>35</v>
      </c>
      <c r="G9" s="56" t="s">
        <v>2</v>
      </c>
      <c r="H9" s="174" t="s">
        <v>36</v>
      </c>
      <c r="I9" s="57" t="s">
        <v>35</v>
      </c>
      <c r="J9" s="176" t="s">
        <v>107</v>
      </c>
      <c r="K9" s="158" t="s">
        <v>35</v>
      </c>
      <c r="L9" s="55" t="s">
        <v>2</v>
      </c>
      <c r="M9" s="159" t="s">
        <v>35</v>
      </c>
      <c r="N9" s="55" t="s">
        <v>2</v>
      </c>
      <c r="O9" s="178" t="s">
        <v>36</v>
      </c>
    </row>
    <row r="10" spans="2:15" ht="14.45" customHeight="1">
      <c r="B10" s="173"/>
      <c r="C10" s="173"/>
      <c r="D10" s="161" t="s">
        <v>37</v>
      </c>
      <c r="E10" s="162" t="s">
        <v>38</v>
      </c>
      <c r="F10" s="53" t="s">
        <v>37</v>
      </c>
      <c r="G10" s="54" t="s">
        <v>38</v>
      </c>
      <c r="H10" s="175"/>
      <c r="I10" s="58" t="s">
        <v>37</v>
      </c>
      <c r="J10" s="177"/>
      <c r="K10" s="161" t="s">
        <v>37</v>
      </c>
      <c r="L10" s="162" t="s">
        <v>38</v>
      </c>
      <c r="M10" s="53" t="s">
        <v>37</v>
      </c>
      <c r="N10" s="162" t="s">
        <v>38</v>
      </c>
      <c r="O10" s="179"/>
    </row>
    <row r="11" spans="2:15" ht="14.45" customHeight="1">
      <c r="B11" s="66">
        <v>1</v>
      </c>
      <c r="C11" s="67" t="s">
        <v>3</v>
      </c>
      <c r="D11" s="68">
        <v>701</v>
      </c>
      <c r="E11" s="69">
        <v>0.24264451367255105</v>
      </c>
      <c r="F11" s="68">
        <v>225</v>
      </c>
      <c r="G11" s="70">
        <v>0.23659305993690852</v>
      </c>
      <c r="H11" s="71">
        <v>2.1155555555555554</v>
      </c>
      <c r="I11" s="72">
        <v>968</v>
      </c>
      <c r="J11" s="73">
        <v>-0.27582644628099173</v>
      </c>
      <c r="K11" s="68">
        <v>3484</v>
      </c>
      <c r="L11" s="69">
        <v>0.25763514013162758</v>
      </c>
      <c r="M11" s="68">
        <v>1510</v>
      </c>
      <c r="N11" s="70">
        <v>0.22916982850204887</v>
      </c>
      <c r="O11" s="71">
        <v>1.3072847682119204</v>
      </c>
    </row>
    <row r="12" spans="2:15" ht="14.45" customHeight="1">
      <c r="B12" s="74">
        <v>2</v>
      </c>
      <c r="C12" s="75" t="s">
        <v>13</v>
      </c>
      <c r="D12" s="76">
        <v>410</v>
      </c>
      <c r="E12" s="77">
        <v>0.14191761855313256</v>
      </c>
      <c r="F12" s="76">
        <v>142</v>
      </c>
      <c r="G12" s="88">
        <v>0.14931650893796003</v>
      </c>
      <c r="H12" s="79">
        <v>1.887323943661972</v>
      </c>
      <c r="I12" s="100">
        <v>531</v>
      </c>
      <c r="J12" s="89">
        <v>-0.22787193973634656</v>
      </c>
      <c r="K12" s="76">
        <v>2307</v>
      </c>
      <c r="L12" s="77">
        <v>0.17059824003549509</v>
      </c>
      <c r="M12" s="76">
        <v>1038</v>
      </c>
      <c r="N12" s="88">
        <v>0.15753528608286538</v>
      </c>
      <c r="O12" s="79">
        <v>1.2225433526011562</v>
      </c>
    </row>
    <row r="13" spans="2:15" ht="14.45" customHeight="1">
      <c r="B13" s="74">
        <v>3</v>
      </c>
      <c r="C13" s="75" t="s">
        <v>12</v>
      </c>
      <c r="D13" s="76">
        <v>581</v>
      </c>
      <c r="E13" s="77">
        <v>0.20110764970578054</v>
      </c>
      <c r="F13" s="76">
        <v>142</v>
      </c>
      <c r="G13" s="88">
        <v>0.14931650893796003</v>
      </c>
      <c r="H13" s="79">
        <v>3.091549295774648</v>
      </c>
      <c r="I13" s="100">
        <v>531</v>
      </c>
      <c r="J13" s="89">
        <v>9.4161958568738324E-2</v>
      </c>
      <c r="K13" s="76">
        <v>2185</v>
      </c>
      <c r="L13" s="77">
        <v>0.16157657324558161</v>
      </c>
      <c r="M13" s="76">
        <v>908</v>
      </c>
      <c r="N13" s="88">
        <v>0.13780543329792078</v>
      </c>
      <c r="O13" s="79">
        <v>1.4063876651982379</v>
      </c>
    </row>
    <row r="14" spans="2:15" ht="14.45" customHeight="1">
      <c r="B14" s="74">
        <v>4</v>
      </c>
      <c r="C14" s="75" t="s">
        <v>4</v>
      </c>
      <c r="D14" s="76">
        <v>566</v>
      </c>
      <c r="E14" s="77">
        <v>0.19591554170993422</v>
      </c>
      <c r="F14" s="76">
        <v>181</v>
      </c>
      <c r="G14" s="88">
        <v>0.19032597266035753</v>
      </c>
      <c r="H14" s="79">
        <v>2.1270718232044197</v>
      </c>
      <c r="I14" s="100">
        <v>454</v>
      </c>
      <c r="J14" s="89">
        <v>0.24669603524229067</v>
      </c>
      <c r="K14" s="76">
        <v>2065</v>
      </c>
      <c r="L14" s="77">
        <v>0.15270280263255195</v>
      </c>
      <c r="M14" s="76">
        <v>1092</v>
      </c>
      <c r="N14" s="88">
        <v>0.16573076339353468</v>
      </c>
      <c r="O14" s="79">
        <v>0.89102564102564097</v>
      </c>
    </row>
    <row r="15" spans="2:15" ht="14.45" customHeight="1">
      <c r="B15" s="74">
        <v>5</v>
      </c>
      <c r="C15" s="75" t="s">
        <v>11</v>
      </c>
      <c r="D15" s="76">
        <v>268</v>
      </c>
      <c r="E15" s="77">
        <v>9.2765662859120801E-2</v>
      </c>
      <c r="F15" s="76">
        <v>103</v>
      </c>
      <c r="G15" s="78">
        <v>0.10830704521556257</v>
      </c>
      <c r="H15" s="79">
        <v>1.6019417475728157</v>
      </c>
      <c r="I15" s="80">
        <v>305</v>
      </c>
      <c r="J15" s="81">
        <v>-0.12131147540983611</v>
      </c>
      <c r="K15" s="76">
        <v>1893</v>
      </c>
      <c r="L15" s="77">
        <v>0.13998373142054277</v>
      </c>
      <c r="M15" s="76">
        <v>1068</v>
      </c>
      <c r="N15" s="78">
        <v>0.16208832903323722</v>
      </c>
      <c r="O15" s="79">
        <v>0.77247191011235961</v>
      </c>
    </row>
    <row r="16" spans="2:15" ht="14.45" customHeight="1">
      <c r="B16" s="74">
        <v>6</v>
      </c>
      <c r="C16" s="75" t="s">
        <v>15</v>
      </c>
      <c r="D16" s="76">
        <v>220</v>
      </c>
      <c r="E16" s="77">
        <v>7.6150917272412605E-2</v>
      </c>
      <c r="F16" s="76">
        <v>82</v>
      </c>
      <c r="G16" s="78">
        <v>8.6225026288117776E-2</v>
      </c>
      <c r="H16" s="79">
        <v>1.6829268292682928</v>
      </c>
      <c r="I16" s="80">
        <v>217</v>
      </c>
      <c r="J16" s="81">
        <v>1.3824884792626779E-2</v>
      </c>
      <c r="K16" s="76">
        <v>895</v>
      </c>
      <c r="L16" s="77">
        <v>6.6183539155512824E-2</v>
      </c>
      <c r="M16" s="76">
        <v>556</v>
      </c>
      <c r="N16" s="78">
        <v>8.4383062680224621E-2</v>
      </c>
      <c r="O16" s="79">
        <v>0.60971223021582732</v>
      </c>
    </row>
    <row r="17" spans="2:15" ht="14.45" customHeight="1">
      <c r="B17" s="74">
        <v>7</v>
      </c>
      <c r="C17" s="75" t="s">
        <v>14</v>
      </c>
      <c r="D17" s="76">
        <v>80</v>
      </c>
      <c r="E17" s="77">
        <v>2.7691242644513673E-2</v>
      </c>
      <c r="F17" s="76">
        <v>51</v>
      </c>
      <c r="G17" s="88">
        <v>5.362776025236593E-2</v>
      </c>
      <c r="H17" s="79">
        <v>0.56862745098039214</v>
      </c>
      <c r="I17" s="100">
        <v>93</v>
      </c>
      <c r="J17" s="89">
        <v>-0.13978494623655913</v>
      </c>
      <c r="K17" s="76">
        <v>461</v>
      </c>
      <c r="L17" s="77">
        <v>3.409006877172225E-2</v>
      </c>
      <c r="M17" s="76">
        <v>318</v>
      </c>
      <c r="N17" s="88">
        <v>4.8262255273941415E-2</v>
      </c>
      <c r="O17" s="79">
        <v>0.44968553459119498</v>
      </c>
    </row>
    <row r="18" spans="2:15">
      <c r="B18" s="169" t="s">
        <v>73</v>
      </c>
      <c r="C18" s="170"/>
      <c r="D18" s="49">
        <f>SUM(D11:D17)</f>
        <v>2826</v>
      </c>
      <c r="E18" s="48">
        <f>D18/D20</f>
        <v>0.97819314641744548</v>
      </c>
      <c r="F18" s="30">
        <f>SUM(F11:F17)</f>
        <v>926</v>
      </c>
      <c r="G18" s="48">
        <f>F18/F20</f>
        <v>0.97371188222923244</v>
      </c>
      <c r="H18" s="47">
        <f>D18/F18-1</f>
        <v>2.0518358531317493</v>
      </c>
      <c r="I18" s="30">
        <f>SUM(I11:I17)</f>
        <v>3099</v>
      </c>
      <c r="J18" s="32">
        <f>D18/I18-1</f>
        <v>-8.8092933204259483E-2</v>
      </c>
      <c r="K18" s="30">
        <f>SUM(K11:K17)</f>
        <v>13290</v>
      </c>
      <c r="L18" s="48">
        <f>K18/K20</f>
        <v>0.98277009539303406</v>
      </c>
      <c r="M18" s="30">
        <f>SUM(M11:M17)</f>
        <v>6490</v>
      </c>
      <c r="N18" s="48">
        <f>M18/M20</f>
        <v>0.9849749582637729</v>
      </c>
      <c r="O18" s="47">
        <f>K18/M18-1</f>
        <v>1.0477657935285052</v>
      </c>
    </row>
    <row r="19" spans="2:15">
      <c r="B19" s="169" t="s">
        <v>39</v>
      </c>
      <c r="C19" s="170"/>
      <c r="D19" s="30">
        <f>D20-D18</f>
        <v>63</v>
      </c>
      <c r="E19" s="48">
        <f>D19/D20</f>
        <v>2.1806853582554516E-2</v>
      </c>
      <c r="F19" s="30">
        <f>F20-F18</f>
        <v>25</v>
      </c>
      <c r="G19" s="48">
        <f>F19/F20</f>
        <v>2.6288117770767613E-2</v>
      </c>
      <c r="H19" s="47">
        <f>D19/F19-1</f>
        <v>1.52</v>
      </c>
      <c r="I19" s="30">
        <f>I20-I18</f>
        <v>67</v>
      </c>
      <c r="J19" s="32">
        <f>D19/I19-1</f>
        <v>-5.9701492537313383E-2</v>
      </c>
      <c r="K19" s="30">
        <f>K20-K18</f>
        <v>233</v>
      </c>
      <c r="L19" s="48">
        <f>K19/K20</f>
        <v>1.7229904606965909E-2</v>
      </c>
      <c r="M19" s="30">
        <f>M20-M18</f>
        <v>99</v>
      </c>
      <c r="N19" s="48">
        <f>M19/M20</f>
        <v>1.5025041736227046E-2</v>
      </c>
      <c r="O19" s="47">
        <f>K19/M19-1</f>
        <v>1.3535353535353534</v>
      </c>
    </row>
    <row r="20" spans="2:15">
      <c r="B20" s="167" t="s">
        <v>40</v>
      </c>
      <c r="C20" s="168"/>
      <c r="D20" s="50">
        <v>2889</v>
      </c>
      <c r="E20" s="82">
        <v>1</v>
      </c>
      <c r="F20" s="50">
        <v>951</v>
      </c>
      <c r="G20" s="83">
        <v>1</v>
      </c>
      <c r="H20" s="45">
        <v>2.0378548895899056</v>
      </c>
      <c r="I20" s="51">
        <v>3166</v>
      </c>
      <c r="J20" s="46">
        <v>-8.7492103600758098E-2</v>
      </c>
      <c r="K20" s="50">
        <v>13523</v>
      </c>
      <c r="L20" s="82">
        <v>1</v>
      </c>
      <c r="M20" s="50">
        <v>6589</v>
      </c>
      <c r="N20" s="83">
        <v>1</v>
      </c>
      <c r="O20" s="45">
        <v>1.0523599939292763</v>
      </c>
    </row>
    <row r="21" spans="2:15">
      <c r="B21" s="52" t="s">
        <v>53</v>
      </c>
    </row>
    <row r="22" spans="2:15">
      <c r="B22" s="144" t="s">
        <v>85</v>
      </c>
    </row>
    <row r="23" spans="2:15">
      <c r="B23" s="147" t="s">
        <v>86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2" priority="93" operator="lessThan">
      <formula>0</formula>
    </cfRule>
  </conditionalFormatting>
  <conditionalFormatting sqref="H19">
    <cfRule type="cellIs" dxfId="131" priority="94" operator="lessThan">
      <formula>0</formula>
    </cfRule>
  </conditionalFormatting>
  <conditionalFormatting sqref="J18:J19">
    <cfRule type="cellIs" dxfId="130" priority="92" operator="lessThan">
      <formula>0</formula>
    </cfRule>
  </conditionalFormatting>
  <conditionalFormatting sqref="O19">
    <cfRule type="cellIs" dxfId="129" priority="91" operator="lessThan">
      <formula>0</formula>
    </cfRule>
  </conditionalFormatting>
  <conditionalFormatting sqref="O18">
    <cfRule type="cellIs" dxfId="128" priority="90" operator="lessThan">
      <formula>0</formula>
    </cfRule>
  </conditionalFormatting>
  <conditionalFormatting sqref="O20 J20 H20">
    <cfRule type="cellIs" dxfId="127" priority="13" operator="lessThan">
      <formula>0</formula>
    </cfRule>
  </conditionalFormatting>
  <conditionalFormatting sqref="H11:H15 J11:J15 O11:O15">
    <cfRule type="cellIs" dxfId="126" priority="6" operator="lessThan">
      <formula>0</formula>
    </cfRule>
  </conditionalFormatting>
  <conditionalFormatting sqref="H16:H17 J16:J17 O16:O17">
    <cfRule type="cellIs" dxfId="125" priority="5" operator="lessThan">
      <formula>0</formula>
    </cfRule>
  </conditionalFormatting>
  <conditionalFormatting sqref="D11:E17 G11:J17 L11:L17 N11:O17">
    <cfRule type="cellIs" dxfId="124" priority="4" operator="equal">
      <formula>0</formula>
    </cfRule>
  </conditionalFormatting>
  <conditionalFormatting sqref="F11:F17">
    <cfRule type="cellIs" dxfId="123" priority="3" operator="equal">
      <formula>0</formula>
    </cfRule>
  </conditionalFormatting>
  <conditionalFormatting sqref="K11:K17">
    <cfRule type="cellIs" dxfId="122" priority="2" operator="equal">
      <formula>0</formula>
    </cfRule>
  </conditionalFormatting>
  <conditionalFormatting sqref="M11:M17">
    <cfRule type="cellIs" dxfId="12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44354</v>
      </c>
    </row>
    <row r="2" spans="2:15" ht="14.45" customHeight="1">
      <c r="B2" s="196" t="s">
        <v>29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4"/>
    </row>
    <row r="3" spans="2:15" ht="14.45" customHeight="1">
      <c r="B3" s="197" t="s">
        <v>30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9" t="s">
        <v>46</v>
      </c>
    </row>
    <row r="4" spans="2:15" ht="14.45" customHeight="1">
      <c r="B4" s="184" t="s">
        <v>31</v>
      </c>
      <c r="C4" s="184" t="s">
        <v>1</v>
      </c>
      <c r="D4" s="186" t="s">
        <v>102</v>
      </c>
      <c r="E4" s="187"/>
      <c r="F4" s="187"/>
      <c r="G4" s="187"/>
      <c r="H4" s="188"/>
      <c r="I4" s="187" t="s">
        <v>92</v>
      </c>
      <c r="J4" s="187"/>
      <c r="K4" s="186" t="s">
        <v>103</v>
      </c>
      <c r="L4" s="187"/>
      <c r="M4" s="187"/>
      <c r="N4" s="187"/>
      <c r="O4" s="188"/>
    </row>
    <row r="5" spans="2:15" ht="14.45" customHeight="1">
      <c r="B5" s="185"/>
      <c r="C5" s="185"/>
      <c r="D5" s="198" t="s">
        <v>104</v>
      </c>
      <c r="E5" s="199"/>
      <c r="F5" s="199"/>
      <c r="G5" s="199"/>
      <c r="H5" s="200"/>
      <c r="I5" s="199" t="s">
        <v>93</v>
      </c>
      <c r="J5" s="199"/>
      <c r="K5" s="198" t="s">
        <v>105</v>
      </c>
      <c r="L5" s="199"/>
      <c r="M5" s="199"/>
      <c r="N5" s="199"/>
      <c r="O5" s="200"/>
    </row>
    <row r="6" spans="2:15" ht="14.45" customHeight="1">
      <c r="B6" s="185"/>
      <c r="C6" s="201"/>
      <c r="D6" s="180">
        <v>2021</v>
      </c>
      <c r="E6" s="181"/>
      <c r="F6" s="189">
        <v>2020</v>
      </c>
      <c r="G6" s="189"/>
      <c r="H6" s="191" t="s">
        <v>32</v>
      </c>
      <c r="I6" s="193">
        <v>2021</v>
      </c>
      <c r="J6" s="180" t="s">
        <v>106</v>
      </c>
      <c r="K6" s="180">
        <v>2021</v>
      </c>
      <c r="L6" s="181"/>
      <c r="M6" s="189">
        <v>2020</v>
      </c>
      <c r="N6" s="181"/>
      <c r="O6" s="171" t="s">
        <v>32</v>
      </c>
    </row>
    <row r="7" spans="2:15" ht="14.45" customHeight="1">
      <c r="B7" s="172" t="s">
        <v>31</v>
      </c>
      <c r="C7" s="202" t="s">
        <v>34</v>
      </c>
      <c r="D7" s="182"/>
      <c r="E7" s="183"/>
      <c r="F7" s="190"/>
      <c r="G7" s="190"/>
      <c r="H7" s="192"/>
      <c r="I7" s="194"/>
      <c r="J7" s="195"/>
      <c r="K7" s="182"/>
      <c r="L7" s="183"/>
      <c r="M7" s="190"/>
      <c r="N7" s="183"/>
      <c r="O7" s="171"/>
    </row>
    <row r="8" spans="2:15" ht="14.45" customHeight="1">
      <c r="B8" s="172"/>
      <c r="C8" s="202"/>
      <c r="D8" s="158" t="s">
        <v>35</v>
      </c>
      <c r="E8" s="160" t="s">
        <v>2</v>
      </c>
      <c r="F8" s="159" t="s">
        <v>35</v>
      </c>
      <c r="G8" s="56" t="s">
        <v>2</v>
      </c>
      <c r="H8" s="174" t="s">
        <v>36</v>
      </c>
      <c r="I8" s="57" t="s">
        <v>35</v>
      </c>
      <c r="J8" s="176" t="s">
        <v>107</v>
      </c>
      <c r="K8" s="158" t="s">
        <v>35</v>
      </c>
      <c r="L8" s="55" t="s">
        <v>2</v>
      </c>
      <c r="M8" s="159" t="s">
        <v>35</v>
      </c>
      <c r="N8" s="55" t="s">
        <v>2</v>
      </c>
      <c r="O8" s="178" t="s">
        <v>36</v>
      </c>
    </row>
    <row r="9" spans="2:15" ht="14.45" customHeight="1">
      <c r="B9" s="173"/>
      <c r="C9" s="203"/>
      <c r="D9" s="161" t="s">
        <v>37</v>
      </c>
      <c r="E9" s="162" t="s">
        <v>38</v>
      </c>
      <c r="F9" s="53" t="s">
        <v>37</v>
      </c>
      <c r="G9" s="54" t="s">
        <v>38</v>
      </c>
      <c r="H9" s="175"/>
      <c r="I9" s="58" t="s">
        <v>37</v>
      </c>
      <c r="J9" s="177"/>
      <c r="K9" s="161" t="s">
        <v>37</v>
      </c>
      <c r="L9" s="162" t="s">
        <v>38</v>
      </c>
      <c r="M9" s="53" t="s">
        <v>37</v>
      </c>
      <c r="N9" s="162" t="s">
        <v>38</v>
      </c>
      <c r="O9" s="179"/>
    </row>
    <row r="10" spans="2:15" ht="14.45" customHeight="1">
      <c r="B10" s="74"/>
      <c r="C10" s="67" t="s">
        <v>15</v>
      </c>
      <c r="D10" s="84">
        <v>128</v>
      </c>
      <c r="E10" s="69">
        <v>0.53333333333333333</v>
      </c>
      <c r="F10" s="85">
        <v>53</v>
      </c>
      <c r="G10" s="70">
        <v>0.41732283464566927</v>
      </c>
      <c r="H10" s="71">
        <v>1.4150943396226414</v>
      </c>
      <c r="I10" s="85">
        <v>90</v>
      </c>
      <c r="J10" s="73">
        <v>0.42222222222222228</v>
      </c>
      <c r="K10" s="84">
        <v>429</v>
      </c>
      <c r="L10" s="69">
        <v>0.44272445820433437</v>
      </c>
      <c r="M10" s="85">
        <v>355</v>
      </c>
      <c r="N10" s="70">
        <v>0.47019867549668876</v>
      </c>
      <c r="O10" s="71">
        <v>0.20845070422535206</v>
      </c>
    </row>
    <row r="11" spans="2:15" ht="14.45" customHeight="1">
      <c r="B11" s="74"/>
      <c r="C11" s="75" t="s">
        <v>12</v>
      </c>
      <c r="D11" s="86">
        <v>32</v>
      </c>
      <c r="E11" s="77">
        <v>0.13333333333333333</v>
      </c>
      <c r="F11" s="87">
        <v>29</v>
      </c>
      <c r="G11" s="88">
        <v>0.2283464566929134</v>
      </c>
      <c r="H11" s="79">
        <v>0.10344827586206895</v>
      </c>
      <c r="I11" s="87">
        <v>53</v>
      </c>
      <c r="J11" s="89">
        <v>-0.39622641509433965</v>
      </c>
      <c r="K11" s="86">
        <v>212</v>
      </c>
      <c r="L11" s="77">
        <v>0.21878224974200206</v>
      </c>
      <c r="M11" s="87">
        <v>146</v>
      </c>
      <c r="N11" s="88">
        <v>0.19337748344370861</v>
      </c>
      <c r="O11" s="79">
        <v>0.45205479452054798</v>
      </c>
    </row>
    <row r="12" spans="2:15" ht="14.45" customHeight="1">
      <c r="B12" s="74"/>
      <c r="C12" s="75" t="s">
        <v>4</v>
      </c>
      <c r="D12" s="86">
        <v>40</v>
      </c>
      <c r="E12" s="77">
        <v>0.16666666666666666</v>
      </c>
      <c r="F12" s="87">
        <v>19</v>
      </c>
      <c r="G12" s="88">
        <v>0.14960629921259844</v>
      </c>
      <c r="H12" s="79">
        <v>1.1052631578947367</v>
      </c>
      <c r="I12" s="87">
        <v>35</v>
      </c>
      <c r="J12" s="89">
        <v>0.14285714285714279</v>
      </c>
      <c r="K12" s="86">
        <v>183</v>
      </c>
      <c r="L12" s="77">
        <v>0.18885448916408668</v>
      </c>
      <c r="M12" s="87">
        <v>133</v>
      </c>
      <c r="N12" s="88">
        <v>0.176158940397351</v>
      </c>
      <c r="O12" s="79">
        <v>0.37593984962406024</v>
      </c>
    </row>
    <row r="13" spans="2:15" ht="14.45" customHeight="1">
      <c r="B13" s="74"/>
      <c r="C13" s="75" t="s">
        <v>3</v>
      </c>
      <c r="D13" s="86">
        <v>12</v>
      </c>
      <c r="E13" s="77">
        <v>0.05</v>
      </c>
      <c r="F13" s="87">
        <v>11</v>
      </c>
      <c r="G13" s="88">
        <v>8.6614173228346455E-2</v>
      </c>
      <c r="H13" s="79">
        <v>9.0909090909090828E-2</v>
      </c>
      <c r="I13" s="87">
        <v>7</v>
      </c>
      <c r="J13" s="89">
        <v>0.71428571428571419</v>
      </c>
      <c r="K13" s="86">
        <v>38</v>
      </c>
      <c r="L13" s="77">
        <v>3.9215686274509803E-2</v>
      </c>
      <c r="M13" s="87">
        <v>62</v>
      </c>
      <c r="N13" s="88">
        <v>8.211920529801324E-2</v>
      </c>
      <c r="O13" s="79">
        <v>-0.38709677419354838</v>
      </c>
    </row>
    <row r="14" spans="2:15" ht="14.45" customHeight="1">
      <c r="B14" s="116"/>
      <c r="C14" s="75" t="s">
        <v>51</v>
      </c>
      <c r="D14" s="86">
        <v>5</v>
      </c>
      <c r="E14" s="77">
        <v>2.0833333333333332E-2</v>
      </c>
      <c r="F14" s="87">
        <v>8</v>
      </c>
      <c r="G14" s="88">
        <v>6.2992125984251968E-2</v>
      </c>
      <c r="H14" s="79">
        <v>-0.375</v>
      </c>
      <c r="I14" s="87">
        <v>8</v>
      </c>
      <c r="J14" s="89">
        <v>-0.375</v>
      </c>
      <c r="K14" s="86">
        <v>33</v>
      </c>
      <c r="L14" s="77">
        <v>3.4055727554179564E-2</v>
      </c>
      <c r="M14" s="87">
        <v>29</v>
      </c>
      <c r="N14" s="88">
        <v>3.8410596026490065E-2</v>
      </c>
      <c r="O14" s="79">
        <v>0.13793103448275867</v>
      </c>
    </row>
    <row r="15" spans="2:15" ht="14.45" customHeight="1">
      <c r="B15" s="74"/>
      <c r="C15" s="75" t="s">
        <v>14</v>
      </c>
      <c r="D15" s="86">
        <v>6</v>
      </c>
      <c r="E15" s="77">
        <v>2.5000000000000001E-2</v>
      </c>
      <c r="F15" s="87">
        <v>3</v>
      </c>
      <c r="G15" s="88">
        <v>2.3622047244094488E-2</v>
      </c>
      <c r="H15" s="79">
        <v>1</v>
      </c>
      <c r="I15" s="87">
        <v>3</v>
      </c>
      <c r="J15" s="89">
        <v>1</v>
      </c>
      <c r="K15" s="86">
        <v>18</v>
      </c>
      <c r="L15" s="77">
        <v>1.8575851393188854E-2</v>
      </c>
      <c r="M15" s="87">
        <v>10</v>
      </c>
      <c r="N15" s="88">
        <v>1.3245033112582781E-2</v>
      </c>
      <c r="O15" s="79">
        <v>0.8</v>
      </c>
    </row>
    <row r="16" spans="2:15" ht="14.45" customHeight="1">
      <c r="B16" s="74"/>
      <c r="C16" s="75" t="s">
        <v>20</v>
      </c>
      <c r="D16" s="86">
        <v>4</v>
      </c>
      <c r="E16" s="77">
        <v>1.6666666666666666E-2</v>
      </c>
      <c r="F16" s="87">
        <v>0</v>
      </c>
      <c r="G16" s="88">
        <v>0</v>
      </c>
      <c r="H16" s="79"/>
      <c r="I16" s="87">
        <v>4</v>
      </c>
      <c r="J16" s="89">
        <v>0</v>
      </c>
      <c r="K16" s="86">
        <v>13</v>
      </c>
      <c r="L16" s="77">
        <v>1.3415892672858616E-2</v>
      </c>
      <c r="M16" s="87">
        <v>5</v>
      </c>
      <c r="N16" s="88">
        <v>6.6225165562913907E-3</v>
      </c>
      <c r="O16" s="79">
        <v>1.6</v>
      </c>
    </row>
    <row r="17" spans="2:15" ht="14.45" customHeight="1">
      <c r="B17" s="133"/>
      <c r="C17" s="90" t="s">
        <v>39</v>
      </c>
      <c r="D17" s="91">
        <v>13</v>
      </c>
      <c r="E17" s="92">
        <v>5.4166666666666669E-2</v>
      </c>
      <c r="F17" s="91">
        <v>4</v>
      </c>
      <c r="G17" s="92">
        <v>3.1496062992125984E-2</v>
      </c>
      <c r="H17" s="93">
        <v>2.25</v>
      </c>
      <c r="I17" s="91">
        <v>16</v>
      </c>
      <c r="J17" s="92">
        <v>7.5471698113207544E-2</v>
      </c>
      <c r="K17" s="91">
        <v>43</v>
      </c>
      <c r="L17" s="92">
        <v>4.4375644994840042E-2</v>
      </c>
      <c r="M17" s="91">
        <v>15</v>
      </c>
      <c r="N17" s="92">
        <v>1.9867549668874173E-2</v>
      </c>
      <c r="O17" s="94">
        <v>1.8666666666666667</v>
      </c>
    </row>
    <row r="18" spans="2:15" ht="14.45" customHeight="1">
      <c r="B18" s="26" t="s">
        <v>5</v>
      </c>
      <c r="C18" s="95" t="s">
        <v>40</v>
      </c>
      <c r="D18" s="96">
        <v>240</v>
      </c>
      <c r="E18" s="18">
        <v>0.99999999999999989</v>
      </c>
      <c r="F18" s="96">
        <v>127</v>
      </c>
      <c r="G18" s="18">
        <v>0.99999999999999978</v>
      </c>
      <c r="H18" s="19">
        <v>0.88976377952755903</v>
      </c>
      <c r="I18" s="96">
        <v>212</v>
      </c>
      <c r="J18" s="20">
        <v>0.13207547169811318</v>
      </c>
      <c r="K18" s="96">
        <v>969</v>
      </c>
      <c r="L18" s="18">
        <v>1</v>
      </c>
      <c r="M18" s="96">
        <v>755</v>
      </c>
      <c r="N18" s="20">
        <v>1</v>
      </c>
      <c r="O18" s="22">
        <v>0.28344370860927159</v>
      </c>
    </row>
    <row r="19" spans="2:15" ht="14.45" customHeight="1">
      <c r="B19" s="74"/>
      <c r="C19" s="67" t="s">
        <v>3</v>
      </c>
      <c r="D19" s="84">
        <v>689</v>
      </c>
      <c r="E19" s="69">
        <v>0.26009815024537564</v>
      </c>
      <c r="F19" s="85">
        <v>214</v>
      </c>
      <c r="G19" s="70">
        <v>0.2600243013365735</v>
      </c>
      <c r="H19" s="71">
        <v>2.2196261682242993</v>
      </c>
      <c r="I19" s="85">
        <v>961</v>
      </c>
      <c r="J19" s="73">
        <v>-0.28303850156087407</v>
      </c>
      <c r="K19" s="84">
        <v>3446</v>
      </c>
      <c r="L19" s="69">
        <v>0.27499800494772964</v>
      </c>
      <c r="M19" s="85">
        <v>1445</v>
      </c>
      <c r="N19" s="70">
        <v>0.24794097460535347</v>
      </c>
      <c r="O19" s="71">
        <v>1.3847750865051904</v>
      </c>
    </row>
    <row r="20" spans="2:15" ht="14.45" customHeight="1">
      <c r="B20" s="74"/>
      <c r="C20" s="75" t="s">
        <v>13</v>
      </c>
      <c r="D20" s="86">
        <v>410</v>
      </c>
      <c r="E20" s="77">
        <v>0.15477538693846735</v>
      </c>
      <c r="F20" s="87">
        <v>142</v>
      </c>
      <c r="G20" s="88">
        <v>0.17253948967193194</v>
      </c>
      <c r="H20" s="79">
        <v>1.887323943661972</v>
      </c>
      <c r="I20" s="87">
        <v>531</v>
      </c>
      <c r="J20" s="89">
        <v>-0.22787193973634656</v>
      </c>
      <c r="K20" s="86">
        <v>2307</v>
      </c>
      <c r="L20" s="77">
        <v>0.18410342350969594</v>
      </c>
      <c r="M20" s="87">
        <v>1038</v>
      </c>
      <c r="N20" s="88">
        <v>0.17810569663692519</v>
      </c>
      <c r="O20" s="79">
        <v>1.2225433526011562</v>
      </c>
    </row>
    <row r="21" spans="2:15" ht="14.45" customHeight="1">
      <c r="B21" s="74"/>
      <c r="C21" s="75" t="s">
        <v>12</v>
      </c>
      <c r="D21" s="86">
        <v>549</v>
      </c>
      <c r="E21" s="77">
        <v>0.20724801812004531</v>
      </c>
      <c r="F21" s="87">
        <v>113</v>
      </c>
      <c r="G21" s="88">
        <v>0.13730255164034022</v>
      </c>
      <c r="H21" s="79">
        <v>3.8584070796460175</v>
      </c>
      <c r="I21" s="87">
        <v>478</v>
      </c>
      <c r="J21" s="89">
        <v>0.14853556485355646</v>
      </c>
      <c r="K21" s="86">
        <v>1973</v>
      </c>
      <c r="L21" s="77">
        <v>0.15744952517755964</v>
      </c>
      <c r="M21" s="87">
        <v>762</v>
      </c>
      <c r="N21" s="88">
        <v>0.13074811256005492</v>
      </c>
      <c r="O21" s="79">
        <v>1.5892388451443571</v>
      </c>
    </row>
    <row r="22" spans="2:15" ht="14.45" customHeight="1">
      <c r="B22" s="74"/>
      <c r="C22" s="75" t="s">
        <v>11</v>
      </c>
      <c r="D22" s="86">
        <v>268</v>
      </c>
      <c r="E22" s="77">
        <v>0.10117025292563231</v>
      </c>
      <c r="F22" s="87">
        <v>103</v>
      </c>
      <c r="G22" s="88">
        <v>0.12515188335358446</v>
      </c>
      <c r="H22" s="79">
        <v>1.6019417475728157</v>
      </c>
      <c r="I22" s="87">
        <v>305</v>
      </c>
      <c r="J22" s="89">
        <v>-0.12131147540983611</v>
      </c>
      <c r="K22" s="86">
        <v>1891</v>
      </c>
      <c r="L22" s="77">
        <v>0.15090575373074774</v>
      </c>
      <c r="M22" s="87">
        <v>1068</v>
      </c>
      <c r="N22" s="88">
        <v>0.18325326012354151</v>
      </c>
      <c r="O22" s="79">
        <v>0.77059925093632953</v>
      </c>
    </row>
    <row r="23" spans="2:15" ht="14.45" customHeight="1">
      <c r="B23" s="116"/>
      <c r="C23" s="75" t="s">
        <v>4</v>
      </c>
      <c r="D23" s="86">
        <v>526</v>
      </c>
      <c r="E23" s="77">
        <v>0.19856549641374102</v>
      </c>
      <c r="F23" s="87">
        <v>162</v>
      </c>
      <c r="G23" s="88">
        <v>0.1968408262454435</v>
      </c>
      <c r="H23" s="79">
        <v>2.2469135802469138</v>
      </c>
      <c r="I23" s="87">
        <v>417</v>
      </c>
      <c r="J23" s="89">
        <v>0.26139088729016779</v>
      </c>
      <c r="K23" s="86">
        <v>1860</v>
      </c>
      <c r="L23" s="77">
        <v>0.14843188891548958</v>
      </c>
      <c r="M23" s="87">
        <v>959</v>
      </c>
      <c r="N23" s="88">
        <v>0.16455044612216885</v>
      </c>
      <c r="O23" s="79">
        <v>0.9395203336809177</v>
      </c>
    </row>
    <row r="24" spans="2:15" ht="14.45" customHeight="1">
      <c r="B24" s="74"/>
      <c r="C24" s="75" t="s">
        <v>15</v>
      </c>
      <c r="D24" s="86">
        <v>92</v>
      </c>
      <c r="E24" s="77">
        <v>3.4730086825217062E-2</v>
      </c>
      <c r="F24" s="87">
        <v>29</v>
      </c>
      <c r="G24" s="88">
        <v>3.5236938031591739E-2</v>
      </c>
      <c r="H24" s="79">
        <v>2.1724137931034484</v>
      </c>
      <c r="I24" s="87">
        <v>127</v>
      </c>
      <c r="J24" s="89">
        <v>-0.27559055118110232</v>
      </c>
      <c r="K24" s="86">
        <v>466</v>
      </c>
      <c r="L24" s="77">
        <v>3.7187774319687172E-2</v>
      </c>
      <c r="M24" s="87">
        <v>200</v>
      </c>
      <c r="N24" s="88">
        <v>3.4317089910775568E-2</v>
      </c>
      <c r="O24" s="79">
        <v>1.33</v>
      </c>
    </row>
    <row r="25" spans="2:15" ht="14.45" customHeight="1">
      <c r="B25" s="74"/>
      <c r="C25" s="75" t="s">
        <v>14</v>
      </c>
      <c r="D25" s="86">
        <v>74</v>
      </c>
      <c r="E25" s="77">
        <v>2.7935069837674593E-2</v>
      </c>
      <c r="F25" s="87">
        <v>48</v>
      </c>
      <c r="G25" s="88">
        <v>5.8323207776427702E-2</v>
      </c>
      <c r="H25" s="79">
        <v>0.54166666666666674</v>
      </c>
      <c r="I25" s="87">
        <v>90</v>
      </c>
      <c r="J25" s="89">
        <v>-0.17777777777777781</v>
      </c>
      <c r="K25" s="86">
        <v>442</v>
      </c>
      <c r="L25" s="77">
        <v>3.5272524140132475E-2</v>
      </c>
      <c r="M25" s="87">
        <v>308</v>
      </c>
      <c r="N25" s="88">
        <v>5.2848318462594371E-2</v>
      </c>
      <c r="O25" s="79">
        <v>0.43506493506493515</v>
      </c>
    </row>
    <row r="26" spans="2:15" ht="14.45" customHeight="1">
      <c r="B26" s="74"/>
      <c r="C26" s="75" t="s">
        <v>75</v>
      </c>
      <c r="D26" s="86">
        <v>38</v>
      </c>
      <c r="E26" s="77">
        <v>1.4345035862589657E-2</v>
      </c>
      <c r="F26" s="87">
        <v>9</v>
      </c>
      <c r="G26" s="88">
        <v>1.0935601458080195E-2</v>
      </c>
      <c r="H26" s="79">
        <v>3.2222222222222223</v>
      </c>
      <c r="I26" s="87">
        <v>40</v>
      </c>
      <c r="J26" s="89">
        <v>-5.0000000000000044E-2</v>
      </c>
      <c r="K26" s="86">
        <v>137</v>
      </c>
      <c r="L26" s="77">
        <v>1.0932886441624771E-2</v>
      </c>
      <c r="M26" s="87">
        <v>25</v>
      </c>
      <c r="N26" s="88">
        <v>4.289636238846946E-3</v>
      </c>
      <c r="O26" s="79">
        <v>4.4800000000000004</v>
      </c>
    </row>
    <row r="27" spans="2:15" ht="14.45" customHeight="1">
      <c r="B27" s="133"/>
      <c r="C27" s="90" t="s">
        <v>39</v>
      </c>
      <c r="D27" s="91">
        <v>3</v>
      </c>
      <c r="E27" s="92">
        <v>1.132502831257078E-3</v>
      </c>
      <c r="F27" s="91">
        <v>3</v>
      </c>
      <c r="G27" s="97">
        <v>3.6452004860267314E-3</v>
      </c>
      <c r="H27" s="93">
        <v>0</v>
      </c>
      <c r="I27" s="91">
        <v>3</v>
      </c>
      <c r="J27" s="98">
        <v>0</v>
      </c>
      <c r="K27" s="91">
        <v>9</v>
      </c>
      <c r="L27" s="97">
        <v>7.1821881733301405E-4</v>
      </c>
      <c r="M27" s="91">
        <v>23</v>
      </c>
      <c r="N27" s="97">
        <v>3.9464653397391905E-3</v>
      </c>
      <c r="O27" s="94">
        <v>-0.60869565217391308</v>
      </c>
    </row>
    <row r="28" spans="2:15" ht="14.45" customHeight="1">
      <c r="B28" s="25" t="s">
        <v>6</v>
      </c>
      <c r="C28" s="95" t="s">
        <v>40</v>
      </c>
      <c r="D28" s="38">
        <v>2649</v>
      </c>
      <c r="E28" s="18">
        <v>0.99999999999999989</v>
      </c>
      <c r="F28" s="38">
        <v>823</v>
      </c>
      <c r="G28" s="18">
        <v>1.0000000000000002</v>
      </c>
      <c r="H28" s="19">
        <v>2.2187120291616038</v>
      </c>
      <c r="I28" s="38">
        <v>2952</v>
      </c>
      <c r="J28" s="20">
        <v>-0.10264227642276424</v>
      </c>
      <c r="K28" s="38">
        <v>12531</v>
      </c>
      <c r="L28" s="18">
        <v>1.0000000000000002</v>
      </c>
      <c r="M28" s="38">
        <v>5828</v>
      </c>
      <c r="N28" s="20">
        <v>0.99999999999999989</v>
      </c>
      <c r="O28" s="22">
        <v>1.1501372683596429</v>
      </c>
    </row>
    <row r="29" spans="2:15" ht="14.45" customHeight="1">
      <c r="B29" s="25" t="s">
        <v>62</v>
      </c>
      <c r="C29" s="95" t="s">
        <v>40</v>
      </c>
      <c r="D29" s="96">
        <v>0</v>
      </c>
      <c r="E29" s="18">
        <v>0</v>
      </c>
      <c r="F29" s="96">
        <v>1</v>
      </c>
      <c r="G29" s="18">
        <v>1</v>
      </c>
      <c r="H29" s="19">
        <v>-1</v>
      </c>
      <c r="I29" s="96">
        <v>2</v>
      </c>
      <c r="J29" s="20">
        <v>-1</v>
      </c>
      <c r="K29" s="96">
        <v>23</v>
      </c>
      <c r="L29" s="18">
        <v>1</v>
      </c>
      <c r="M29" s="96">
        <v>6</v>
      </c>
      <c r="N29" s="20">
        <v>0.99999999999999989</v>
      </c>
      <c r="O29" s="22">
        <v>2.8333333333333335</v>
      </c>
    </row>
    <row r="30" spans="2:15" ht="14.45" customHeight="1">
      <c r="B30" s="26"/>
      <c r="C30" s="99" t="s">
        <v>40</v>
      </c>
      <c r="D30" s="39">
        <v>2889</v>
      </c>
      <c r="E30" s="13">
        <v>1</v>
      </c>
      <c r="F30" s="39">
        <v>951</v>
      </c>
      <c r="G30" s="13">
        <v>1</v>
      </c>
      <c r="H30" s="14">
        <v>2.0378548895899056</v>
      </c>
      <c r="I30" s="39">
        <v>3166</v>
      </c>
      <c r="J30" s="15">
        <v>-8.7492103600758098E-2</v>
      </c>
      <c r="K30" s="39">
        <v>13523</v>
      </c>
      <c r="L30" s="13">
        <v>1</v>
      </c>
      <c r="M30" s="39">
        <v>6589</v>
      </c>
      <c r="N30" s="13">
        <v>1</v>
      </c>
      <c r="O30" s="23">
        <v>1.0523599939292763</v>
      </c>
    </row>
    <row r="31" spans="2:15" ht="14.45" customHeight="1">
      <c r="B31" s="144" t="s">
        <v>85</v>
      </c>
      <c r="C31" s="146"/>
      <c r="D31" s="144"/>
      <c r="E31" s="144"/>
      <c r="F31" s="144"/>
      <c r="G31" s="144"/>
    </row>
    <row r="32" spans="2:15">
      <c r="B32" s="147" t="s">
        <v>86</v>
      </c>
      <c r="C32" s="144"/>
      <c r="D32" s="144"/>
      <c r="E32" s="144"/>
      <c r="F32" s="144"/>
      <c r="G32" s="144"/>
    </row>
    <row r="34" spans="2:15">
      <c r="B34" s="196" t="s">
        <v>49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24"/>
    </row>
    <row r="35" spans="2:15">
      <c r="B35" s="197" t="s">
        <v>50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9" t="s">
        <v>46</v>
      </c>
    </row>
    <row r="36" spans="2:15" ht="14.45" customHeight="1">
      <c r="B36" s="184" t="s">
        <v>31</v>
      </c>
      <c r="C36" s="184" t="s">
        <v>1</v>
      </c>
      <c r="D36" s="186" t="s">
        <v>102</v>
      </c>
      <c r="E36" s="187"/>
      <c r="F36" s="187"/>
      <c r="G36" s="187"/>
      <c r="H36" s="188"/>
      <c r="I36" s="187" t="s">
        <v>92</v>
      </c>
      <c r="J36" s="187"/>
      <c r="K36" s="186" t="s">
        <v>103</v>
      </c>
      <c r="L36" s="187"/>
      <c r="M36" s="187"/>
      <c r="N36" s="187"/>
      <c r="O36" s="188"/>
    </row>
    <row r="37" spans="2:15" ht="14.45" customHeight="1">
      <c r="B37" s="185"/>
      <c r="C37" s="185"/>
      <c r="D37" s="198" t="s">
        <v>104</v>
      </c>
      <c r="E37" s="199"/>
      <c r="F37" s="199"/>
      <c r="G37" s="199"/>
      <c r="H37" s="200"/>
      <c r="I37" s="199" t="s">
        <v>93</v>
      </c>
      <c r="J37" s="199"/>
      <c r="K37" s="198" t="s">
        <v>105</v>
      </c>
      <c r="L37" s="199"/>
      <c r="M37" s="199"/>
      <c r="N37" s="199"/>
      <c r="O37" s="200"/>
    </row>
    <row r="38" spans="2:15" ht="14.45" customHeight="1">
      <c r="B38" s="185"/>
      <c r="C38" s="201"/>
      <c r="D38" s="180">
        <v>2021</v>
      </c>
      <c r="E38" s="181"/>
      <c r="F38" s="189">
        <v>2020</v>
      </c>
      <c r="G38" s="189"/>
      <c r="H38" s="191" t="s">
        <v>32</v>
      </c>
      <c r="I38" s="193">
        <v>2021</v>
      </c>
      <c r="J38" s="180" t="s">
        <v>106</v>
      </c>
      <c r="K38" s="180">
        <v>2021</v>
      </c>
      <c r="L38" s="181"/>
      <c r="M38" s="189">
        <v>2020</v>
      </c>
      <c r="N38" s="181"/>
      <c r="O38" s="171" t="s">
        <v>32</v>
      </c>
    </row>
    <row r="39" spans="2:15" ht="18.75" customHeight="1">
      <c r="B39" s="172" t="s">
        <v>31</v>
      </c>
      <c r="C39" s="202" t="s">
        <v>34</v>
      </c>
      <c r="D39" s="182"/>
      <c r="E39" s="183"/>
      <c r="F39" s="190"/>
      <c r="G39" s="190"/>
      <c r="H39" s="192"/>
      <c r="I39" s="194"/>
      <c r="J39" s="195"/>
      <c r="K39" s="182"/>
      <c r="L39" s="183"/>
      <c r="M39" s="190"/>
      <c r="N39" s="183"/>
      <c r="O39" s="171"/>
    </row>
    <row r="40" spans="2:15" ht="14.45" customHeight="1">
      <c r="B40" s="172"/>
      <c r="C40" s="202"/>
      <c r="D40" s="158" t="s">
        <v>35</v>
      </c>
      <c r="E40" s="160" t="s">
        <v>2</v>
      </c>
      <c r="F40" s="159" t="s">
        <v>35</v>
      </c>
      <c r="G40" s="56" t="s">
        <v>2</v>
      </c>
      <c r="H40" s="174" t="s">
        <v>36</v>
      </c>
      <c r="I40" s="57" t="s">
        <v>35</v>
      </c>
      <c r="J40" s="176" t="s">
        <v>107</v>
      </c>
      <c r="K40" s="158" t="s">
        <v>35</v>
      </c>
      <c r="L40" s="55" t="s">
        <v>2</v>
      </c>
      <c r="M40" s="159" t="s">
        <v>35</v>
      </c>
      <c r="N40" s="55" t="s">
        <v>2</v>
      </c>
      <c r="O40" s="178" t="s">
        <v>36</v>
      </c>
    </row>
    <row r="41" spans="2:15" ht="25.5">
      <c r="B41" s="173"/>
      <c r="C41" s="203"/>
      <c r="D41" s="161" t="s">
        <v>37</v>
      </c>
      <c r="E41" s="162" t="s">
        <v>38</v>
      </c>
      <c r="F41" s="53" t="s">
        <v>37</v>
      </c>
      <c r="G41" s="54" t="s">
        <v>38</v>
      </c>
      <c r="H41" s="175"/>
      <c r="I41" s="58" t="s">
        <v>37</v>
      </c>
      <c r="J41" s="177"/>
      <c r="K41" s="161" t="s">
        <v>37</v>
      </c>
      <c r="L41" s="162" t="s">
        <v>38</v>
      </c>
      <c r="M41" s="53" t="s">
        <v>37</v>
      </c>
      <c r="N41" s="162" t="s">
        <v>38</v>
      </c>
      <c r="O41" s="179"/>
    </row>
    <row r="42" spans="2:15">
      <c r="B42" s="157"/>
      <c r="C42" s="67" t="s">
        <v>15</v>
      </c>
      <c r="D42" s="84"/>
      <c r="E42" s="69"/>
      <c r="F42" s="85"/>
      <c r="G42" s="70"/>
      <c r="H42" s="71"/>
      <c r="I42" s="84">
        <v>1</v>
      </c>
      <c r="J42" s="73"/>
      <c r="K42" s="84">
        <v>1</v>
      </c>
      <c r="L42" s="69">
        <v>1</v>
      </c>
      <c r="M42" s="85"/>
      <c r="N42" s="70"/>
      <c r="O42" s="71"/>
    </row>
    <row r="43" spans="2:15">
      <c r="B43" s="26" t="s">
        <v>5</v>
      </c>
      <c r="C43" s="95" t="s">
        <v>40</v>
      </c>
      <c r="D43" s="96">
        <v>0</v>
      </c>
      <c r="E43" s="18">
        <v>0</v>
      </c>
      <c r="F43" s="96">
        <v>0</v>
      </c>
      <c r="G43" s="18">
        <v>0</v>
      </c>
      <c r="H43" s="21"/>
      <c r="I43" s="96">
        <v>1</v>
      </c>
      <c r="J43" s="18">
        <v>0</v>
      </c>
      <c r="K43" s="96">
        <v>1</v>
      </c>
      <c r="L43" s="18">
        <v>1</v>
      </c>
      <c r="M43" s="96">
        <v>0</v>
      </c>
      <c r="N43" s="18">
        <v>0</v>
      </c>
      <c r="O43" s="21"/>
    </row>
    <row r="44" spans="2:15">
      <c r="B44" s="74"/>
      <c r="C44" s="67" t="s">
        <v>3</v>
      </c>
      <c r="D44" s="84">
        <v>597</v>
      </c>
      <c r="E44" s="69">
        <v>0.27025803531009507</v>
      </c>
      <c r="F44" s="85">
        <v>189</v>
      </c>
      <c r="G44" s="70">
        <v>0.33157894736842103</v>
      </c>
      <c r="H44" s="71">
        <v>2.1587301587301586</v>
      </c>
      <c r="I44" s="85">
        <v>860</v>
      </c>
      <c r="J44" s="73">
        <v>-0.30581395348837215</v>
      </c>
      <c r="K44" s="84">
        <v>3053</v>
      </c>
      <c r="L44" s="69">
        <v>0.29026430880395515</v>
      </c>
      <c r="M44" s="85">
        <v>1257</v>
      </c>
      <c r="N44" s="70">
        <v>0.27865218355131899</v>
      </c>
      <c r="O44" s="71">
        <v>1.4287987271280826</v>
      </c>
    </row>
    <row r="45" spans="2:15">
      <c r="B45" s="74"/>
      <c r="C45" s="75" t="s">
        <v>13</v>
      </c>
      <c r="D45" s="86">
        <v>296</v>
      </c>
      <c r="E45" s="77">
        <v>0.1339972838388411</v>
      </c>
      <c r="F45" s="87">
        <v>114</v>
      </c>
      <c r="G45" s="88">
        <v>0.2</v>
      </c>
      <c r="H45" s="79">
        <v>1.5964912280701755</v>
      </c>
      <c r="I45" s="87">
        <v>457</v>
      </c>
      <c r="J45" s="89">
        <v>-0.35229759299781183</v>
      </c>
      <c r="K45" s="86">
        <v>1869</v>
      </c>
      <c r="L45" s="77">
        <v>0.17769537934968624</v>
      </c>
      <c r="M45" s="87">
        <v>793</v>
      </c>
      <c r="N45" s="88">
        <v>0.17579250720461095</v>
      </c>
      <c r="O45" s="79">
        <v>1.3568726355611602</v>
      </c>
    </row>
    <row r="46" spans="2:15">
      <c r="B46" s="74"/>
      <c r="C46" s="75" t="s">
        <v>11</v>
      </c>
      <c r="D46" s="86">
        <v>226</v>
      </c>
      <c r="E46" s="77">
        <v>0.10230873698506111</v>
      </c>
      <c r="F46" s="87">
        <v>69</v>
      </c>
      <c r="G46" s="88">
        <v>0.12105263157894737</v>
      </c>
      <c r="H46" s="79">
        <v>2.2753623188405796</v>
      </c>
      <c r="I46" s="87">
        <v>270</v>
      </c>
      <c r="J46" s="89">
        <v>-0.16296296296296298</v>
      </c>
      <c r="K46" s="86">
        <v>1618</v>
      </c>
      <c r="L46" s="77">
        <v>0.15383152690625596</v>
      </c>
      <c r="M46" s="87">
        <v>860</v>
      </c>
      <c r="N46" s="88">
        <v>0.19064508978053646</v>
      </c>
      <c r="O46" s="79">
        <v>0.88139534883720927</v>
      </c>
    </row>
    <row r="47" spans="2:15">
      <c r="B47" s="74"/>
      <c r="C47" s="75" t="s">
        <v>12</v>
      </c>
      <c r="D47" s="86">
        <v>465</v>
      </c>
      <c r="E47" s="77">
        <v>0.21050248981439565</v>
      </c>
      <c r="F47" s="87">
        <v>41</v>
      </c>
      <c r="G47" s="88">
        <v>7.192982456140351E-2</v>
      </c>
      <c r="H47" s="79">
        <v>10.341463414634147</v>
      </c>
      <c r="I47" s="87">
        <v>411</v>
      </c>
      <c r="J47" s="89">
        <v>0.13138686131386867</v>
      </c>
      <c r="K47" s="86">
        <v>1607</v>
      </c>
      <c r="L47" s="77">
        <v>0.15278570070355582</v>
      </c>
      <c r="M47" s="87">
        <v>495</v>
      </c>
      <c r="N47" s="88">
        <v>0.10973176679228552</v>
      </c>
      <c r="O47" s="79">
        <v>2.2464646464646463</v>
      </c>
    </row>
    <row r="48" spans="2:15">
      <c r="B48" s="116"/>
      <c r="C48" s="75" t="s">
        <v>4</v>
      </c>
      <c r="D48" s="86">
        <v>436</v>
      </c>
      <c r="E48" s="77">
        <v>0.19737437754640108</v>
      </c>
      <c r="F48" s="87">
        <v>100</v>
      </c>
      <c r="G48" s="88">
        <v>0.17543859649122806</v>
      </c>
      <c r="H48" s="79">
        <v>3.3600000000000003</v>
      </c>
      <c r="I48" s="87">
        <v>344</v>
      </c>
      <c r="J48" s="89">
        <v>0.26744186046511631</v>
      </c>
      <c r="K48" s="86">
        <v>1492</v>
      </c>
      <c r="L48" s="77">
        <v>0.14185206312987261</v>
      </c>
      <c r="M48" s="87">
        <v>676</v>
      </c>
      <c r="N48" s="88">
        <v>0.14985590778097982</v>
      </c>
      <c r="O48" s="79">
        <v>1.2071005917159763</v>
      </c>
    </row>
    <row r="49" spans="2:15">
      <c r="B49" s="74"/>
      <c r="C49" s="75" t="s">
        <v>15</v>
      </c>
      <c r="D49" s="86">
        <v>89</v>
      </c>
      <c r="E49" s="77">
        <v>4.0289723856948845E-2</v>
      </c>
      <c r="F49" s="87">
        <v>19</v>
      </c>
      <c r="G49" s="88">
        <v>3.3333333333333333E-2</v>
      </c>
      <c r="H49" s="79">
        <v>3.6842105263157894</v>
      </c>
      <c r="I49" s="87">
        <v>112</v>
      </c>
      <c r="J49" s="89">
        <v>-0.2053571428571429</v>
      </c>
      <c r="K49" s="86">
        <v>421</v>
      </c>
      <c r="L49" s="77">
        <v>4.0026621030614183E-2</v>
      </c>
      <c r="M49" s="87">
        <v>170</v>
      </c>
      <c r="N49" s="88">
        <v>3.7685657282199067E-2</v>
      </c>
      <c r="O49" s="79">
        <v>1.4764705882352942</v>
      </c>
    </row>
    <row r="50" spans="2:15">
      <c r="B50" s="74"/>
      <c r="C50" s="75" t="s">
        <v>14</v>
      </c>
      <c r="D50" s="86">
        <v>61</v>
      </c>
      <c r="E50" s="77">
        <v>2.761430511543685E-2</v>
      </c>
      <c r="F50" s="87">
        <v>29</v>
      </c>
      <c r="G50" s="88">
        <v>5.0877192982456139E-2</v>
      </c>
      <c r="H50" s="79">
        <v>1.103448275862069</v>
      </c>
      <c r="I50" s="87">
        <v>56</v>
      </c>
      <c r="J50" s="89">
        <v>8.9285714285714191E-2</v>
      </c>
      <c r="K50" s="86">
        <v>319</v>
      </c>
      <c r="L50" s="77">
        <v>3.0328959878303859E-2</v>
      </c>
      <c r="M50" s="87">
        <v>229</v>
      </c>
      <c r="N50" s="88">
        <v>5.0764797162491687E-2</v>
      </c>
      <c r="O50" s="79">
        <v>0.39301310043668125</v>
      </c>
    </row>
    <row r="51" spans="2:15">
      <c r="B51" s="74"/>
      <c r="C51" s="75" t="s">
        <v>75</v>
      </c>
      <c r="D51" s="86">
        <v>38</v>
      </c>
      <c r="E51" s="77">
        <v>1.7202354006337708E-2</v>
      </c>
      <c r="F51" s="87">
        <v>9</v>
      </c>
      <c r="G51" s="88">
        <v>1.5789473684210527E-2</v>
      </c>
      <c r="H51" s="79">
        <v>3.2222222222222223</v>
      </c>
      <c r="I51" s="87">
        <v>40</v>
      </c>
      <c r="J51" s="89">
        <v>-5.0000000000000044E-2</v>
      </c>
      <c r="K51" s="86">
        <v>137</v>
      </c>
      <c r="L51" s="77">
        <v>1.3025289979083476E-2</v>
      </c>
      <c r="M51" s="87">
        <v>25</v>
      </c>
      <c r="N51" s="88">
        <v>5.5420084238528046E-3</v>
      </c>
      <c r="O51" s="79">
        <v>4.4800000000000004</v>
      </c>
    </row>
    <row r="52" spans="2:15">
      <c r="B52" s="133"/>
      <c r="C52" s="90" t="s">
        <v>39</v>
      </c>
      <c r="D52" s="91">
        <v>1</v>
      </c>
      <c r="E52" s="92">
        <v>4.526935264825713E-4</v>
      </c>
      <c r="F52" s="91">
        <v>0</v>
      </c>
      <c r="G52" s="97">
        <v>0</v>
      </c>
      <c r="H52" s="93"/>
      <c r="I52" s="91">
        <v>0</v>
      </c>
      <c r="J52" s="98"/>
      <c r="K52" s="91">
        <v>1</v>
      </c>
      <c r="L52" s="97">
        <v>9.5075109336375735E-5</v>
      </c>
      <c r="M52" s="91">
        <v>5</v>
      </c>
      <c r="N52" s="97">
        <v>1.1084016847705607E-3</v>
      </c>
      <c r="O52" s="94">
        <v>-0.8</v>
      </c>
    </row>
    <row r="53" spans="2:15">
      <c r="B53" s="25" t="s">
        <v>6</v>
      </c>
      <c r="C53" s="95" t="s">
        <v>40</v>
      </c>
      <c r="D53" s="38">
        <v>2209</v>
      </c>
      <c r="E53" s="18">
        <v>1</v>
      </c>
      <c r="F53" s="38">
        <v>570</v>
      </c>
      <c r="G53" s="18">
        <v>1</v>
      </c>
      <c r="H53" s="19">
        <v>2.8754385964912279</v>
      </c>
      <c r="I53" s="38">
        <v>2550</v>
      </c>
      <c r="J53" s="20">
        <v>-0.13372549019607838</v>
      </c>
      <c r="K53" s="38">
        <v>10517</v>
      </c>
      <c r="L53" s="18">
        <v>0.99990492489066374</v>
      </c>
      <c r="M53" s="38">
        <v>4510</v>
      </c>
      <c r="N53" s="20">
        <v>0.99977831966304576</v>
      </c>
      <c r="O53" s="22">
        <v>1.331929046563193</v>
      </c>
    </row>
    <row r="54" spans="2:15">
      <c r="B54" s="25" t="s">
        <v>62</v>
      </c>
      <c r="C54" s="95" t="s">
        <v>40</v>
      </c>
      <c r="D54" s="96">
        <v>0</v>
      </c>
      <c r="E54" s="18">
        <v>1</v>
      </c>
      <c r="F54" s="96">
        <v>0</v>
      </c>
      <c r="G54" s="18">
        <v>1</v>
      </c>
      <c r="H54" s="19"/>
      <c r="I54" s="96">
        <v>0</v>
      </c>
      <c r="J54" s="20"/>
      <c r="K54" s="96">
        <v>0</v>
      </c>
      <c r="L54" s="18">
        <v>1</v>
      </c>
      <c r="M54" s="96">
        <v>1</v>
      </c>
      <c r="N54" s="18">
        <v>1</v>
      </c>
      <c r="O54" s="22">
        <v>-1</v>
      </c>
    </row>
    <row r="55" spans="2:15">
      <c r="B55" s="26"/>
      <c r="C55" s="99" t="s">
        <v>40</v>
      </c>
      <c r="D55" s="39">
        <v>2209</v>
      </c>
      <c r="E55" s="13">
        <v>1</v>
      </c>
      <c r="F55" s="39">
        <v>570</v>
      </c>
      <c r="G55" s="13">
        <v>1</v>
      </c>
      <c r="H55" s="14">
        <v>2.8754385964912279</v>
      </c>
      <c r="I55" s="39">
        <v>2551</v>
      </c>
      <c r="J55" s="15">
        <v>-0.1340650725205802</v>
      </c>
      <c r="K55" s="39">
        <v>10518</v>
      </c>
      <c r="L55" s="13">
        <v>1</v>
      </c>
      <c r="M55" s="39">
        <v>4511</v>
      </c>
      <c r="N55" s="13">
        <v>1</v>
      </c>
      <c r="O55" s="23">
        <v>1.3316337840833516</v>
      </c>
    </row>
    <row r="56" spans="2:15">
      <c r="B56" s="36" t="s">
        <v>53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96" t="s">
        <v>60</v>
      </c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24"/>
    </row>
    <row r="59" spans="2:15">
      <c r="B59" s="197" t="s">
        <v>61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9" t="s">
        <v>46</v>
      </c>
    </row>
    <row r="60" spans="2:15">
      <c r="B60" s="184" t="s">
        <v>31</v>
      </c>
      <c r="C60" s="184" t="s">
        <v>1</v>
      </c>
      <c r="D60" s="186" t="s">
        <v>102</v>
      </c>
      <c r="E60" s="187"/>
      <c r="F60" s="187"/>
      <c r="G60" s="187"/>
      <c r="H60" s="188"/>
      <c r="I60" s="187" t="s">
        <v>92</v>
      </c>
      <c r="J60" s="187"/>
      <c r="K60" s="186" t="s">
        <v>103</v>
      </c>
      <c r="L60" s="187"/>
      <c r="M60" s="187"/>
      <c r="N60" s="187"/>
      <c r="O60" s="188"/>
    </row>
    <row r="61" spans="2:15">
      <c r="B61" s="185"/>
      <c r="C61" s="185"/>
      <c r="D61" s="198" t="s">
        <v>104</v>
      </c>
      <c r="E61" s="199"/>
      <c r="F61" s="199"/>
      <c r="G61" s="199"/>
      <c r="H61" s="200"/>
      <c r="I61" s="199" t="s">
        <v>93</v>
      </c>
      <c r="J61" s="199"/>
      <c r="K61" s="198" t="s">
        <v>105</v>
      </c>
      <c r="L61" s="199"/>
      <c r="M61" s="199"/>
      <c r="N61" s="199"/>
      <c r="O61" s="200"/>
    </row>
    <row r="62" spans="2:15" ht="15" customHeight="1">
      <c r="B62" s="185"/>
      <c r="C62" s="201"/>
      <c r="D62" s="180">
        <v>2021</v>
      </c>
      <c r="E62" s="181"/>
      <c r="F62" s="189">
        <v>2020</v>
      </c>
      <c r="G62" s="189"/>
      <c r="H62" s="191" t="s">
        <v>32</v>
      </c>
      <c r="I62" s="193">
        <v>2021</v>
      </c>
      <c r="J62" s="180" t="s">
        <v>106</v>
      </c>
      <c r="K62" s="180">
        <v>2021</v>
      </c>
      <c r="L62" s="181"/>
      <c r="M62" s="189">
        <v>2020</v>
      </c>
      <c r="N62" s="181"/>
      <c r="O62" s="171" t="s">
        <v>32</v>
      </c>
    </row>
    <row r="63" spans="2:15" ht="14.45" customHeight="1">
      <c r="B63" s="172" t="s">
        <v>31</v>
      </c>
      <c r="C63" s="202" t="s">
        <v>34</v>
      </c>
      <c r="D63" s="182"/>
      <c r="E63" s="183"/>
      <c r="F63" s="190"/>
      <c r="G63" s="190"/>
      <c r="H63" s="192"/>
      <c r="I63" s="194"/>
      <c r="J63" s="195"/>
      <c r="K63" s="182"/>
      <c r="L63" s="183"/>
      <c r="M63" s="190"/>
      <c r="N63" s="183"/>
      <c r="O63" s="171"/>
    </row>
    <row r="64" spans="2:15" ht="15" customHeight="1">
      <c r="B64" s="172"/>
      <c r="C64" s="202"/>
      <c r="D64" s="158" t="s">
        <v>35</v>
      </c>
      <c r="E64" s="160" t="s">
        <v>2</v>
      </c>
      <c r="F64" s="159" t="s">
        <v>35</v>
      </c>
      <c r="G64" s="56" t="s">
        <v>2</v>
      </c>
      <c r="H64" s="174" t="s">
        <v>36</v>
      </c>
      <c r="I64" s="57" t="s">
        <v>35</v>
      </c>
      <c r="J64" s="176" t="s">
        <v>107</v>
      </c>
      <c r="K64" s="158" t="s">
        <v>35</v>
      </c>
      <c r="L64" s="55" t="s">
        <v>2</v>
      </c>
      <c r="M64" s="159" t="s">
        <v>35</v>
      </c>
      <c r="N64" s="55" t="s">
        <v>2</v>
      </c>
      <c r="O64" s="178" t="s">
        <v>36</v>
      </c>
    </row>
    <row r="65" spans="2:15" ht="14.25" customHeight="1">
      <c r="B65" s="173"/>
      <c r="C65" s="203"/>
      <c r="D65" s="161" t="s">
        <v>37</v>
      </c>
      <c r="E65" s="162" t="s">
        <v>38</v>
      </c>
      <c r="F65" s="53" t="s">
        <v>37</v>
      </c>
      <c r="G65" s="54" t="s">
        <v>38</v>
      </c>
      <c r="H65" s="175"/>
      <c r="I65" s="58" t="s">
        <v>37</v>
      </c>
      <c r="J65" s="177"/>
      <c r="K65" s="161" t="s">
        <v>37</v>
      </c>
      <c r="L65" s="162" t="s">
        <v>38</v>
      </c>
      <c r="M65" s="53" t="s">
        <v>37</v>
      </c>
      <c r="N65" s="162" t="s">
        <v>38</v>
      </c>
      <c r="O65" s="179"/>
    </row>
    <row r="66" spans="2:15">
      <c r="B66" s="74"/>
      <c r="C66" s="67" t="s">
        <v>15</v>
      </c>
      <c r="D66" s="84">
        <v>128</v>
      </c>
      <c r="E66" s="69">
        <v>0.53333333333333333</v>
      </c>
      <c r="F66" s="85">
        <v>53</v>
      </c>
      <c r="G66" s="70">
        <v>0.41732283464566927</v>
      </c>
      <c r="H66" s="71">
        <v>1.4150943396226414</v>
      </c>
      <c r="I66" s="84">
        <v>89</v>
      </c>
      <c r="J66" s="73">
        <v>0.4382022471910112</v>
      </c>
      <c r="K66" s="84">
        <v>428</v>
      </c>
      <c r="L66" s="69">
        <v>0.44214876033057854</v>
      </c>
      <c r="M66" s="85">
        <v>355</v>
      </c>
      <c r="N66" s="70">
        <v>0.47019867549668876</v>
      </c>
      <c r="O66" s="71">
        <v>0.20563380281690136</v>
      </c>
    </row>
    <row r="67" spans="2:15">
      <c r="B67" s="74"/>
      <c r="C67" s="75" t="s">
        <v>12</v>
      </c>
      <c r="D67" s="86">
        <v>32</v>
      </c>
      <c r="E67" s="77">
        <v>0.13333333333333333</v>
      </c>
      <c r="F67" s="87">
        <v>29</v>
      </c>
      <c r="G67" s="88">
        <v>0.2283464566929134</v>
      </c>
      <c r="H67" s="79">
        <v>0.10344827586206895</v>
      </c>
      <c r="I67" s="86">
        <v>53</v>
      </c>
      <c r="J67" s="89">
        <v>-0.39622641509433965</v>
      </c>
      <c r="K67" s="86">
        <v>212</v>
      </c>
      <c r="L67" s="77">
        <v>0.21900826446280991</v>
      </c>
      <c r="M67" s="87">
        <v>146</v>
      </c>
      <c r="N67" s="88">
        <v>0.19337748344370861</v>
      </c>
      <c r="O67" s="79">
        <v>0.45205479452054798</v>
      </c>
    </row>
    <row r="68" spans="2:15">
      <c r="B68" s="74"/>
      <c r="C68" s="75" t="s">
        <v>4</v>
      </c>
      <c r="D68" s="86">
        <v>40</v>
      </c>
      <c r="E68" s="77">
        <v>0.16666666666666666</v>
      </c>
      <c r="F68" s="87">
        <v>19</v>
      </c>
      <c r="G68" s="88">
        <v>0.14960629921259844</v>
      </c>
      <c r="H68" s="79">
        <v>1.1052631578947367</v>
      </c>
      <c r="I68" s="87"/>
      <c r="J68" s="89"/>
      <c r="K68" s="86">
        <v>183</v>
      </c>
      <c r="L68" s="77">
        <v>0.18904958677685951</v>
      </c>
      <c r="M68" s="87">
        <v>133</v>
      </c>
      <c r="N68" s="88">
        <v>0.176158940397351</v>
      </c>
      <c r="O68" s="79">
        <v>0.37593984962406024</v>
      </c>
    </row>
    <row r="69" spans="2:15" ht="14.45" customHeight="1">
      <c r="B69" s="74"/>
      <c r="C69" s="75" t="s">
        <v>3</v>
      </c>
      <c r="D69" s="86">
        <v>12</v>
      </c>
      <c r="E69" s="77">
        <v>0.05</v>
      </c>
      <c r="F69" s="87">
        <v>11</v>
      </c>
      <c r="G69" s="88">
        <v>8.6614173228346455E-2</v>
      </c>
      <c r="H69" s="79">
        <v>9.0909090909090828E-2</v>
      </c>
      <c r="I69" s="87"/>
      <c r="J69" s="89"/>
      <c r="K69" s="86">
        <v>38</v>
      </c>
      <c r="L69" s="77">
        <v>3.9256198347107439E-2</v>
      </c>
      <c r="M69" s="87">
        <v>62</v>
      </c>
      <c r="N69" s="88">
        <v>8.211920529801324E-2</v>
      </c>
      <c r="O69" s="79">
        <v>-0.38709677419354838</v>
      </c>
    </row>
    <row r="70" spans="2:15" ht="14.45" customHeight="1">
      <c r="B70" s="116"/>
      <c r="C70" s="75" t="s">
        <v>51</v>
      </c>
      <c r="D70" s="86">
        <v>5</v>
      </c>
      <c r="E70" s="77">
        <v>2.0833333333333332E-2</v>
      </c>
      <c r="F70" s="87">
        <v>8</v>
      </c>
      <c r="G70" s="88">
        <v>6.2992125984251968E-2</v>
      </c>
      <c r="H70" s="79">
        <v>-0.375</v>
      </c>
      <c r="I70" s="87">
        <v>8</v>
      </c>
      <c r="J70" s="89">
        <v>-0.375</v>
      </c>
      <c r="K70" s="86">
        <v>33</v>
      </c>
      <c r="L70" s="77">
        <v>3.4090909090909088E-2</v>
      </c>
      <c r="M70" s="87">
        <v>29</v>
      </c>
      <c r="N70" s="88">
        <v>3.8410596026490065E-2</v>
      </c>
      <c r="O70" s="79">
        <v>0.13793103448275867</v>
      </c>
    </row>
    <row r="71" spans="2:15" ht="14.45" customHeight="1">
      <c r="B71" s="74"/>
      <c r="C71" s="75" t="s">
        <v>14</v>
      </c>
      <c r="D71" s="86">
        <v>6</v>
      </c>
      <c r="E71" s="77">
        <v>2.5000000000000001E-2</v>
      </c>
      <c r="F71" s="87">
        <v>3</v>
      </c>
      <c r="G71" s="88">
        <v>2.3622047244094488E-2</v>
      </c>
      <c r="H71" s="79">
        <v>1</v>
      </c>
      <c r="I71" s="87">
        <v>3</v>
      </c>
      <c r="J71" s="89">
        <v>1</v>
      </c>
      <c r="K71" s="86">
        <v>18</v>
      </c>
      <c r="L71" s="77">
        <v>1.859504132231405E-2</v>
      </c>
      <c r="M71" s="87">
        <v>10</v>
      </c>
      <c r="N71" s="88">
        <v>1.3245033112582781E-2</v>
      </c>
      <c r="O71" s="79">
        <v>0.8</v>
      </c>
    </row>
    <row r="72" spans="2:15" ht="14.45" customHeight="1">
      <c r="B72" s="74"/>
      <c r="C72" s="75" t="s">
        <v>20</v>
      </c>
      <c r="D72" s="86">
        <v>4</v>
      </c>
      <c r="E72" s="77">
        <v>1.6666666666666666E-2</v>
      </c>
      <c r="F72" s="87">
        <v>0</v>
      </c>
      <c r="G72" s="88">
        <v>0</v>
      </c>
      <c r="H72" s="79"/>
      <c r="I72" s="87">
        <v>4</v>
      </c>
      <c r="J72" s="89">
        <v>0</v>
      </c>
      <c r="K72" s="86">
        <v>13</v>
      </c>
      <c r="L72" s="77">
        <v>1.3429752066115703E-2</v>
      </c>
      <c r="M72" s="87">
        <v>5</v>
      </c>
      <c r="N72" s="88">
        <v>6.6225165562913907E-3</v>
      </c>
      <c r="O72" s="79">
        <v>1.6</v>
      </c>
    </row>
    <row r="73" spans="2:15">
      <c r="B73" s="74"/>
      <c r="C73" s="90" t="s">
        <v>39</v>
      </c>
      <c r="D73" s="91">
        <v>13</v>
      </c>
      <c r="E73" s="92">
        <v>5.4166666666666662E-2</v>
      </c>
      <c r="F73" s="91">
        <v>4</v>
      </c>
      <c r="G73" s="97">
        <v>3.1496062992125984E-2</v>
      </c>
      <c r="H73" s="93">
        <v>2.25</v>
      </c>
      <c r="I73" s="91">
        <v>12</v>
      </c>
      <c r="J73" s="98">
        <v>8.3333333333333259E-2</v>
      </c>
      <c r="K73" s="91">
        <v>43</v>
      </c>
      <c r="L73" s="97">
        <v>4.4421487603305783E-2</v>
      </c>
      <c r="M73" s="91">
        <v>15</v>
      </c>
      <c r="N73" s="97">
        <v>1.9867549668874173E-2</v>
      </c>
      <c r="O73" s="94">
        <v>1.8666666666666667</v>
      </c>
    </row>
    <row r="74" spans="2:15" ht="15" customHeight="1">
      <c r="B74" s="26" t="s">
        <v>5</v>
      </c>
      <c r="C74" s="95" t="s">
        <v>40</v>
      </c>
      <c r="D74" s="38">
        <v>240</v>
      </c>
      <c r="E74" s="18">
        <v>0.99999999999999989</v>
      </c>
      <c r="F74" s="38">
        <v>127</v>
      </c>
      <c r="G74" s="18">
        <v>0.99999999999999978</v>
      </c>
      <c r="H74" s="19">
        <v>0.88976377952755903</v>
      </c>
      <c r="I74" s="38">
        <v>169</v>
      </c>
      <c r="J74" s="20">
        <v>-1.8330241679033286</v>
      </c>
      <c r="K74" s="38">
        <v>968</v>
      </c>
      <c r="L74" s="18">
        <v>1.0000000000000002</v>
      </c>
      <c r="M74" s="38">
        <v>755</v>
      </c>
      <c r="N74" s="20">
        <v>1</v>
      </c>
      <c r="O74" s="22">
        <v>0.28211920529801326</v>
      </c>
    </row>
    <row r="75" spans="2:15">
      <c r="B75" s="74"/>
      <c r="C75" s="67" t="s">
        <v>13</v>
      </c>
      <c r="D75" s="84">
        <v>114</v>
      </c>
      <c r="E75" s="69">
        <v>0.25909090909090909</v>
      </c>
      <c r="F75" s="85">
        <v>28</v>
      </c>
      <c r="G75" s="70">
        <v>0.11067193675889328</v>
      </c>
      <c r="H75" s="71">
        <v>3.0714285714285712</v>
      </c>
      <c r="I75" s="85">
        <v>74</v>
      </c>
      <c r="J75" s="73">
        <v>0.54054054054054057</v>
      </c>
      <c r="K75" s="84">
        <v>438</v>
      </c>
      <c r="L75" s="69">
        <v>0.21747765640516387</v>
      </c>
      <c r="M75" s="85">
        <v>245</v>
      </c>
      <c r="N75" s="70">
        <v>0.18588770864946888</v>
      </c>
      <c r="O75" s="71">
        <v>0.78775510204081622</v>
      </c>
    </row>
    <row r="76" spans="2:15" ht="15" customHeight="1">
      <c r="B76" s="74"/>
      <c r="C76" s="75" t="s">
        <v>3</v>
      </c>
      <c r="D76" s="86">
        <v>92</v>
      </c>
      <c r="E76" s="77">
        <v>0.20909090909090908</v>
      </c>
      <c r="F76" s="87">
        <v>25</v>
      </c>
      <c r="G76" s="88">
        <v>9.8814229249011856E-2</v>
      </c>
      <c r="H76" s="79">
        <v>2.68</v>
      </c>
      <c r="I76" s="87">
        <v>101</v>
      </c>
      <c r="J76" s="89">
        <v>-8.9108910891089077E-2</v>
      </c>
      <c r="K76" s="86">
        <v>393</v>
      </c>
      <c r="L76" s="77">
        <v>0.19513406156901689</v>
      </c>
      <c r="M76" s="87">
        <v>188</v>
      </c>
      <c r="N76" s="88">
        <v>0.14264036418816389</v>
      </c>
      <c r="O76" s="79">
        <v>1.0904255319148937</v>
      </c>
    </row>
    <row r="77" spans="2:15">
      <c r="B77" s="74"/>
      <c r="C77" s="75" t="s">
        <v>4</v>
      </c>
      <c r="D77" s="86">
        <v>90</v>
      </c>
      <c r="E77" s="77">
        <v>0.20454545454545456</v>
      </c>
      <c r="F77" s="87">
        <v>62</v>
      </c>
      <c r="G77" s="88">
        <v>0.24505928853754941</v>
      </c>
      <c r="H77" s="79">
        <v>0.45161290322580649</v>
      </c>
      <c r="I77" s="87">
        <v>73</v>
      </c>
      <c r="J77" s="89">
        <v>0.23287671232876717</v>
      </c>
      <c r="K77" s="86">
        <v>368</v>
      </c>
      <c r="L77" s="77">
        <v>0.18272095332671301</v>
      </c>
      <c r="M77" s="87">
        <v>283</v>
      </c>
      <c r="N77" s="88">
        <v>0.21471927162367224</v>
      </c>
      <c r="O77" s="79">
        <v>0.30035335689045928</v>
      </c>
    </row>
    <row r="78" spans="2:15" ht="15" customHeight="1">
      <c r="B78" s="74"/>
      <c r="C78" s="75" t="s">
        <v>12</v>
      </c>
      <c r="D78" s="86">
        <v>84</v>
      </c>
      <c r="E78" s="77">
        <v>0.19090909090909092</v>
      </c>
      <c r="F78" s="87">
        <v>72</v>
      </c>
      <c r="G78" s="88">
        <v>0.28458498023715417</v>
      </c>
      <c r="H78" s="79">
        <v>0.16666666666666674</v>
      </c>
      <c r="I78" s="87">
        <v>67</v>
      </c>
      <c r="J78" s="89">
        <v>0.25373134328358216</v>
      </c>
      <c r="K78" s="86">
        <v>366</v>
      </c>
      <c r="L78" s="77">
        <v>0.18172790466732869</v>
      </c>
      <c r="M78" s="87">
        <v>267</v>
      </c>
      <c r="N78" s="88">
        <v>0.20257966616084977</v>
      </c>
      <c r="O78" s="79">
        <v>0.3707865168539326</v>
      </c>
    </row>
    <row r="79" spans="2:15">
      <c r="B79" s="116"/>
      <c r="C79" s="75" t="s">
        <v>11</v>
      </c>
      <c r="D79" s="86">
        <v>42</v>
      </c>
      <c r="E79" s="77">
        <v>9.5454545454545459E-2</v>
      </c>
      <c r="F79" s="87">
        <v>34</v>
      </c>
      <c r="G79" s="88">
        <v>0.13438735177865613</v>
      </c>
      <c r="H79" s="79">
        <v>0.23529411764705888</v>
      </c>
      <c r="I79" s="87">
        <v>35</v>
      </c>
      <c r="J79" s="89">
        <v>0.19999999999999996</v>
      </c>
      <c r="K79" s="86">
        <v>273</v>
      </c>
      <c r="L79" s="77">
        <v>0.1355511420059583</v>
      </c>
      <c r="M79" s="87">
        <v>208</v>
      </c>
      <c r="N79" s="88">
        <v>0.15781487101669195</v>
      </c>
      <c r="O79" s="79">
        <v>0.3125</v>
      </c>
    </row>
    <row r="80" spans="2:15" ht="15" customHeight="1">
      <c r="B80" s="74"/>
      <c r="C80" s="75" t="s">
        <v>14</v>
      </c>
      <c r="D80" s="86">
        <v>13</v>
      </c>
      <c r="E80" s="77">
        <v>2.9545454545454545E-2</v>
      </c>
      <c r="F80" s="87">
        <v>19</v>
      </c>
      <c r="G80" s="88">
        <v>7.5098814229249009E-2</v>
      </c>
      <c r="H80" s="79">
        <v>-0.31578947368421051</v>
      </c>
      <c r="I80" s="87">
        <v>34</v>
      </c>
      <c r="J80" s="89">
        <v>-0.61764705882352944</v>
      </c>
      <c r="K80" s="86">
        <v>123</v>
      </c>
      <c r="L80" s="77">
        <v>6.1072492552135052E-2</v>
      </c>
      <c r="M80" s="87">
        <v>79</v>
      </c>
      <c r="N80" s="88">
        <v>5.9939301972685891E-2</v>
      </c>
      <c r="O80" s="79">
        <v>0.55696202531645578</v>
      </c>
    </row>
    <row r="81" spans="2:15" ht="15" customHeight="1">
      <c r="B81" s="74"/>
      <c r="C81" s="75" t="s">
        <v>15</v>
      </c>
      <c r="D81" s="86">
        <v>3</v>
      </c>
      <c r="E81" s="77">
        <v>6.8181818181818179E-3</v>
      </c>
      <c r="F81" s="87">
        <v>10</v>
      </c>
      <c r="G81" s="88">
        <v>3.9525691699604744E-2</v>
      </c>
      <c r="H81" s="79">
        <v>-0.7</v>
      </c>
      <c r="I81" s="87">
        <v>15</v>
      </c>
      <c r="J81" s="89">
        <v>-0.8</v>
      </c>
      <c r="K81" s="86">
        <v>45</v>
      </c>
      <c r="L81" s="77">
        <v>2.2343594836146972E-2</v>
      </c>
      <c r="M81" s="87">
        <v>30</v>
      </c>
      <c r="N81" s="88">
        <v>2.2761760242792108E-2</v>
      </c>
      <c r="O81" s="79">
        <v>0.5</v>
      </c>
    </row>
    <row r="82" spans="2:15" ht="15" customHeight="1">
      <c r="B82" s="133"/>
      <c r="C82" s="90" t="s">
        <v>39</v>
      </c>
      <c r="D82" s="91">
        <v>2</v>
      </c>
      <c r="E82" s="92">
        <v>4.5454545454545452E-3</v>
      </c>
      <c r="F82" s="91">
        <v>3</v>
      </c>
      <c r="G82" s="97">
        <v>1.1857707509881422E-2</v>
      </c>
      <c r="H82" s="93">
        <v>-0.33333333333333337</v>
      </c>
      <c r="I82" s="91">
        <v>3</v>
      </c>
      <c r="J82" s="98">
        <v>-0.33333333333333337</v>
      </c>
      <c r="K82" s="91">
        <v>8</v>
      </c>
      <c r="L82" s="97">
        <v>3.9721946375372392E-3</v>
      </c>
      <c r="M82" s="91">
        <v>18</v>
      </c>
      <c r="N82" s="97">
        <v>1.3657056145675266E-2</v>
      </c>
      <c r="O82" s="94">
        <v>-0.55555555555555558</v>
      </c>
    </row>
    <row r="83" spans="2:15" ht="15" customHeight="1">
      <c r="B83" s="25" t="s">
        <v>6</v>
      </c>
      <c r="C83" s="95" t="s">
        <v>40</v>
      </c>
      <c r="D83" s="38">
        <v>440</v>
      </c>
      <c r="E83" s="18">
        <v>1</v>
      </c>
      <c r="F83" s="38">
        <v>253</v>
      </c>
      <c r="G83" s="18">
        <v>1</v>
      </c>
      <c r="H83" s="19">
        <v>0.73913043478260865</v>
      </c>
      <c r="I83" s="38">
        <v>402</v>
      </c>
      <c r="J83" s="20">
        <v>9.4527363184079505E-2</v>
      </c>
      <c r="K83" s="38">
        <v>2014</v>
      </c>
      <c r="L83" s="18">
        <v>1</v>
      </c>
      <c r="M83" s="38">
        <v>1318</v>
      </c>
      <c r="N83" s="20">
        <v>1</v>
      </c>
      <c r="O83" s="22">
        <v>0.52807283763277701</v>
      </c>
    </row>
    <row r="84" spans="2:15">
      <c r="B84" s="25" t="s">
        <v>62</v>
      </c>
      <c r="C84" s="95" t="s">
        <v>40</v>
      </c>
      <c r="D84" s="96">
        <v>0</v>
      </c>
      <c r="E84" s="18">
        <v>1</v>
      </c>
      <c r="F84" s="96">
        <v>1</v>
      </c>
      <c r="G84" s="18">
        <v>1</v>
      </c>
      <c r="H84" s="19">
        <v>-1</v>
      </c>
      <c r="I84" s="96">
        <v>2</v>
      </c>
      <c r="J84" s="20">
        <v>-1</v>
      </c>
      <c r="K84" s="96">
        <v>23</v>
      </c>
      <c r="L84" s="18">
        <v>1</v>
      </c>
      <c r="M84" s="96">
        <v>5</v>
      </c>
      <c r="N84" s="18">
        <v>1</v>
      </c>
      <c r="O84" s="22">
        <v>3.5999999999999996</v>
      </c>
    </row>
    <row r="85" spans="2:15" ht="15" customHeight="1">
      <c r="B85" s="26"/>
      <c r="C85" s="99" t="s">
        <v>40</v>
      </c>
      <c r="D85" s="39">
        <v>680</v>
      </c>
      <c r="E85" s="13">
        <v>1</v>
      </c>
      <c r="F85" s="39">
        <v>381</v>
      </c>
      <c r="G85" s="13">
        <v>1</v>
      </c>
      <c r="H85" s="14">
        <v>0.78477690288713919</v>
      </c>
      <c r="I85" s="39">
        <v>615</v>
      </c>
      <c r="J85" s="15">
        <v>0.10569105691056913</v>
      </c>
      <c r="K85" s="39">
        <v>3005</v>
      </c>
      <c r="L85" s="13">
        <v>1</v>
      </c>
      <c r="M85" s="39">
        <v>2078</v>
      </c>
      <c r="N85" s="13">
        <v>1</v>
      </c>
      <c r="O85" s="23">
        <v>0.44610202117420594</v>
      </c>
    </row>
    <row r="86" spans="2:15">
      <c r="B86" s="36" t="s">
        <v>53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0" priority="37" operator="lessThan">
      <formula>0</formula>
    </cfRule>
  </conditionalFormatting>
  <conditionalFormatting sqref="H10:H14 J10:J14 O10:O14">
    <cfRule type="cellIs" dxfId="119" priority="36" operator="lessThan">
      <formula>0</formula>
    </cfRule>
  </conditionalFormatting>
  <conditionalFormatting sqref="J18 J15:J16">
    <cfRule type="cellIs" dxfId="118" priority="35" operator="lessThan">
      <formula>0</formula>
    </cfRule>
  </conditionalFormatting>
  <conditionalFormatting sqref="D19:O26 D10:O16">
    <cfRule type="cellIs" dxfId="117" priority="34" operator="equal">
      <formula>0</formula>
    </cfRule>
  </conditionalFormatting>
  <conditionalFormatting sqref="H27:H28 O27:O28 H17:H18 O17:O18">
    <cfRule type="cellIs" dxfId="116" priority="33" operator="lessThan">
      <formula>0</formula>
    </cfRule>
  </conditionalFormatting>
  <conditionalFormatting sqref="H19:H23 J19:J23 O19:O23">
    <cfRule type="cellIs" dxfId="115" priority="32" operator="lessThan">
      <formula>0</formula>
    </cfRule>
  </conditionalFormatting>
  <conditionalFormatting sqref="H30 O30">
    <cfRule type="cellIs" dxfId="114" priority="31" operator="lessThan">
      <formula>0</formula>
    </cfRule>
  </conditionalFormatting>
  <conditionalFormatting sqref="H30 O30 J30">
    <cfRule type="cellIs" dxfId="113" priority="30" operator="lessThan">
      <formula>0</formula>
    </cfRule>
  </conditionalFormatting>
  <conditionalFormatting sqref="H49:H52 J49:J52 O49:O52 O43 H43">
    <cfRule type="cellIs" dxfId="112" priority="29" operator="lessThan">
      <formula>0</formula>
    </cfRule>
  </conditionalFormatting>
  <conditionalFormatting sqref="H52 O52 O43 H43">
    <cfRule type="cellIs" dxfId="111" priority="28" operator="lessThan">
      <formula>0</formula>
    </cfRule>
  </conditionalFormatting>
  <conditionalFormatting sqref="H44:H48 J44:J48 O44:O48">
    <cfRule type="cellIs" dxfId="110" priority="26" operator="lessThan">
      <formula>0</formula>
    </cfRule>
  </conditionalFormatting>
  <conditionalFormatting sqref="D44:O51">
    <cfRule type="cellIs" dxfId="109" priority="25" operator="equal">
      <formula>0</formula>
    </cfRule>
  </conditionalFormatting>
  <conditionalFormatting sqref="H54 J54 O54">
    <cfRule type="cellIs" dxfId="108" priority="24" operator="lessThan">
      <formula>0</formula>
    </cfRule>
  </conditionalFormatting>
  <conditionalFormatting sqref="H53 J53 O53">
    <cfRule type="cellIs" dxfId="107" priority="23" operator="lessThan">
      <formula>0</formula>
    </cfRule>
  </conditionalFormatting>
  <conditionalFormatting sqref="H53 O53">
    <cfRule type="cellIs" dxfId="106" priority="22" operator="lessThan">
      <formula>0</formula>
    </cfRule>
  </conditionalFormatting>
  <conditionalFormatting sqref="H55 O55">
    <cfRule type="cellIs" dxfId="105" priority="21" operator="lessThan">
      <formula>0</formula>
    </cfRule>
  </conditionalFormatting>
  <conditionalFormatting sqref="H55 O55 J55">
    <cfRule type="cellIs" dxfId="104" priority="20" operator="lessThan">
      <formula>0</formula>
    </cfRule>
  </conditionalFormatting>
  <conditionalFormatting sqref="H66:H70 J66:J70 O66:O70">
    <cfRule type="cellIs" dxfId="103" priority="19" operator="lessThan">
      <formula>0</formula>
    </cfRule>
  </conditionalFormatting>
  <conditionalFormatting sqref="J71:J72 O71:O72 H71:H72">
    <cfRule type="cellIs" dxfId="102" priority="18" operator="lessThan">
      <formula>0</formula>
    </cfRule>
  </conditionalFormatting>
  <conditionalFormatting sqref="D75:O81 D66:O72">
    <cfRule type="cellIs" dxfId="101" priority="17" operator="equal">
      <formula>0</formula>
    </cfRule>
  </conditionalFormatting>
  <conditionalFormatting sqref="H80:H82 J80:J82 O80:O82">
    <cfRule type="cellIs" dxfId="100" priority="16" operator="lessThan">
      <formula>0</formula>
    </cfRule>
  </conditionalFormatting>
  <conditionalFormatting sqref="H75:H79 J75:J79 O75:O79">
    <cfRule type="cellIs" dxfId="99" priority="15" operator="lessThan">
      <formula>0</formula>
    </cfRule>
  </conditionalFormatting>
  <conditionalFormatting sqref="H73 O73">
    <cfRule type="cellIs" dxfId="98" priority="14" operator="lessThan">
      <formula>0</formula>
    </cfRule>
  </conditionalFormatting>
  <conditionalFormatting sqref="H73 J73 O73">
    <cfRule type="cellIs" dxfId="97" priority="13" operator="lessThan">
      <formula>0</formula>
    </cfRule>
  </conditionalFormatting>
  <conditionalFormatting sqref="H82 O82">
    <cfRule type="cellIs" dxfId="96" priority="10" operator="lessThan">
      <formula>0</formula>
    </cfRule>
  </conditionalFormatting>
  <conditionalFormatting sqref="H84 J84 O84">
    <cfRule type="cellIs" dxfId="95" priority="9" operator="lessThan">
      <formula>0</formula>
    </cfRule>
  </conditionalFormatting>
  <conditionalFormatting sqref="H83 J83 O83">
    <cfRule type="cellIs" dxfId="94" priority="8" operator="lessThan">
      <formula>0</formula>
    </cfRule>
  </conditionalFormatting>
  <conditionalFormatting sqref="H83 O83">
    <cfRule type="cellIs" dxfId="93" priority="7" operator="lessThan">
      <formula>0</formula>
    </cfRule>
  </conditionalFormatting>
  <conditionalFormatting sqref="H85 O85">
    <cfRule type="cellIs" dxfId="92" priority="6" operator="lessThan">
      <formula>0</formula>
    </cfRule>
  </conditionalFormatting>
  <conditionalFormatting sqref="H85 O85 J85">
    <cfRule type="cellIs" dxfId="91" priority="5" operator="lessThan">
      <formula>0</formula>
    </cfRule>
  </conditionalFormatting>
  <conditionalFormatting sqref="H42 J42 O42">
    <cfRule type="cellIs" dxfId="90" priority="4" operator="lessThan">
      <formula>0</formula>
    </cfRule>
  </conditionalFormatting>
  <conditionalFormatting sqref="D42:O42">
    <cfRule type="cellIs" dxfId="89" priority="3" operator="equal">
      <formula>0</formula>
    </cfRule>
  </conditionalFormatting>
  <conditionalFormatting sqref="H74 J74 O74">
    <cfRule type="cellIs" dxfId="88" priority="2" operator="lessThan">
      <formula>0</formula>
    </cfRule>
  </conditionalFormatting>
  <conditionalFormatting sqref="H74 O74">
    <cfRule type="cellIs" dxfId="8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44354</v>
      </c>
    </row>
    <row r="2" spans="2:15">
      <c r="B2" s="196" t="s">
        <v>29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4"/>
    </row>
    <row r="3" spans="2:15">
      <c r="B3" s="197" t="s">
        <v>30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7" t="s">
        <v>46</v>
      </c>
    </row>
    <row r="4" spans="2:15" ht="14.45" customHeight="1">
      <c r="B4" s="184" t="s">
        <v>31</v>
      </c>
      <c r="C4" s="184" t="s">
        <v>1</v>
      </c>
      <c r="D4" s="186" t="s">
        <v>102</v>
      </c>
      <c r="E4" s="187"/>
      <c r="F4" s="187"/>
      <c r="G4" s="187"/>
      <c r="H4" s="188"/>
      <c r="I4" s="187" t="s">
        <v>92</v>
      </c>
      <c r="J4" s="187"/>
      <c r="K4" s="186" t="s">
        <v>103</v>
      </c>
      <c r="L4" s="187"/>
      <c r="M4" s="187"/>
      <c r="N4" s="187"/>
      <c r="O4" s="188"/>
    </row>
    <row r="5" spans="2:15" ht="14.45" customHeight="1">
      <c r="B5" s="185"/>
      <c r="C5" s="185"/>
      <c r="D5" s="198" t="s">
        <v>104</v>
      </c>
      <c r="E5" s="199"/>
      <c r="F5" s="199"/>
      <c r="G5" s="199"/>
      <c r="H5" s="200"/>
      <c r="I5" s="199" t="s">
        <v>93</v>
      </c>
      <c r="J5" s="199"/>
      <c r="K5" s="198" t="s">
        <v>105</v>
      </c>
      <c r="L5" s="199"/>
      <c r="M5" s="199"/>
      <c r="N5" s="199"/>
      <c r="O5" s="200"/>
    </row>
    <row r="6" spans="2:15" ht="14.45" customHeight="1">
      <c r="B6" s="185"/>
      <c r="C6" s="201"/>
      <c r="D6" s="180">
        <v>2021</v>
      </c>
      <c r="E6" s="181"/>
      <c r="F6" s="189">
        <v>2020</v>
      </c>
      <c r="G6" s="189"/>
      <c r="H6" s="191" t="s">
        <v>32</v>
      </c>
      <c r="I6" s="193">
        <v>2021</v>
      </c>
      <c r="J6" s="180" t="s">
        <v>106</v>
      </c>
      <c r="K6" s="180">
        <v>2021</v>
      </c>
      <c r="L6" s="181"/>
      <c r="M6" s="189">
        <v>2020</v>
      </c>
      <c r="N6" s="181"/>
      <c r="O6" s="171" t="s">
        <v>32</v>
      </c>
    </row>
    <row r="7" spans="2:15" ht="15" customHeight="1">
      <c r="B7" s="172" t="s">
        <v>31</v>
      </c>
      <c r="C7" s="202" t="s">
        <v>34</v>
      </c>
      <c r="D7" s="182"/>
      <c r="E7" s="183"/>
      <c r="F7" s="190"/>
      <c r="G7" s="190"/>
      <c r="H7" s="192"/>
      <c r="I7" s="194"/>
      <c r="J7" s="195"/>
      <c r="K7" s="182"/>
      <c r="L7" s="183"/>
      <c r="M7" s="190"/>
      <c r="N7" s="183"/>
      <c r="O7" s="171"/>
    </row>
    <row r="8" spans="2:15" ht="15" customHeight="1">
      <c r="B8" s="172"/>
      <c r="C8" s="202"/>
      <c r="D8" s="158" t="s">
        <v>35</v>
      </c>
      <c r="E8" s="160" t="s">
        <v>2</v>
      </c>
      <c r="F8" s="159" t="s">
        <v>35</v>
      </c>
      <c r="G8" s="56" t="s">
        <v>2</v>
      </c>
      <c r="H8" s="174" t="s">
        <v>36</v>
      </c>
      <c r="I8" s="57" t="s">
        <v>35</v>
      </c>
      <c r="J8" s="176" t="s">
        <v>107</v>
      </c>
      <c r="K8" s="158" t="s">
        <v>35</v>
      </c>
      <c r="L8" s="55" t="s">
        <v>2</v>
      </c>
      <c r="M8" s="159" t="s">
        <v>35</v>
      </c>
      <c r="N8" s="55" t="s">
        <v>2</v>
      </c>
      <c r="O8" s="178" t="s">
        <v>36</v>
      </c>
    </row>
    <row r="9" spans="2:15" ht="15" customHeight="1">
      <c r="B9" s="173"/>
      <c r="C9" s="203"/>
      <c r="D9" s="161" t="s">
        <v>37</v>
      </c>
      <c r="E9" s="162" t="s">
        <v>38</v>
      </c>
      <c r="F9" s="53" t="s">
        <v>37</v>
      </c>
      <c r="G9" s="54" t="s">
        <v>38</v>
      </c>
      <c r="H9" s="175"/>
      <c r="I9" s="58" t="s">
        <v>37</v>
      </c>
      <c r="J9" s="177"/>
      <c r="K9" s="161" t="s">
        <v>37</v>
      </c>
      <c r="L9" s="162" t="s">
        <v>38</v>
      </c>
      <c r="M9" s="53" t="s">
        <v>37</v>
      </c>
      <c r="N9" s="162" t="s">
        <v>38</v>
      </c>
      <c r="O9" s="179"/>
    </row>
    <row r="10" spans="2:15">
      <c r="B10" s="74"/>
      <c r="C10" s="67" t="s">
        <v>12</v>
      </c>
      <c r="D10" s="84">
        <v>18</v>
      </c>
      <c r="E10" s="69">
        <v>0.46153846153846156</v>
      </c>
      <c r="F10" s="85">
        <v>17</v>
      </c>
      <c r="G10" s="70">
        <v>0.53125</v>
      </c>
      <c r="H10" s="71">
        <v>5.8823529411764719E-2</v>
      </c>
      <c r="I10" s="85">
        <v>31</v>
      </c>
      <c r="J10" s="73">
        <v>-0.41935483870967738</v>
      </c>
      <c r="K10" s="84">
        <v>110</v>
      </c>
      <c r="L10" s="69">
        <v>0.58201058201058198</v>
      </c>
      <c r="M10" s="85">
        <v>74</v>
      </c>
      <c r="N10" s="70">
        <v>0.59677419354838712</v>
      </c>
      <c r="O10" s="71">
        <v>0.4864864864864864</v>
      </c>
    </row>
    <row r="11" spans="2:15">
      <c r="B11" s="74"/>
      <c r="C11" s="75" t="s">
        <v>15</v>
      </c>
      <c r="D11" s="86">
        <v>7</v>
      </c>
      <c r="E11" s="77">
        <v>0.17948717948717949</v>
      </c>
      <c r="F11" s="87">
        <v>11</v>
      </c>
      <c r="G11" s="88">
        <v>0.34375</v>
      </c>
      <c r="H11" s="79">
        <v>-0.36363636363636365</v>
      </c>
      <c r="I11" s="87">
        <v>6</v>
      </c>
      <c r="J11" s="89">
        <v>0.16666666666666674</v>
      </c>
      <c r="K11" s="86">
        <v>31</v>
      </c>
      <c r="L11" s="77">
        <v>0.16402116402116401</v>
      </c>
      <c r="M11" s="87">
        <v>31</v>
      </c>
      <c r="N11" s="88">
        <v>0.25</v>
      </c>
      <c r="O11" s="79">
        <v>0</v>
      </c>
    </row>
    <row r="12" spans="2:15">
      <c r="B12" s="74"/>
      <c r="C12" s="75" t="s">
        <v>20</v>
      </c>
      <c r="D12" s="86">
        <v>4</v>
      </c>
      <c r="E12" s="77">
        <v>0.10256410256410256</v>
      </c>
      <c r="F12" s="87">
        <v>0</v>
      </c>
      <c r="G12" s="88">
        <v>0</v>
      </c>
      <c r="H12" s="79"/>
      <c r="I12" s="87">
        <v>4</v>
      </c>
      <c r="J12" s="89">
        <v>0</v>
      </c>
      <c r="K12" s="86">
        <v>13</v>
      </c>
      <c r="L12" s="77">
        <v>6.8783068783068779E-2</v>
      </c>
      <c r="M12" s="87">
        <v>5</v>
      </c>
      <c r="N12" s="88">
        <v>4.0322580645161289E-2</v>
      </c>
      <c r="O12" s="79">
        <v>1.6</v>
      </c>
    </row>
    <row r="13" spans="2:15">
      <c r="B13" s="74"/>
      <c r="C13" s="75" t="s">
        <v>82</v>
      </c>
      <c r="D13" s="86">
        <v>3</v>
      </c>
      <c r="E13" s="77">
        <v>7.6923076923076927E-2</v>
      </c>
      <c r="F13" s="87">
        <v>0</v>
      </c>
      <c r="G13" s="88">
        <v>0</v>
      </c>
      <c r="H13" s="79"/>
      <c r="I13" s="87">
        <v>3</v>
      </c>
      <c r="J13" s="89">
        <v>0</v>
      </c>
      <c r="K13" s="86">
        <v>8</v>
      </c>
      <c r="L13" s="77">
        <v>4.2328042328042326E-2</v>
      </c>
      <c r="M13" s="87">
        <v>0</v>
      </c>
      <c r="N13" s="88">
        <v>0</v>
      </c>
      <c r="O13" s="79"/>
    </row>
    <row r="14" spans="2:15">
      <c r="B14" s="116"/>
      <c r="C14" s="75" t="s">
        <v>14</v>
      </c>
      <c r="D14" s="86">
        <v>3</v>
      </c>
      <c r="E14" s="77">
        <v>7.6923076923076927E-2</v>
      </c>
      <c r="F14" s="87">
        <v>2</v>
      </c>
      <c r="G14" s="88">
        <v>6.25E-2</v>
      </c>
      <c r="H14" s="79">
        <v>0.5</v>
      </c>
      <c r="I14" s="87">
        <v>1</v>
      </c>
      <c r="J14" s="89">
        <v>2</v>
      </c>
      <c r="K14" s="86">
        <v>6</v>
      </c>
      <c r="L14" s="77">
        <v>3.1746031746031744E-2</v>
      </c>
      <c r="M14" s="87">
        <v>3</v>
      </c>
      <c r="N14" s="88">
        <v>2.4193548387096774E-2</v>
      </c>
      <c r="O14" s="79">
        <v>1</v>
      </c>
    </row>
    <row r="15" spans="2:15">
      <c r="B15" s="74"/>
      <c r="C15" s="75" t="s">
        <v>4</v>
      </c>
      <c r="D15" s="86">
        <v>1</v>
      </c>
      <c r="E15" s="77">
        <v>2.564102564102564E-2</v>
      </c>
      <c r="F15" s="87">
        <v>0</v>
      </c>
      <c r="G15" s="88">
        <v>0</v>
      </c>
      <c r="H15" s="79"/>
      <c r="I15" s="87">
        <v>0</v>
      </c>
      <c r="J15" s="89"/>
      <c r="K15" s="86">
        <v>5</v>
      </c>
      <c r="L15" s="77">
        <v>2.6455026455026454E-2</v>
      </c>
      <c r="M15" s="87">
        <v>4</v>
      </c>
      <c r="N15" s="88">
        <v>3.2258064516129031E-2</v>
      </c>
      <c r="O15" s="79">
        <v>0.25</v>
      </c>
    </row>
    <row r="16" spans="2:15">
      <c r="B16" s="74"/>
      <c r="C16" s="75" t="s">
        <v>94</v>
      </c>
      <c r="D16" s="86">
        <v>0</v>
      </c>
      <c r="E16" s="77">
        <v>0</v>
      </c>
      <c r="F16" s="87">
        <v>0</v>
      </c>
      <c r="G16" s="88">
        <v>0</v>
      </c>
      <c r="H16" s="79"/>
      <c r="I16" s="87">
        <v>2</v>
      </c>
      <c r="J16" s="89">
        <v>-1</v>
      </c>
      <c r="K16" s="86">
        <v>3</v>
      </c>
      <c r="L16" s="77">
        <v>1.5873015873015872E-2</v>
      </c>
      <c r="M16" s="87">
        <v>0</v>
      </c>
      <c r="N16" s="88">
        <v>0</v>
      </c>
      <c r="O16" s="79"/>
    </row>
    <row r="17" spans="2:16">
      <c r="B17" s="126"/>
      <c r="C17" s="90" t="s">
        <v>39</v>
      </c>
      <c r="D17" s="91">
        <v>3</v>
      </c>
      <c r="E17" s="92">
        <v>7.6923076923076927E-2</v>
      </c>
      <c r="F17" s="91">
        <v>2</v>
      </c>
      <c r="G17" s="92">
        <v>6.25E-2</v>
      </c>
      <c r="H17" s="93">
        <v>0.5</v>
      </c>
      <c r="I17" s="91">
        <v>5</v>
      </c>
      <c r="J17" s="92">
        <v>9.6153846153846159E-2</v>
      </c>
      <c r="K17" s="91">
        <v>13</v>
      </c>
      <c r="L17" s="92">
        <v>6.8783068783068779E-2</v>
      </c>
      <c r="M17" s="91">
        <v>7</v>
      </c>
      <c r="N17" s="92">
        <v>5.6451612903225805E-2</v>
      </c>
      <c r="O17" s="94">
        <v>0.85714285714285721</v>
      </c>
    </row>
    <row r="18" spans="2:16">
      <c r="B18" s="25" t="s">
        <v>47</v>
      </c>
      <c r="C18" s="95" t="s">
        <v>40</v>
      </c>
      <c r="D18" s="38">
        <v>39</v>
      </c>
      <c r="E18" s="18">
        <v>1</v>
      </c>
      <c r="F18" s="38">
        <v>32</v>
      </c>
      <c r="G18" s="18">
        <v>1</v>
      </c>
      <c r="H18" s="19">
        <v>0.21875</v>
      </c>
      <c r="I18" s="38">
        <v>52</v>
      </c>
      <c r="J18" s="20">
        <v>-0.25</v>
      </c>
      <c r="K18" s="38">
        <v>189</v>
      </c>
      <c r="L18" s="18">
        <v>1</v>
      </c>
      <c r="M18" s="38">
        <v>124</v>
      </c>
      <c r="N18" s="20">
        <v>1</v>
      </c>
      <c r="O18" s="22">
        <v>0.52419354838709675</v>
      </c>
    </row>
    <row r="19" spans="2:16">
      <c r="B19" s="74"/>
      <c r="C19" s="67" t="s">
        <v>3</v>
      </c>
      <c r="D19" s="84">
        <v>701</v>
      </c>
      <c r="E19" s="69">
        <v>0.24596491228070175</v>
      </c>
      <c r="F19" s="85">
        <v>225</v>
      </c>
      <c r="G19" s="70">
        <v>0.24509803921568626</v>
      </c>
      <c r="H19" s="71">
        <v>2.1155555555555554</v>
      </c>
      <c r="I19" s="85">
        <v>968</v>
      </c>
      <c r="J19" s="73">
        <v>-0.27582644628099173</v>
      </c>
      <c r="K19" s="84">
        <v>3484</v>
      </c>
      <c r="L19" s="69">
        <v>0.26173841183983171</v>
      </c>
      <c r="M19" s="85">
        <v>1507</v>
      </c>
      <c r="N19" s="70">
        <v>0.23331785106053568</v>
      </c>
      <c r="O19" s="71">
        <v>1.3118779031187788</v>
      </c>
    </row>
    <row r="20" spans="2:16">
      <c r="B20" s="74"/>
      <c r="C20" s="75" t="s">
        <v>13</v>
      </c>
      <c r="D20" s="86">
        <v>410</v>
      </c>
      <c r="E20" s="77">
        <v>0.14385964912280702</v>
      </c>
      <c r="F20" s="87">
        <v>142</v>
      </c>
      <c r="G20" s="88">
        <v>0.15468409586056645</v>
      </c>
      <c r="H20" s="79">
        <v>1.887323943661972</v>
      </c>
      <c r="I20" s="87">
        <v>531</v>
      </c>
      <c r="J20" s="89">
        <v>-0.22787193973634656</v>
      </c>
      <c r="K20" s="86">
        <v>2307</v>
      </c>
      <c r="L20" s="77">
        <v>0.17331530313274734</v>
      </c>
      <c r="M20" s="87">
        <v>1038</v>
      </c>
      <c r="N20" s="88">
        <v>0.16070599163957269</v>
      </c>
      <c r="O20" s="79">
        <v>1.2225433526011562</v>
      </c>
    </row>
    <row r="21" spans="2:16">
      <c r="B21" s="74"/>
      <c r="C21" s="75" t="s">
        <v>12</v>
      </c>
      <c r="D21" s="86">
        <v>563</v>
      </c>
      <c r="E21" s="77">
        <v>0.1975438596491228</v>
      </c>
      <c r="F21" s="87">
        <v>125</v>
      </c>
      <c r="G21" s="88">
        <v>0.13616557734204793</v>
      </c>
      <c r="H21" s="79">
        <v>3.5039999999999996</v>
      </c>
      <c r="I21" s="87">
        <v>500</v>
      </c>
      <c r="J21" s="89">
        <v>0.12599999999999989</v>
      </c>
      <c r="K21" s="86">
        <v>2075</v>
      </c>
      <c r="L21" s="77">
        <v>0.15588610923296523</v>
      </c>
      <c r="M21" s="87">
        <v>834</v>
      </c>
      <c r="N21" s="88">
        <v>0.12912215513237343</v>
      </c>
      <c r="O21" s="79">
        <v>1.4880095923261392</v>
      </c>
    </row>
    <row r="22" spans="2:16">
      <c r="B22" s="74"/>
      <c r="C22" s="75" t="s">
        <v>4</v>
      </c>
      <c r="D22" s="86">
        <v>565</v>
      </c>
      <c r="E22" s="77">
        <v>0.19824561403508772</v>
      </c>
      <c r="F22" s="87">
        <v>181</v>
      </c>
      <c r="G22" s="88">
        <v>0.19716775599128541</v>
      </c>
      <c r="H22" s="79">
        <v>2.1215469613259668</v>
      </c>
      <c r="I22" s="87">
        <v>452</v>
      </c>
      <c r="J22" s="89">
        <v>0.25</v>
      </c>
      <c r="K22" s="86">
        <v>2038</v>
      </c>
      <c r="L22" s="77">
        <v>0.15310645330929307</v>
      </c>
      <c r="M22" s="87">
        <v>1088</v>
      </c>
      <c r="N22" s="88">
        <v>0.16844712803839604</v>
      </c>
      <c r="O22" s="79">
        <v>0.87316176470588225</v>
      </c>
    </row>
    <row r="23" spans="2:16">
      <c r="B23" s="116"/>
      <c r="C23" s="75" t="s">
        <v>11</v>
      </c>
      <c r="D23" s="86">
        <v>268</v>
      </c>
      <c r="E23" s="77">
        <v>9.4035087719298249E-2</v>
      </c>
      <c r="F23" s="87">
        <v>103</v>
      </c>
      <c r="G23" s="88">
        <v>0.11220043572984749</v>
      </c>
      <c r="H23" s="79">
        <v>1.6019417475728157</v>
      </c>
      <c r="I23" s="87">
        <v>305</v>
      </c>
      <c r="J23" s="89">
        <v>-0.12131147540983611</v>
      </c>
      <c r="K23" s="86">
        <v>1893</v>
      </c>
      <c r="L23" s="77">
        <v>0.14221320712192922</v>
      </c>
      <c r="M23" s="87">
        <v>1068</v>
      </c>
      <c r="N23" s="88">
        <v>0.1653506734788667</v>
      </c>
      <c r="O23" s="79">
        <v>0.77247191011235961</v>
      </c>
    </row>
    <row r="24" spans="2:16">
      <c r="B24" s="74"/>
      <c r="C24" s="75" t="s">
        <v>15</v>
      </c>
      <c r="D24" s="86">
        <v>213</v>
      </c>
      <c r="E24" s="77">
        <v>7.4736842105263157E-2</v>
      </c>
      <c r="F24" s="87">
        <v>71</v>
      </c>
      <c r="G24" s="88">
        <v>7.7342047930283223E-2</v>
      </c>
      <c r="H24" s="79">
        <v>2</v>
      </c>
      <c r="I24" s="87">
        <v>211</v>
      </c>
      <c r="J24" s="89">
        <v>9.4786729857820884E-3</v>
      </c>
      <c r="K24" s="86">
        <v>864</v>
      </c>
      <c r="L24" s="77">
        <v>6.4908722109533468E-2</v>
      </c>
      <c r="M24" s="87">
        <v>524</v>
      </c>
      <c r="N24" s="88">
        <v>8.1127109459668681E-2</v>
      </c>
      <c r="O24" s="79">
        <v>0.64885496183206115</v>
      </c>
    </row>
    <row r="25" spans="2:16">
      <c r="B25" s="74"/>
      <c r="C25" s="75" t="s">
        <v>14</v>
      </c>
      <c r="D25" s="86">
        <v>77</v>
      </c>
      <c r="E25" s="77">
        <v>2.7017543859649124E-2</v>
      </c>
      <c r="F25" s="87">
        <v>49</v>
      </c>
      <c r="G25" s="88">
        <v>5.3376906318082791E-2</v>
      </c>
      <c r="H25" s="79">
        <v>0.5714285714285714</v>
      </c>
      <c r="I25" s="87">
        <v>92</v>
      </c>
      <c r="J25" s="89">
        <v>-0.16304347826086951</v>
      </c>
      <c r="K25" s="86">
        <v>454</v>
      </c>
      <c r="L25" s="77">
        <v>3.4107129441815043E-2</v>
      </c>
      <c r="M25" s="87">
        <v>315</v>
      </c>
      <c r="N25" s="88">
        <v>4.8769159312587088E-2</v>
      </c>
      <c r="O25" s="79">
        <v>0.44126984126984126</v>
      </c>
    </row>
    <row r="26" spans="2:16">
      <c r="B26" s="74"/>
      <c r="C26" s="75" t="s">
        <v>75</v>
      </c>
      <c r="D26" s="86">
        <v>38</v>
      </c>
      <c r="E26" s="77">
        <v>1.3333333333333334E-2</v>
      </c>
      <c r="F26" s="87">
        <v>9</v>
      </c>
      <c r="G26" s="88">
        <v>9.8039215686274508E-3</v>
      </c>
      <c r="H26" s="79">
        <v>3.2222222222222223</v>
      </c>
      <c r="I26" s="87">
        <v>40</v>
      </c>
      <c r="J26" s="89">
        <v>-5.0000000000000044E-2</v>
      </c>
      <c r="K26" s="86">
        <v>137</v>
      </c>
      <c r="L26" s="77">
        <v>1.029223950116445E-2</v>
      </c>
      <c r="M26" s="87">
        <v>25</v>
      </c>
      <c r="N26" s="88">
        <v>3.8705681994116738E-3</v>
      </c>
      <c r="O26" s="79">
        <v>4.4800000000000004</v>
      </c>
    </row>
    <row r="27" spans="2:16">
      <c r="B27" s="133"/>
      <c r="C27" s="90" t="s">
        <v>39</v>
      </c>
      <c r="D27" s="102">
        <f>+D28-SUM(D19:D26)</f>
        <v>15</v>
      </c>
      <c r="E27" s="92">
        <f>+E28-SUM(E19:E26)</f>
        <v>5.2631578947369695E-3</v>
      </c>
      <c r="F27" s="102">
        <f>+F28-SUM(F19:F26)</f>
        <v>13</v>
      </c>
      <c r="G27" s="92">
        <f>+G28-SUM(G19:G26)</f>
        <v>1.4161220043573008E-2</v>
      </c>
      <c r="H27" s="93">
        <f>+D27/F27-1</f>
        <v>0.15384615384615374</v>
      </c>
      <c r="I27" s="91">
        <f>+I28-SUM(I20:I26)</f>
        <v>981</v>
      </c>
      <c r="J27" s="92">
        <f>+D27/I27-1</f>
        <v>-0.98470948012232418</v>
      </c>
      <c r="K27" s="102">
        <f>+K28-SUM(K19:K26)</f>
        <v>59</v>
      </c>
      <c r="L27" s="92">
        <f>+L28-SUM(L19:L26)</f>
        <v>4.4324243107205508E-3</v>
      </c>
      <c r="M27" s="102">
        <f>+M28-SUM(M19:M26)</f>
        <v>60</v>
      </c>
      <c r="N27" s="92">
        <f>+N28-SUM(N19:N26)</f>
        <v>9.289363678588014E-3</v>
      </c>
      <c r="O27" s="93">
        <f>+K27/M27-1</f>
        <v>-1.6666666666666718E-2</v>
      </c>
    </row>
    <row r="28" spans="2:16">
      <c r="B28" s="25" t="s">
        <v>48</v>
      </c>
      <c r="C28" s="95" t="s">
        <v>40</v>
      </c>
      <c r="D28" s="38">
        <v>2850</v>
      </c>
      <c r="E28" s="18">
        <v>1</v>
      </c>
      <c r="F28" s="38">
        <v>918</v>
      </c>
      <c r="G28" s="18">
        <v>1</v>
      </c>
      <c r="H28" s="19">
        <v>2.1045751633986929</v>
      </c>
      <c r="I28" s="38">
        <v>3112</v>
      </c>
      <c r="J28" s="20">
        <v>-8.4190231362467838E-2</v>
      </c>
      <c r="K28" s="38">
        <v>13311</v>
      </c>
      <c r="L28" s="18">
        <v>1</v>
      </c>
      <c r="M28" s="38">
        <v>6459</v>
      </c>
      <c r="N28" s="20">
        <v>1</v>
      </c>
      <c r="O28" s="22">
        <v>1.0608453320947513</v>
      </c>
    </row>
    <row r="29" spans="2:16">
      <c r="B29" s="25" t="s">
        <v>62</v>
      </c>
      <c r="C29" s="95" t="s">
        <v>40</v>
      </c>
      <c r="D29" s="96">
        <v>0</v>
      </c>
      <c r="E29" s="18">
        <v>1</v>
      </c>
      <c r="F29" s="96">
        <v>1</v>
      </c>
      <c r="G29" s="18">
        <v>1</v>
      </c>
      <c r="H29" s="19">
        <v>-1</v>
      </c>
      <c r="I29" s="96">
        <v>2</v>
      </c>
      <c r="J29" s="18">
        <v>-1</v>
      </c>
      <c r="K29" s="96">
        <v>23</v>
      </c>
      <c r="L29" s="18">
        <v>1</v>
      </c>
      <c r="M29" s="96">
        <v>6</v>
      </c>
      <c r="N29" s="18">
        <v>1</v>
      </c>
      <c r="O29" s="22">
        <v>2.8333333333333335</v>
      </c>
      <c r="P29" s="28"/>
    </row>
    <row r="30" spans="2:16">
      <c r="B30" s="26"/>
      <c r="C30" s="99" t="s">
        <v>40</v>
      </c>
      <c r="D30" s="39">
        <v>2889</v>
      </c>
      <c r="E30" s="13">
        <v>1</v>
      </c>
      <c r="F30" s="39">
        <v>951</v>
      </c>
      <c r="G30" s="13">
        <v>1</v>
      </c>
      <c r="H30" s="14">
        <v>2.0378548895899056</v>
      </c>
      <c r="I30" s="39">
        <v>3166</v>
      </c>
      <c r="J30" s="15">
        <v>-8.7492103600758098E-2</v>
      </c>
      <c r="K30" s="39">
        <v>13523</v>
      </c>
      <c r="L30" s="13">
        <v>1</v>
      </c>
      <c r="M30" s="39">
        <v>6589</v>
      </c>
      <c r="N30" s="13">
        <v>1</v>
      </c>
      <c r="O30" s="23">
        <v>1.0523599939292763</v>
      </c>
      <c r="P30" s="28"/>
    </row>
    <row r="31" spans="2:16" ht="14.45" customHeight="1">
      <c r="B31" s="144" t="s">
        <v>85</v>
      </c>
      <c r="C31" s="146"/>
      <c r="D31" s="144"/>
      <c r="E31" s="144"/>
      <c r="F31" s="144"/>
      <c r="G31" s="144"/>
    </row>
    <row r="32" spans="2:16">
      <c r="B32" s="147" t="s">
        <v>86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196" t="s">
        <v>49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24"/>
    </row>
    <row r="36" spans="2:15">
      <c r="B36" s="197" t="s">
        <v>50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9" t="s">
        <v>46</v>
      </c>
    </row>
    <row r="37" spans="2:15" ht="14.45" customHeight="1">
      <c r="B37" s="184" t="s">
        <v>31</v>
      </c>
      <c r="C37" s="184" t="s">
        <v>1</v>
      </c>
      <c r="D37" s="186" t="s">
        <v>102</v>
      </c>
      <c r="E37" s="187"/>
      <c r="F37" s="187"/>
      <c r="G37" s="187"/>
      <c r="H37" s="188"/>
      <c r="I37" s="187" t="s">
        <v>92</v>
      </c>
      <c r="J37" s="187"/>
      <c r="K37" s="186" t="s">
        <v>103</v>
      </c>
      <c r="L37" s="187"/>
      <c r="M37" s="187"/>
      <c r="N37" s="187"/>
      <c r="O37" s="188"/>
    </row>
    <row r="38" spans="2:15" ht="14.45" customHeight="1">
      <c r="B38" s="185"/>
      <c r="C38" s="185"/>
      <c r="D38" s="198" t="s">
        <v>104</v>
      </c>
      <c r="E38" s="199"/>
      <c r="F38" s="199"/>
      <c r="G38" s="199"/>
      <c r="H38" s="200"/>
      <c r="I38" s="199" t="s">
        <v>93</v>
      </c>
      <c r="J38" s="199"/>
      <c r="K38" s="198" t="s">
        <v>105</v>
      </c>
      <c r="L38" s="199"/>
      <c r="M38" s="199"/>
      <c r="N38" s="199"/>
      <c r="O38" s="200"/>
    </row>
    <row r="39" spans="2:15" ht="14.45" customHeight="1">
      <c r="B39" s="185"/>
      <c r="C39" s="201"/>
      <c r="D39" s="180">
        <v>2021</v>
      </c>
      <c r="E39" s="181"/>
      <c r="F39" s="189">
        <v>2020</v>
      </c>
      <c r="G39" s="189"/>
      <c r="H39" s="191" t="s">
        <v>32</v>
      </c>
      <c r="I39" s="193">
        <v>2021</v>
      </c>
      <c r="J39" s="180" t="s">
        <v>106</v>
      </c>
      <c r="K39" s="180">
        <v>2021</v>
      </c>
      <c r="L39" s="181"/>
      <c r="M39" s="189">
        <v>2020</v>
      </c>
      <c r="N39" s="181"/>
      <c r="O39" s="171" t="s">
        <v>32</v>
      </c>
    </row>
    <row r="40" spans="2:15" ht="14.45" customHeight="1">
      <c r="B40" s="172" t="s">
        <v>31</v>
      </c>
      <c r="C40" s="202" t="s">
        <v>34</v>
      </c>
      <c r="D40" s="182"/>
      <c r="E40" s="183"/>
      <c r="F40" s="190"/>
      <c r="G40" s="190"/>
      <c r="H40" s="192"/>
      <c r="I40" s="194"/>
      <c r="J40" s="195"/>
      <c r="K40" s="182"/>
      <c r="L40" s="183"/>
      <c r="M40" s="190"/>
      <c r="N40" s="183"/>
      <c r="O40" s="171"/>
    </row>
    <row r="41" spans="2:15" ht="14.45" customHeight="1">
      <c r="B41" s="172"/>
      <c r="C41" s="202"/>
      <c r="D41" s="158" t="s">
        <v>35</v>
      </c>
      <c r="E41" s="160" t="s">
        <v>2</v>
      </c>
      <c r="F41" s="159" t="s">
        <v>35</v>
      </c>
      <c r="G41" s="56" t="s">
        <v>2</v>
      </c>
      <c r="H41" s="174" t="s">
        <v>36</v>
      </c>
      <c r="I41" s="57" t="s">
        <v>35</v>
      </c>
      <c r="J41" s="176" t="s">
        <v>107</v>
      </c>
      <c r="K41" s="158" t="s">
        <v>35</v>
      </c>
      <c r="L41" s="55" t="s">
        <v>2</v>
      </c>
      <c r="M41" s="159" t="s">
        <v>35</v>
      </c>
      <c r="N41" s="55" t="s">
        <v>2</v>
      </c>
      <c r="O41" s="178" t="s">
        <v>36</v>
      </c>
    </row>
    <row r="42" spans="2:15" ht="14.45" customHeight="1">
      <c r="B42" s="173"/>
      <c r="C42" s="203"/>
      <c r="D42" s="161" t="s">
        <v>37</v>
      </c>
      <c r="E42" s="162" t="s">
        <v>38</v>
      </c>
      <c r="F42" s="53" t="s">
        <v>37</v>
      </c>
      <c r="G42" s="54" t="s">
        <v>38</v>
      </c>
      <c r="H42" s="175"/>
      <c r="I42" s="58" t="s">
        <v>37</v>
      </c>
      <c r="J42" s="177"/>
      <c r="K42" s="161" t="s">
        <v>37</v>
      </c>
      <c r="L42" s="162" t="s">
        <v>38</v>
      </c>
      <c r="M42" s="53" t="s">
        <v>37</v>
      </c>
      <c r="N42" s="162" t="s">
        <v>38</v>
      </c>
      <c r="O42" s="179"/>
    </row>
    <row r="43" spans="2:15">
      <c r="B43" s="25" t="s">
        <v>47</v>
      </c>
      <c r="C43" s="95" t="s">
        <v>40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597</v>
      </c>
      <c r="E44" s="69">
        <v>0.27025803531009507</v>
      </c>
      <c r="F44" s="85">
        <v>189</v>
      </c>
      <c r="G44" s="70">
        <v>0.33157894736842103</v>
      </c>
      <c r="H44" s="71">
        <v>2.1587301587301586</v>
      </c>
      <c r="I44" s="85">
        <v>860</v>
      </c>
      <c r="J44" s="73">
        <v>-0.30581395348837215</v>
      </c>
      <c r="K44" s="84">
        <v>3053</v>
      </c>
      <c r="L44" s="69">
        <v>0.29026430880395515</v>
      </c>
      <c r="M44" s="85">
        <v>1257</v>
      </c>
      <c r="N44" s="70">
        <v>0.27871396895787137</v>
      </c>
      <c r="O44" s="71">
        <v>1.4287987271280826</v>
      </c>
    </row>
    <row r="45" spans="2:15">
      <c r="B45" s="74"/>
      <c r="C45" s="75" t="s">
        <v>13</v>
      </c>
      <c r="D45" s="86">
        <v>296</v>
      </c>
      <c r="E45" s="77">
        <v>0.1339972838388411</v>
      </c>
      <c r="F45" s="87">
        <v>114</v>
      </c>
      <c r="G45" s="88">
        <v>0.2</v>
      </c>
      <c r="H45" s="79">
        <v>1.5964912280701755</v>
      </c>
      <c r="I45" s="87">
        <v>457</v>
      </c>
      <c r="J45" s="89">
        <v>-0.35229759299781183</v>
      </c>
      <c r="K45" s="86">
        <v>1869</v>
      </c>
      <c r="L45" s="77">
        <v>0.17769537934968624</v>
      </c>
      <c r="M45" s="87">
        <v>793</v>
      </c>
      <c r="N45" s="88">
        <v>0.17583148558758316</v>
      </c>
      <c r="O45" s="79">
        <v>1.3568726355611602</v>
      </c>
    </row>
    <row r="46" spans="2:15" ht="15" customHeight="1">
      <c r="B46" s="74"/>
      <c r="C46" s="75" t="s">
        <v>11</v>
      </c>
      <c r="D46" s="86">
        <v>226</v>
      </c>
      <c r="E46" s="77">
        <v>0.10230873698506111</v>
      </c>
      <c r="F46" s="87">
        <v>69</v>
      </c>
      <c r="G46" s="88">
        <v>0.12105263157894737</v>
      </c>
      <c r="H46" s="79">
        <v>2.2753623188405796</v>
      </c>
      <c r="I46" s="87">
        <v>270</v>
      </c>
      <c r="J46" s="89">
        <v>-0.16296296296296298</v>
      </c>
      <c r="K46" s="86">
        <v>1618</v>
      </c>
      <c r="L46" s="77">
        <v>0.15383152690625596</v>
      </c>
      <c r="M46" s="87">
        <v>860</v>
      </c>
      <c r="N46" s="88">
        <v>0.19068736141906872</v>
      </c>
      <c r="O46" s="79">
        <v>0.88139534883720927</v>
      </c>
    </row>
    <row r="47" spans="2:15">
      <c r="B47" s="74"/>
      <c r="C47" s="75" t="s">
        <v>12</v>
      </c>
      <c r="D47" s="86">
        <v>465</v>
      </c>
      <c r="E47" s="77">
        <v>0.21050248981439565</v>
      </c>
      <c r="F47" s="87">
        <v>41</v>
      </c>
      <c r="G47" s="88">
        <v>7.192982456140351E-2</v>
      </c>
      <c r="H47" s="79">
        <v>10.341463414634147</v>
      </c>
      <c r="I47" s="87">
        <v>411</v>
      </c>
      <c r="J47" s="89">
        <v>0.13138686131386867</v>
      </c>
      <c r="K47" s="86">
        <v>1607</v>
      </c>
      <c r="L47" s="77">
        <v>0.15278570070355582</v>
      </c>
      <c r="M47" s="87">
        <v>495</v>
      </c>
      <c r="N47" s="88">
        <v>0.10975609756097561</v>
      </c>
      <c r="O47" s="79">
        <v>2.2464646464646463</v>
      </c>
    </row>
    <row r="48" spans="2:15" ht="15" customHeight="1">
      <c r="B48" s="116"/>
      <c r="C48" s="75" t="s">
        <v>4</v>
      </c>
      <c r="D48" s="86">
        <v>436</v>
      </c>
      <c r="E48" s="77">
        <v>0.19737437754640108</v>
      </c>
      <c r="F48" s="87">
        <v>100</v>
      </c>
      <c r="G48" s="88">
        <v>0.17543859649122806</v>
      </c>
      <c r="H48" s="79">
        <v>3.3600000000000003</v>
      </c>
      <c r="I48" s="87">
        <v>344</v>
      </c>
      <c r="J48" s="89">
        <v>0.26744186046511631</v>
      </c>
      <c r="K48" s="86">
        <v>1492</v>
      </c>
      <c r="L48" s="77">
        <v>0.14185206312987261</v>
      </c>
      <c r="M48" s="87">
        <v>676</v>
      </c>
      <c r="N48" s="88">
        <v>0.14988913525498893</v>
      </c>
      <c r="O48" s="79">
        <v>1.2071005917159763</v>
      </c>
    </row>
    <row r="49" spans="2:15">
      <c r="B49" s="74"/>
      <c r="C49" s="75" t="s">
        <v>15</v>
      </c>
      <c r="D49" s="86">
        <v>89</v>
      </c>
      <c r="E49" s="77">
        <v>4.0289723856948845E-2</v>
      </c>
      <c r="F49" s="87">
        <v>19</v>
      </c>
      <c r="G49" s="88">
        <v>3.3333333333333333E-2</v>
      </c>
      <c r="H49" s="79">
        <v>3.6842105263157894</v>
      </c>
      <c r="I49" s="87">
        <v>113</v>
      </c>
      <c r="J49" s="89">
        <v>-0.21238938053097345</v>
      </c>
      <c r="K49" s="86">
        <v>422</v>
      </c>
      <c r="L49" s="77">
        <v>4.0121696139950563E-2</v>
      </c>
      <c r="M49" s="87">
        <v>170</v>
      </c>
      <c r="N49" s="88">
        <v>3.7694013303769404E-2</v>
      </c>
      <c r="O49" s="79">
        <v>1.4823529411764707</v>
      </c>
    </row>
    <row r="50" spans="2:15">
      <c r="B50" s="74"/>
      <c r="C50" s="75" t="s">
        <v>14</v>
      </c>
      <c r="D50" s="86">
        <v>61</v>
      </c>
      <c r="E50" s="77">
        <v>2.761430511543685E-2</v>
      </c>
      <c r="F50" s="87">
        <v>29</v>
      </c>
      <c r="G50" s="88">
        <v>5.0877192982456139E-2</v>
      </c>
      <c r="H50" s="79">
        <v>1.103448275862069</v>
      </c>
      <c r="I50" s="87">
        <v>56</v>
      </c>
      <c r="J50" s="89">
        <v>8.9285714285714191E-2</v>
      </c>
      <c r="K50" s="86">
        <v>319</v>
      </c>
      <c r="L50" s="77">
        <v>3.0328959878303859E-2</v>
      </c>
      <c r="M50" s="87">
        <v>229</v>
      </c>
      <c r="N50" s="88">
        <v>5.0776053215077603E-2</v>
      </c>
      <c r="O50" s="79">
        <v>0.39301310043668125</v>
      </c>
    </row>
    <row r="51" spans="2:15">
      <c r="B51" s="74"/>
      <c r="C51" s="75" t="s">
        <v>75</v>
      </c>
      <c r="D51" s="86">
        <v>38</v>
      </c>
      <c r="E51" s="77">
        <v>1.7202354006337708E-2</v>
      </c>
      <c r="F51" s="87">
        <v>9</v>
      </c>
      <c r="G51" s="88">
        <v>1.5789473684210527E-2</v>
      </c>
      <c r="H51" s="79">
        <v>3.2222222222222223</v>
      </c>
      <c r="I51" s="87">
        <v>40</v>
      </c>
      <c r="J51" s="89">
        <v>-5.0000000000000044E-2</v>
      </c>
      <c r="K51" s="86">
        <v>137</v>
      </c>
      <c r="L51" s="77">
        <v>1.3025289979083476E-2</v>
      </c>
      <c r="M51" s="87">
        <v>25</v>
      </c>
      <c r="N51" s="88">
        <v>5.5432372505543242E-3</v>
      </c>
      <c r="O51" s="79">
        <v>4.4800000000000004</v>
      </c>
    </row>
    <row r="52" spans="2:15">
      <c r="B52" s="133"/>
      <c r="C52" s="90" t="s">
        <v>39</v>
      </c>
      <c r="D52" s="91">
        <v>1</v>
      </c>
      <c r="E52" s="92">
        <v>4.526935264825713E-4</v>
      </c>
      <c r="F52" s="91">
        <v>0</v>
      </c>
      <c r="G52" s="97">
        <v>0</v>
      </c>
      <c r="H52" s="93"/>
      <c r="I52" s="91">
        <v>0</v>
      </c>
      <c r="J52" s="98"/>
      <c r="K52" s="91">
        <v>1</v>
      </c>
      <c r="L52" s="97">
        <v>9.5075109336375735E-5</v>
      </c>
      <c r="M52" s="91">
        <v>5</v>
      </c>
      <c r="N52" s="97">
        <v>1.1086474501108647E-3</v>
      </c>
      <c r="O52" s="94">
        <v>-0.8</v>
      </c>
    </row>
    <row r="53" spans="2:15">
      <c r="B53" s="25" t="s">
        <v>48</v>
      </c>
      <c r="C53" s="95" t="s">
        <v>40</v>
      </c>
      <c r="D53" s="38">
        <v>2209</v>
      </c>
      <c r="E53" s="18">
        <v>1</v>
      </c>
      <c r="F53" s="38">
        <v>570</v>
      </c>
      <c r="G53" s="18">
        <v>1</v>
      </c>
      <c r="H53" s="19">
        <v>2.8754385964912279</v>
      </c>
      <c r="I53" s="38">
        <v>2551</v>
      </c>
      <c r="J53" s="20">
        <v>-0.1340650725205802</v>
      </c>
      <c r="K53" s="38">
        <v>10518</v>
      </c>
      <c r="L53" s="18">
        <v>1</v>
      </c>
      <c r="M53" s="38">
        <v>4510</v>
      </c>
      <c r="N53" s="20">
        <v>1</v>
      </c>
      <c r="O53" s="22">
        <v>1.332150776053215</v>
      </c>
    </row>
    <row r="54" spans="2:15">
      <c r="B54" s="25" t="s">
        <v>62</v>
      </c>
      <c r="C54" s="95" t="s">
        <v>40</v>
      </c>
      <c r="D54" s="38">
        <v>0</v>
      </c>
      <c r="E54" s="18">
        <v>1</v>
      </c>
      <c r="F54" s="38">
        <v>0</v>
      </c>
      <c r="G54" s="18">
        <v>1</v>
      </c>
      <c r="H54" s="19"/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40</v>
      </c>
      <c r="D55" s="39">
        <v>2209</v>
      </c>
      <c r="E55" s="13">
        <v>1</v>
      </c>
      <c r="F55" s="39">
        <v>570</v>
      </c>
      <c r="G55" s="13">
        <v>1</v>
      </c>
      <c r="H55" s="14">
        <v>2.8754385964912279</v>
      </c>
      <c r="I55" s="39">
        <v>2551</v>
      </c>
      <c r="J55" s="15">
        <v>-0.1340650725205802</v>
      </c>
      <c r="K55" s="39">
        <v>10518</v>
      </c>
      <c r="L55" s="13">
        <v>1</v>
      </c>
      <c r="M55" s="39">
        <v>4511</v>
      </c>
      <c r="N55" s="13">
        <v>1</v>
      </c>
      <c r="O55" s="23">
        <v>1.3316337840833516</v>
      </c>
    </row>
    <row r="56" spans="2:15">
      <c r="B56" s="144" t="s">
        <v>85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86</v>
      </c>
      <c r="C57" s="144"/>
      <c r="D57" s="144"/>
      <c r="E57" s="144"/>
      <c r="F57" s="144"/>
      <c r="G57" s="144"/>
    </row>
    <row r="59" spans="2:15">
      <c r="B59" s="204" t="s">
        <v>60</v>
      </c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140"/>
    </row>
    <row r="60" spans="2:15">
      <c r="B60" s="205" t="s">
        <v>61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141" t="s">
        <v>46</v>
      </c>
    </row>
    <row r="61" spans="2:15">
      <c r="B61" s="184" t="s">
        <v>31</v>
      </c>
      <c r="C61" s="184" t="s">
        <v>1</v>
      </c>
      <c r="D61" s="186" t="s">
        <v>102</v>
      </c>
      <c r="E61" s="187"/>
      <c r="F61" s="187"/>
      <c r="G61" s="187"/>
      <c r="H61" s="188"/>
      <c r="I61" s="187" t="s">
        <v>92</v>
      </c>
      <c r="J61" s="187"/>
      <c r="K61" s="186" t="s">
        <v>103</v>
      </c>
      <c r="L61" s="187"/>
      <c r="M61" s="187"/>
      <c r="N61" s="187"/>
      <c r="O61" s="188"/>
    </row>
    <row r="62" spans="2:15">
      <c r="B62" s="185"/>
      <c r="C62" s="185"/>
      <c r="D62" s="198" t="s">
        <v>104</v>
      </c>
      <c r="E62" s="199"/>
      <c r="F62" s="199"/>
      <c r="G62" s="199"/>
      <c r="H62" s="200"/>
      <c r="I62" s="199" t="s">
        <v>93</v>
      </c>
      <c r="J62" s="199"/>
      <c r="K62" s="198" t="s">
        <v>105</v>
      </c>
      <c r="L62" s="199"/>
      <c r="M62" s="199"/>
      <c r="N62" s="199"/>
      <c r="O62" s="200"/>
    </row>
    <row r="63" spans="2:15" ht="15" customHeight="1">
      <c r="B63" s="185"/>
      <c r="C63" s="185"/>
      <c r="D63" s="180">
        <v>2021</v>
      </c>
      <c r="E63" s="181"/>
      <c r="F63" s="189">
        <v>2020</v>
      </c>
      <c r="G63" s="189"/>
      <c r="H63" s="191" t="s">
        <v>32</v>
      </c>
      <c r="I63" s="193">
        <v>2021</v>
      </c>
      <c r="J63" s="180" t="s">
        <v>106</v>
      </c>
      <c r="K63" s="180">
        <v>2021</v>
      </c>
      <c r="L63" s="181"/>
      <c r="M63" s="189">
        <v>2020</v>
      </c>
      <c r="N63" s="181"/>
      <c r="O63" s="171" t="s">
        <v>32</v>
      </c>
    </row>
    <row r="64" spans="2:15">
      <c r="B64" s="172" t="s">
        <v>31</v>
      </c>
      <c r="C64" s="172" t="s">
        <v>34</v>
      </c>
      <c r="D64" s="182"/>
      <c r="E64" s="183"/>
      <c r="F64" s="190"/>
      <c r="G64" s="190"/>
      <c r="H64" s="192"/>
      <c r="I64" s="194"/>
      <c r="J64" s="195"/>
      <c r="K64" s="182"/>
      <c r="L64" s="183"/>
      <c r="M64" s="190"/>
      <c r="N64" s="183"/>
      <c r="O64" s="171"/>
    </row>
    <row r="65" spans="2:15" ht="15" customHeight="1">
      <c r="B65" s="172"/>
      <c r="C65" s="172"/>
      <c r="D65" s="158" t="s">
        <v>35</v>
      </c>
      <c r="E65" s="160" t="s">
        <v>2</v>
      </c>
      <c r="F65" s="159" t="s">
        <v>35</v>
      </c>
      <c r="G65" s="56" t="s">
        <v>2</v>
      </c>
      <c r="H65" s="174" t="s">
        <v>36</v>
      </c>
      <c r="I65" s="57" t="s">
        <v>35</v>
      </c>
      <c r="J65" s="176" t="s">
        <v>107</v>
      </c>
      <c r="K65" s="158" t="s">
        <v>35</v>
      </c>
      <c r="L65" s="55" t="s">
        <v>2</v>
      </c>
      <c r="M65" s="159" t="s">
        <v>35</v>
      </c>
      <c r="N65" s="55" t="s">
        <v>2</v>
      </c>
      <c r="O65" s="178" t="s">
        <v>36</v>
      </c>
    </row>
    <row r="66" spans="2:15" ht="25.5">
      <c r="B66" s="173"/>
      <c r="C66" s="173"/>
      <c r="D66" s="161" t="s">
        <v>37</v>
      </c>
      <c r="E66" s="162" t="s">
        <v>38</v>
      </c>
      <c r="F66" s="53" t="s">
        <v>37</v>
      </c>
      <c r="G66" s="54" t="s">
        <v>38</v>
      </c>
      <c r="H66" s="175"/>
      <c r="I66" s="58" t="s">
        <v>37</v>
      </c>
      <c r="J66" s="177"/>
      <c r="K66" s="161" t="s">
        <v>37</v>
      </c>
      <c r="L66" s="162" t="s">
        <v>38</v>
      </c>
      <c r="M66" s="53" t="s">
        <v>37</v>
      </c>
      <c r="N66" s="162" t="s">
        <v>38</v>
      </c>
      <c r="O66" s="179"/>
    </row>
    <row r="67" spans="2:15">
      <c r="B67" s="74"/>
      <c r="C67" s="67" t="s">
        <v>12</v>
      </c>
      <c r="D67" s="84">
        <v>116</v>
      </c>
      <c r="E67" s="69">
        <v>0.17058823529411765</v>
      </c>
      <c r="F67" s="85">
        <v>101</v>
      </c>
      <c r="G67" s="70">
        <v>0.26509186351706038</v>
      </c>
      <c r="H67" s="71">
        <v>0.14851485148514842</v>
      </c>
      <c r="I67" s="84">
        <v>120</v>
      </c>
      <c r="J67" s="73">
        <v>-3.3333333333333326E-2</v>
      </c>
      <c r="K67" s="84">
        <v>578</v>
      </c>
      <c r="L67" s="69">
        <v>0.19234608985024959</v>
      </c>
      <c r="M67" s="85">
        <v>413</v>
      </c>
      <c r="N67" s="70">
        <v>0.19874879692011549</v>
      </c>
      <c r="O67" s="71">
        <v>0.3995157384987893</v>
      </c>
    </row>
    <row r="68" spans="2:15">
      <c r="B68" s="74"/>
      <c r="C68" s="75" t="s">
        <v>4</v>
      </c>
      <c r="D68" s="86">
        <v>130</v>
      </c>
      <c r="E68" s="77">
        <v>0.19117647058823528</v>
      </c>
      <c r="F68" s="87">
        <v>81</v>
      </c>
      <c r="G68" s="88">
        <v>0.2125984251968504</v>
      </c>
      <c r="H68" s="79">
        <v>0.60493827160493829</v>
      </c>
      <c r="I68" s="86">
        <v>110</v>
      </c>
      <c r="J68" s="89">
        <v>0.18181818181818188</v>
      </c>
      <c r="K68" s="86">
        <v>573</v>
      </c>
      <c r="L68" s="77">
        <v>0.19068219633943428</v>
      </c>
      <c r="M68" s="87">
        <v>416</v>
      </c>
      <c r="N68" s="88">
        <v>0.20019249278152068</v>
      </c>
      <c r="O68" s="79">
        <v>0.37740384615384626</v>
      </c>
    </row>
    <row r="69" spans="2:15">
      <c r="B69" s="74"/>
      <c r="C69" s="75" t="s">
        <v>15</v>
      </c>
      <c r="D69" s="86">
        <v>131</v>
      </c>
      <c r="E69" s="77">
        <v>0.19264705882352942</v>
      </c>
      <c r="F69" s="87">
        <v>63</v>
      </c>
      <c r="G69" s="88">
        <v>0.16535433070866143</v>
      </c>
      <c r="H69" s="79">
        <v>1.0793650793650795</v>
      </c>
      <c r="I69" s="87">
        <v>104</v>
      </c>
      <c r="J69" s="89">
        <v>0.25961538461538458</v>
      </c>
      <c r="K69" s="86">
        <v>473</v>
      </c>
      <c r="L69" s="77">
        <v>0.15740432612312813</v>
      </c>
      <c r="M69" s="87">
        <v>385</v>
      </c>
      <c r="N69" s="88">
        <v>0.18527430221366697</v>
      </c>
      <c r="O69" s="79">
        <v>0.22857142857142865</v>
      </c>
    </row>
    <row r="70" spans="2:15">
      <c r="B70" s="74"/>
      <c r="C70" s="75" t="s">
        <v>13</v>
      </c>
      <c r="D70" s="86">
        <v>114</v>
      </c>
      <c r="E70" s="77">
        <v>0.1676470588235294</v>
      </c>
      <c r="F70" s="87">
        <v>28</v>
      </c>
      <c r="G70" s="88">
        <v>7.3490813648293962E-2</v>
      </c>
      <c r="H70" s="79">
        <v>3.0714285714285712</v>
      </c>
      <c r="I70" s="87">
        <v>74</v>
      </c>
      <c r="J70" s="89">
        <v>0.54054054054054057</v>
      </c>
      <c r="K70" s="86">
        <v>438</v>
      </c>
      <c r="L70" s="77">
        <v>0.14575707154742096</v>
      </c>
      <c r="M70" s="87">
        <v>245</v>
      </c>
      <c r="N70" s="88">
        <v>0.11790182868142444</v>
      </c>
      <c r="O70" s="79">
        <v>0.78775510204081622</v>
      </c>
    </row>
    <row r="71" spans="2:15">
      <c r="B71" s="116"/>
      <c r="C71" s="75" t="s">
        <v>3</v>
      </c>
      <c r="D71" s="86">
        <v>104</v>
      </c>
      <c r="E71" s="77">
        <v>0.15294117647058825</v>
      </c>
      <c r="F71" s="87">
        <v>36</v>
      </c>
      <c r="G71" s="88">
        <v>9.4488188976377951E-2</v>
      </c>
      <c r="H71" s="79">
        <v>1.8888888888888888</v>
      </c>
      <c r="I71" s="87">
        <v>108</v>
      </c>
      <c r="J71" s="89">
        <v>-3.703703703703709E-2</v>
      </c>
      <c r="K71" s="86">
        <v>431</v>
      </c>
      <c r="L71" s="77">
        <v>0.14342762063227954</v>
      </c>
      <c r="M71" s="87">
        <v>253</v>
      </c>
      <c r="N71" s="88">
        <v>0.1217516843118383</v>
      </c>
      <c r="O71" s="79">
        <v>0.70355731225296436</v>
      </c>
    </row>
    <row r="72" spans="2:15">
      <c r="B72" s="74"/>
      <c r="C72" s="75" t="s">
        <v>11</v>
      </c>
      <c r="D72" s="86">
        <v>42</v>
      </c>
      <c r="E72" s="77">
        <v>6.1764705882352944E-2</v>
      </c>
      <c r="F72" s="87">
        <v>34</v>
      </c>
      <c r="G72" s="88">
        <v>8.9238845144356954E-2</v>
      </c>
      <c r="H72" s="79">
        <v>0.23529411764705888</v>
      </c>
      <c r="I72" s="87">
        <v>35</v>
      </c>
      <c r="J72" s="89">
        <v>0.19999999999999996</v>
      </c>
      <c r="K72" s="86">
        <v>275</v>
      </c>
      <c r="L72" s="77">
        <v>9.1514143094841932E-2</v>
      </c>
      <c r="M72" s="87">
        <v>208</v>
      </c>
      <c r="N72" s="88">
        <v>0.10009624639076034</v>
      </c>
      <c r="O72" s="79">
        <v>0.32211538461538458</v>
      </c>
    </row>
    <row r="73" spans="2:15">
      <c r="B73" s="74"/>
      <c r="C73" s="75" t="s">
        <v>14</v>
      </c>
      <c r="D73" s="86">
        <v>19</v>
      </c>
      <c r="E73" s="77">
        <v>2.7941176470588237E-2</v>
      </c>
      <c r="F73" s="87">
        <v>22</v>
      </c>
      <c r="G73" s="88">
        <v>5.774278215223097E-2</v>
      </c>
      <c r="H73" s="79">
        <v>-0.13636363636363635</v>
      </c>
      <c r="I73" s="87">
        <v>37</v>
      </c>
      <c r="J73" s="89">
        <v>-0.48648648648648651</v>
      </c>
      <c r="K73" s="86">
        <v>142</v>
      </c>
      <c r="L73" s="77">
        <v>4.7254575707154745E-2</v>
      </c>
      <c r="M73" s="87">
        <v>89</v>
      </c>
      <c r="N73" s="88">
        <v>4.2829643888354189E-2</v>
      </c>
      <c r="O73" s="79">
        <v>0.59550561797752799</v>
      </c>
    </row>
    <row r="74" spans="2:15">
      <c r="B74" s="133"/>
      <c r="C74" s="90" t="s">
        <v>39</v>
      </c>
      <c r="D74" s="102">
        <f>+D75-SUM(D67:D73)</f>
        <v>24</v>
      </c>
      <c r="E74" s="152">
        <f>+E75-SUM(E67:E73)</f>
        <v>3.5294117647058809E-2</v>
      </c>
      <c r="F74" s="102">
        <f>+F75-SUM(F67:F73)</f>
        <v>16</v>
      </c>
      <c r="G74" s="152">
        <f>+G75-SUM(G67:G73)</f>
        <v>4.1994750656167867E-2</v>
      </c>
      <c r="H74" s="93">
        <f>+D74/F74-1</f>
        <v>0.5</v>
      </c>
      <c r="I74" s="102">
        <f>+I75-SUM(I67:I73)</f>
        <v>27</v>
      </c>
      <c r="J74" s="92">
        <f>+D74/I74-1</f>
        <v>-0.11111111111111116</v>
      </c>
      <c r="K74" s="102">
        <f>+K75-SUM(K67:K73)</f>
        <v>95</v>
      </c>
      <c r="L74" s="152">
        <f>+L75-SUM(L67:L73)</f>
        <v>3.1613976705490709E-2</v>
      </c>
      <c r="M74" s="102">
        <f>+M75-SUM(M67:M73)</f>
        <v>69</v>
      </c>
      <c r="N74" s="152">
        <f>+N75-SUM(N67:N73)</f>
        <v>3.3205004812319694E-2</v>
      </c>
      <c r="O74" s="93">
        <f>+K74/M74-1</f>
        <v>0.37681159420289845</v>
      </c>
    </row>
    <row r="75" spans="2:15">
      <c r="B75" s="26"/>
      <c r="C75" s="99" t="s">
        <v>40</v>
      </c>
      <c r="D75" s="39">
        <v>680</v>
      </c>
      <c r="E75" s="13">
        <v>1</v>
      </c>
      <c r="F75" s="39">
        <v>381</v>
      </c>
      <c r="G75" s="13">
        <v>1</v>
      </c>
      <c r="H75" s="14">
        <v>0.78477690288713919</v>
      </c>
      <c r="I75" s="39">
        <v>615</v>
      </c>
      <c r="J75" s="15">
        <v>0.10569105691056913</v>
      </c>
      <c r="K75" s="39">
        <v>3005</v>
      </c>
      <c r="L75" s="13">
        <v>1</v>
      </c>
      <c r="M75" s="39">
        <v>2078</v>
      </c>
      <c r="N75" s="13">
        <v>1</v>
      </c>
      <c r="O75" s="23">
        <v>0.44610202117420594</v>
      </c>
    </row>
    <row r="76" spans="2:15">
      <c r="B76" s="142" t="s">
        <v>53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6" priority="38" operator="lessThan">
      <formula>0</formula>
    </cfRule>
  </conditionalFormatting>
  <conditionalFormatting sqref="H11:H14 J11:J14 O11:O14">
    <cfRule type="cellIs" dxfId="85" priority="37" operator="lessThan">
      <formula>0</formula>
    </cfRule>
  </conditionalFormatting>
  <conditionalFormatting sqref="J15:J16">
    <cfRule type="cellIs" dxfId="84" priority="36" operator="lessThan">
      <formula>0</formula>
    </cfRule>
  </conditionalFormatting>
  <conditionalFormatting sqref="H10 J10 O10">
    <cfRule type="cellIs" dxfId="83" priority="35" operator="lessThan">
      <formula>0</formula>
    </cfRule>
  </conditionalFormatting>
  <conditionalFormatting sqref="D19:O26 D10:O16">
    <cfRule type="cellIs" dxfId="82" priority="34" operator="equal">
      <formula>0</formula>
    </cfRule>
  </conditionalFormatting>
  <conditionalFormatting sqref="H17 O17">
    <cfRule type="cellIs" dxfId="81" priority="33" operator="lessThan">
      <formula>0</formula>
    </cfRule>
  </conditionalFormatting>
  <conditionalFormatting sqref="H19:H23 J19:J23 O19:O23">
    <cfRule type="cellIs" dxfId="80" priority="32" operator="lessThan">
      <formula>0</formula>
    </cfRule>
  </conditionalFormatting>
  <conditionalFormatting sqref="H18 J18 O18">
    <cfRule type="cellIs" dxfId="79" priority="31" operator="lessThan">
      <formula>0</formula>
    </cfRule>
  </conditionalFormatting>
  <conditionalFormatting sqref="H18 O18">
    <cfRule type="cellIs" dxfId="78" priority="30" operator="lessThan">
      <formula>0</formula>
    </cfRule>
  </conditionalFormatting>
  <conditionalFormatting sqref="H28 J28 O28">
    <cfRule type="cellIs" dxfId="77" priority="28" operator="lessThan">
      <formula>0</formula>
    </cfRule>
  </conditionalFormatting>
  <conditionalFormatting sqref="H28 O28">
    <cfRule type="cellIs" dxfId="76" priority="27" operator="lessThan">
      <formula>0</formula>
    </cfRule>
  </conditionalFormatting>
  <conditionalFormatting sqref="H29 O29">
    <cfRule type="cellIs" dxfId="75" priority="26" operator="lessThan">
      <formula>0</formula>
    </cfRule>
  </conditionalFormatting>
  <conditionalFormatting sqref="H29 O29 J29">
    <cfRule type="cellIs" dxfId="74" priority="25" operator="lessThan">
      <formula>0</formula>
    </cfRule>
  </conditionalFormatting>
  <conditionalFormatting sqref="H30 O30">
    <cfRule type="cellIs" dxfId="73" priority="24" operator="lessThan">
      <formula>0</formula>
    </cfRule>
  </conditionalFormatting>
  <conditionalFormatting sqref="H30 O30 J30">
    <cfRule type="cellIs" dxfId="72" priority="23" operator="lessThan">
      <formula>0</formula>
    </cfRule>
  </conditionalFormatting>
  <conditionalFormatting sqref="H43 O43 J43">
    <cfRule type="cellIs" dxfId="71" priority="22" operator="lessThan">
      <formula>0</formula>
    </cfRule>
  </conditionalFormatting>
  <conditionalFormatting sqref="H49:H51 J49:J51 O49:O51">
    <cfRule type="cellIs" dxfId="70" priority="20" operator="lessThan">
      <formula>0</formula>
    </cfRule>
  </conditionalFormatting>
  <conditionalFormatting sqref="H44:H48 J44:J48 O44:O48">
    <cfRule type="cellIs" dxfId="69" priority="21" operator="lessThan">
      <formula>0</formula>
    </cfRule>
  </conditionalFormatting>
  <conditionalFormatting sqref="H52 J52 O52">
    <cfRule type="cellIs" dxfId="68" priority="18" operator="lessThan">
      <formula>0</formula>
    </cfRule>
  </conditionalFormatting>
  <conditionalFormatting sqref="H52 O52">
    <cfRule type="cellIs" dxfId="67" priority="19" operator="lessThan">
      <formula>0</formula>
    </cfRule>
  </conditionalFormatting>
  <conditionalFormatting sqref="H55 O55">
    <cfRule type="cellIs" dxfId="66" priority="17" operator="lessThan">
      <formula>0</formula>
    </cfRule>
  </conditionalFormatting>
  <conditionalFormatting sqref="H55 O55 J55">
    <cfRule type="cellIs" dxfId="65" priority="16" operator="lessThan">
      <formula>0</formula>
    </cfRule>
  </conditionalFormatting>
  <conditionalFormatting sqref="H53 J53 O53">
    <cfRule type="cellIs" dxfId="64" priority="15" operator="lessThan">
      <formula>0</formula>
    </cfRule>
  </conditionalFormatting>
  <conditionalFormatting sqref="H53 O53">
    <cfRule type="cellIs" dxfId="63" priority="14" operator="lessThan">
      <formula>0</formula>
    </cfRule>
  </conditionalFormatting>
  <conditionalFormatting sqref="H54 O54">
    <cfRule type="cellIs" dxfId="62" priority="13" operator="lessThan">
      <formula>0</formula>
    </cfRule>
  </conditionalFormatting>
  <conditionalFormatting sqref="H54 O54 J54">
    <cfRule type="cellIs" dxfId="61" priority="12" operator="lessThan">
      <formula>0</formula>
    </cfRule>
  </conditionalFormatting>
  <conditionalFormatting sqref="H74 O74">
    <cfRule type="cellIs" dxfId="60" priority="11" operator="lessThan">
      <formula>0</formula>
    </cfRule>
  </conditionalFormatting>
  <conditionalFormatting sqref="H67:H71 J67:J71 O67:O71">
    <cfRule type="cellIs" dxfId="59" priority="10" operator="lessThan">
      <formula>0</formula>
    </cfRule>
  </conditionalFormatting>
  <conditionalFormatting sqref="H74 O74">
    <cfRule type="cellIs" dxfId="58" priority="39" operator="lessThan">
      <formula>0</formula>
    </cfRule>
  </conditionalFormatting>
  <conditionalFormatting sqref="J72:J73 O72:O73 H72:H73">
    <cfRule type="cellIs" dxfId="57" priority="8" operator="lessThan">
      <formula>0</formula>
    </cfRule>
  </conditionalFormatting>
  <conditionalFormatting sqref="D67:O73">
    <cfRule type="cellIs" dxfId="56" priority="7" operator="equal">
      <formula>0</formula>
    </cfRule>
  </conditionalFormatting>
  <conditionalFormatting sqref="H75 O75">
    <cfRule type="cellIs" dxfId="55" priority="6" operator="lessThan">
      <formula>0</formula>
    </cfRule>
  </conditionalFormatting>
  <conditionalFormatting sqref="H75 O75 J75">
    <cfRule type="cellIs" dxfId="54" priority="5" operator="lessThan">
      <formula>0</formula>
    </cfRule>
  </conditionalFormatting>
  <conditionalFormatting sqref="H27">
    <cfRule type="cellIs" dxfId="53" priority="3" operator="lessThan">
      <formula>0</formula>
    </cfRule>
  </conditionalFormatting>
  <conditionalFormatting sqref="H27">
    <cfRule type="cellIs" dxfId="52" priority="4" operator="lessThan">
      <formula>0</formula>
    </cfRule>
  </conditionalFormatting>
  <conditionalFormatting sqref="O27">
    <cfRule type="cellIs" dxfId="51" priority="1" operator="lessThan">
      <formula>0</formula>
    </cfRule>
  </conditionalFormatting>
  <conditionalFormatting sqref="O27">
    <cfRule type="cellIs" dxfId="5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6EBB-1650-42A5-BFD8-4BEE2BD1CAAD}">
  <sheetPr>
    <pageSetUpPr fitToPage="1"/>
  </sheetPr>
  <dimension ref="B1:W65"/>
  <sheetViews>
    <sheetView showGridLines="0" workbookViewId="0">
      <selection activeCell="B1" sqref="B1"/>
    </sheetView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256" width="9.140625" style="144"/>
    <col min="257" max="257" width="2" style="144" customWidth="1"/>
    <col min="258" max="258" width="8.140625" style="144" customWidth="1"/>
    <col min="259" max="259" width="20.28515625" style="144" customWidth="1"/>
    <col min="260" max="265" width="8.85546875" style="144" customWidth="1"/>
    <col min="266" max="266" width="9.42578125" style="144" customWidth="1"/>
    <col min="267" max="268" width="11.28515625" style="144" customWidth="1"/>
    <col min="269" max="270" width="8.85546875" style="144" customWidth="1"/>
    <col min="271" max="271" width="13.28515625" style="144" customWidth="1"/>
    <col min="272" max="272" width="9.42578125" style="144" customWidth="1"/>
    <col min="273" max="273" width="20.85546875" style="144" customWidth="1"/>
    <col min="274" max="278" width="11" style="144" customWidth="1"/>
    <col min="279" max="512" width="9.140625" style="144"/>
    <col min="513" max="513" width="2" style="144" customWidth="1"/>
    <col min="514" max="514" width="8.140625" style="144" customWidth="1"/>
    <col min="515" max="515" width="20.28515625" style="144" customWidth="1"/>
    <col min="516" max="521" width="8.85546875" style="144" customWidth="1"/>
    <col min="522" max="522" width="9.42578125" style="144" customWidth="1"/>
    <col min="523" max="524" width="11.28515625" style="144" customWidth="1"/>
    <col min="525" max="526" width="8.85546875" style="144" customWidth="1"/>
    <col min="527" max="527" width="13.28515625" style="144" customWidth="1"/>
    <col min="528" max="528" width="9.42578125" style="144" customWidth="1"/>
    <col min="529" max="529" width="20.85546875" style="144" customWidth="1"/>
    <col min="530" max="534" width="11" style="144" customWidth="1"/>
    <col min="535" max="768" width="9.140625" style="144"/>
    <col min="769" max="769" width="2" style="144" customWidth="1"/>
    <col min="770" max="770" width="8.140625" style="144" customWidth="1"/>
    <col min="771" max="771" width="20.28515625" style="144" customWidth="1"/>
    <col min="772" max="777" width="8.85546875" style="144" customWidth="1"/>
    <col min="778" max="778" width="9.42578125" style="144" customWidth="1"/>
    <col min="779" max="780" width="11.28515625" style="144" customWidth="1"/>
    <col min="781" max="782" width="8.85546875" style="144" customWidth="1"/>
    <col min="783" max="783" width="13.28515625" style="144" customWidth="1"/>
    <col min="784" max="784" width="9.42578125" style="144" customWidth="1"/>
    <col min="785" max="785" width="20.85546875" style="144" customWidth="1"/>
    <col min="786" max="790" width="11" style="144" customWidth="1"/>
    <col min="791" max="1024" width="9.140625" style="144"/>
    <col min="1025" max="1025" width="2" style="144" customWidth="1"/>
    <col min="1026" max="1026" width="8.140625" style="144" customWidth="1"/>
    <col min="1027" max="1027" width="20.28515625" style="144" customWidth="1"/>
    <col min="1028" max="1033" width="8.85546875" style="144" customWidth="1"/>
    <col min="1034" max="1034" width="9.42578125" style="144" customWidth="1"/>
    <col min="1035" max="1036" width="11.28515625" style="144" customWidth="1"/>
    <col min="1037" max="1038" width="8.85546875" style="144" customWidth="1"/>
    <col min="1039" max="1039" width="13.28515625" style="144" customWidth="1"/>
    <col min="1040" max="1040" width="9.42578125" style="144" customWidth="1"/>
    <col min="1041" max="1041" width="20.85546875" style="144" customWidth="1"/>
    <col min="1042" max="1046" width="11" style="144" customWidth="1"/>
    <col min="1047" max="1280" width="9.140625" style="144"/>
    <col min="1281" max="1281" width="2" style="144" customWidth="1"/>
    <col min="1282" max="1282" width="8.140625" style="144" customWidth="1"/>
    <col min="1283" max="1283" width="20.28515625" style="144" customWidth="1"/>
    <col min="1284" max="1289" width="8.85546875" style="144" customWidth="1"/>
    <col min="1290" max="1290" width="9.42578125" style="144" customWidth="1"/>
    <col min="1291" max="1292" width="11.28515625" style="144" customWidth="1"/>
    <col min="1293" max="1294" width="8.85546875" style="144" customWidth="1"/>
    <col min="1295" max="1295" width="13.28515625" style="144" customWidth="1"/>
    <col min="1296" max="1296" width="9.42578125" style="144" customWidth="1"/>
    <col min="1297" max="1297" width="20.85546875" style="144" customWidth="1"/>
    <col min="1298" max="1302" width="11" style="144" customWidth="1"/>
    <col min="1303" max="1536" width="9.140625" style="144"/>
    <col min="1537" max="1537" width="2" style="144" customWidth="1"/>
    <col min="1538" max="1538" width="8.140625" style="144" customWidth="1"/>
    <col min="1539" max="1539" width="20.28515625" style="144" customWidth="1"/>
    <col min="1540" max="1545" width="8.85546875" style="144" customWidth="1"/>
    <col min="1546" max="1546" width="9.42578125" style="144" customWidth="1"/>
    <col min="1547" max="1548" width="11.28515625" style="144" customWidth="1"/>
    <col min="1549" max="1550" width="8.85546875" style="144" customWidth="1"/>
    <col min="1551" max="1551" width="13.28515625" style="144" customWidth="1"/>
    <col min="1552" max="1552" width="9.42578125" style="144" customWidth="1"/>
    <col min="1553" max="1553" width="20.85546875" style="144" customWidth="1"/>
    <col min="1554" max="1558" width="11" style="144" customWidth="1"/>
    <col min="1559" max="1792" width="9.140625" style="144"/>
    <col min="1793" max="1793" width="2" style="144" customWidth="1"/>
    <col min="1794" max="1794" width="8.140625" style="144" customWidth="1"/>
    <col min="1795" max="1795" width="20.28515625" style="144" customWidth="1"/>
    <col min="1796" max="1801" width="8.85546875" style="144" customWidth="1"/>
    <col min="1802" max="1802" width="9.42578125" style="144" customWidth="1"/>
    <col min="1803" max="1804" width="11.28515625" style="144" customWidth="1"/>
    <col min="1805" max="1806" width="8.85546875" style="144" customWidth="1"/>
    <col min="1807" max="1807" width="13.28515625" style="144" customWidth="1"/>
    <col min="1808" max="1808" width="9.42578125" style="144" customWidth="1"/>
    <col min="1809" max="1809" width="20.85546875" style="144" customWidth="1"/>
    <col min="1810" max="1814" width="11" style="144" customWidth="1"/>
    <col min="1815" max="2048" width="9.140625" style="144"/>
    <col min="2049" max="2049" width="2" style="144" customWidth="1"/>
    <col min="2050" max="2050" width="8.140625" style="144" customWidth="1"/>
    <col min="2051" max="2051" width="20.28515625" style="144" customWidth="1"/>
    <col min="2052" max="2057" width="8.85546875" style="144" customWidth="1"/>
    <col min="2058" max="2058" width="9.42578125" style="144" customWidth="1"/>
    <col min="2059" max="2060" width="11.28515625" style="144" customWidth="1"/>
    <col min="2061" max="2062" width="8.85546875" style="144" customWidth="1"/>
    <col min="2063" max="2063" width="13.28515625" style="144" customWidth="1"/>
    <col min="2064" max="2064" width="9.42578125" style="144" customWidth="1"/>
    <col min="2065" max="2065" width="20.85546875" style="144" customWidth="1"/>
    <col min="2066" max="2070" width="11" style="144" customWidth="1"/>
    <col min="2071" max="2304" width="9.140625" style="144"/>
    <col min="2305" max="2305" width="2" style="144" customWidth="1"/>
    <col min="2306" max="2306" width="8.140625" style="144" customWidth="1"/>
    <col min="2307" max="2307" width="20.28515625" style="144" customWidth="1"/>
    <col min="2308" max="2313" width="8.85546875" style="144" customWidth="1"/>
    <col min="2314" max="2314" width="9.42578125" style="144" customWidth="1"/>
    <col min="2315" max="2316" width="11.28515625" style="144" customWidth="1"/>
    <col min="2317" max="2318" width="8.85546875" style="144" customWidth="1"/>
    <col min="2319" max="2319" width="13.28515625" style="144" customWidth="1"/>
    <col min="2320" max="2320" width="9.42578125" style="144" customWidth="1"/>
    <col min="2321" max="2321" width="20.85546875" style="144" customWidth="1"/>
    <col min="2322" max="2326" width="11" style="144" customWidth="1"/>
    <col min="2327" max="2560" width="9.140625" style="144"/>
    <col min="2561" max="2561" width="2" style="144" customWidth="1"/>
    <col min="2562" max="2562" width="8.140625" style="144" customWidth="1"/>
    <col min="2563" max="2563" width="20.28515625" style="144" customWidth="1"/>
    <col min="2564" max="2569" width="8.85546875" style="144" customWidth="1"/>
    <col min="2570" max="2570" width="9.42578125" style="144" customWidth="1"/>
    <col min="2571" max="2572" width="11.28515625" style="144" customWidth="1"/>
    <col min="2573" max="2574" width="8.85546875" style="144" customWidth="1"/>
    <col min="2575" max="2575" width="13.28515625" style="144" customWidth="1"/>
    <col min="2576" max="2576" width="9.42578125" style="144" customWidth="1"/>
    <col min="2577" max="2577" width="20.85546875" style="144" customWidth="1"/>
    <col min="2578" max="2582" width="11" style="144" customWidth="1"/>
    <col min="2583" max="2816" width="9.140625" style="144"/>
    <col min="2817" max="2817" width="2" style="144" customWidth="1"/>
    <col min="2818" max="2818" width="8.140625" style="144" customWidth="1"/>
    <col min="2819" max="2819" width="20.28515625" style="144" customWidth="1"/>
    <col min="2820" max="2825" width="8.85546875" style="144" customWidth="1"/>
    <col min="2826" max="2826" width="9.42578125" style="144" customWidth="1"/>
    <col min="2827" max="2828" width="11.28515625" style="144" customWidth="1"/>
    <col min="2829" max="2830" width="8.85546875" style="144" customWidth="1"/>
    <col min="2831" max="2831" width="13.28515625" style="144" customWidth="1"/>
    <col min="2832" max="2832" width="9.42578125" style="144" customWidth="1"/>
    <col min="2833" max="2833" width="20.85546875" style="144" customWidth="1"/>
    <col min="2834" max="2838" width="11" style="144" customWidth="1"/>
    <col min="2839" max="3072" width="9.140625" style="144"/>
    <col min="3073" max="3073" width="2" style="144" customWidth="1"/>
    <col min="3074" max="3074" width="8.140625" style="144" customWidth="1"/>
    <col min="3075" max="3075" width="20.28515625" style="144" customWidth="1"/>
    <col min="3076" max="3081" width="8.85546875" style="144" customWidth="1"/>
    <col min="3082" max="3082" width="9.42578125" style="144" customWidth="1"/>
    <col min="3083" max="3084" width="11.28515625" style="144" customWidth="1"/>
    <col min="3085" max="3086" width="8.85546875" style="144" customWidth="1"/>
    <col min="3087" max="3087" width="13.28515625" style="144" customWidth="1"/>
    <col min="3088" max="3088" width="9.42578125" style="144" customWidth="1"/>
    <col min="3089" max="3089" width="20.85546875" style="144" customWidth="1"/>
    <col min="3090" max="3094" width="11" style="144" customWidth="1"/>
    <col min="3095" max="3328" width="9.140625" style="144"/>
    <col min="3329" max="3329" width="2" style="144" customWidth="1"/>
    <col min="3330" max="3330" width="8.140625" style="144" customWidth="1"/>
    <col min="3331" max="3331" width="20.28515625" style="144" customWidth="1"/>
    <col min="3332" max="3337" width="8.85546875" style="144" customWidth="1"/>
    <col min="3338" max="3338" width="9.42578125" style="144" customWidth="1"/>
    <col min="3339" max="3340" width="11.28515625" style="144" customWidth="1"/>
    <col min="3341" max="3342" width="8.85546875" style="144" customWidth="1"/>
    <col min="3343" max="3343" width="13.28515625" style="144" customWidth="1"/>
    <col min="3344" max="3344" width="9.42578125" style="144" customWidth="1"/>
    <col min="3345" max="3345" width="20.85546875" style="144" customWidth="1"/>
    <col min="3346" max="3350" width="11" style="144" customWidth="1"/>
    <col min="3351" max="3584" width="9.140625" style="144"/>
    <col min="3585" max="3585" width="2" style="144" customWidth="1"/>
    <col min="3586" max="3586" width="8.140625" style="144" customWidth="1"/>
    <col min="3587" max="3587" width="20.28515625" style="144" customWidth="1"/>
    <col min="3588" max="3593" width="8.85546875" style="144" customWidth="1"/>
    <col min="3594" max="3594" width="9.42578125" style="144" customWidth="1"/>
    <col min="3595" max="3596" width="11.28515625" style="144" customWidth="1"/>
    <col min="3597" max="3598" width="8.85546875" style="144" customWidth="1"/>
    <col min="3599" max="3599" width="13.28515625" style="144" customWidth="1"/>
    <col min="3600" max="3600" width="9.42578125" style="144" customWidth="1"/>
    <col min="3601" max="3601" width="20.85546875" style="144" customWidth="1"/>
    <col min="3602" max="3606" width="11" style="144" customWidth="1"/>
    <col min="3607" max="3840" width="9.140625" style="144"/>
    <col min="3841" max="3841" width="2" style="144" customWidth="1"/>
    <col min="3842" max="3842" width="8.140625" style="144" customWidth="1"/>
    <col min="3843" max="3843" width="20.28515625" style="144" customWidth="1"/>
    <col min="3844" max="3849" width="8.85546875" style="144" customWidth="1"/>
    <col min="3850" max="3850" width="9.42578125" style="144" customWidth="1"/>
    <col min="3851" max="3852" width="11.28515625" style="144" customWidth="1"/>
    <col min="3853" max="3854" width="8.85546875" style="144" customWidth="1"/>
    <col min="3855" max="3855" width="13.28515625" style="144" customWidth="1"/>
    <col min="3856" max="3856" width="9.42578125" style="144" customWidth="1"/>
    <col min="3857" max="3857" width="20.85546875" style="144" customWidth="1"/>
    <col min="3858" max="3862" width="11" style="144" customWidth="1"/>
    <col min="3863" max="4096" width="9.140625" style="144"/>
    <col min="4097" max="4097" width="2" style="144" customWidth="1"/>
    <col min="4098" max="4098" width="8.140625" style="144" customWidth="1"/>
    <col min="4099" max="4099" width="20.28515625" style="144" customWidth="1"/>
    <col min="4100" max="4105" width="8.85546875" style="144" customWidth="1"/>
    <col min="4106" max="4106" width="9.42578125" style="144" customWidth="1"/>
    <col min="4107" max="4108" width="11.28515625" style="144" customWidth="1"/>
    <col min="4109" max="4110" width="8.85546875" style="144" customWidth="1"/>
    <col min="4111" max="4111" width="13.28515625" style="144" customWidth="1"/>
    <col min="4112" max="4112" width="9.42578125" style="144" customWidth="1"/>
    <col min="4113" max="4113" width="20.85546875" style="144" customWidth="1"/>
    <col min="4114" max="4118" width="11" style="144" customWidth="1"/>
    <col min="4119" max="4352" width="9.140625" style="144"/>
    <col min="4353" max="4353" width="2" style="144" customWidth="1"/>
    <col min="4354" max="4354" width="8.140625" style="144" customWidth="1"/>
    <col min="4355" max="4355" width="20.28515625" style="144" customWidth="1"/>
    <col min="4356" max="4361" width="8.85546875" style="144" customWidth="1"/>
    <col min="4362" max="4362" width="9.42578125" style="144" customWidth="1"/>
    <col min="4363" max="4364" width="11.28515625" style="144" customWidth="1"/>
    <col min="4365" max="4366" width="8.85546875" style="144" customWidth="1"/>
    <col min="4367" max="4367" width="13.28515625" style="144" customWidth="1"/>
    <col min="4368" max="4368" width="9.42578125" style="144" customWidth="1"/>
    <col min="4369" max="4369" width="20.85546875" style="144" customWidth="1"/>
    <col min="4370" max="4374" width="11" style="144" customWidth="1"/>
    <col min="4375" max="4608" width="9.140625" style="144"/>
    <col min="4609" max="4609" width="2" style="144" customWidth="1"/>
    <col min="4610" max="4610" width="8.140625" style="144" customWidth="1"/>
    <col min="4611" max="4611" width="20.28515625" style="144" customWidth="1"/>
    <col min="4612" max="4617" width="8.85546875" style="144" customWidth="1"/>
    <col min="4618" max="4618" width="9.42578125" style="144" customWidth="1"/>
    <col min="4619" max="4620" width="11.28515625" style="144" customWidth="1"/>
    <col min="4621" max="4622" width="8.85546875" style="144" customWidth="1"/>
    <col min="4623" max="4623" width="13.28515625" style="144" customWidth="1"/>
    <col min="4624" max="4624" width="9.42578125" style="144" customWidth="1"/>
    <col min="4625" max="4625" width="20.85546875" style="144" customWidth="1"/>
    <col min="4626" max="4630" width="11" style="144" customWidth="1"/>
    <col min="4631" max="4864" width="9.140625" style="144"/>
    <col min="4865" max="4865" width="2" style="144" customWidth="1"/>
    <col min="4866" max="4866" width="8.140625" style="144" customWidth="1"/>
    <col min="4867" max="4867" width="20.28515625" style="144" customWidth="1"/>
    <col min="4868" max="4873" width="8.85546875" style="144" customWidth="1"/>
    <col min="4874" max="4874" width="9.42578125" style="144" customWidth="1"/>
    <col min="4875" max="4876" width="11.28515625" style="144" customWidth="1"/>
    <col min="4877" max="4878" width="8.85546875" style="144" customWidth="1"/>
    <col min="4879" max="4879" width="13.28515625" style="144" customWidth="1"/>
    <col min="4880" max="4880" width="9.42578125" style="144" customWidth="1"/>
    <col min="4881" max="4881" width="20.85546875" style="144" customWidth="1"/>
    <col min="4882" max="4886" width="11" style="144" customWidth="1"/>
    <col min="4887" max="5120" width="9.140625" style="144"/>
    <col min="5121" max="5121" width="2" style="144" customWidth="1"/>
    <col min="5122" max="5122" width="8.140625" style="144" customWidth="1"/>
    <col min="5123" max="5123" width="20.28515625" style="144" customWidth="1"/>
    <col min="5124" max="5129" width="8.85546875" style="144" customWidth="1"/>
    <col min="5130" max="5130" width="9.42578125" style="144" customWidth="1"/>
    <col min="5131" max="5132" width="11.28515625" style="144" customWidth="1"/>
    <col min="5133" max="5134" width="8.85546875" style="144" customWidth="1"/>
    <col min="5135" max="5135" width="13.28515625" style="144" customWidth="1"/>
    <col min="5136" max="5136" width="9.42578125" style="144" customWidth="1"/>
    <col min="5137" max="5137" width="20.85546875" style="144" customWidth="1"/>
    <col min="5138" max="5142" width="11" style="144" customWidth="1"/>
    <col min="5143" max="5376" width="9.140625" style="144"/>
    <col min="5377" max="5377" width="2" style="144" customWidth="1"/>
    <col min="5378" max="5378" width="8.140625" style="144" customWidth="1"/>
    <col min="5379" max="5379" width="20.28515625" style="144" customWidth="1"/>
    <col min="5380" max="5385" width="8.85546875" style="144" customWidth="1"/>
    <col min="5386" max="5386" width="9.42578125" style="144" customWidth="1"/>
    <col min="5387" max="5388" width="11.28515625" style="144" customWidth="1"/>
    <col min="5389" max="5390" width="8.85546875" style="144" customWidth="1"/>
    <col min="5391" max="5391" width="13.28515625" style="144" customWidth="1"/>
    <col min="5392" max="5392" width="9.42578125" style="144" customWidth="1"/>
    <col min="5393" max="5393" width="20.85546875" style="144" customWidth="1"/>
    <col min="5394" max="5398" width="11" style="144" customWidth="1"/>
    <col min="5399" max="5632" width="9.140625" style="144"/>
    <col min="5633" max="5633" width="2" style="144" customWidth="1"/>
    <col min="5634" max="5634" width="8.140625" style="144" customWidth="1"/>
    <col min="5635" max="5635" width="20.28515625" style="144" customWidth="1"/>
    <col min="5636" max="5641" width="8.85546875" style="144" customWidth="1"/>
    <col min="5642" max="5642" width="9.42578125" style="144" customWidth="1"/>
    <col min="5643" max="5644" width="11.28515625" style="144" customWidth="1"/>
    <col min="5645" max="5646" width="8.85546875" style="144" customWidth="1"/>
    <col min="5647" max="5647" width="13.28515625" style="144" customWidth="1"/>
    <col min="5648" max="5648" width="9.42578125" style="144" customWidth="1"/>
    <col min="5649" max="5649" width="20.85546875" style="144" customWidth="1"/>
    <col min="5650" max="5654" width="11" style="144" customWidth="1"/>
    <col min="5655" max="5888" width="9.140625" style="144"/>
    <col min="5889" max="5889" width="2" style="144" customWidth="1"/>
    <col min="5890" max="5890" width="8.140625" style="144" customWidth="1"/>
    <col min="5891" max="5891" width="20.28515625" style="144" customWidth="1"/>
    <col min="5892" max="5897" width="8.85546875" style="144" customWidth="1"/>
    <col min="5898" max="5898" width="9.42578125" style="144" customWidth="1"/>
    <col min="5899" max="5900" width="11.28515625" style="144" customWidth="1"/>
    <col min="5901" max="5902" width="8.85546875" style="144" customWidth="1"/>
    <col min="5903" max="5903" width="13.28515625" style="144" customWidth="1"/>
    <col min="5904" max="5904" width="9.42578125" style="144" customWidth="1"/>
    <col min="5905" max="5905" width="20.85546875" style="144" customWidth="1"/>
    <col min="5906" max="5910" width="11" style="144" customWidth="1"/>
    <col min="5911" max="6144" width="9.140625" style="144"/>
    <col min="6145" max="6145" width="2" style="144" customWidth="1"/>
    <col min="6146" max="6146" width="8.140625" style="144" customWidth="1"/>
    <col min="6147" max="6147" width="20.28515625" style="144" customWidth="1"/>
    <col min="6148" max="6153" width="8.85546875" style="144" customWidth="1"/>
    <col min="6154" max="6154" width="9.42578125" style="144" customWidth="1"/>
    <col min="6155" max="6156" width="11.28515625" style="144" customWidth="1"/>
    <col min="6157" max="6158" width="8.85546875" style="144" customWidth="1"/>
    <col min="6159" max="6159" width="13.28515625" style="144" customWidth="1"/>
    <col min="6160" max="6160" width="9.42578125" style="144" customWidth="1"/>
    <col min="6161" max="6161" width="20.85546875" style="144" customWidth="1"/>
    <col min="6162" max="6166" width="11" style="144" customWidth="1"/>
    <col min="6167" max="6400" width="9.140625" style="144"/>
    <col min="6401" max="6401" width="2" style="144" customWidth="1"/>
    <col min="6402" max="6402" width="8.140625" style="144" customWidth="1"/>
    <col min="6403" max="6403" width="20.28515625" style="144" customWidth="1"/>
    <col min="6404" max="6409" width="8.85546875" style="144" customWidth="1"/>
    <col min="6410" max="6410" width="9.42578125" style="144" customWidth="1"/>
    <col min="6411" max="6412" width="11.28515625" style="144" customWidth="1"/>
    <col min="6413" max="6414" width="8.85546875" style="144" customWidth="1"/>
    <col min="6415" max="6415" width="13.28515625" style="144" customWidth="1"/>
    <col min="6416" max="6416" width="9.42578125" style="144" customWidth="1"/>
    <col min="6417" max="6417" width="20.85546875" style="144" customWidth="1"/>
    <col min="6418" max="6422" width="11" style="144" customWidth="1"/>
    <col min="6423" max="6656" width="9.140625" style="144"/>
    <col min="6657" max="6657" width="2" style="144" customWidth="1"/>
    <col min="6658" max="6658" width="8.140625" style="144" customWidth="1"/>
    <col min="6659" max="6659" width="20.28515625" style="144" customWidth="1"/>
    <col min="6660" max="6665" width="8.85546875" style="144" customWidth="1"/>
    <col min="6666" max="6666" width="9.42578125" style="144" customWidth="1"/>
    <col min="6667" max="6668" width="11.28515625" style="144" customWidth="1"/>
    <col min="6669" max="6670" width="8.85546875" style="144" customWidth="1"/>
    <col min="6671" max="6671" width="13.28515625" style="144" customWidth="1"/>
    <col min="6672" max="6672" width="9.42578125" style="144" customWidth="1"/>
    <col min="6673" max="6673" width="20.85546875" style="144" customWidth="1"/>
    <col min="6674" max="6678" width="11" style="144" customWidth="1"/>
    <col min="6679" max="6912" width="9.140625" style="144"/>
    <col min="6913" max="6913" width="2" style="144" customWidth="1"/>
    <col min="6914" max="6914" width="8.140625" style="144" customWidth="1"/>
    <col min="6915" max="6915" width="20.28515625" style="144" customWidth="1"/>
    <col min="6916" max="6921" width="8.85546875" style="144" customWidth="1"/>
    <col min="6922" max="6922" width="9.42578125" style="144" customWidth="1"/>
    <col min="6923" max="6924" width="11.28515625" style="144" customWidth="1"/>
    <col min="6925" max="6926" width="8.85546875" style="144" customWidth="1"/>
    <col min="6927" max="6927" width="13.28515625" style="144" customWidth="1"/>
    <col min="6928" max="6928" width="9.42578125" style="144" customWidth="1"/>
    <col min="6929" max="6929" width="20.85546875" style="144" customWidth="1"/>
    <col min="6930" max="6934" width="11" style="144" customWidth="1"/>
    <col min="6935" max="7168" width="9.140625" style="144"/>
    <col min="7169" max="7169" width="2" style="144" customWidth="1"/>
    <col min="7170" max="7170" width="8.140625" style="144" customWidth="1"/>
    <col min="7171" max="7171" width="20.28515625" style="144" customWidth="1"/>
    <col min="7172" max="7177" width="8.85546875" style="144" customWidth="1"/>
    <col min="7178" max="7178" width="9.42578125" style="144" customWidth="1"/>
    <col min="7179" max="7180" width="11.28515625" style="144" customWidth="1"/>
    <col min="7181" max="7182" width="8.85546875" style="144" customWidth="1"/>
    <col min="7183" max="7183" width="13.28515625" style="144" customWidth="1"/>
    <col min="7184" max="7184" width="9.42578125" style="144" customWidth="1"/>
    <col min="7185" max="7185" width="20.85546875" style="144" customWidth="1"/>
    <col min="7186" max="7190" width="11" style="144" customWidth="1"/>
    <col min="7191" max="7424" width="9.140625" style="144"/>
    <col min="7425" max="7425" width="2" style="144" customWidth="1"/>
    <col min="7426" max="7426" width="8.140625" style="144" customWidth="1"/>
    <col min="7427" max="7427" width="20.28515625" style="144" customWidth="1"/>
    <col min="7428" max="7433" width="8.85546875" style="144" customWidth="1"/>
    <col min="7434" max="7434" width="9.42578125" style="144" customWidth="1"/>
    <col min="7435" max="7436" width="11.28515625" style="144" customWidth="1"/>
    <col min="7437" max="7438" width="8.85546875" style="144" customWidth="1"/>
    <col min="7439" max="7439" width="13.28515625" style="144" customWidth="1"/>
    <col min="7440" max="7440" width="9.42578125" style="144" customWidth="1"/>
    <col min="7441" max="7441" width="20.85546875" style="144" customWidth="1"/>
    <col min="7442" max="7446" width="11" style="144" customWidth="1"/>
    <col min="7447" max="7680" width="9.140625" style="144"/>
    <col min="7681" max="7681" width="2" style="144" customWidth="1"/>
    <col min="7682" max="7682" width="8.140625" style="144" customWidth="1"/>
    <col min="7683" max="7683" width="20.28515625" style="144" customWidth="1"/>
    <col min="7684" max="7689" width="8.85546875" style="144" customWidth="1"/>
    <col min="7690" max="7690" width="9.42578125" style="144" customWidth="1"/>
    <col min="7691" max="7692" width="11.28515625" style="144" customWidth="1"/>
    <col min="7693" max="7694" width="8.85546875" style="144" customWidth="1"/>
    <col min="7695" max="7695" width="13.28515625" style="144" customWidth="1"/>
    <col min="7696" max="7696" width="9.42578125" style="144" customWidth="1"/>
    <col min="7697" max="7697" width="20.85546875" style="144" customWidth="1"/>
    <col min="7698" max="7702" width="11" style="144" customWidth="1"/>
    <col min="7703" max="7936" width="9.140625" style="144"/>
    <col min="7937" max="7937" width="2" style="144" customWidth="1"/>
    <col min="7938" max="7938" width="8.140625" style="144" customWidth="1"/>
    <col min="7939" max="7939" width="20.28515625" style="144" customWidth="1"/>
    <col min="7940" max="7945" width="8.85546875" style="144" customWidth="1"/>
    <col min="7946" max="7946" width="9.42578125" style="144" customWidth="1"/>
    <col min="7947" max="7948" width="11.28515625" style="144" customWidth="1"/>
    <col min="7949" max="7950" width="8.85546875" style="144" customWidth="1"/>
    <col min="7951" max="7951" width="13.28515625" style="144" customWidth="1"/>
    <col min="7952" max="7952" width="9.42578125" style="144" customWidth="1"/>
    <col min="7953" max="7953" width="20.85546875" style="144" customWidth="1"/>
    <col min="7954" max="7958" width="11" style="144" customWidth="1"/>
    <col min="7959" max="8192" width="9.140625" style="144"/>
    <col min="8193" max="8193" width="2" style="144" customWidth="1"/>
    <col min="8194" max="8194" width="8.140625" style="144" customWidth="1"/>
    <col min="8195" max="8195" width="20.28515625" style="144" customWidth="1"/>
    <col min="8196" max="8201" width="8.85546875" style="144" customWidth="1"/>
    <col min="8202" max="8202" width="9.42578125" style="144" customWidth="1"/>
    <col min="8203" max="8204" width="11.28515625" style="144" customWidth="1"/>
    <col min="8205" max="8206" width="8.85546875" style="144" customWidth="1"/>
    <col min="8207" max="8207" width="13.28515625" style="144" customWidth="1"/>
    <col min="8208" max="8208" width="9.42578125" style="144" customWidth="1"/>
    <col min="8209" max="8209" width="20.85546875" style="144" customWidth="1"/>
    <col min="8210" max="8214" width="11" style="144" customWidth="1"/>
    <col min="8215" max="8448" width="9.140625" style="144"/>
    <col min="8449" max="8449" width="2" style="144" customWidth="1"/>
    <col min="8450" max="8450" width="8.140625" style="144" customWidth="1"/>
    <col min="8451" max="8451" width="20.28515625" style="144" customWidth="1"/>
    <col min="8452" max="8457" width="8.85546875" style="144" customWidth="1"/>
    <col min="8458" max="8458" width="9.42578125" style="144" customWidth="1"/>
    <col min="8459" max="8460" width="11.28515625" style="144" customWidth="1"/>
    <col min="8461" max="8462" width="8.85546875" style="144" customWidth="1"/>
    <col min="8463" max="8463" width="13.28515625" style="144" customWidth="1"/>
    <col min="8464" max="8464" width="9.42578125" style="144" customWidth="1"/>
    <col min="8465" max="8465" width="20.85546875" style="144" customWidth="1"/>
    <col min="8466" max="8470" width="11" style="144" customWidth="1"/>
    <col min="8471" max="8704" width="9.140625" style="144"/>
    <col min="8705" max="8705" width="2" style="144" customWidth="1"/>
    <col min="8706" max="8706" width="8.140625" style="144" customWidth="1"/>
    <col min="8707" max="8707" width="20.28515625" style="144" customWidth="1"/>
    <col min="8708" max="8713" width="8.85546875" style="144" customWidth="1"/>
    <col min="8714" max="8714" width="9.42578125" style="144" customWidth="1"/>
    <col min="8715" max="8716" width="11.28515625" style="144" customWidth="1"/>
    <col min="8717" max="8718" width="8.85546875" style="144" customWidth="1"/>
    <col min="8719" max="8719" width="13.28515625" style="144" customWidth="1"/>
    <col min="8720" max="8720" width="9.42578125" style="144" customWidth="1"/>
    <col min="8721" max="8721" width="20.85546875" style="144" customWidth="1"/>
    <col min="8722" max="8726" width="11" style="144" customWidth="1"/>
    <col min="8727" max="8960" width="9.140625" style="144"/>
    <col min="8961" max="8961" width="2" style="144" customWidth="1"/>
    <col min="8962" max="8962" width="8.140625" style="144" customWidth="1"/>
    <col min="8963" max="8963" width="20.28515625" style="144" customWidth="1"/>
    <col min="8964" max="8969" width="8.85546875" style="144" customWidth="1"/>
    <col min="8970" max="8970" width="9.42578125" style="144" customWidth="1"/>
    <col min="8971" max="8972" width="11.28515625" style="144" customWidth="1"/>
    <col min="8973" max="8974" width="8.85546875" style="144" customWidth="1"/>
    <col min="8975" max="8975" width="13.28515625" style="144" customWidth="1"/>
    <col min="8976" max="8976" width="9.42578125" style="144" customWidth="1"/>
    <col min="8977" max="8977" width="20.85546875" style="144" customWidth="1"/>
    <col min="8978" max="8982" width="11" style="144" customWidth="1"/>
    <col min="8983" max="9216" width="9.140625" style="144"/>
    <col min="9217" max="9217" width="2" style="144" customWidth="1"/>
    <col min="9218" max="9218" width="8.140625" style="144" customWidth="1"/>
    <col min="9219" max="9219" width="20.28515625" style="144" customWidth="1"/>
    <col min="9220" max="9225" width="8.85546875" style="144" customWidth="1"/>
    <col min="9226" max="9226" width="9.42578125" style="144" customWidth="1"/>
    <col min="9227" max="9228" width="11.28515625" style="144" customWidth="1"/>
    <col min="9229" max="9230" width="8.85546875" style="144" customWidth="1"/>
    <col min="9231" max="9231" width="13.28515625" style="144" customWidth="1"/>
    <col min="9232" max="9232" width="9.42578125" style="144" customWidth="1"/>
    <col min="9233" max="9233" width="20.85546875" style="144" customWidth="1"/>
    <col min="9234" max="9238" width="11" style="144" customWidth="1"/>
    <col min="9239" max="9472" width="9.140625" style="144"/>
    <col min="9473" max="9473" width="2" style="144" customWidth="1"/>
    <col min="9474" max="9474" width="8.140625" style="144" customWidth="1"/>
    <col min="9475" max="9475" width="20.28515625" style="144" customWidth="1"/>
    <col min="9476" max="9481" width="8.85546875" style="144" customWidth="1"/>
    <col min="9482" max="9482" width="9.42578125" style="144" customWidth="1"/>
    <col min="9483" max="9484" width="11.28515625" style="144" customWidth="1"/>
    <col min="9485" max="9486" width="8.85546875" style="144" customWidth="1"/>
    <col min="9487" max="9487" width="13.28515625" style="144" customWidth="1"/>
    <col min="9488" max="9488" width="9.42578125" style="144" customWidth="1"/>
    <col min="9489" max="9489" width="20.85546875" style="144" customWidth="1"/>
    <col min="9490" max="9494" width="11" style="144" customWidth="1"/>
    <col min="9495" max="9728" width="9.140625" style="144"/>
    <col min="9729" max="9729" width="2" style="144" customWidth="1"/>
    <col min="9730" max="9730" width="8.140625" style="144" customWidth="1"/>
    <col min="9731" max="9731" width="20.28515625" style="144" customWidth="1"/>
    <col min="9732" max="9737" width="8.85546875" style="144" customWidth="1"/>
    <col min="9738" max="9738" width="9.42578125" style="144" customWidth="1"/>
    <col min="9739" max="9740" width="11.28515625" style="144" customWidth="1"/>
    <col min="9741" max="9742" width="8.85546875" style="144" customWidth="1"/>
    <col min="9743" max="9743" width="13.28515625" style="144" customWidth="1"/>
    <col min="9744" max="9744" width="9.42578125" style="144" customWidth="1"/>
    <col min="9745" max="9745" width="20.85546875" style="144" customWidth="1"/>
    <col min="9746" max="9750" width="11" style="144" customWidth="1"/>
    <col min="9751" max="9984" width="9.140625" style="144"/>
    <col min="9985" max="9985" width="2" style="144" customWidth="1"/>
    <col min="9986" max="9986" width="8.140625" style="144" customWidth="1"/>
    <col min="9987" max="9987" width="20.28515625" style="144" customWidth="1"/>
    <col min="9988" max="9993" width="8.85546875" style="144" customWidth="1"/>
    <col min="9994" max="9994" width="9.42578125" style="144" customWidth="1"/>
    <col min="9995" max="9996" width="11.28515625" style="144" customWidth="1"/>
    <col min="9997" max="9998" width="8.85546875" style="144" customWidth="1"/>
    <col min="9999" max="9999" width="13.28515625" style="144" customWidth="1"/>
    <col min="10000" max="10000" width="9.42578125" style="144" customWidth="1"/>
    <col min="10001" max="10001" width="20.85546875" style="144" customWidth="1"/>
    <col min="10002" max="10006" width="11" style="144" customWidth="1"/>
    <col min="10007" max="10240" width="9.140625" style="144"/>
    <col min="10241" max="10241" width="2" style="144" customWidth="1"/>
    <col min="10242" max="10242" width="8.140625" style="144" customWidth="1"/>
    <col min="10243" max="10243" width="20.28515625" style="144" customWidth="1"/>
    <col min="10244" max="10249" width="8.85546875" style="144" customWidth="1"/>
    <col min="10250" max="10250" width="9.42578125" style="144" customWidth="1"/>
    <col min="10251" max="10252" width="11.28515625" style="144" customWidth="1"/>
    <col min="10253" max="10254" width="8.85546875" style="144" customWidth="1"/>
    <col min="10255" max="10255" width="13.28515625" style="144" customWidth="1"/>
    <col min="10256" max="10256" width="9.42578125" style="144" customWidth="1"/>
    <col min="10257" max="10257" width="20.85546875" style="144" customWidth="1"/>
    <col min="10258" max="10262" width="11" style="144" customWidth="1"/>
    <col min="10263" max="10496" width="9.140625" style="144"/>
    <col min="10497" max="10497" width="2" style="144" customWidth="1"/>
    <col min="10498" max="10498" width="8.140625" style="144" customWidth="1"/>
    <col min="10499" max="10499" width="20.28515625" style="144" customWidth="1"/>
    <col min="10500" max="10505" width="8.85546875" style="144" customWidth="1"/>
    <col min="10506" max="10506" width="9.42578125" style="144" customWidth="1"/>
    <col min="10507" max="10508" width="11.28515625" style="144" customWidth="1"/>
    <col min="10509" max="10510" width="8.85546875" style="144" customWidth="1"/>
    <col min="10511" max="10511" width="13.28515625" style="144" customWidth="1"/>
    <col min="10512" max="10512" width="9.42578125" style="144" customWidth="1"/>
    <col min="10513" max="10513" width="20.85546875" style="144" customWidth="1"/>
    <col min="10514" max="10518" width="11" style="144" customWidth="1"/>
    <col min="10519" max="10752" width="9.140625" style="144"/>
    <col min="10753" max="10753" width="2" style="144" customWidth="1"/>
    <col min="10754" max="10754" width="8.140625" style="144" customWidth="1"/>
    <col min="10755" max="10755" width="20.28515625" style="144" customWidth="1"/>
    <col min="10756" max="10761" width="8.85546875" style="144" customWidth="1"/>
    <col min="10762" max="10762" width="9.42578125" style="144" customWidth="1"/>
    <col min="10763" max="10764" width="11.28515625" style="144" customWidth="1"/>
    <col min="10765" max="10766" width="8.85546875" style="144" customWidth="1"/>
    <col min="10767" max="10767" width="13.28515625" style="144" customWidth="1"/>
    <col min="10768" max="10768" width="9.42578125" style="144" customWidth="1"/>
    <col min="10769" max="10769" width="20.85546875" style="144" customWidth="1"/>
    <col min="10770" max="10774" width="11" style="144" customWidth="1"/>
    <col min="10775" max="11008" width="9.140625" style="144"/>
    <col min="11009" max="11009" width="2" style="144" customWidth="1"/>
    <col min="11010" max="11010" width="8.140625" style="144" customWidth="1"/>
    <col min="11011" max="11011" width="20.28515625" style="144" customWidth="1"/>
    <col min="11012" max="11017" width="8.85546875" style="144" customWidth="1"/>
    <col min="11018" max="11018" width="9.42578125" style="144" customWidth="1"/>
    <col min="11019" max="11020" width="11.28515625" style="144" customWidth="1"/>
    <col min="11021" max="11022" width="8.85546875" style="144" customWidth="1"/>
    <col min="11023" max="11023" width="13.28515625" style="144" customWidth="1"/>
    <col min="11024" max="11024" width="9.42578125" style="144" customWidth="1"/>
    <col min="11025" max="11025" width="20.85546875" style="144" customWidth="1"/>
    <col min="11026" max="11030" width="11" style="144" customWidth="1"/>
    <col min="11031" max="11264" width="9.140625" style="144"/>
    <col min="11265" max="11265" width="2" style="144" customWidth="1"/>
    <col min="11266" max="11266" width="8.140625" style="144" customWidth="1"/>
    <col min="11267" max="11267" width="20.28515625" style="144" customWidth="1"/>
    <col min="11268" max="11273" width="8.85546875" style="144" customWidth="1"/>
    <col min="11274" max="11274" width="9.42578125" style="144" customWidth="1"/>
    <col min="11275" max="11276" width="11.28515625" style="144" customWidth="1"/>
    <col min="11277" max="11278" width="8.85546875" style="144" customWidth="1"/>
    <col min="11279" max="11279" width="13.28515625" style="144" customWidth="1"/>
    <col min="11280" max="11280" width="9.42578125" style="144" customWidth="1"/>
    <col min="11281" max="11281" width="20.85546875" style="144" customWidth="1"/>
    <col min="11282" max="11286" width="11" style="144" customWidth="1"/>
    <col min="11287" max="11520" width="9.140625" style="144"/>
    <col min="11521" max="11521" width="2" style="144" customWidth="1"/>
    <col min="11522" max="11522" width="8.140625" style="144" customWidth="1"/>
    <col min="11523" max="11523" width="20.28515625" style="144" customWidth="1"/>
    <col min="11524" max="11529" width="8.85546875" style="144" customWidth="1"/>
    <col min="11530" max="11530" width="9.42578125" style="144" customWidth="1"/>
    <col min="11531" max="11532" width="11.28515625" style="144" customWidth="1"/>
    <col min="11533" max="11534" width="8.85546875" style="144" customWidth="1"/>
    <col min="11535" max="11535" width="13.28515625" style="144" customWidth="1"/>
    <col min="11536" max="11536" width="9.42578125" style="144" customWidth="1"/>
    <col min="11537" max="11537" width="20.85546875" style="144" customWidth="1"/>
    <col min="11538" max="11542" width="11" style="144" customWidth="1"/>
    <col min="11543" max="11776" width="9.140625" style="144"/>
    <col min="11777" max="11777" width="2" style="144" customWidth="1"/>
    <col min="11778" max="11778" width="8.140625" style="144" customWidth="1"/>
    <col min="11779" max="11779" width="20.28515625" style="144" customWidth="1"/>
    <col min="11780" max="11785" width="8.85546875" style="144" customWidth="1"/>
    <col min="11786" max="11786" width="9.42578125" style="144" customWidth="1"/>
    <col min="11787" max="11788" width="11.28515625" style="144" customWidth="1"/>
    <col min="11789" max="11790" width="8.85546875" style="144" customWidth="1"/>
    <col min="11791" max="11791" width="13.28515625" style="144" customWidth="1"/>
    <col min="11792" max="11792" width="9.42578125" style="144" customWidth="1"/>
    <col min="11793" max="11793" width="20.85546875" style="144" customWidth="1"/>
    <col min="11794" max="11798" width="11" style="144" customWidth="1"/>
    <col min="11799" max="12032" width="9.140625" style="144"/>
    <col min="12033" max="12033" width="2" style="144" customWidth="1"/>
    <col min="12034" max="12034" width="8.140625" style="144" customWidth="1"/>
    <col min="12035" max="12035" width="20.28515625" style="144" customWidth="1"/>
    <col min="12036" max="12041" width="8.85546875" style="144" customWidth="1"/>
    <col min="12042" max="12042" width="9.42578125" style="144" customWidth="1"/>
    <col min="12043" max="12044" width="11.28515625" style="144" customWidth="1"/>
    <col min="12045" max="12046" width="8.85546875" style="144" customWidth="1"/>
    <col min="12047" max="12047" width="13.28515625" style="144" customWidth="1"/>
    <col min="12048" max="12048" width="9.42578125" style="144" customWidth="1"/>
    <col min="12049" max="12049" width="20.85546875" style="144" customWidth="1"/>
    <col min="12050" max="12054" width="11" style="144" customWidth="1"/>
    <col min="12055" max="12288" width="9.140625" style="144"/>
    <col min="12289" max="12289" width="2" style="144" customWidth="1"/>
    <col min="12290" max="12290" width="8.140625" style="144" customWidth="1"/>
    <col min="12291" max="12291" width="20.28515625" style="144" customWidth="1"/>
    <col min="12292" max="12297" width="8.85546875" style="144" customWidth="1"/>
    <col min="12298" max="12298" width="9.42578125" style="144" customWidth="1"/>
    <col min="12299" max="12300" width="11.28515625" style="144" customWidth="1"/>
    <col min="12301" max="12302" width="8.85546875" style="144" customWidth="1"/>
    <col min="12303" max="12303" width="13.28515625" style="144" customWidth="1"/>
    <col min="12304" max="12304" width="9.42578125" style="144" customWidth="1"/>
    <col min="12305" max="12305" width="20.85546875" style="144" customWidth="1"/>
    <col min="12306" max="12310" width="11" style="144" customWidth="1"/>
    <col min="12311" max="12544" width="9.140625" style="144"/>
    <col min="12545" max="12545" width="2" style="144" customWidth="1"/>
    <col min="12546" max="12546" width="8.140625" style="144" customWidth="1"/>
    <col min="12547" max="12547" width="20.28515625" style="144" customWidth="1"/>
    <col min="12548" max="12553" width="8.85546875" style="144" customWidth="1"/>
    <col min="12554" max="12554" width="9.42578125" style="144" customWidth="1"/>
    <col min="12555" max="12556" width="11.28515625" style="144" customWidth="1"/>
    <col min="12557" max="12558" width="8.85546875" style="144" customWidth="1"/>
    <col min="12559" max="12559" width="13.28515625" style="144" customWidth="1"/>
    <col min="12560" max="12560" width="9.42578125" style="144" customWidth="1"/>
    <col min="12561" max="12561" width="20.85546875" style="144" customWidth="1"/>
    <col min="12562" max="12566" width="11" style="144" customWidth="1"/>
    <col min="12567" max="12800" width="9.140625" style="144"/>
    <col min="12801" max="12801" width="2" style="144" customWidth="1"/>
    <col min="12802" max="12802" width="8.140625" style="144" customWidth="1"/>
    <col min="12803" max="12803" width="20.28515625" style="144" customWidth="1"/>
    <col min="12804" max="12809" width="8.85546875" style="144" customWidth="1"/>
    <col min="12810" max="12810" width="9.42578125" style="144" customWidth="1"/>
    <col min="12811" max="12812" width="11.28515625" style="144" customWidth="1"/>
    <col min="12813" max="12814" width="8.85546875" style="144" customWidth="1"/>
    <col min="12815" max="12815" width="13.28515625" style="144" customWidth="1"/>
    <col min="12816" max="12816" width="9.42578125" style="144" customWidth="1"/>
    <col min="12817" max="12817" width="20.85546875" style="144" customWidth="1"/>
    <col min="12818" max="12822" width="11" style="144" customWidth="1"/>
    <col min="12823" max="13056" width="9.140625" style="144"/>
    <col min="13057" max="13057" width="2" style="144" customWidth="1"/>
    <col min="13058" max="13058" width="8.140625" style="144" customWidth="1"/>
    <col min="13059" max="13059" width="20.28515625" style="144" customWidth="1"/>
    <col min="13060" max="13065" width="8.85546875" style="144" customWidth="1"/>
    <col min="13066" max="13066" width="9.42578125" style="144" customWidth="1"/>
    <col min="13067" max="13068" width="11.28515625" style="144" customWidth="1"/>
    <col min="13069" max="13070" width="8.85546875" style="144" customWidth="1"/>
    <col min="13071" max="13071" width="13.28515625" style="144" customWidth="1"/>
    <col min="13072" max="13072" width="9.42578125" style="144" customWidth="1"/>
    <col min="13073" max="13073" width="20.85546875" style="144" customWidth="1"/>
    <col min="13074" max="13078" width="11" style="144" customWidth="1"/>
    <col min="13079" max="13312" width="9.140625" style="144"/>
    <col min="13313" max="13313" width="2" style="144" customWidth="1"/>
    <col min="13314" max="13314" width="8.140625" style="144" customWidth="1"/>
    <col min="13315" max="13315" width="20.28515625" style="144" customWidth="1"/>
    <col min="13316" max="13321" width="8.85546875" style="144" customWidth="1"/>
    <col min="13322" max="13322" width="9.42578125" style="144" customWidth="1"/>
    <col min="13323" max="13324" width="11.28515625" style="144" customWidth="1"/>
    <col min="13325" max="13326" width="8.85546875" style="144" customWidth="1"/>
    <col min="13327" max="13327" width="13.28515625" style="144" customWidth="1"/>
    <col min="13328" max="13328" width="9.42578125" style="144" customWidth="1"/>
    <col min="13329" max="13329" width="20.85546875" style="144" customWidth="1"/>
    <col min="13330" max="13334" width="11" style="144" customWidth="1"/>
    <col min="13335" max="13568" width="9.140625" style="144"/>
    <col min="13569" max="13569" width="2" style="144" customWidth="1"/>
    <col min="13570" max="13570" width="8.140625" style="144" customWidth="1"/>
    <col min="13571" max="13571" width="20.28515625" style="144" customWidth="1"/>
    <col min="13572" max="13577" width="8.85546875" style="144" customWidth="1"/>
    <col min="13578" max="13578" width="9.42578125" style="144" customWidth="1"/>
    <col min="13579" max="13580" width="11.28515625" style="144" customWidth="1"/>
    <col min="13581" max="13582" width="8.85546875" style="144" customWidth="1"/>
    <col min="13583" max="13583" width="13.28515625" style="144" customWidth="1"/>
    <col min="13584" max="13584" width="9.42578125" style="144" customWidth="1"/>
    <col min="13585" max="13585" width="20.85546875" style="144" customWidth="1"/>
    <col min="13586" max="13590" width="11" style="144" customWidth="1"/>
    <col min="13591" max="13824" width="9.140625" style="144"/>
    <col min="13825" max="13825" width="2" style="144" customWidth="1"/>
    <col min="13826" max="13826" width="8.140625" style="144" customWidth="1"/>
    <col min="13827" max="13827" width="20.28515625" style="144" customWidth="1"/>
    <col min="13828" max="13833" width="8.85546875" style="144" customWidth="1"/>
    <col min="13834" max="13834" width="9.42578125" style="144" customWidth="1"/>
    <col min="13835" max="13836" width="11.28515625" style="144" customWidth="1"/>
    <col min="13837" max="13838" width="8.85546875" style="144" customWidth="1"/>
    <col min="13839" max="13839" width="13.28515625" style="144" customWidth="1"/>
    <col min="13840" max="13840" width="9.42578125" style="144" customWidth="1"/>
    <col min="13841" max="13841" width="20.85546875" style="144" customWidth="1"/>
    <col min="13842" max="13846" width="11" style="144" customWidth="1"/>
    <col min="13847" max="14080" width="9.140625" style="144"/>
    <col min="14081" max="14081" width="2" style="144" customWidth="1"/>
    <col min="14082" max="14082" width="8.140625" style="144" customWidth="1"/>
    <col min="14083" max="14083" width="20.28515625" style="144" customWidth="1"/>
    <col min="14084" max="14089" width="8.85546875" style="144" customWidth="1"/>
    <col min="14090" max="14090" width="9.42578125" style="144" customWidth="1"/>
    <col min="14091" max="14092" width="11.28515625" style="144" customWidth="1"/>
    <col min="14093" max="14094" width="8.85546875" style="144" customWidth="1"/>
    <col min="14095" max="14095" width="13.28515625" style="144" customWidth="1"/>
    <col min="14096" max="14096" width="9.42578125" style="144" customWidth="1"/>
    <col min="14097" max="14097" width="20.85546875" style="144" customWidth="1"/>
    <col min="14098" max="14102" width="11" style="144" customWidth="1"/>
    <col min="14103" max="14336" width="9.140625" style="144"/>
    <col min="14337" max="14337" width="2" style="144" customWidth="1"/>
    <col min="14338" max="14338" width="8.140625" style="144" customWidth="1"/>
    <col min="14339" max="14339" width="20.28515625" style="144" customWidth="1"/>
    <col min="14340" max="14345" width="8.85546875" style="144" customWidth="1"/>
    <col min="14346" max="14346" width="9.42578125" style="144" customWidth="1"/>
    <col min="14347" max="14348" width="11.28515625" style="144" customWidth="1"/>
    <col min="14349" max="14350" width="8.85546875" style="144" customWidth="1"/>
    <col min="14351" max="14351" width="13.28515625" style="144" customWidth="1"/>
    <col min="14352" max="14352" width="9.42578125" style="144" customWidth="1"/>
    <col min="14353" max="14353" width="20.85546875" style="144" customWidth="1"/>
    <col min="14354" max="14358" width="11" style="144" customWidth="1"/>
    <col min="14359" max="14592" width="9.140625" style="144"/>
    <col min="14593" max="14593" width="2" style="144" customWidth="1"/>
    <col min="14594" max="14594" width="8.140625" style="144" customWidth="1"/>
    <col min="14595" max="14595" width="20.28515625" style="144" customWidth="1"/>
    <col min="14596" max="14601" width="8.85546875" style="144" customWidth="1"/>
    <col min="14602" max="14602" width="9.42578125" style="144" customWidth="1"/>
    <col min="14603" max="14604" width="11.28515625" style="144" customWidth="1"/>
    <col min="14605" max="14606" width="8.85546875" style="144" customWidth="1"/>
    <col min="14607" max="14607" width="13.28515625" style="144" customWidth="1"/>
    <col min="14608" max="14608" width="9.42578125" style="144" customWidth="1"/>
    <col min="14609" max="14609" width="20.85546875" style="144" customWidth="1"/>
    <col min="14610" max="14614" width="11" style="144" customWidth="1"/>
    <col min="14615" max="14848" width="9.140625" style="144"/>
    <col min="14849" max="14849" width="2" style="144" customWidth="1"/>
    <col min="14850" max="14850" width="8.140625" style="144" customWidth="1"/>
    <col min="14851" max="14851" width="20.28515625" style="144" customWidth="1"/>
    <col min="14852" max="14857" width="8.85546875" style="144" customWidth="1"/>
    <col min="14858" max="14858" width="9.42578125" style="144" customWidth="1"/>
    <col min="14859" max="14860" width="11.28515625" style="144" customWidth="1"/>
    <col min="14861" max="14862" width="8.85546875" style="144" customWidth="1"/>
    <col min="14863" max="14863" width="13.28515625" style="144" customWidth="1"/>
    <col min="14864" max="14864" width="9.42578125" style="144" customWidth="1"/>
    <col min="14865" max="14865" width="20.85546875" style="144" customWidth="1"/>
    <col min="14866" max="14870" width="11" style="144" customWidth="1"/>
    <col min="14871" max="15104" width="9.140625" style="144"/>
    <col min="15105" max="15105" width="2" style="144" customWidth="1"/>
    <col min="15106" max="15106" width="8.140625" style="144" customWidth="1"/>
    <col min="15107" max="15107" width="20.28515625" style="144" customWidth="1"/>
    <col min="15108" max="15113" width="8.85546875" style="144" customWidth="1"/>
    <col min="15114" max="15114" width="9.42578125" style="144" customWidth="1"/>
    <col min="15115" max="15116" width="11.28515625" style="144" customWidth="1"/>
    <col min="15117" max="15118" width="8.85546875" style="144" customWidth="1"/>
    <col min="15119" max="15119" width="13.28515625" style="144" customWidth="1"/>
    <col min="15120" max="15120" width="9.42578125" style="144" customWidth="1"/>
    <col min="15121" max="15121" width="20.85546875" style="144" customWidth="1"/>
    <col min="15122" max="15126" width="11" style="144" customWidth="1"/>
    <col min="15127" max="15360" width="9.140625" style="144"/>
    <col min="15361" max="15361" width="2" style="144" customWidth="1"/>
    <col min="15362" max="15362" width="8.140625" style="144" customWidth="1"/>
    <col min="15363" max="15363" width="20.28515625" style="144" customWidth="1"/>
    <col min="15364" max="15369" width="8.85546875" style="144" customWidth="1"/>
    <col min="15370" max="15370" width="9.42578125" style="144" customWidth="1"/>
    <col min="15371" max="15372" width="11.28515625" style="144" customWidth="1"/>
    <col min="15373" max="15374" width="8.85546875" style="144" customWidth="1"/>
    <col min="15375" max="15375" width="13.28515625" style="144" customWidth="1"/>
    <col min="15376" max="15376" width="9.42578125" style="144" customWidth="1"/>
    <col min="15377" max="15377" width="20.85546875" style="144" customWidth="1"/>
    <col min="15378" max="15382" width="11" style="144" customWidth="1"/>
    <col min="15383" max="15616" width="9.140625" style="144"/>
    <col min="15617" max="15617" width="2" style="144" customWidth="1"/>
    <col min="15618" max="15618" width="8.140625" style="144" customWidth="1"/>
    <col min="15619" max="15619" width="20.28515625" style="144" customWidth="1"/>
    <col min="15620" max="15625" width="8.85546875" style="144" customWidth="1"/>
    <col min="15626" max="15626" width="9.42578125" style="144" customWidth="1"/>
    <col min="15627" max="15628" width="11.28515625" style="144" customWidth="1"/>
    <col min="15629" max="15630" width="8.85546875" style="144" customWidth="1"/>
    <col min="15631" max="15631" width="13.28515625" style="144" customWidth="1"/>
    <col min="15632" max="15632" width="9.42578125" style="144" customWidth="1"/>
    <col min="15633" max="15633" width="20.85546875" style="144" customWidth="1"/>
    <col min="15634" max="15638" width="11" style="144" customWidth="1"/>
    <col min="15639" max="15872" width="9.140625" style="144"/>
    <col min="15873" max="15873" width="2" style="144" customWidth="1"/>
    <col min="15874" max="15874" width="8.140625" style="144" customWidth="1"/>
    <col min="15875" max="15875" width="20.28515625" style="144" customWidth="1"/>
    <col min="15876" max="15881" width="8.85546875" style="144" customWidth="1"/>
    <col min="15882" max="15882" width="9.42578125" style="144" customWidth="1"/>
    <col min="15883" max="15884" width="11.28515625" style="144" customWidth="1"/>
    <col min="15885" max="15886" width="8.85546875" style="144" customWidth="1"/>
    <col min="15887" max="15887" width="13.28515625" style="144" customWidth="1"/>
    <col min="15888" max="15888" width="9.42578125" style="144" customWidth="1"/>
    <col min="15889" max="15889" width="20.85546875" style="144" customWidth="1"/>
    <col min="15890" max="15894" width="11" style="144" customWidth="1"/>
    <col min="15895" max="16128" width="9.140625" style="144"/>
    <col min="16129" max="16129" width="2" style="144" customWidth="1"/>
    <col min="16130" max="16130" width="8.140625" style="144" customWidth="1"/>
    <col min="16131" max="16131" width="20.28515625" style="144" customWidth="1"/>
    <col min="16132" max="16137" width="8.85546875" style="144" customWidth="1"/>
    <col min="16138" max="16138" width="9.42578125" style="144" customWidth="1"/>
    <col min="16139" max="16140" width="11.28515625" style="144" customWidth="1"/>
    <col min="16141" max="16142" width="8.85546875" style="144" customWidth="1"/>
    <col min="16143" max="16143" width="13.28515625" style="144" customWidth="1"/>
    <col min="16144" max="16144" width="9.42578125" style="144" customWidth="1"/>
    <col min="16145" max="16145" width="20.85546875" style="144" customWidth="1"/>
    <col min="16146" max="16150" width="11" style="144" customWidth="1"/>
    <col min="16151" max="16384" width="9.140625" style="144"/>
  </cols>
  <sheetData>
    <row r="1" spans="2:15">
      <c r="B1" s="144" t="s">
        <v>7</v>
      </c>
      <c r="D1" s="145"/>
      <c r="O1" s="153">
        <v>44351</v>
      </c>
    </row>
    <row r="2" spans="2:15" ht="14.45" customHeight="1">
      <c r="B2" s="212" t="s">
        <v>80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2:15" ht="14.45" customHeight="1">
      <c r="B3" s="213" t="s">
        <v>42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2:15" ht="14.45" customHeight="1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09" t="s">
        <v>46</v>
      </c>
    </row>
    <row r="5" spans="2:15" ht="14.45" customHeight="1">
      <c r="B5" s="214" t="s">
        <v>0</v>
      </c>
      <c r="C5" s="184" t="s">
        <v>1</v>
      </c>
      <c r="D5" s="186" t="s">
        <v>102</v>
      </c>
      <c r="E5" s="187"/>
      <c r="F5" s="187"/>
      <c r="G5" s="187"/>
      <c r="H5" s="188"/>
      <c r="I5" s="187" t="s">
        <v>92</v>
      </c>
      <c r="J5" s="187"/>
      <c r="K5" s="186" t="s">
        <v>103</v>
      </c>
      <c r="L5" s="187"/>
      <c r="M5" s="187"/>
      <c r="N5" s="187"/>
      <c r="O5" s="188"/>
    </row>
    <row r="6" spans="2:15" ht="14.45" customHeight="1">
      <c r="B6" s="201"/>
      <c r="C6" s="185"/>
      <c r="D6" s="198" t="s">
        <v>104</v>
      </c>
      <c r="E6" s="199"/>
      <c r="F6" s="199"/>
      <c r="G6" s="199"/>
      <c r="H6" s="200"/>
      <c r="I6" s="199" t="s">
        <v>93</v>
      </c>
      <c r="J6" s="199"/>
      <c r="K6" s="198" t="s">
        <v>105</v>
      </c>
      <c r="L6" s="199"/>
      <c r="M6" s="199"/>
      <c r="N6" s="199"/>
      <c r="O6" s="200"/>
    </row>
    <row r="7" spans="2:15" ht="14.45" customHeight="1">
      <c r="B7" s="201"/>
      <c r="C7" s="201"/>
      <c r="D7" s="180">
        <v>2021</v>
      </c>
      <c r="E7" s="181"/>
      <c r="F7" s="189">
        <v>2020</v>
      </c>
      <c r="G7" s="189"/>
      <c r="H7" s="191" t="s">
        <v>32</v>
      </c>
      <c r="I7" s="193">
        <v>2021</v>
      </c>
      <c r="J7" s="180" t="s">
        <v>106</v>
      </c>
      <c r="K7" s="180">
        <v>2021</v>
      </c>
      <c r="L7" s="181"/>
      <c r="M7" s="189">
        <v>2020</v>
      </c>
      <c r="N7" s="181"/>
      <c r="O7" s="171" t="s">
        <v>32</v>
      </c>
    </row>
    <row r="8" spans="2:15" ht="14.45" customHeight="1">
      <c r="B8" s="202" t="s">
        <v>33</v>
      </c>
      <c r="C8" s="202" t="s">
        <v>34</v>
      </c>
      <c r="D8" s="182"/>
      <c r="E8" s="183"/>
      <c r="F8" s="190"/>
      <c r="G8" s="190"/>
      <c r="H8" s="192"/>
      <c r="I8" s="194"/>
      <c r="J8" s="195"/>
      <c r="K8" s="182"/>
      <c r="L8" s="183"/>
      <c r="M8" s="190"/>
      <c r="N8" s="183"/>
      <c r="O8" s="171"/>
    </row>
    <row r="9" spans="2:15" ht="14.45" customHeight="1">
      <c r="B9" s="202"/>
      <c r="C9" s="202"/>
      <c r="D9" s="158" t="s">
        <v>35</v>
      </c>
      <c r="E9" s="160" t="s">
        <v>2</v>
      </c>
      <c r="F9" s="159" t="s">
        <v>35</v>
      </c>
      <c r="G9" s="56" t="s">
        <v>2</v>
      </c>
      <c r="H9" s="174" t="s">
        <v>36</v>
      </c>
      <c r="I9" s="57" t="s">
        <v>35</v>
      </c>
      <c r="J9" s="176" t="s">
        <v>107</v>
      </c>
      <c r="K9" s="158" t="s">
        <v>35</v>
      </c>
      <c r="L9" s="55" t="s">
        <v>2</v>
      </c>
      <c r="M9" s="159" t="s">
        <v>35</v>
      </c>
      <c r="N9" s="55" t="s">
        <v>2</v>
      </c>
      <c r="O9" s="178" t="s">
        <v>36</v>
      </c>
    </row>
    <row r="10" spans="2:15" ht="14.45" customHeight="1">
      <c r="B10" s="203"/>
      <c r="C10" s="203"/>
      <c r="D10" s="161" t="s">
        <v>37</v>
      </c>
      <c r="E10" s="162" t="s">
        <v>38</v>
      </c>
      <c r="F10" s="53" t="s">
        <v>37</v>
      </c>
      <c r="G10" s="54" t="s">
        <v>38</v>
      </c>
      <c r="H10" s="175"/>
      <c r="I10" s="58" t="s">
        <v>37</v>
      </c>
      <c r="J10" s="177"/>
      <c r="K10" s="161" t="s">
        <v>37</v>
      </c>
      <c r="L10" s="162" t="s">
        <v>38</v>
      </c>
      <c r="M10" s="53" t="s">
        <v>37</v>
      </c>
      <c r="N10" s="162" t="s">
        <v>38</v>
      </c>
      <c r="O10" s="179"/>
    </row>
    <row r="11" spans="2:15" ht="14.45" customHeight="1">
      <c r="B11" s="66">
        <v>1</v>
      </c>
      <c r="C11" s="67" t="s">
        <v>14</v>
      </c>
      <c r="D11" s="68">
        <v>1362</v>
      </c>
      <c r="E11" s="69">
        <v>0.20620741862225586</v>
      </c>
      <c r="F11" s="68">
        <v>487</v>
      </c>
      <c r="G11" s="70">
        <v>0.13994252873563218</v>
      </c>
      <c r="H11" s="71">
        <v>1.7967145790554415</v>
      </c>
      <c r="I11" s="72">
        <v>1231</v>
      </c>
      <c r="J11" s="73">
        <v>0.10641754670999193</v>
      </c>
      <c r="K11" s="68">
        <v>5453</v>
      </c>
      <c r="L11" s="69">
        <v>0.17257967528562837</v>
      </c>
      <c r="M11" s="68">
        <v>2741</v>
      </c>
      <c r="N11" s="70">
        <v>0.1406001538856117</v>
      </c>
      <c r="O11" s="71">
        <v>0.98941991973732213</v>
      </c>
    </row>
    <row r="12" spans="2:15" ht="14.45" customHeight="1">
      <c r="B12" s="74">
        <v>2</v>
      </c>
      <c r="C12" s="75" t="s">
        <v>19</v>
      </c>
      <c r="D12" s="76">
        <v>858</v>
      </c>
      <c r="E12" s="77">
        <v>0.12990158970476912</v>
      </c>
      <c r="F12" s="76">
        <v>517</v>
      </c>
      <c r="G12" s="88">
        <v>0.14856321839080461</v>
      </c>
      <c r="H12" s="79">
        <v>0.65957446808510634</v>
      </c>
      <c r="I12" s="100">
        <v>871</v>
      </c>
      <c r="J12" s="89">
        <v>-1.4925373134328401E-2</v>
      </c>
      <c r="K12" s="76">
        <v>4292</v>
      </c>
      <c r="L12" s="77">
        <v>0.13583568060258885</v>
      </c>
      <c r="M12" s="76">
        <v>2639</v>
      </c>
      <c r="N12" s="88">
        <v>0.13536804308797126</v>
      </c>
      <c r="O12" s="79">
        <v>0.62637362637362637</v>
      </c>
    </row>
    <row r="13" spans="2:15" ht="14.45" customHeight="1">
      <c r="B13" s="74">
        <v>3</v>
      </c>
      <c r="C13" s="75" t="s">
        <v>16</v>
      </c>
      <c r="D13" s="76">
        <v>706</v>
      </c>
      <c r="E13" s="77">
        <v>0.10688872066616199</v>
      </c>
      <c r="F13" s="76">
        <v>488</v>
      </c>
      <c r="G13" s="88">
        <v>0.14022988505747128</v>
      </c>
      <c r="H13" s="79">
        <v>0.44672131147540983</v>
      </c>
      <c r="I13" s="100">
        <v>936</v>
      </c>
      <c r="J13" s="89">
        <v>-0.24572649572649574</v>
      </c>
      <c r="K13" s="76">
        <v>4116</v>
      </c>
      <c r="L13" s="77">
        <v>0.13026553153780424</v>
      </c>
      <c r="M13" s="76">
        <v>2397</v>
      </c>
      <c r="N13" s="88">
        <v>0.12295460374454989</v>
      </c>
      <c r="O13" s="79">
        <v>0.71714643304130155</v>
      </c>
    </row>
    <row r="14" spans="2:15" ht="14.45" customHeight="1">
      <c r="B14" s="74">
        <v>4</v>
      </c>
      <c r="C14" s="75" t="s">
        <v>15</v>
      </c>
      <c r="D14" s="76">
        <v>614</v>
      </c>
      <c r="E14" s="77">
        <v>9.2959878879636637E-2</v>
      </c>
      <c r="F14" s="76">
        <v>249</v>
      </c>
      <c r="G14" s="88">
        <v>7.1551724137931039E-2</v>
      </c>
      <c r="H14" s="79">
        <v>1.4658634538152611</v>
      </c>
      <c r="I14" s="100">
        <v>602</v>
      </c>
      <c r="J14" s="89">
        <v>1.9933554817275656E-2</v>
      </c>
      <c r="K14" s="76">
        <v>2836</v>
      </c>
      <c r="L14" s="77">
        <v>8.9755356521188726E-2</v>
      </c>
      <c r="M14" s="76">
        <v>1489</v>
      </c>
      <c r="N14" s="88">
        <v>7.6378558604770455E-2</v>
      </c>
      <c r="O14" s="79">
        <v>0.90463398253861649</v>
      </c>
    </row>
    <row r="15" spans="2:15" ht="14.45" customHeight="1">
      <c r="B15" s="101">
        <v>5</v>
      </c>
      <c r="C15" s="90" t="s">
        <v>20</v>
      </c>
      <c r="D15" s="102">
        <v>391</v>
      </c>
      <c r="E15" s="103">
        <v>5.9197577592732781E-2</v>
      </c>
      <c r="F15" s="102">
        <v>243</v>
      </c>
      <c r="G15" s="104">
        <v>6.9827586206896552E-2</v>
      </c>
      <c r="H15" s="105">
        <v>0.60905349794238672</v>
      </c>
      <c r="I15" s="106">
        <v>563</v>
      </c>
      <c r="J15" s="107">
        <v>-0.30550621669626998</v>
      </c>
      <c r="K15" s="102">
        <v>2534</v>
      </c>
      <c r="L15" s="103">
        <v>8.0197487103205997E-2</v>
      </c>
      <c r="M15" s="102">
        <v>1678</v>
      </c>
      <c r="N15" s="104">
        <v>8.6073352141574758E-2</v>
      </c>
      <c r="O15" s="105">
        <v>0.51013110846245535</v>
      </c>
    </row>
    <row r="16" spans="2:15" ht="14.45" customHeight="1">
      <c r="B16" s="66">
        <v>6</v>
      </c>
      <c r="C16" s="67" t="s">
        <v>12</v>
      </c>
      <c r="D16" s="68">
        <v>615</v>
      </c>
      <c r="E16" s="69">
        <v>9.3111279333838004E-2</v>
      </c>
      <c r="F16" s="68">
        <v>342</v>
      </c>
      <c r="G16" s="70">
        <v>9.8275862068965519E-2</v>
      </c>
      <c r="H16" s="71">
        <v>0.79824561403508776</v>
      </c>
      <c r="I16" s="72">
        <v>557</v>
      </c>
      <c r="J16" s="73">
        <v>0.10412926391382404</v>
      </c>
      <c r="K16" s="68">
        <v>2436</v>
      </c>
      <c r="L16" s="69">
        <v>7.7095926828496378E-2</v>
      </c>
      <c r="M16" s="68">
        <v>2322</v>
      </c>
      <c r="N16" s="70">
        <v>0.11910746345216722</v>
      </c>
      <c r="O16" s="71">
        <v>4.9095607235142058E-2</v>
      </c>
    </row>
    <row r="17" spans="2:23" ht="14.45" customHeight="1">
      <c r="B17" s="74">
        <v>7</v>
      </c>
      <c r="C17" s="75" t="s">
        <v>52</v>
      </c>
      <c r="D17" s="76">
        <v>523</v>
      </c>
      <c r="E17" s="77">
        <v>7.9182437547312648E-2</v>
      </c>
      <c r="F17" s="76">
        <v>112</v>
      </c>
      <c r="G17" s="88">
        <v>3.2183908045977011E-2</v>
      </c>
      <c r="H17" s="79">
        <v>3.6696428571428568</v>
      </c>
      <c r="I17" s="100">
        <v>448</v>
      </c>
      <c r="J17" s="89">
        <v>0.16741071428571419</v>
      </c>
      <c r="K17" s="76">
        <v>2156</v>
      </c>
      <c r="L17" s="77">
        <v>6.8234326043611737E-2</v>
      </c>
      <c r="M17" s="76">
        <v>965</v>
      </c>
      <c r="N17" s="88">
        <v>4.9499871761990256E-2</v>
      </c>
      <c r="O17" s="79">
        <v>1.2341968911917101</v>
      </c>
    </row>
    <row r="18" spans="2:23" ht="14.45" customHeight="1">
      <c r="B18" s="74">
        <v>8</v>
      </c>
      <c r="C18" s="75" t="s">
        <v>18</v>
      </c>
      <c r="D18" s="76">
        <v>297</v>
      </c>
      <c r="E18" s="77">
        <v>4.4965934897804691E-2</v>
      </c>
      <c r="F18" s="76">
        <v>320</v>
      </c>
      <c r="G18" s="88">
        <v>9.1954022988505746E-2</v>
      </c>
      <c r="H18" s="79">
        <v>-7.1875000000000022E-2</v>
      </c>
      <c r="I18" s="100">
        <v>357</v>
      </c>
      <c r="J18" s="89">
        <v>-0.16806722689075626</v>
      </c>
      <c r="K18" s="76">
        <v>2086</v>
      </c>
      <c r="L18" s="77">
        <v>6.601892584739058E-2</v>
      </c>
      <c r="M18" s="76">
        <v>1678</v>
      </c>
      <c r="N18" s="88">
        <v>8.6073352141574758E-2</v>
      </c>
      <c r="O18" s="79">
        <v>0.24314660309892733</v>
      </c>
    </row>
    <row r="19" spans="2:23" ht="14.45" customHeight="1">
      <c r="B19" s="74">
        <v>9</v>
      </c>
      <c r="C19" s="75" t="s">
        <v>17</v>
      </c>
      <c r="D19" s="76">
        <v>262</v>
      </c>
      <c r="E19" s="77">
        <v>3.9666919000757001E-2</v>
      </c>
      <c r="F19" s="76">
        <v>158</v>
      </c>
      <c r="G19" s="88">
        <v>4.5402298850574715E-2</v>
      </c>
      <c r="H19" s="79">
        <v>0.65822784810126578</v>
      </c>
      <c r="I19" s="100">
        <v>281</v>
      </c>
      <c r="J19" s="89">
        <v>-6.7615658362989328E-2</v>
      </c>
      <c r="K19" s="76">
        <v>1502</v>
      </c>
      <c r="L19" s="77">
        <v>4.7536158496059751E-2</v>
      </c>
      <c r="M19" s="76">
        <v>1103</v>
      </c>
      <c r="N19" s="88">
        <v>5.6578609899974354E-2</v>
      </c>
      <c r="O19" s="79">
        <v>0.36174070716228468</v>
      </c>
    </row>
    <row r="20" spans="2:23" ht="14.45" customHeight="1">
      <c r="B20" s="101">
        <v>10</v>
      </c>
      <c r="C20" s="90" t="s">
        <v>21</v>
      </c>
      <c r="D20" s="102">
        <v>341</v>
      </c>
      <c r="E20" s="103">
        <v>5.1627554882664649E-2</v>
      </c>
      <c r="F20" s="102">
        <v>155</v>
      </c>
      <c r="G20" s="104">
        <v>4.4540229885057472E-2</v>
      </c>
      <c r="H20" s="105">
        <v>1.2000000000000002</v>
      </c>
      <c r="I20" s="106">
        <v>272</v>
      </c>
      <c r="J20" s="107">
        <v>0.25367647058823528</v>
      </c>
      <c r="K20" s="102">
        <v>1407</v>
      </c>
      <c r="L20" s="103">
        <v>4.4529543944045319E-2</v>
      </c>
      <c r="M20" s="102">
        <v>1058</v>
      </c>
      <c r="N20" s="104">
        <v>5.4270325724544752E-2</v>
      </c>
      <c r="O20" s="105">
        <v>0.32986767485822299</v>
      </c>
    </row>
    <row r="21" spans="2:23" ht="14.45" customHeight="1">
      <c r="B21" s="66">
        <v>11</v>
      </c>
      <c r="C21" s="67" t="s">
        <v>45</v>
      </c>
      <c r="D21" s="68">
        <v>121</v>
      </c>
      <c r="E21" s="69">
        <v>1.8319454958364876E-2</v>
      </c>
      <c r="F21" s="68">
        <v>74</v>
      </c>
      <c r="G21" s="70">
        <v>2.1264367816091954E-2</v>
      </c>
      <c r="H21" s="71">
        <v>0.63513513513513509</v>
      </c>
      <c r="I21" s="72">
        <v>318</v>
      </c>
      <c r="J21" s="73">
        <v>-0.61949685534591192</v>
      </c>
      <c r="K21" s="68">
        <v>867</v>
      </c>
      <c r="L21" s="69">
        <v>2.7439313858910658E-2</v>
      </c>
      <c r="M21" s="68">
        <v>385</v>
      </c>
      <c r="N21" s="70">
        <v>1.9748653500897665E-2</v>
      </c>
      <c r="O21" s="71">
        <v>1.2519480519480521</v>
      </c>
    </row>
    <row r="22" spans="2:23" ht="14.45" customHeight="1">
      <c r="B22" s="74">
        <v>12</v>
      </c>
      <c r="C22" s="75" t="s">
        <v>4</v>
      </c>
      <c r="D22" s="76">
        <v>96</v>
      </c>
      <c r="E22" s="77">
        <v>1.453444360333081E-2</v>
      </c>
      <c r="F22" s="76">
        <v>73</v>
      </c>
      <c r="G22" s="88">
        <v>2.0977011494252875E-2</v>
      </c>
      <c r="H22" s="79">
        <v>0.31506849315068486</v>
      </c>
      <c r="I22" s="100">
        <v>99</v>
      </c>
      <c r="J22" s="89">
        <v>-3.0303030303030276E-2</v>
      </c>
      <c r="K22" s="76">
        <v>514</v>
      </c>
      <c r="L22" s="77">
        <v>1.6267367155109663E-2</v>
      </c>
      <c r="M22" s="76">
        <v>276</v>
      </c>
      <c r="N22" s="88">
        <v>1.4157476275968197E-2</v>
      </c>
      <c r="O22" s="79">
        <v>0.8623188405797102</v>
      </c>
    </row>
    <row r="23" spans="2:23" ht="14.45" customHeight="1">
      <c r="B23" s="74">
        <v>13</v>
      </c>
      <c r="C23" s="75" t="s">
        <v>83</v>
      </c>
      <c r="D23" s="76">
        <v>47</v>
      </c>
      <c r="E23" s="77">
        <v>7.1158213474640424E-3</v>
      </c>
      <c r="F23" s="76">
        <v>21</v>
      </c>
      <c r="G23" s="88">
        <v>6.0344827586206896E-3</v>
      </c>
      <c r="H23" s="79">
        <v>1.2380952380952381</v>
      </c>
      <c r="I23" s="100">
        <v>51</v>
      </c>
      <c r="J23" s="89">
        <v>-7.8431372549019662E-2</v>
      </c>
      <c r="K23" s="76">
        <v>175</v>
      </c>
      <c r="L23" s="77">
        <v>5.5385004905529004E-3</v>
      </c>
      <c r="M23" s="76">
        <v>47</v>
      </c>
      <c r="N23" s="88">
        <v>2.4108745832264683E-3</v>
      </c>
      <c r="O23" s="79">
        <v>2.7234042553191489</v>
      </c>
    </row>
    <row r="24" spans="2:23" ht="14.45" customHeight="1">
      <c r="B24" s="74">
        <v>14</v>
      </c>
      <c r="C24" s="75" t="s">
        <v>22</v>
      </c>
      <c r="D24" s="76">
        <v>60</v>
      </c>
      <c r="E24" s="77">
        <v>9.0840272520817562E-3</v>
      </c>
      <c r="F24" s="76">
        <v>13</v>
      </c>
      <c r="G24" s="88">
        <v>3.7356321839080459E-3</v>
      </c>
      <c r="H24" s="79">
        <v>3.615384615384615</v>
      </c>
      <c r="I24" s="100">
        <v>35</v>
      </c>
      <c r="J24" s="89">
        <v>0.71428571428571419</v>
      </c>
      <c r="K24" s="76">
        <v>173</v>
      </c>
      <c r="L24" s="77">
        <v>5.4752033420894389E-3</v>
      </c>
      <c r="M24" s="76">
        <v>120</v>
      </c>
      <c r="N24" s="88">
        <v>6.1554244678122599E-3</v>
      </c>
      <c r="O24" s="79">
        <v>0.44166666666666665</v>
      </c>
    </row>
    <row r="25" spans="2:23">
      <c r="B25" s="101">
        <v>15</v>
      </c>
      <c r="C25" s="90" t="s">
        <v>84</v>
      </c>
      <c r="D25" s="102">
        <v>31</v>
      </c>
      <c r="E25" s="103">
        <v>4.6934140802422407E-3</v>
      </c>
      <c r="F25" s="102">
        <v>11</v>
      </c>
      <c r="G25" s="104">
        <v>3.160919540229885E-3</v>
      </c>
      <c r="H25" s="105">
        <v>1.8181818181818183</v>
      </c>
      <c r="I25" s="106">
        <v>36</v>
      </c>
      <c r="J25" s="107">
        <v>-0.13888888888888884</v>
      </c>
      <c r="K25" s="102">
        <v>139</v>
      </c>
      <c r="L25" s="103">
        <v>4.39915181821059E-3</v>
      </c>
      <c r="M25" s="102">
        <v>77</v>
      </c>
      <c r="N25" s="104">
        <v>3.9497307001795335E-3</v>
      </c>
      <c r="O25" s="105">
        <v>0.80519480519480524</v>
      </c>
    </row>
    <row r="26" spans="2:23">
      <c r="B26" s="210" t="s">
        <v>58</v>
      </c>
      <c r="C26" s="211"/>
      <c r="D26" s="154">
        <f>SUM(D11:D25)</f>
        <v>6324</v>
      </c>
      <c r="E26" s="48">
        <f>D26/D28</f>
        <v>0.95745647236941711</v>
      </c>
      <c r="F26" s="154">
        <f>SUM(F11:F25)</f>
        <v>3263</v>
      </c>
      <c r="G26" s="48">
        <f>F26/F28</f>
        <v>0.93764367816091954</v>
      </c>
      <c r="H26" s="47">
        <f>D26/F26-1</f>
        <v>0.9380937787312289</v>
      </c>
      <c r="I26" s="154">
        <f>SUM(I11:I25)</f>
        <v>6657</v>
      </c>
      <c r="J26" s="48">
        <f>D26/I26-1</f>
        <v>-5.0022532672374997E-2</v>
      </c>
      <c r="K26" s="154">
        <f>SUM(K11:K25)</f>
        <v>30686</v>
      </c>
      <c r="L26" s="48">
        <f>K26/K28</f>
        <v>0.97116814887489322</v>
      </c>
      <c r="M26" s="154">
        <f>SUM(M11:M25)</f>
        <v>18975</v>
      </c>
      <c r="N26" s="48">
        <f>M26/M28</f>
        <v>0.97332649397281357</v>
      </c>
      <c r="O26" s="47">
        <f>K26/M26-1</f>
        <v>0.61718050065876162</v>
      </c>
    </row>
    <row r="27" spans="2:23">
      <c r="B27" s="210" t="s">
        <v>39</v>
      </c>
      <c r="C27" s="211"/>
      <c r="D27" s="155">
        <f>D28-SUM(D11:D25)</f>
        <v>281</v>
      </c>
      <c r="E27" s="48">
        <f>D27/D28</f>
        <v>4.2543527630582889E-2</v>
      </c>
      <c r="F27" s="155">
        <f>F28-SUM(F11:F25)</f>
        <v>217</v>
      </c>
      <c r="G27" s="135">
        <f>F27/F28</f>
        <v>6.2356321839080457E-2</v>
      </c>
      <c r="H27" s="47">
        <f>D27/F27-1</f>
        <v>0.29493087557603692</v>
      </c>
      <c r="I27" s="155">
        <f>I28-SUM(I11:I25)</f>
        <v>253</v>
      </c>
      <c r="J27" s="136">
        <f>D27/I27-1</f>
        <v>0.11067193675889331</v>
      </c>
      <c r="K27" s="155">
        <f>K28-SUM(K11:K25)</f>
        <v>911</v>
      </c>
      <c r="L27" s="48">
        <f>K27/K28</f>
        <v>2.8831851125106812E-2</v>
      </c>
      <c r="M27" s="155">
        <f>M28-SUM(M11:M25)</f>
        <v>520</v>
      </c>
      <c r="N27" s="48">
        <f>M27/M28</f>
        <v>2.6673506027186458E-2</v>
      </c>
      <c r="O27" s="47">
        <f>K27/M27-1</f>
        <v>0.75192307692307692</v>
      </c>
    </row>
    <row r="28" spans="2:23">
      <c r="B28" s="206" t="s">
        <v>40</v>
      </c>
      <c r="C28" s="207"/>
      <c r="D28" s="50">
        <v>6605</v>
      </c>
      <c r="E28" s="82">
        <v>1</v>
      </c>
      <c r="F28" s="50">
        <v>3480</v>
      </c>
      <c r="G28" s="83">
        <v>0.99999999999999989</v>
      </c>
      <c r="H28" s="45">
        <v>0.89798850574712641</v>
      </c>
      <c r="I28" s="51">
        <v>6910</v>
      </c>
      <c r="J28" s="46">
        <v>-4.4138929088277878E-2</v>
      </c>
      <c r="K28" s="50">
        <v>31597</v>
      </c>
      <c r="L28" s="82">
        <v>1</v>
      </c>
      <c r="M28" s="50">
        <v>19495</v>
      </c>
      <c r="N28" s="83">
        <v>1.0000000000000002</v>
      </c>
      <c r="O28" s="45">
        <v>0.62077455757886635</v>
      </c>
    </row>
    <row r="29" spans="2:23">
      <c r="B29" s="144" t="s">
        <v>85</v>
      </c>
      <c r="C29" s="146"/>
    </row>
    <row r="30" spans="2:23">
      <c r="B30" s="147" t="s">
        <v>86</v>
      </c>
    </row>
    <row r="31" spans="2:23">
      <c r="B31" s="148"/>
    </row>
    <row r="32" spans="2:23">
      <c r="B32" s="212" t="s">
        <v>108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146"/>
      <c r="P32" s="212" t="s">
        <v>87</v>
      </c>
      <c r="Q32" s="212"/>
      <c r="R32" s="212"/>
      <c r="S32" s="212"/>
      <c r="T32" s="212"/>
      <c r="U32" s="212"/>
      <c r="V32" s="212"/>
      <c r="W32" s="212"/>
    </row>
    <row r="33" spans="2:23">
      <c r="B33" s="213" t="s">
        <v>109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146"/>
      <c r="P33" s="213" t="s">
        <v>88</v>
      </c>
      <c r="Q33" s="213"/>
      <c r="R33" s="213"/>
      <c r="S33" s="213"/>
      <c r="T33" s="213"/>
      <c r="U33" s="213"/>
      <c r="V33" s="213"/>
      <c r="W33" s="213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46</v>
      </c>
      <c r="P34" s="149"/>
      <c r="Q34" s="149"/>
      <c r="R34" s="149"/>
      <c r="S34" s="149"/>
      <c r="T34" s="149"/>
      <c r="U34" s="149"/>
      <c r="V34" s="108"/>
      <c r="W34" s="109" t="s">
        <v>46</v>
      </c>
    </row>
    <row r="35" spans="2:23">
      <c r="B35" s="184" t="s">
        <v>0</v>
      </c>
      <c r="C35" s="184" t="s">
        <v>63</v>
      </c>
      <c r="D35" s="186" t="s">
        <v>102</v>
      </c>
      <c r="E35" s="187"/>
      <c r="F35" s="187"/>
      <c r="G35" s="187"/>
      <c r="H35" s="187"/>
      <c r="I35" s="188"/>
      <c r="J35" s="186" t="s">
        <v>92</v>
      </c>
      <c r="K35" s="187"/>
      <c r="L35" s="188"/>
      <c r="P35" s="214" t="s">
        <v>0</v>
      </c>
      <c r="Q35" s="214" t="s">
        <v>63</v>
      </c>
      <c r="R35" s="186" t="s">
        <v>103</v>
      </c>
      <c r="S35" s="187"/>
      <c r="T35" s="187"/>
      <c r="U35" s="187"/>
      <c r="V35" s="187"/>
      <c r="W35" s="188"/>
    </row>
    <row r="36" spans="2:23" ht="15" customHeight="1">
      <c r="B36" s="185"/>
      <c r="C36" s="185"/>
      <c r="D36" s="198" t="s">
        <v>104</v>
      </c>
      <c r="E36" s="199"/>
      <c r="F36" s="199"/>
      <c r="G36" s="199"/>
      <c r="H36" s="199"/>
      <c r="I36" s="200"/>
      <c r="J36" s="198" t="s">
        <v>93</v>
      </c>
      <c r="K36" s="199"/>
      <c r="L36" s="200"/>
      <c r="P36" s="201"/>
      <c r="Q36" s="201"/>
      <c r="R36" s="198" t="s">
        <v>105</v>
      </c>
      <c r="S36" s="199"/>
      <c r="T36" s="199"/>
      <c r="U36" s="199"/>
      <c r="V36" s="199"/>
      <c r="W36" s="200"/>
    </row>
    <row r="37" spans="2:23" ht="15" customHeight="1">
      <c r="B37" s="185"/>
      <c r="C37" s="185"/>
      <c r="D37" s="180">
        <v>2021</v>
      </c>
      <c r="E37" s="181"/>
      <c r="F37" s="189">
        <v>2020</v>
      </c>
      <c r="G37" s="181"/>
      <c r="H37" s="191" t="s">
        <v>32</v>
      </c>
      <c r="I37" s="220" t="s">
        <v>64</v>
      </c>
      <c r="J37" s="222">
        <v>2021</v>
      </c>
      <c r="K37" s="221" t="s">
        <v>106</v>
      </c>
      <c r="L37" s="220" t="s">
        <v>110</v>
      </c>
      <c r="P37" s="201"/>
      <c r="Q37" s="201"/>
      <c r="R37" s="180">
        <v>2021</v>
      </c>
      <c r="S37" s="181"/>
      <c r="T37" s="180">
        <v>2020</v>
      </c>
      <c r="U37" s="181"/>
      <c r="V37" s="191" t="s">
        <v>32</v>
      </c>
      <c r="W37" s="215" t="s">
        <v>77</v>
      </c>
    </row>
    <row r="38" spans="2:23">
      <c r="B38" s="172" t="s">
        <v>33</v>
      </c>
      <c r="C38" s="172" t="s">
        <v>63</v>
      </c>
      <c r="D38" s="182"/>
      <c r="E38" s="183"/>
      <c r="F38" s="190"/>
      <c r="G38" s="183"/>
      <c r="H38" s="192"/>
      <c r="I38" s="221"/>
      <c r="J38" s="222"/>
      <c r="K38" s="221"/>
      <c r="L38" s="221"/>
      <c r="P38" s="202" t="s">
        <v>33</v>
      </c>
      <c r="Q38" s="202" t="s">
        <v>63</v>
      </c>
      <c r="R38" s="182"/>
      <c r="S38" s="183"/>
      <c r="T38" s="182"/>
      <c r="U38" s="183"/>
      <c r="V38" s="192"/>
      <c r="W38" s="216"/>
    </row>
    <row r="39" spans="2:23" ht="15" customHeight="1">
      <c r="B39" s="172"/>
      <c r="C39" s="172"/>
      <c r="D39" s="158" t="s">
        <v>35</v>
      </c>
      <c r="E39" s="110" t="s">
        <v>2</v>
      </c>
      <c r="F39" s="158" t="s">
        <v>35</v>
      </c>
      <c r="G39" s="110" t="s">
        <v>2</v>
      </c>
      <c r="H39" s="174" t="s">
        <v>36</v>
      </c>
      <c r="I39" s="174" t="s">
        <v>65</v>
      </c>
      <c r="J39" s="111" t="s">
        <v>35</v>
      </c>
      <c r="K39" s="218" t="s">
        <v>107</v>
      </c>
      <c r="L39" s="218" t="s">
        <v>111</v>
      </c>
      <c r="P39" s="202"/>
      <c r="Q39" s="202"/>
      <c r="R39" s="158" t="s">
        <v>35</v>
      </c>
      <c r="S39" s="110" t="s">
        <v>2</v>
      </c>
      <c r="T39" s="158" t="s">
        <v>35</v>
      </c>
      <c r="U39" s="110" t="s">
        <v>2</v>
      </c>
      <c r="V39" s="174" t="s">
        <v>36</v>
      </c>
      <c r="W39" s="208" t="s">
        <v>78</v>
      </c>
    </row>
    <row r="40" spans="2:23" ht="14.25" customHeight="1">
      <c r="B40" s="173"/>
      <c r="C40" s="173"/>
      <c r="D40" s="161" t="s">
        <v>37</v>
      </c>
      <c r="E40" s="54" t="s">
        <v>38</v>
      </c>
      <c r="F40" s="161" t="s">
        <v>37</v>
      </c>
      <c r="G40" s="54" t="s">
        <v>38</v>
      </c>
      <c r="H40" s="217"/>
      <c r="I40" s="217"/>
      <c r="J40" s="161" t="s">
        <v>37</v>
      </c>
      <c r="K40" s="219"/>
      <c r="L40" s="219"/>
      <c r="P40" s="203"/>
      <c r="Q40" s="203"/>
      <c r="R40" s="161" t="s">
        <v>37</v>
      </c>
      <c r="S40" s="54" t="s">
        <v>38</v>
      </c>
      <c r="T40" s="161" t="s">
        <v>37</v>
      </c>
      <c r="U40" s="54" t="s">
        <v>38</v>
      </c>
      <c r="V40" s="175"/>
      <c r="W40" s="209"/>
    </row>
    <row r="41" spans="2:23">
      <c r="B41" s="66">
        <v>1</v>
      </c>
      <c r="C41" s="84" t="s">
        <v>66</v>
      </c>
      <c r="D41" s="68">
        <v>1032</v>
      </c>
      <c r="E41" s="73">
        <v>0.15624526873580621</v>
      </c>
      <c r="F41" s="68">
        <v>431</v>
      </c>
      <c r="G41" s="73">
        <v>0.12385057471264367</v>
      </c>
      <c r="H41" s="112">
        <v>1.394431554524362</v>
      </c>
      <c r="I41" s="113">
        <v>0</v>
      </c>
      <c r="J41" s="68">
        <v>993</v>
      </c>
      <c r="K41" s="114">
        <v>3.92749244712991E-2</v>
      </c>
      <c r="L41" s="115">
        <v>0</v>
      </c>
      <c r="P41" s="66">
        <v>1</v>
      </c>
      <c r="Q41" s="84" t="s">
        <v>66</v>
      </c>
      <c r="R41" s="68">
        <v>4419</v>
      </c>
      <c r="S41" s="73">
        <v>0.13985504953001868</v>
      </c>
      <c r="T41" s="68">
        <v>2330</v>
      </c>
      <c r="U41" s="73">
        <v>0.11951782508335471</v>
      </c>
      <c r="V41" s="71">
        <v>0.89656652360515032</v>
      </c>
      <c r="W41" s="115">
        <v>0</v>
      </c>
    </row>
    <row r="42" spans="2:23">
      <c r="B42" s="116">
        <v>2</v>
      </c>
      <c r="C42" s="86" t="s">
        <v>68</v>
      </c>
      <c r="D42" s="76">
        <v>614</v>
      </c>
      <c r="E42" s="89">
        <v>9.2959878879636637E-2</v>
      </c>
      <c r="F42" s="76">
        <v>249</v>
      </c>
      <c r="G42" s="89">
        <v>7.1551724137931039E-2</v>
      </c>
      <c r="H42" s="117">
        <v>1.4658634538152611</v>
      </c>
      <c r="I42" s="118">
        <v>2</v>
      </c>
      <c r="J42" s="76">
        <v>602</v>
      </c>
      <c r="K42" s="119">
        <v>1.9933554817275656E-2</v>
      </c>
      <c r="L42" s="120">
        <v>0</v>
      </c>
      <c r="P42" s="116">
        <v>2</v>
      </c>
      <c r="Q42" s="86" t="s">
        <v>68</v>
      </c>
      <c r="R42" s="76">
        <v>2836</v>
      </c>
      <c r="S42" s="89">
        <v>8.9755356521188726E-2</v>
      </c>
      <c r="T42" s="76">
        <v>1488</v>
      </c>
      <c r="U42" s="89">
        <v>7.6327263400872022E-2</v>
      </c>
      <c r="V42" s="79">
        <v>0.90591397849462374</v>
      </c>
      <c r="W42" s="120">
        <v>2</v>
      </c>
    </row>
    <row r="43" spans="2:23">
      <c r="B43" s="116">
        <v>3</v>
      </c>
      <c r="C43" s="86" t="s">
        <v>74</v>
      </c>
      <c r="D43" s="76">
        <v>463</v>
      </c>
      <c r="E43" s="89">
        <v>7.0098410295230881E-2</v>
      </c>
      <c r="F43" s="76">
        <v>292</v>
      </c>
      <c r="G43" s="89">
        <v>8.39080459770115E-2</v>
      </c>
      <c r="H43" s="117">
        <v>0.58561643835616439</v>
      </c>
      <c r="I43" s="118">
        <v>0</v>
      </c>
      <c r="J43" s="76">
        <v>456</v>
      </c>
      <c r="K43" s="119">
        <v>1.5350877192982448E-2</v>
      </c>
      <c r="L43" s="120">
        <v>1</v>
      </c>
      <c r="P43" s="116">
        <v>3</v>
      </c>
      <c r="Q43" s="86" t="s">
        <v>67</v>
      </c>
      <c r="R43" s="76">
        <v>2681</v>
      </c>
      <c r="S43" s="89">
        <v>8.484982751527044E-2</v>
      </c>
      <c r="T43" s="76">
        <v>1840</v>
      </c>
      <c r="U43" s="89">
        <v>9.4383175173121309E-2</v>
      </c>
      <c r="V43" s="79">
        <v>0.45706521739130435</v>
      </c>
      <c r="W43" s="120">
        <v>0</v>
      </c>
    </row>
    <row r="44" spans="2:23">
      <c r="B44" s="116">
        <v>4</v>
      </c>
      <c r="C44" s="86" t="s">
        <v>67</v>
      </c>
      <c r="D44" s="76">
        <v>454</v>
      </c>
      <c r="E44" s="89">
        <v>6.873580620741862E-2</v>
      </c>
      <c r="F44" s="76">
        <v>402</v>
      </c>
      <c r="G44" s="89">
        <v>0.11551724137931034</v>
      </c>
      <c r="H44" s="117">
        <v>0.12935323383084585</v>
      </c>
      <c r="I44" s="118">
        <v>-2</v>
      </c>
      <c r="J44" s="76">
        <v>597</v>
      </c>
      <c r="K44" s="119">
        <v>-0.23953098827470687</v>
      </c>
      <c r="L44" s="120">
        <v>-1</v>
      </c>
      <c r="P44" s="116">
        <v>4</v>
      </c>
      <c r="Q44" s="86" t="s">
        <v>74</v>
      </c>
      <c r="R44" s="76">
        <v>1899</v>
      </c>
      <c r="S44" s="89">
        <v>6.0100642466056904E-2</v>
      </c>
      <c r="T44" s="76">
        <v>1948</v>
      </c>
      <c r="U44" s="89">
        <v>9.9923057194152343E-2</v>
      </c>
      <c r="V44" s="79">
        <v>-2.5154004106776151E-2</v>
      </c>
      <c r="W44" s="120">
        <v>-2</v>
      </c>
    </row>
    <row r="45" spans="2:23">
      <c r="B45" s="116">
        <v>5</v>
      </c>
      <c r="C45" s="91" t="s">
        <v>70</v>
      </c>
      <c r="D45" s="102">
        <v>252</v>
      </c>
      <c r="E45" s="107">
        <v>3.815291445874338E-2</v>
      </c>
      <c r="F45" s="102">
        <v>222</v>
      </c>
      <c r="G45" s="107">
        <v>6.3793103448275865E-2</v>
      </c>
      <c r="H45" s="121">
        <v>0.13513513513513509</v>
      </c>
      <c r="I45" s="122">
        <v>0</v>
      </c>
      <c r="J45" s="102">
        <v>321</v>
      </c>
      <c r="K45" s="123">
        <v>-0.21495327102803741</v>
      </c>
      <c r="L45" s="124">
        <v>0</v>
      </c>
      <c r="P45" s="116">
        <v>5</v>
      </c>
      <c r="Q45" s="91" t="s">
        <v>70</v>
      </c>
      <c r="R45" s="102">
        <v>1577</v>
      </c>
      <c r="S45" s="107">
        <v>4.9909801563439569E-2</v>
      </c>
      <c r="T45" s="102">
        <v>1080</v>
      </c>
      <c r="U45" s="107">
        <v>5.5398820210310333E-2</v>
      </c>
      <c r="V45" s="105">
        <v>0.46018518518518525</v>
      </c>
      <c r="W45" s="124">
        <v>0</v>
      </c>
    </row>
    <row r="46" spans="2:23">
      <c r="B46" s="125">
        <v>6</v>
      </c>
      <c r="C46" s="84" t="s">
        <v>81</v>
      </c>
      <c r="D46" s="68">
        <v>207</v>
      </c>
      <c r="E46" s="73">
        <v>3.1339894019682062E-2</v>
      </c>
      <c r="F46" s="68">
        <v>47</v>
      </c>
      <c r="G46" s="73">
        <v>1.3505747126436781E-2</v>
      </c>
      <c r="H46" s="112">
        <v>3.4042553191489358</v>
      </c>
      <c r="I46" s="113">
        <v>15</v>
      </c>
      <c r="J46" s="68">
        <v>170</v>
      </c>
      <c r="K46" s="114">
        <v>0.2176470588235293</v>
      </c>
      <c r="L46" s="115">
        <v>6</v>
      </c>
      <c r="P46" s="125">
        <v>6</v>
      </c>
      <c r="Q46" s="84" t="s">
        <v>69</v>
      </c>
      <c r="R46" s="68">
        <v>1418</v>
      </c>
      <c r="S46" s="73">
        <v>4.4877678260594363E-2</v>
      </c>
      <c r="T46" s="68">
        <v>1053</v>
      </c>
      <c r="U46" s="73">
        <v>5.4013849705052575E-2</v>
      </c>
      <c r="V46" s="71">
        <v>0.3466286799620133</v>
      </c>
      <c r="W46" s="115">
        <v>0</v>
      </c>
    </row>
    <row r="47" spans="2:23">
      <c r="B47" s="116">
        <v>7</v>
      </c>
      <c r="C47" s="86" t="s">
        <v>76</v>
      </c>
      <c r="D47" s="76">
        <v>194</v>
      </c>
      <c r="E47" s="89">
        <v>2.9371688115064347E-2</v>
      </c>
      <c r="F47" s="76">
        <v>107</v>
      </c>
      <c r="G47" s="89">
        <v>3.0747126436781611E-2</v>
      </c>
      <c r="H47" s="117">
        <v>0.81308411214953269</v>
      </c>
      <c r="I47" s="118">
        <v>1</v>
      </c>
      <c r="J47" s="76">
        <v>248</v>
      </c>
      <c r="K47" s="119">
        <v>-0.217741935483871</v>
      </c>
      <c r="L47" s="120">
        <v>1</v>
      </c>
      <c r="P47" s="116">
        <v>7</v>
      </c>
      <c r="Q47" s="86" t="s">
        <v>79</v>
      </c>
      <c r="R47" s="76">
        <v>1103</v>
      </c>
      <c r="S47" s="89">
        <v>3.4908377377599137E-2</v>
      </c>
      <c r="T47" s="76">
        <v>578</v>
      </c>
      <c r="U47" s="89">
        <v>2.9648627853295716E-2</v>
      </c>
      <c r="V47" s="79">
        <v>0.90830449826989623</v>
      </c>
      <c r="W47" s="120">
        <v>2</v>
      </c>
    </row>
    <row r="48" spans="2:23">
      <c r="B48" s="116">
        <v>8</v>
      </c>
      <c r="C48" s="86" t="s">
        <v>69</v>
      </c>
      <c r="D48" s="76">
        <v>192</v>
      </c>
      <c r="E48" s="89">
        <v>2.906888720666162E-2</v>
      </c>
      <c r="F48" s="76">
        <v>215</v>
      </c>
      <c r="G48" s="89">
        <v>6.17816091954023E-2</v>
      </c>
      <c r="H48" s="117">
        <v>-0.10697674418604652</v>
      </c>
      <c r="I48" s="118">
        <v>-2</v>
      </c>
      <c r="J48" s="76">
        <v>246</v>
      </c>
      <c r="K48" s="119">
        <v>-0.21951219512195119</v>
      </c>
      <c r="L48" s="120">
        <v>1</v>
      </c>
      <c r="P48" s="116">
        <v>8</v>
      </c>
      <c r="Q48" s="86" t="s">
        <v>76</v>
      </c>
      <c r="R48" s="76">
        <v>1054</v>
      </c>
      <c r="S48" s="89">
        <v>3.3357597240244327E-2</v>
      </c>
      <c r="T48" s="76">
        <v>597</v>
      </c>
      <c r="U48" s="89">
        <v>3.0623236727365992E-2</v>
      </c>
      <c r="V48" s="79">
        <v>0.76549413735343386</v>
      </c>
      <c r="W48" s="120">
        <v>0</v>
      </c>
    </row>
    <row r="49" spans="2:23">
      <c r="B49" s="116">
        <v>9</v>
      </c>
      <c r="C49" s="86" t="s">
        <v>112</v>
      </c>
      <c r="D49" s="76">
        <v>188</v>
      </c>
      <c r="E49" s="89">
        <v>2.846328538985617E-2</v>
      </c>
      <c r="F49" s="76">
        <v>74</v>
      </c>
      <c r="G49" s="89">
        <v>2.1264367816091954E-2</v>
      </c>
      <c r="H49" s="117">
        <v>1.5405405405405403</v>
      </c>
      <c r="I49" s="118">
        <v>4</v>
      </c>
      <c r="J49" s="76">
        <v>132</v>
      </c>
      <c r="K49" s="119">
        <v>0.42424242424242431</v>
      </c>
      <c r="L49" s="120">
        <v>7</v>
      </c>
      <c r="P49" s="116">
        <v>9</v>
      </c>
      <c r="Q49" s="86" t="s">
        <v>81</v>
      </c>
      <c r="R49" s="76">
        <v>1046</v>
      </c>
      <c r="S49" s="89">
        <v>3.3104408646390478E-2</v>
      </c>
      <c r="T49" s="76">
        <v>236</v>
      </c>
      <c r="U49" s="89">
        <v>1.2105668120030777E-2</v>
      </c>
      <c r="V49" s="79">
        <v>3.4322033898305087</v>
      </c>
      <c r="W49" s="120">
        <v>16</v>
      </c>
    </row>
    <row r="50" spans="2:23">
      <c r="B50" s="126">
        <v>10</v>
      </c>
      <c r="C50" s="91" t="s">
        <v>113</v>
      </c>
      <c r="D50" s="102">
        <v>176</v>
      </c>
      <c r="E50" s="107">
        <v>2.6646479939439818E-2</v>
      </c>
      <c r="F50" s="102">
        <v>47</v>
      </c>
      <c r="G50" s="107">
        <v>1.3505747126436781E-2</v>
      </c>
      <c r="H50" s="121">
        <v>2.7446808510638299</v>
      </c>
      <c r="I50" s="122">
        <v>11</v>
      </c>
      <c r="J50" s="102">
        <v>171</v>
      </c>
      <c r="K50" s="123">
        <v>2.9239766081871288E-2</v>
      </c>
      <c r="L50" s="124">
        <v>1</v>
      </c>
      <c r="P50" s="126">
        <v>10</v>
      </c>
      <c r="Q50" s="91" t="s">
        <v>96</v>
      </c>
      <c r="R50" s="102">
        <v>866</v>
      </c>
      <c r="S50" s="107">
        <v>2.7407665284678924E-2</v>
      </c>
      <c r="T50" s="102">
        <v>385</v>
      </c>
      <c r="U50" s="107">
        <v>1.9748653500897665E-2</v>
      </c>
      <c r="V50" s="105">
        <v>1.2493506493506494</v>
      </c>
      <c r="W50" s="124">
        <v>5</v>
      </c>
    </row>
    <row r="51" spans="2:23">
      <c r="B51" s="210" t="s">
        <v>71</v>
      </c>
      <c r="C51" s="211"/>
      <c r="D51" s="154">
        <f>SUM(D41:D50)</f>
        <v>3772</v>
      </c>
      <c r="E51" s="135">
        <f>D51/D53</f>
        <v>0.57108251324753978</v>
      </c>
      <c r="F51" s="154">
        <f>SUM(F41:F50)</f>
        <v>2086</v>
      </c>
      <c r="G51" s="135">
        <f>F51/F53</f>
        <v>0.59942528735632183</v>
      </c>
      <c r="H51" s="137">
        <f>D51/F51-1</f>
        <v>0.80824544582933844</v>
      </c>
      <c r="I51" s="156"/>
      <c r="J51" s="154">
        <f>SUM(J41:J50)</f>
        <v>3936</v>
      </c>
      <c r="K51" s="32">
        <f>E51/J51-1</f>
        <v>-0.99985490789805698</v>
      </c>
      <c r="L51" s="138"/>
      <c r="P51" s="210" t="s">
        <v>71</v>
      </c>
      <c r="Q51" s="211"/>
      <c r="R51" s="154">
        <f>SUM(R41:R50)</f>
        <v>18899</v>
      </c>
      <c r="S51" s="135">
        <f>R51/R53</f>
        <v>0.59812640440548148</v>
      </c>
      <c r="T51" s="154">
        <f>SUM(T41:T50)</f>
        <v>11535</v>
      </c>
      <c r="U51" s="135">
        <f>T51/T53</f>
        <v>0.5916901769684535</v>
      </c>
      <c r="V51" s="137">
        <f>R51/T51-1</f>
        <v>0.63840485478977027</v>
      </c>
      <c r="W51" s="150"/>
    </row>
    <row r="52" spans="2:23">
      <c r="B52" s="210" t="s">
        <v>39</v>
      </c>
      <c r="C52" s="211"/>
      <c r="D52" s="154">
        <f>D53-D51</f>
        <v>2833</v>
      </c>
      <c r="E52" s="135">
        <f>D52/D53</f>
        <v>0.42891748675246028</v>
      </c>
      <c r="F52" s="154">
        <f>F53-F51</f>
        <v>1394</v>
      </c>
      <c r="G52" s="135">
        <f>F52/F53</f>
        <v>0.40057471264367817</v>
      </c>
      <c r="H52" s="137">
        <f>D52/F52-1</f>
        <v>1.0322812051649928</v>
      </c>
      <c r="I52" s="155"/>
      <c r="J52" s="154">
        <f>J53-SUM(J41:J50)</f>
        <v>2974</v>
      </c>
      <c r="K52" s="32">
        <f>E52/J52-1</f>
        <v>-0.99985577757674771</v>
      </c>
      <c r="L52" s="138"/>
      <c r="P52" s="210" t="s">
        <v>39</v>
      </c>
      <c r="Q52" s="211"/>
      <c r="R52" s="154">
        <f>R53-R51</f>
        <v>12698</v>
      </c>
      <c r="S52" s="135">
        <f>R52/R53</f>
        <v>0.40187359559451846</v>
      </c>
      <c r="T52" s="154">
        <f>T53-T51</f>
        <v>7960</v>
      </c>
      <c r="U52" s="135">
        <f>T52/T53</f>
        <v>0.40830982303154656</v>
      </c>
      <c r="V52" s="137">
        <f>R52/T52-1</f>
        <v>0.59522613065326624</v>
      </c>
      <c r="W52" s="151"/>
    </row>
    <row r="53" spans="2:23">
      <c r="B53" s="206" t="s">
        <v>72</v>
      </c>
      <c r="C53" s="207"/>
      <c r="D53" s="39">
        <v>6605</v>
      </c>
      <c r="E53" s="127">
        <v>1</v>
      </c>
      <c r="F53" s="39">
        <v>3480</v>
      </c>
      <c r="G53" s="127">
        <v>1</v>
      </c>
      <c r="H53" s="41">
        <v>0.89798850574712641</v>
      </c>
      <c r="I53" s="41"/>
      <c r="J53" s="39">
        <v>6910</v>
      </c>
      <c r="K53" s="15">
        <v>-4.4138929088277878E-2</v>
      </c>
      <c r="L53" s="128"/>
      <c r="P53" s="206" t="s">
        <v>72</v>
      </c>
      <c r="Q53" s="207"/>
      <c r="R53" s="39">
        <v>31597</v>
      </c>
      <c r="S53" s="127">
        <v>1</v>
      </c>
      <c r="T53" s="39">
        <v>19495</v>
      </c>
      <c r="U53" s="127">
        <v>1</v>
      </c>
      <c r="V53" s="139">
        <v>0.62077455757886635</v>
      </c>
      <c r="W53" s="128"/>
    </row>
    <row r="54" spans="2:23">
      <c r="B54" s="144" t="s">
        <v>85</v>
      </c>
      <c r="P54" s="144" t="s">
        <v>85</v>
      </c>
    </row>
    <row r="55" spans="2:23">
      <c r="B55" s="147" t="s">
        <v>86</v>
      </c>
      <c r="P55" s="147" t="s">
        <v>86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O28 J28 H28">
    <cfRule type="cellIs" dxfId="27" priority="28" operator="lessThan">
      <formula>0</formula>
    </cfRule>
  </conditionalFormatting>
  <conditionalFormatting sqref="K41:K50 H41:H50">
    <cfRule type="cellIs" dxfId="26" priority="27" operator="lessThan">
      <formula>0</formula>
    </cfRule>
  </conditionalFormatting>
  <conditionalFormatting sqref="L41:L50">
    <cfRule type="cellIs" dxfId="25" priority="24" operator="lessThan">
      <formula>0</formula>
    </cfRule>
    <cfRule type="cellIs" dxfId="24" priority="25" operator="equal">
      <formula>0</formula>
    </cfRule>
    <cfRule type="cellIs" dxfId="23" priority="26" operator="greaterThan">
      <formula>0</formula>
    </cfRule>
  </conditionalFormatting>
  <conditionalFormatting sqref="I41:I50">
    <cfRule type="cellIs" dxfId="22" priority="21" operator="lessThan">
      <formula>0</formula>
    </cfRule>
    <cfRule type="cellIs" dxfId="21" priority="22" operator="equal">
      <formula>0</formula>
    </cfRule>
    <cfRule type="cellIs" dxfId="20" priority="23" operator="greaterThan">
      <formula>0</formula>
    </cfRule>
  </conditionalFormatting>
  <conditionalFormatting sqref="H53:I53 K53">
    <cfRule type="cellIs" dxfId="19" priority="20" operator="lessThan">
      <formula>0</formula>
    </cfRule>
  </conditionalFormatting>
  <conditionalFormatting sqref="L53">
    <cfRule type="cellIs" dxfId="18" priority="19" operator="lessThan">
      <formula>0</formula>
    </cfRule>
  </conditionalFormatting>
  <conditionalFormatting sqref="H11:H15 J11:J15 O11:O15">
    <cfRule type="cellIs" dxfId="17" priority="18" operator="lessThan">
      <formula>0</formula>
    </cfRule>
  </conditionalFormatting>
  <conditionalFormatting sqref="H16:H25 J16:J25 O16:O25">
    <cfRule type="cellIs" dxfId="16" priority="17" operator="lessThan">
      <formula>0</formula>
    </cfRule>
  </conditionalFormatting>
  <conditionalFormatting sqref="D11:E25 G11:J25 L11:L25 N11:O25">
    <cfRule type="cellIs" dxfId="15" priority="16" operator="equal">
      <formula>0</formula>
    </cfRule>
  </conditionalFormatting>
  <conditionalFormatting sqref="F11:F25">
    <cfRule type="cellIs" dxfId="14" priority="15" operator="equal">
      <formula>0</formula>
    </cfRule>
  </conditionalFormatting>
  <conditionalFormatting sqref="K11:K25">
    <cfRule type="cellIs" dxfId="13" priority="14" operator="equal">
      <formula>0</formula>
    </cfRule>
  </conditionalFormatting>
  <conditionalFormatting sqref="M11:M25">
    <cfRule type="cellIs" dxfId="12" priority="13" operator="equal">
      <formula>0</formula>
    </cfRule>
  </conditionalFormatting>
  <conditionalFormatting sqref="V51">
    <cfRule type="cellIs" dxfId="11" priority="7" operator="lessThan">
      <formula>0</formula>
    </cfRule>
  </conditionalFormatting>
  <conditionalFormatting sqref="W51">
    <cfRule type="cellIs" dxfId="10" priority="10" operator="lessThan">
      <formula>0</formula>
    </cfRule>
    <cfRule type="cellIs" dxfId="9" priority="11" operator="equal">
      <formula>0</formula>
    </cfRule>
    <cfRule type="cellIs" dxfId="8" priority="12" operator="greaterThan">
      <formula>0</formula>
    </cfRule>
  </conditionalFormatting>
  <conditionalFormatting sqref="W52">
    <cfRule type="cellIs" dxfId="7" priority="9" operator="lessThan">
      <formula>0</formula>
    </cfRule>
  </conditionalFormatting>
  <conditionalFormatting sqref="V52">
    <cfRule type="cellIs" dxfId="6" priority="8" operator="lessThan">
      <formula>0</formula>
    </cfRule>
  </conditionalFormatting>
  <conditionalFormatting sqref="V41:V50">
    <cfRule type="cellIs" dxfId="5" priority="6" operator="lessThan">
      <formula>0</formula>
    </cfRule>
  </conditionalFormatting>
  <conditionalFormatting sqref="W41:W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V53">
    <cfRule type="cellIs" dxfId="1" priority="2" operator="lessThan">
      <formula>0</formula>
    </cfRule>
  </conditionalFormatting>
  <conditionalFormatting sqref="W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44354</v>
      </c>
    </row>
    <row r="2" spans="2:15">
      <c r="B2" s="223" t="s">
        <v>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7"/>
    </row>
    <row r="3" spans="2:15">
      <c r="B3" s="224" t="s">
        <v>43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37" t="s">
        <v>41</v>
      </c>
    </row>
    <row r="4" spans="2:15" ht="15" customHeight="1">
      <c r="B4" s="214" t="s">
        <v>0</v>
      </c>
      <c r="C4" s="184" t="s">
        <v>1</v>
      </c>
      <c r="D4" s="186" t="s">
        <v>102</v>
      </c>
      <c r="E4" s="187"/>
      <c r="F4" s="187"/>
      <c r="G4" s="187"/>
      <c r="H4" s="188"/>
      <c r="I4" s="187" t="s">
        <v>92</v>
      </c>
      <c r="J4" s="187"/>
      <c r="K4" s="186" t="s">
        <v>103</v>
      </c>
      <c r="L4" s="187"/>
      <c r="M4" s="187"/>
      <c r="N4" s="187"/>
      <c r="O4" s="188"/>
    </row>
    <row r="5" spans="2:15">
      <c r="B5" s="201"/>
      <c r="C5" s="185"/>
      <c r="D5" s="198" t="s">
        <v>104</v>
      </c>
      <c r="E5" s="199"/>
      <c r="F5" s="199"/>
      <c r="G5" s="199"/>
      <c r="H5" s="200"/>
      <c r="I5" s="199" t="s">
        <v>93</v>
      </c>
      <c r="J5" s="199"/>
      <c r="K5" s="198" t="s">
        <v>105</v>
      </c>
      <c r="L5" s="199"/>
      <c r="M5" s="199"/>
      <c r="N5" s="199"/>
      <c r="O5" s="200"/>
    </row>
    <row r="6" spans="2:15" ht="19.5" customHeight="1">
      <c r="B6" s="201"/>
      <c r="C6" s="201"/>
      <c r="D6" s="180">
        <v>2021</v>
      </c>
      <c r="E6" s="181"/>
      <c r="F6" s="189">
        <v>2020</v>
      </c>
      <c r="G6" s="189"/>
      <c r="H6" s="191" t="s">
        <v>32</v>
      </c>
      <c r="I6" s="193">
        <v>2021</v>
      </c>
      <c r="J6" s="180" t="s">
        <v>106</v>
      </c>
      <c r="K6" s="180">
        <v>2021</v>
      </c>
      <c r="L6" s="181"/>
      <c r="M6" s="189">
        <v>2020</v>
      </c>
      <c r="N6" s="181"/>
      <c r="O6" s="171" t="s">
        <v>32</v>
      </c>
    </row>
    <row r="7" spans="2:15" ht="19.5" customHeight="1">
      <c r="B7" s="202" t="s">
        <v>33</v>
      </c>
      <c r="C7" s="202" t="s">
        <v>34</v>
      </c>
      <c r="D7" s="182"/>
      <c r="E7" s="183"/>
      <c r="F7" s="190"/>
      <c r="G7" s="190"/>
      <c r="H7" s="192"/>
      <c r="I7" s="194"/>
      <c r="J7" s="195"/>
      <c r="K7" s="182"/>
      <c r="L7" s="183"/>
      <c r="M7" s="190"/>
      <c r="N7" s="183"/>
      <c r="O7" s="171"/>
    </row>
    <row r="8" spans="2:15" ht="15" customHeight="1">
      <c r="B8" s="202"/>
      <c r="C8" s="202"/>
      <c r="D8" s="158" t="s">
        <v>35</v>
      </c>
      <c r="E8" s="160" t="s">
        <v>2</v>
      </c>
      <c r="F8" s="159" t="s">
        <v>35</v>
      </c>
      <c r="G8" s="56" t="s">
        <v>2</v>
      </c>
      <c r="H8" s="174" t="s">
        <v>36</v>
      </c>
      <c r="I8" s="57" t="s">
        <v>35</v>
      </c>
      <c r="J8" s="176" t="s">
        <v>107</v>
      </c>
      <c r="K8" s="158" t="s">
        <v>35</v>
      </c>
      <c r="L8" s="55" t="s">
        <v>2</v>
      </c>
      <c r="M8" s="159" t="s">
        <v>35</v>
      </c>
      <c r="N8" s="55" t="s">
        <v>2</v>
      </c>
      <c r="O8" s="178" t="s">
        <v>36</v>
      </c>
    </row>
    <row r="9" spans="2:15" ht="15" customHeight="1">
      <c r="B9" s="203"/>
      <c r="C9" s="203"/>
      <c r="D9" s="161" t="s">
        <v>37</v>
      </c>
      <c r="E9" s="162" t="s">
        <v>38</v>
      </c>
      <c r="F9" s="53" t="s">
        <v>37</v>
      </c>
      <c r="G9" s="54" t="s">
        <v>38</v>
      </c>
      <c r="H9" s="175"/>
      <c r="I9" s="58" t="s">
        <v>37</v>
      </c>
      <c r="J9" s="177"/>
      <c r="K9" s="161" t="s">
        <v>37</v>
      </c>
      <c r="L9" s="162" t="s">
        <v>38</v>
      </c>
      <c r="M9" s="53" t="s">
        <v>37</v>
      </c>
      <c r="N9" s="162" t="s">
        <v>38</v>
      </c>
      <c r="O9" s="179"/>
    </row>
    <row r="10" spans="2:15">
      <c r="B10" s="66">
        <v>1</v>
      </c>
      <c r="C10" s="67" t="s">
        <v>12</v>
      </c>
      <c r="D10" s="68">
        <v>34</v>
      </c>
      <c r="E10" s="69">
        <v>0.25757575757575757</v>
      </c>
      <c r="F10" s="68">
        <v>33</v>
      </c>
      <c r="G10" s="70">
        <v>0.34020618556701032</v>
      </c>
      <c r="H10" s="71">
        <v>3.0303030303030276E-2</v>
      </c>
      <c r="I10" s="72">
        <v>39</v>
      </c>
      <c r="J10" s="73">
        <v>-0.12820512820512819</v>
      </c>
      <c r="K10" s="68">
        <v>195</v>
      </c>
      <c r="L10" s="69">
        <v>0.37790697674418605</v>
      </c>
      <c r="M10" s="68">
        <v>283</v>
      </c>
      <c r="N10" s="70">
        <v>0.51175406871609408</v>
      </c>
      <c r="O10" s="71">
        <v>-0.31095406360424027</v>
      </c>
    </row>
    <row r="11" spans="2:15">
      <c r="B11" s="74">
        <v>2</v>
      </c>
      <c r="C11" s="75" t="s">
        <v>56</v>
      </c>
      <c r="D11" s="76">
        <v>36</v>
      </c>
      <c r="E11" s="77">
        <v>0.27272727272727271</v>
      </c>
      <c r="F11" s="76">
        <v>26</v>
      </c>
      <c r="G11" s="88">
        <v>0.26804123711340205</v>
      </c>
      <c r="H11" s="79">
        <v>0.38461538461538458</v>
      </c>
      <c r="I11" s="100">
        <v>11</v>
      </c>
      <c r="J11" s="89">
        <v>2.2727272727272729</v>
      </c>
      <c r="K11" s="76">
        <v>93</v>
      </c>
      <c r="L11" s="77">
        <v>0.18023255813953487</v>
      </c>
      <c r="M11" s="76">
        <v>91</v>
      </c>
      <c r="N11" s="88">
        <v>0.16455696202531644</v>
      </c>
      <c r="O11" s="79">
        <v>2.19780219780219E-2</v>
      </c>
    </row>
    <row r="12" spans="2:15">
      <c r="B12" s="74">
        <v>3</v>
      </c>
      <c r="C12" s="75" t="s">
        <v>95</v>
      </c>
      <c r="D12" s="76">
        <v>22</v>
      </c>
      <c r="E12" s="77">
        <v>0.16666666666666666</v>
      </c>
      <c r="F12" s="76">
        <v>25</v>
      </c>
      <c r="G12" s="88">
        <v>0.25773195876288657</v>
      </c>
      <c r="H12" s="79">
        <v>-0.12</v>
      </c>
      <c r="I12" s="100">
        <v>16</v>
      </c>
      <c r="J12" s="89">
        <v>0.375</v>
      </c>
      <c r="K12" s="76">
        <v>51</v>
      </c>
      <c r="L12" s="77">
        <v>9.8837209302325577E-2</v>
      </c>
      <c r="M12" s="76">
        <v>50</v>
      </c>
      <c r="N12" s="88">
        <v>9.0415913200723327E-2</v>
      </c>
      <c r="O12" s="79">
        <v>2.0000000000000018E-2</v>
      </c>
    </row>
    <row r="13" spans="2:15">
      <c r="B13" s="74">
        <v>4</v>
      </c>
      <c r="C13" s="75" t="s">
        <v>15</v>
      </c>
      <c r="D13" s="76">
        <v>2</v>
      </c>
      <c r="E13" s="77">
        <v>1.5151515151515152E-2</v>
      </c>
      <c r="F13" s="76">
        <v>2</v>
      </c>
      <c r="G13" s="88">
        <v>2.0618556701030927E-2</v>
      </c>
      <c r="H13" s="79">
        <v>0</v>
      </c>
      <c r="I13" s="100">
        <v>4</v>
      </c>
      <c r="J13" s="89">
        <v>-0.5</v>
      </c>
      <c r="K13" s="76">
        <v>35</v>
      </c>
      <c r="L13" s="77">
        <v>6.7829457364341081E-2</v>
      </c>
      <c r="M13" s="76">
        <v>21</v>
      </c>
      <c r="N13" s="88">
        <v>3.7974683544303799E-2</v>
      </c>
      <c r="O13" s="79">
        <v>0.66666666666666674</v>
      </c>
    </row>
    <row r="14" spans="2:15">
      <c r="B14" s="101">
        <v>5</v>
      </c>
      <c r="C14" s="90" t="s">
        <v>19</v>
      </c>
      <c r="D14" s="102">
        <v>14</v>
      </c>
      <c r="E14" s="103">
        <v>0.10606060606060606</v>
      </c>
      <c r="F14" s="102">
        <v>5</v>
      </c>
      <c r="G14" s="104">
        <v>5.1546391752577317E-2</v>
      </c>
      <c r="H14" s="105">
        <v>1.7999999999999998</v>
      </c>
      <c r="I14" s="106">
        <v>2</v>
      </c>
      <c r="J14" s="107">
        <v>6</v>
      </c>
      <c r="K14" s="102">
        <v>29</v>
      </c>
      <c r="L14" s="103">
        <v>5.6201550387596902E-2</v>
      </c>
      <c r="M14" s="102">
        <v>31</v>
      </c>
      <c r="N14" s="104">
        <v>5.6057866184448461E-2</v>
      </c>
      <c r="O14" s="105">
        <v>-6.4516129032258118E-2</v>
      </c>
    </row>
    <row r="15" spans="2:15">
      <c r="B15" s="169" t="s">
        <v>59</v>
      </c>
      <c r="C15" s="170"/>
      <c r="D15" s="30">
        <f>SUM(D10:D14)</f>
        <v>108</v>
      </c>
      <c r="E15" s="31">
        <f>D15/D17</f>
        <v>0.81818181818181823</v>
      </c>
      <c r="F15" s="30">
        <f>SUM(F10:F14)</f>
        <v>91</v>
      </c>
      <c r="G15" s="31">
        <f>F15/F17</f>
        <v>0.93814432989690721</v>
      </c>
      <c r="H15" s="33">
        <f>D15/F15-1</f>
        <v>0.18681318681318682</v>
      </c>
      <c r="I15" s="30">
        <f>SUM(I10:I14)</f>
        <v>72</v>
      </c>
      <c r="J15" s="31">
        <f>I15/I17</f>
        <v>0.93506493506493504</v>
      </c>
      <c r="K15" s="30">
        <f>SUM(K10:K14)</f>
        <v>403</v>
      </c>
      <c r="L15" s="31">
        <f>K15/K17</f>
        <v>0.78100775193798455</v>
      </c>
      <c r="M15" s="30">
        <f>SUM(M10:M14)</f>
        <v>476</v>
      </c>
      <c r="N15" s="31">
        <f>M15/M17</f>
        <v>0.86075949367088611</v>
      </c>
      <c r="O15" s="33">
        <f>K15/M15-1</f>
        <v>-0.15336134453781514</v>
      </c>
    </row>
    <row r="16" spans="2:15" s="29" customFormat="1">
      <c r="B16" s="169" t="s">
        <v>39</v>
      </c>
      <c r="C16" s="170"/>
      <c r="D16" s="10">
        <f>D17-SUM(D10:D14)</f>
        <v>24</v>
      </c>
      <c r="E16" s="11">
        <f>D16/D17</f>
        <v>0.18181818181818182</v>
      </c>
      <c r="F16" s="10">
        <f>F17-SUM(F10:F14)</f>
        <v>6</v>
      </c>
      <c r="G16" s="11">
        <f>F16/F17</f>
        <v>6.1855670103092786E-2</v>
      </c>
      <c r="H16" s="12">
        <f>D16/F16-1</f>
        <v>3</v>
      </c>
      <c r="I16" s="10">
        <f>I17-SUM(I10:I14)</f>
        <v>5</v>
      </c>
      <c r="J16" s="34">
        <f>D16/I16-1</f>
        <v>3.8</v>
      </c>
      <c r="K16" s="10">
        <f>K17-SUM(K10:K14)</f>
        <v>113</v>
      </c>
      <c r="L16" s="11">
        <f>K16/K17</f>
        <v>0.2189922480620155</v>
      </c>
      <c r="M16" s="10">
        <f>M17-SUM(M10:M14)</f>
        <v>77</v>
      </c>
      <c r="N16" s="11">
        <f>M16/M17</f>
        <v>0.13924050632911392</v>
      </c>
      <c r="O16" s="12">
        <f>K16/M16-1</f>
        <v>0.46753246753246747</v>
      </c>
    </row>
    <row r="17" spans="2:15">
      <c r="B17" s="167" t="s">
        <v>40</v>
      </c>
      <c r="C17" s="168"/>
      <c r="D17" s="50">
        <v>132</v>
      </c>
      <c r="E17" s="82">
        <v>1</v>
      </c>
      <c r="F17" s="50">
        <v>97</v>
      </c>
      <c r="G17" s="83">
        <v>1</v>
      </c>
      <c r="H17" s="45">
        <v>0.36082474226804129</v>
      </c>
      <c r="I17" s="51">
        <v>77</v>
      </c>
      <c r="J17" s="46">
        <v>0.71428571428571419</v>
      </c>
      <c r="K17" s="50">
        <v>516</v>
      </c>
      <c r="L17" s="82">
        <v>1</v>
      </c>
      <c r="M17" s="50">
        <v>553</v>
      </c>
      <c r="N17" s="83">
        <v>1.0000000000000002</v>
      </c>
      <c r="O17" s="45">
        <v>-6.6907775768535238E-2</v>
      </c>
    </row>
    <row r="18" spans="2:15">
      <c r="B18" t="s">
        <v>89</v>
      </c>
    </row>
    <row r="19" spans="2:15">
      <c r="B19" s="35" t="s">
        <v>55</v>
      </c>
    </row>
    <row r="20" spans="2:15">
      <c r="B20" s="36" t="s">
        <v>57</v>
      </c>
    </row>
    <row r="21" spans="2:15">
      <c r="B21" s="147" t="s">
        <v>90</v>
      </c>
      <c r="C21" s="144"/>
      <c r="D21" s="144"/>
      <c r="E21" s="144"/>
      <c r="F21" s="144"/>
      <c r="G21" s="144"/>
    </row>
    <row r="22" spans="2:15">
      <c r="B22" s="16" t="s">
        <v>54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49" priority="303" operator="lessThan">
      <formula>0</formula>
    </cfRule>
  </conditionalFormatting>
  <conditionalFormatting sqref="O16">
    <cfRule type="cellIs" dxfId="48" priority="302" operator="lessThan">
      <formula>0</formula>
    </cfRule>
  </conditionalFormatting>
  <conditionalFormatting sqref="J16">
    <cfRule type="cellIs" dxfId="47" priority="301" operator="lessThan">
      <formula>0</formula>
    </cfRule>
  </conditionalFormatting>
  <conditionalFormatting sqref="H15 O15">
    <cfRule type="cellIs" dxfId="46" priority="288" operator="lessThan">
      <formula>0</formula>
    </cfRule>
  </conditionalFormatting>
  <conditionalFormatting sqref="H10:H14 J10:J14 O10:O14">
    <cfRule type="cellIs" dxfId="45" priority="6" operator="lessThan">
      <formula>0</formula>
    </cfRule>
  </conditionalFormatting>
  <conditionalFormatting sqref="D10:E14 G10:J14 L10:L14 N10:O14">
    <cfRule type="cellIs" dxfId="44" priority="5" operator="equal">
      <formula>0</formula>
    </cfRule>
  </conditionalFormatting>
  <conditionalFormatting sqref="F10:F14">
    <cfRule type="cellIs" dxfId="43" priority="4" operator="equal">
      <formula>0</formula>
    </cfRule>
  </conditionalFormatting>
  <conditionalFormatting sqref="K10:K14">
    <cfRule type="cellIs" dxfId="42" priority="3" operator="equal">
      <formula>0</formula>
    </cfRule>
  </conditionalFormatting>
  <conditionalFormatting sqref="M10:M14">
    <cfRule type="cellIs" dxfId="41" priority="2" operator="equal">
      <formula>0</formula>
    </cfRule>
  </conditionalFormatting>
  <conditionalFormatting sqref="O17 J17 H17">
    <cfRule type="cellIs" dxfId="4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 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2021-06-05T06:08:01Z</dcterms:modified>
</cp:coreProperties>
</file>