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Tabele zbiorcze i wykresy" sheetId="1" r:id="rId1"/>
    <sheet name="Samochody osobowe" sheetId="2" r:id="rId2"/>
    <sheet name="Samochody osobowe INDYW" sheetId="3" r:id="rId3"/>
    <sheet name="Samochody osobowe REGON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<sst xmlns="http://schemas.openxmlformats.org/spreadsheetml/2006/main" count="781" uniqueCount="147">
  <si>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</si>
  <si>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</si>
  <si>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</si>
  <si>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</si>
  <si>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</si>
  <si>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</si>
  <si>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</si>
  <si>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</si>
  <si>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</si>
  <si>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</si>
  <si>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</si>
  <si>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</si>
  <si>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</si>
  <si>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</si>
  <si>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</si>
  <si>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</si>
  <si>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</si>
  <si>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</si>
  <si>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</si>
  <si>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</si>
  <si>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</si>
  <si>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</si>
  <si>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</si>
  <si>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</si>
  <si>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</si>
  <si>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</si>
  <si>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</si>
  <si>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</si>
  <si>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</si>
  <si>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</si>
  <si>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</si>
  <si>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</si>
  <si>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</si>
  <si>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</si>
  <si>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</si>
  <si>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</si>
  <si>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</si>
  <si>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</si>
  <si>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</si>
  <si>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</si>
  <si>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</si>
  <si>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</si>
  <si>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</si>
  <si>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</si>
  <si>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</si>
  <si>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</si>
  <si>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</si>
  <si>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</si>
  <si>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</si>
  <si>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</si>
  <si>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</si>
  <si>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</si>
  <si>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</si>
  <si>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</si>
  <si>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</si>
  <si>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</si>
  <si>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</si>
  <si>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</si>
  <si>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</si>
  <si>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</si>
  <si>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</si>
  <si>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</si>
  <si>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</si>
  <si>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</si>
  <si>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</si>
  <si>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</si>
  <si>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</si>
  <si>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</si>
  <si>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</si>
  <si>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</si>
  <si>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</si>
  <si>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</si>
  <si>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</si>
  <si>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</si>
  <si>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</si>
  <si>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</si>
  <si>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</si>
  <si>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</si>
  <si>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</si>
  <si>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</si>
  <si>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</si>
  <si>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</si>
  <si>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</si>
  <si>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</si>
  <si>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</si>
  <si>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</si>
  <si>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</si>
  <si>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</si>
  <si>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</si>
  <si>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Volkswagen Crafter</t>
  </si>
  <si>
    <t>Citroen Jumper</t>
  </si>
  <si>
    <t>sztuki</t>
  </si>
  <si>
    <t>Suzuki Vitara</t>
  </si>
  <si>
    <t>Pierwsze rejestracje NOWYCH samochodów dostawczych o DMC&lt;=3,5T*, udział w rynku %</t>
  </si>
  <si>
    <t>Volkswagen T-Roc</t>
  </si>
  <si>
    <t>Skoda Karoq</t>
  </si>
  <si>
    <t>Toyota Proace City</t>
  </si>
  <si>
    <t>Luty</t>
  </si>
  <si>
    <t>February</t>
  </si>
  <si>
    <t>ROLLER TEAM</t>
  </si>
  <si>
    <t>ISUZU</t>
  </si>
  <si>
    <t>Hyundai I30</t>
  </si>
  <si>
    <t>Skoda Kodiaq</t>
  </si>
  <si>
    <t>Rejestracje nowych samochodów osobowych OGÓŁEM, ranking modeli - 2021 narastająco</t>
  </si>
  <si>
    <t>Registrations of new PC, Top Models - 2021 YTD</t>
  </si>
  <si>
    <t>Kia RIO</t>
  </si>
  <si>
    <t>Suzuki SX4 S-Cross</t>
  </si>
  <si>
    <t>Rejestracje nowych samochodów osobowych na Klentów Indywidualnych, ranking marek - 2021 narastająco</t>
  </si>
  <si>
    <t>Registrations of New PC For Individual Customers, Top Makes - 2021 YTD</t>
  </si>
  <si>
    <t>Rejestracje nowych samochodów osobowych na REGON,
ranking marek - 2021 narastająco</t>
  </si>
  <si>
    <t>Registrations of New PC For Business Activity, Top Makes - 2020 YTD</t>
  </si>
  <si>
    <t>Rejestracje nowych samochodów osobowych na REGON,
ranking modeli - 2021 narastająco</t>
  </si>
  <si>
    <t>Registrations of New PC For Individual Customers, Top Models - 2021 YTD</t>
  </si>
  <si>
    <t>BMW Seria 3</t>
  </si>
  <si>
    <t>Rejestracje nowych samochodów osobowych na Inywidualnych Klentów, ranking modeli - 2021 narastająco</t>
  </si>
  <si>
    <t>Rejestracje nowych samochodów dostawczych do 3,5T, ranking modeli - 2021 narastająco</t>
  </si>
  <si>
    <t>Registrations of new LCV up to 3.5T, Top Models - 2021 YTD</t>
  </si>
  <si>
    <t>PZPM na podstawie danych CEP</t>
  </si>
  <si>
    <t xml:space="preserve">   Source: PZPM on the basis of CEP (Central Register of Vehicles)</t>
  </si>
  <si>
    <t>* PZPM na podstawie CEP (Centralnej Ewidencji Pojazdów)</t>
  </si>
  <si>
    <t>2021
Mar</t>
  </si>
  <si>
    <t>2020
Mar</t>
  </si>
  <si>
    <t>2021
Sty - Mar</t>
  </si>
  <si>
    <t>2020
Sty - 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</si>
  <si>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</si>
  <si>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</si>
  <si>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</si>
  <si>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</si>
  <si>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</si>
  <si>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</si>
  <si>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Rejestracje nowych samochodów osobowych OGÓŁEM, ranking modeli - Marzec 2021</t>
  </si>
  <si>
    <t>Registrations of new PC, Top Models - March 2021</t>
  </si>
  <si>
    <t>Mar/Lut
Zmiana poz</t>
  </si>
  <si>
    <t>Mar/Feb Ch position</t>
  </si>
  <si>
    <t>Rejestracje nowych samochodów osobowych na KLIENTÓW INDYWIDUALNYCH, ranking marek - Marzec 2021</t>
  </si>
  <si>
    <t>Registrations of New PC For Indyvidual Customers, Top Makes - March 2021</t>
  </si>
  <si>
    <t>Rejestracje nowych samochodów osobowych na KLIENTÓW INDYWIDUALNYCH, ranking modeli - Marzec 2021</t>
  </si>
  <si>
    <t>Registrations of New PC For Indyvidual Customers, Top Models - March 2021</t>
  </si>
  <si>
    <t>Volkswagen T-Cross</t>
  </si>
  <si>
    <t>Rejestracje nowych samochodów osobowych na REGON, ranking marek - Marzec 2021</t>
  </si>
  <si>
    <t>Registrations of New PC For Business Activity, Top Makes - March 2021</t>
  </si>
  <si>
    <t>Rejestracje nowych samochodów osobowych na REGON, ranking modeli - Marzec 2021</t>
  </si>
  <si>
    <t>Registrations of New PC For Business Activity, Top Models - March 2021</t>
  </si>
  <si>
    <t>Mercedes-Benz Klasa GLC</t>
  </si>
  <si>
    <t>Rejestracje nowych samochodów dostawczych do 3,5T, ranking modeli - Marzec 2021</t>
  </si>
  <si>
    <t>Registrations of new LCV up to 3.5T, Top Models - March 2021</t>
  </si>
  <si>
    <t>Fiat Doblo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</si>
</sst>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59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59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0" fillId="0" borderId="0" xfId="60" applyAlignment="1">
      <alignment horizontal="right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19" xfId="57" applyFont="1" applyFill="1" applyBorder="1" applyAlignment="1">
      <alignment horizontal="center" vertical="center"/>
      <protection/>
    </xf>
    <xf numFmtId="0" fontId="62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2" fillId="33" borderId="15" xfId="57" applyFont="1" applyFill="1" applyBorder="1" applyAlignment="1">
      <alignment horizontal="center" vertical="top"/>
      <protection/>
    </xf>
    <xf numFmtId="0" fontId="62" fillId="33" borderId="18" xfId="57" applyFont="1" applyFill="1" applyBorder="1" applyAlignment="1">
      <alignment horizontal="center" vertical="top"/>
      <protection/>
    </xf>
    <xf numFmtId="0" fontId="59" fillId="33" borderId="14" xfId="57" applyFont="1" applyFill="1" applyBorder="1" applyAlignment="1">
      <alignment horizontal="center" vertical="top" wrapText="1"/>
      <protection/>
    </xf>
    <xf numFmtId="0" fontId="59" fillId="33" borderId="17" xfId="57" applyFont="1" applyFill="1" applyBorder="1" applyAlignment="1">
      <alignment horizontal="center" vertical="top" wrapText="1"/>
      <protection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59" fillId="33" borderId="14" xfId="57" applyFont="1" applyFill="1" applyBorder="1" applyAlignment="1">
      <alignment horizontal="center" vertical="center" wrapText="1"/>
      <protection/>
    </xf>
    <xf numFmtId="0" fontId="59" fillId="33" borderId="17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2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5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65" fillId="0" borderId="0" xfId="57" applyFont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2" fillId="33" borderId="15" xfId="57" applyFont="1" applyFill="1" applyBorder="1" applyAlignment="1">
      <alignment horizontal="center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2" fillId="33" borderId="14" xfId="57" applyFont="1" applyFill="1" applyBorder="1" applyAlignment="1">
      <alignment horizontal="center" vertical="top"/>
      <protection/>
    </xf>
    <xf numFmtId="0" fontId="62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400050</xdr:colOff>
      <xdr:row>65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C1" s="48"/>
      <c r="E1" s="47"/>
      <c r="F1" s="47"/>
      <c r="G1" s="47"/>
      <c r="H1" s="49">
        <v>44288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2:8" ht="11.25" customHeight="1">
      <c r="B2" t="s">
        <v>117</v>
      </c>
      <c r="H2" s="112" t="s">
        <v>91</v>
      </c>
    </row>
    <row r="3" spans="2:8" ht="24.75" customHeight="1">
      <c r="B3" s="123" t="s">
        <v>66</v>
      </c>
      <c r="C3" s="124"/>
      <c r="D3" s="124"/>
      <c r="E3" s="124"/>
      <c r="F3" s="124"/>
      <c r="G3" s="124"/>
      <c r="H3" s="125"/>
    </row>
    <row r="4" spans="2:8" ht="24.75" customHeight="1">
      <c r="B4" s="28"/>
      <c r="C4" s="103" t="s">
        <v>120</v>
      </c>
      <c r="D4" s="103" t="s">
        <v>121</v>
      </c>
      <c r="E4" s="29" t="s">
        <v>67</v>
      </c>
      <c r="F4" s="103" t="s">
        <v>122</v>
      </c>
      <c r="G4" s="103" t="s">
        <v>123</v>
      </c>
      <c r="H4" s="29" t="s">
        <v>67</v>
      </c>
    </row>
    <row r="5" spans="2:8" ht="24.75" customHeight="1">
      <c r="B5" s="30" t="s">
        <v>60</v>
      </c>
      <c r="C5" s="104">
        <v>47849</v>
      </c>
      <c r="D5" s="104">
        <v>29657</v>
      </c>
      <c r="E5" s="31">
        <v>0.6134133594092457</v>
      </c>
      <c r="F5" s="104">
        <v>117865</v>
      </c>
      <c r="G5" s="104">
        <v>107636</v>
      </c>
      <c r="H5" s="31">
        <v>0.0950332602475008</v>
      </c>
    </row>
    <row r="6" spans="2:8" ht="24.75" customHeight="1">
      <c r="B6" s="30" t="s">
        <v>61</v>
      </c>
      <c r="C6" s="104">
        <v>7684</v>
      </c>
      <c r="D6" s="104">
        <v>4328</v>
      </c>
      <c r="E6" s="31">
        <v>0.7754158964879851</v>
      </c>
      <c r="F6" s="104">
        <v>18082</v>
      </c>
      <c r="G6" s="104">
        <v>13389</v>
      </c>
      <c r="H6" s="31">
        <v>0.3505116140115019</v>
      </c>
    </row>
    <row r="7" spans="2:8" ht="24.75" customHeight="1">
      <c r="B7" s="13" t="s">
        <v>62</v>
      </c>
      <c r="C7" s="11">
        <f>C6-C8</f>
        <v>7395</v>
      </c>
      <c r="D7" s="11">
        <f>D6-D8</f>
        <v>4218</v>
      </c>
      <c r="E7" s="12">
        <f>C7/D7-1</f>
        <v>0.7532005689900427</v>
      </c>
      <c r="F7" s="11">
        <f>F6-F8</f>
        <v>17522</v>
      </c>
      <c r="G7" s="11">
        <f>G6-G8</f>
        <v>13101</v>
      </c>
      <c r="H7" s="12">
        <f>F7/G7-1</f>
        <v>0.3374551560949546</v>
      </c>
    </row>
    <row r="8" spans="2:8" ht="24.75" customHeight="1">
      <c r="B8" s="33" t="s">
        <v>63</v>
      </c>
      <c r="C8" s="11">
        <v>289</v>
      </c>
      <c r="D8" s="11">
        <v>110</v>
      </c>
      <c r="E8" s="32">
        <v>1.6272727272727274</v>
      </c>
      <c r="F8" s="11">
        <v>560</v>
      </c>
      <c r="G8" s="11">
        <v>288</v>
      </c>
      <c r="H8" s="32">
        <v>0.9444444444444444</v>
      </c>
    </row>
    <row r="9" spans="2:8" ht="15">
      <c r="B9" s="34" t="s">
        <v>64</v>
      </c>
      <c r="C9" s="105">
        <v>55533</v>
      </c>
      <c r="D9" s="105">
        <v>33985</v>
      </c>
      <c r="E9" s="35">
        <v>0.6340444313667795</v>
      </c>
      <c r="F9" s="105">
        <v>135947</v>
      </c>
      <c r="G9" s="105">
        <v>121025</v>
      </c>
      <c r="H9" s="35">
        <v>0.12329683949597192</v>
      </c>
    </row>
    <row r="10" spans="2:8" ht="15">
      <c r="B10" s="27" t="s">
        <v>65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5" dxfId="145" operator="lessThan">
      <formula>0</formula>
    </cfRule>
  </conditionalFormatting>
  <conditionalFormatting sqref="H6 E6">
    <cfRule type="cellIs" priority="3" dxfId="145" operator="lessThan">
      <formula>0</formula>
    </cfRule>
  </conditionalFormatting>
  <conditionalFormatting sqref="H8:H9 E8:E9">
    <cfRule type="cellIs" priority="2" dxfId="145" operator="lessThan">
      <formula>0</formula>
    </cfRule>
  </conditionalFormatting>
  <conditionalFormatting sqref="E5 H5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44288</v>
      </c>
    </row>
    <row r="2" spans="2:15" ht="14.25" customHeight="1">
      <c r="B2" s="173" t="s">
        <v>52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4.25" customHeight="1">
      <c r="B3" s="174" t="s">
        <v>53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4" t="s">
        <v>0</v>
      </c>
      <c r="C5" s="166" t="s">
        <v>1</v>
      </c>
      <c r="D5" s="156" t="s">
        <v>124</v>
      </c>
      <c r="E5" s="157"/>
      <c r="F5" s="157"/>
      <c r="G5" s="157"/>
      <c r="H5" s="158"/>
      <c r="I5" s="157" t="s">
        <v>97</v>
      </c>
      <c r="J5" s="157"/>
      <c r="K5" s="156" t="s">
        <v>125</v>
      </c>
      <c r="L5" s="157"/>
      <c r="M5" s="157"/>
      <c r="N5" s="157"/>
      <c r="O5" s="158"/>
    </row>
    <row r="6" spans="2:15" ht="14.25" customHeight="1">
      <c r="B6" s="155"/>
      <c r="C6" s="167"/>
      <c r="D6" s="130" t="s">
        <v>126</v>
      </c>
      <c r="E6" s="131"/>
      <c r="F6" s="131"/>
      <c r="G6" s="131"/>
      <c r="H6" s="132"/>
      <c r="I6" s="131" t="s">
        <v>98</v>
      </c>
      <c r="J6" s="131"/>
      <c r="K6" s="130" t="s">
        <v>127</v>
      </c>
      <c r="L6" s="131"/>
      <c r="M6" s="131"/>
      <c r="N6" s="131"/>
      <c r="O6" s="132"/>
    </row>
    <row r="7" spans="2:15" ht="14.25" customHeight="1">
      <c r="B7" s="155"/>
      <c r="C7" s="155"/>
      <c r="D7" s="133">
        <v>2021</v>
      </c>
      <c r="E7" s="134"/>
      <c r="F7" s="159">
        <v>2020</v>
      </c>
      <c r="G7" s="159"/>
      <c r="H7" s="137" t="s">
        <v>5</v>
      </c>
      <c r="I7" s="162">
        <v>2021</v>
      </c>
      <c r="J7" s="133" t="s">
        <v>128</v>
      </c>
      <c r="K7" s="133">
        <v>2021</v>
      </c>
      <c r="L7" s="134"/>
      <c r="M7" s="159">
        <v>2020</v>
      </c>
      <c r="N7" s="134"/>
      <c r="O7" s="165" t="s">
        <v>5</v>
      </c>
    </row>
    <row r="8" spans="2:15" ht="14.25" customHeight="1">
      <c r="B8" s="141" t="s">
        <v>6</v>
      </c>
      <c r="C8" s="141" t="s">
        <v>7</v>
      </c>
      <c r="D8" s="135"/>
      <c r="E8" s="136"/>
      <c r="F8" s="160"/>
      <c r="G8" s="160"/>
      <c r="H8" s="138"/>
      <c r="I8" s="163"/>
      <c r="J8" s="164"/>
      <c r="K8" s="135"/>
      <c r="L8" s="136"/>
      <c r="M8" s="160"/>
      <c r="N8" s="136"/>
      <c r="O8" s="165"/>
    </row>
    <row r="9" spans="2:15" ht="14.25" customHeight="1">
      <c r="B9" s="141"/>
      <c r="C9" s="141"/>
      <c r="D9" s="116" t="s">
        <v>8</v>
      </c>
      <c r="E9" s="117" t="s">
        <v>2</v>
      </c>
      <c r="F9" s="113" t="s">
        <v>8</v>
      </c>
      <c r="G9" s="38" t="s">
        <v>2</v>
      </c>
      <c r="H9" s="143" t="s">
        <v>9</v>
      </c>
      <c r="I9" s="39" t="s">
        <v>8</v>
      </c>
      <c r="J9" s="170" t="s">
        <v>129</v>
      </c>
      <c r="K9" s="116" t="s">
        <v>8</v>
      </c>
      <c r="L9" s="37" t="s">
        <v>2</v>
      </c>
      <c r="M9" s="113" t="s">
        <v>8</v>
      </c>
      <c r="N9" s="37" t="s">
        <v>2</v>
      </c>
      <c r="O9" s="168" t="s">
        <v>9</v>
      </c>
    </row>
    <row r="10" spans="2:15" ht="14.25" customHeight="1">
      <c r="B10" s="142"/>
      <c r="C10" s="142"/>
      <c r="D10" s="115" t="s">
        <v>10</v>
      </c>
      <c r="E10" s="114" t="s">
        <v>11</v>
      </c>
      <c r="F10" s="36" t="s">
        <v>10</v>
      </c>
      <c r="G10" s="41" t="s">
        <v>11</v>
      </c>
      <c r="H10" s="144"/>
      <c r="I10" s="40" t="s">
        <v>10</v>
      </c>
      <c r="J10" s="171"/>
      <c r="K10" s="115" t="s">
        <v>10</v>
      </c>
      <c r="L10" s="114" t="s">
        <v>11</v>
      </c>
      <c r="M10" s="36" t="s">
        <v>10</v>
      </c>
      <c r="N10" s="114" t="s">
        <v>11</v>
      </c>
      <c r="O10" s="169"/>
    </row>
    <row r="11" spans="2:15" ht="14.25" customHeight="1">
      <c r="B11" s="50">
        <v>1</v>
      </c>
      <c r="C11" s="51" t="s">
        <v>20</v>
      </c>
      <c r="D11" s="52">
        <v>7902</v>
      </c>
      <c r="E11" s="53">
        <v>0.1651445171267947</v>
      </c>
      <c r="F11" s="52">
        <v>4550</v>
      </c>
      <c r="G11" s="54">
        <v>0.15342077755673197</v>
      </c>
      <c r="H11" s="55">
        <v>0.7367032967032967</v>
      </c>
      <c r="I11" s="56">
        <v>6635</v>
      </c>
      <c r="J11" s="57">
        <v>0.19095704596834961</v>
      </c>
      <c r="K11" s="52">
        <v>20393</v>
      </c>
      <c r="L11" s="53">
        <v>0.17301998048614942</v>
      </c>
      <c r="M11" s="52">
        <v>16429</v>
      </c>
      <c r="N11" s="54">
        <v>0.1526348061986696</v>
      </c>
      <c r="O11" s="55">
        <v>0.24128066224359368</v>
      </c>
    </row>
    <row r="12" spans="2:15" ht="14.25" customHeight="1">
      <c r="B12" s="58">
        <v>2</v>
      </c>
      <c r="C12" s="59" t="s">
        <v>18</v>
      </c>
      <c r="D12" s="60">
        <v>6219</v>
      </c>
      <c r="E12" s="61">
        <v>0.12997136826265962</v>
      </c>
      <c r="F12" s="60">
        <v>4341</v>
      </c>
      <c r="G12" s="62">
        <v>0.14637353744478537</v>
      </c>
      <c r="H12" s="63">
        <v>0.43261921216309607</v>
      </c>
      <c r="I12" s="64">
        <v>4733</v>
      </c>
      <c r="J12" s="65">
        <v>0.31396577223748157</v>
      </c>
      <c r="K12" s="60">
        <v>15071</v>
      </c>
      <c r="L12" s="61">
        <v>0.12786662707334662</v>
      </c>
      <c r="M12" s="60">
        <v>15110</v>
      </c>
      <c r="N12" s="62">
        <v>0.1403805418261548</v>
      </c>
      <c r="O12" s="63">
        <v>-0.0025810721376571255</v>
      </c>
    </row>
    <row r="13" spans="2:15" ht="14.25" customHeight="1">
      <c r="B13" s="58">
        <v>3</v>
      </c>
      <c r="C13" s="59" t="s">
        <v>19</v>
      </c>
      <c r="D13" s="60">
        <v>3768</v>
      </c>
      <c r="E13" s="61">
        <v>0.07874772722522937</v>
      </c>
      <c r="F13" s="60">
        <v>2447</v>
      </c>
      <c r="G13" s="62">
        <v>0.08251003135853256</v>
      </c>
      <c r="H13" s="63">
        <v>0.539844707805476</v>
      </c>
      <c r="I13" s="64">
        <v>2969</v>
      </c>
      <c r="J13" s="65">
        <v>0.26911417985853814</v>
      </c>
      <c r="K13" s="60">
        <v>10063</v>
      </c>
      <c r="L13" s="61">
        <v>0.08537733848046494</v>
      </c>
      <c r="M13" s="60">
        <v>9377</v>
      </c>
      <c r="N13" s="62">
        <v>0.08711769296517893</v>
      </c>
      <c r="O13" s="63">
        <v>0.07315772635171158</v>
      </c>
    </row>
    <row r="14" spans="2:15" ht="14.25" customHeight="1">
      <c r="B14" s="58">
        <v>4</v>
      </c>
      <c r="C14" s="59" t="s">
        <v>23</v>
      </c>
      <c r="D14" s="60">
        <v>2762</v>
      </c>
      <c r="E14" s="61">
        <v>0.05772325440448076</v>
      </c>
      <c r="F14" s="60">
        <v>1755</v>
      </c>
      <c r="G14" s="62">
        <v>0.05917658562902519</v>
      </c>
      <c r="H14" s="63">
        <v>0.5737891737891738</v>
      </c>
      <c r="I14" s="64">
        <v>2357</v>
      </c>
      <c r="J14" s="65">
        <v>0.171828595672465</v>
      </c>
      <c r="K14" s="60">
        <v>7089</v>
      </c>
      <c r="L14" s="61">
        <v>0.060145081237008444</v>
      </c>
      <c r="M14" s="60">
        <v>6540</v>
      </c>
      <c r="N14" s="62">
        <v>0.060760340406555424</v>
      </c>
      <c r="O14" s="63">
        <v>0.08394495412844027</v>
      </c>
    </row>
    <row r="15" spans="2:15" ht="14.25" customHeight="1">
      <c r="B15" s="66">
        <v>5</v>
      </c>
      <c r="C15" s="67" t="s">
        <v>17</v>
      </c>
      <c r="D15" s="68">
        <v>2390</v>
      </c>
      <c r="E15" s="69">
        <v>0.04994879725804092</v>
      </c>
      <c r="F15" s="68">
        <v>1402</v>
      </c>
      <c r="G15" s="70">
        <v>0.047273830798799606</v>
      </c>
      <c r="H15" s="71">
        <v>0.7047075606276747</v>
      </c>
      <c r="I15" s="72">
        <v>1879</v>
      </c>
      <c r="J15" s="73">
        <v>0.2719531665779671</v>
      </c>
      <c r="K15" s="68">
        <v>6080</v>
      </c>
      <c r="L15" s="69">
        <v>0.051584439825223774</v>
      </c>
      <c r="M15" s="68">
        <v>4203</v>
      </c>
      <c r="N15" s="70">
        <v>0.039048273811735854</v>
      </c>
      <c r="O15" s="71">
        <v>0.4465857720675708</v>
      </c>
    </row>
    <row r="16" spans="2:15" ht="14.25" customHeight="1">
      <c r="B16" s="50">
        <v>6</v>
      </c>
      <c r="C16" s="51" t="s">
        <v>32</v>
      </c>
      <c r="D16" s="52">
        <v>2235</v>
      </c>
      <c r="E16" s="53">
        <v>0.046709440113690985</v>
      </c>
      <c r="F16" s="52">
        <v>1370</v>
      </c>
      <c r="G16" s="54">
        <v>0.04619482752807094</v>
      </c>
      <c r="H16" s="55">
        <v>0.6313868613138687</v>
      </c>
      <c r="I16" s="56">
        <v>1661</v>
      </c>
      <c r="J16" s="57">
        <v>0.34557495484647793</v>
      </c>
      <c r="K16" s="52">
        <v>5474</v>
      </c>
      <c r="L16" s="53">
        <v>0.046442964408433374</v>
      </c>
      <c r="M16" s="52">
        <v>4806</v>
      </c>
      <c r="N16" s="54">
        <v>0.04465048868408339</v>
      </c>
      <c r="O16" s="55">
        <v>0.13899292550977949</v>
      </c>
    </row>
    <row r="17" spans="2:15" ht="14.25" customHeight="1">
      <c r="B17" s="58">
        <v>7</v>
      </c>
      <c r="C17" s="59" t="s">
        <v>22</v>
      </c>
      <c r="D17" s="60">
        <v>1953</v>
      </c>
      <c r="E17" s="61">
        <v>0.04081590001880917</v>
      </c>
      <c r="F17" s="60">
        <v>783</v>
      </c>
      <c r="G17" s="62">
        <v>0.02640186128064201</v>
      </c>
      <c r="H17" s="63">
        <v>1.4942528735632186</v>
      </c>
      <c r="I17" s="64">
        <v>1745</v>
      </c>
      <c r="J17" s="65">
        <v>0.11919770773638971</v>
      </c>
      <c r="K17" s="60">
        <v>5378</v>
      </c>
      <c r="L17" s="61">
        <v>0.04562847325329827</v>
      </c>
      <c r="M17" s="60">
        <v>3837</v>
      </c>
      <c r="N17" s="62">
        <v>0.03564792448623137</v>
      </c>
      <c r="O17" s="63">
        <v>0.4016158457127965</v>
      </c>
    </row>
    <row r="18" spans="2:15" ht="14.25" customHeight="1">
      <c r="B18" s="58">
        <v>8</v>
      </c>
      <c r="C18" s="59" t="s">
        <v>24</v>
      </c>
      <c r="D18" s="60">
        <v>2190</v>
      </c>
      <c r="E18" s="61">
        <v>0.045768981587911976</v>
      </c>
      <c r="F18" s="60">
        <v>1237</v>
      </c>
      <c r="G18" s="62">
        <v>0.04171022018410493</v>
      </c>
      <c r="H18" s="63">
        <v>0.7704122877930477</v>
      </c>
      <c r="I18" s="64">
        <v>1978</v>
      </c>
      <c r="J18" s="65">
        <v>0.10717896865520737</v>
      </c>
      <c r="K18" s="60">
        <v>5313</v>
      </c>
      <c r="L18" s="61">
        <v>0.04507699486700886</v>
      </c>
      <c r="M18" s="60">
        <v>5340</v>
      </c>
      <c r="N18" s="62">
        <v>0.049611654093425994</v>
      </c>
      <c r="O18" s="63">
        <v>-0.0050561797752809445</v>
      </c>
    </row>
    <row r="19" spans="2:15" ht="14.25" customHeight="1">
      <c r="B19" s="58">
        <v>9</v>
      </c>
      <c r="C19" s="59" t="s">
        <v>33</v>
      </c>
      <c r="D19" s="60">
        <v>2131</v>
      </c>
      <c r="E19" s="61">
        <v>0.044535935965223934</v>
      </c>
      <c r="F19" s="60">
        <v>1135</v>
      </c>
      <c r="G19" s="62">
        <v>0.038270897258657316</v>
      </c>
      <c r="H19" s="63">
        <v>0.8775330396475771</v>
      </c>
      <c r="I19" s="64">
        <v>1646</v>
      </c>
      <c r="J19" s="65">
        <v>0.29465370595382745</v>
      </c>
      <c r="K19" s="60">
        <v>4996</v>
      </c>
      <c r="L19" s="61">
        <v>0.0423874771984898</v>
      </c>
      <c r="M19" s="60">
        <v>3852</v>
      </c>
      <c r="N19" s="62">
        <v>0.03578728306514549</v>
      </c>
      <c r="O19" s="63">
        <v>0.29698857736240925</v>
      </c>
    </row>
    <row r="20" spans="2:15" ht="14.25" customHeight="1">
      <c r="B20" s="66">
        <v>10</v>
      </c>
      <c r="C20" s="67" t="s">
        <v>30</v>
      </c>
      <c r="D20" s="68">
        <v>1773</v>
      </c>
      <c r="E20" s="69">
        <v>0.037054065915693116</v>
      </c>
      <c r="F20" s="68">
        <v>1512</v>
      </c>
      <c r="G20" s="70">
        <v>0.05098290454192939</v>
      </c>
      <c r="H20" s="71">
        <v>0.17261904761904767</v>
      </c>
      <c r="I20" s="72">
        <v>1351</v>
      </c>
      <c r="J20" s="73">
        <v>0.312361213915618</v>
      </c>
      <c r="K20" s="68">
        <v>4463</v>
      </c>
      <c r="L20" s="69">
        <v>0.03786535443091673</v>
      </c>
      <c r="M20" s="68">
        <v>4590</v>
      </c>
      <c r="N20" s="70">
        <v>0.042643725147720093</v>
      </c>
      <c r="O20" s="71">
        <v>-0.02766884531590419</v>
      </c>
    </row>
    <row r="21" spans="2:15" ht="14.25" customHeight="1">
      <c r="B21" s="50">
        <v>11</v>
      </c>
      <c r="C21" s="51" t="s">
        <v>21</v>
      </c>
      <c r="D21" s="52">
        <v>1652</v>
      </c>
      <c r="E21" s="53">
        <v>0.0345252774352651</v>
      </c>
      <c r="F21" s="52">
        <v>879</v>
      </c>
      <c r="G21" s="54">
        <v>0.029638871092828</v>
      </c>
      <c r="H21" s="55">
        <v>0.8794084186575655</v>
      </c>
      <c r="I21" s="56">
        <v>1462</v>
      </c>
      <c r="J21" s="57">
        <v>0.12995896032831733</v>
      </c>
      <c r="K21" s="52">
        <v>4068</v>
      </c>
      <c r="L21" s="53">
        <v>0.03451406269885038</v>
      </c>
      <c r="M21" s="52">
        <v>3384</v>
      </c>
      <c r="N21" s="54">
        <v>0.03143929540302501</v>
      </c>
      <c r="O21" s="55">
        <v>0.2021276595744681</v>
      </c>
    </row>
    <row r="22" spans="2:15" ht="14.25" customHeight="1">
      <c r="B22" s="58">
        <v>12</v>
      </c>
      <c r="C22" s="59" t="s">
        <v>34</v>
      </c>
      <c r="D22" s="60">
        <v>1829</v>
      </c>
      <c r="E22" s="61">
        <v>0.03822441430332922</v>
      </c>
      <c r="F22" s="60">
        <v>1154</v>
      </c>
      <c r="G22" s="62">
        <v>0.03891155545065246</v>
      </c>
      <c r="H22" s="63">
        <v>0.5849220103986135</v>
      </c>
      <c r="I22" s="64">
        <v>1329</v>
      </c>
      <c r="J22" s="65">
        <v>0.37622272385252065</v>
      </c>
      <c r="K22" s="60">
        <v>3825</v>
      </c>
      <c r="L22" s="61">
        <v>0.03245238196241463</v>
      </c>
      <c r="M22" s="60">
        <v>3218</v>
      </c>
      <c r="N22" s="62">
        <v>0.029897060463042104</v>
      </c>
      <c r="O22" s="63">
        <v>0.18862647607209437</v>
      </c>
    </row>
    <row r="23" spans="2:15" ht="14.25" customHeight="1">
      <c r="B23" s="58">
        <v>13</v>
      </c>
      <c r="C23" s="59" t="s">
        <v>25</v>
      </c>
      <c r="D23" s="60">
        <v>1587</v>
      </c>
      <c r="E23" s="61">
        <v>0.0331668373424732</v>
      </c>
      <c r="F23" s="60">
        <v>1347</v>
      </c>
      <c r="G23" s="62">
        <v>0.04541929392723472</v>
      </c>
      <c r="H23" s="63">
        <v>0.17817371937639193</v>
      </c>
      <c r="I23" s="64">
        <v>1084</v>
      </c>
      <c r="J23" s="65">
        <v>0.4640221402214022</v>
      </c>
      <c r="K23" s="60">
        <v>3555</v>
      </c>
      <c r="L23" s="61">
        <v>0.030161625588597123</v>
      </c>
      <c r="M23" s="60">
        <v>4729</v>
      </c>
      <c r="N23" s="62">
        <v>0.04393511464565759</v>
      </c>
      <c r="O23" s="63">
        <v>-0.24825544512581943</v>
      </c>
    </row>
    <row r="24" spans="2:15" ht="14.25" customHeight="1">
      <c r="B24" s="58">
        <v>14</v>
      </c>
      <c r="C24" s="59" t="s">
        <v>28</v>
      </c>
      <c r="D24" s="60">
        <v>1412</v>
      </c>
      <c r="E24" s="61">
        <v>0.029509498631110367</v>
      </c>
      <c r="F24" s="60">
        <v>714</v>
      </c>
      <c r="G24" s="62">
        <v>0.024075260478133326</v>
      </c>
      <c r="H24" s="63">
        <v>0.9775910364145659</v>
      </c>
      <c r="I24" s="64">
        <v>955</v>
      </c>
      <c r="J24" s="65">
        <v>0.4785340314136126</v>
      </c>
      <c r="K24" s="60">
        <v>3172</v>
      </c>
      <c r="L24" s="61">
        <v>0.026912145250922666</v>
      </c>
      <c r="M24" s="60">
        <v>2672</v>
      </c>
      <c r="N24" s="62">
        <v>0.02482440819056821</v>
      </c>
      <c r="O24" s="63">
        <v>0.18712574850299402</v>
      </c>
    </row>
    <row r="25" spans="2:15" ht="14.25" customHeight="1">
      <c r="B25" s="66">
        <v>15</v>
      </c>
      <c r="C25" s="67" t="s">
        <v>31</v>
      </c>
      <c r="D25" s="68">
        <v>1025</v>
      </c>
      <c r="E25" s="69">
        <v>0.021421555309410856</v>
      </c>
      <c r="F25" s="68">
        <v>239</v>
      </c>
      <c r="G25" s="70">
        <v>0.008058805678254712</v>
      </c>
      <c r="H25" s="71">
        <v>3.2887029288702925</v>
      </c>
      <c r="I25" s="72">
        <v>907</v>
      </c>
      <c r="J25" s="73">
        <v>0.13009922822491737</v>
      </c>
      <c r="K25" s="68">
        <v>2822</v>
      </c>
      <c r="L25" s="69">
        <v>0.023942646247825904</v>
      </c>
      <c r="M25" s="68">
        <v>1032</v>
      </c>
      <c r="N25" s="70">
        <v>0.009587870229291315</v>
      </c>
      <c r="O25" s="71">
        <v>1.7344961240310077</v>
      </c>
    </row>
    <row r="26" spans="2:15" ht="14.25" customHeight="1">
      <c r="B26" s="50">
        <v>16</v>
      </c>
      <c r="C26" s="51" t="s">
        <v>26</v>
      </c>
      <c r="D26" s="52">
        <v>1181</v>
      </c>
      <c r="E26" s="53">
        <v>0.024681811532111433</v>
      </c>
      <c r="F26" s="52">
        <v>711</v>
      </c>
      <c r="G26" s="54">
        <v>0.023974103921502513</v>
      </c>
      <c r="H26" s="55">
        <v>0.6610407876230662</v>
      </c>
      <c r="I26" s="56">
        <v>820</v>
      </c>
      <c r="J26" s="57">
        <v>0.44024390243902434</v>
      </c>
      <c r="K26" s="52">
        <v>2544</v>
      </c>
      <c r="L26" s="53">
        <v>0.021584015611080472</v>
      </c>
      <c r="M26" s="52">
        <v>2530</v>
      </c>
      <c r="N26" s="54">
        <v>0.023505146976847895</v>
      </c>
      <c r="O26" s="55">
        <v>0.005533596837944632</v>
      </c>
    </row>
    <row r="27" spans="2:15" ht="14.25" customHeight="1">
      <c r="B27" s="58">
        <v>17</v>
      </c>
      <c r="C27" s="59" t="s">
        <v>50</v>
      </c>
      <c r="D27" s="60">
        <v>820</v>
      </c>
      <c r="E27" s="61">
        <v>0.017137244247528684</v>
      </c>
      <c r="F27" s="60">
        <v>734</v>
      </c>
      <c r="G27" s="62">
        <v>0.02474963752233874</v>
      </c>
      <c r="H27" s="63">
        <v>0.11716621253406001</v>
      </c>
      <c r="I27" s="64">
        <v>705</v>
      </c>
      <c r="J27" s="65">
        <v>0.16312056737588643</v>
      </c>
      <c r="K27" s="60">
        <v>2262</v>
      </c>
      <c r="L27" s="61">
        <v>0.019191447842871082</v>
      </c>
      <c r="M27" s="60">
        <v>2529</v>
      </c>
      <c r="N27" s="62">
        <v>0.023495856404920287</v>
      </c>
      <c r="O27" s="63">
        <v>-0.1055753262158956</v>
      </c>
    </row>
    <row r="28" spans="2:15" ht="14.25" customHeight="1">
      <c r="B28" s="58">
        <v>18</v>
      </c>
      <c r="C28" s="59" t="s">
        <v>29</v>
      </c>
      <c r="D28" s="60">
        <v>1012</v>
      </c>
      <c r="E28" s="61">
        <v>0.021149867290852473</v>
      </c>
      <c r="F28" s="60">
        <v>553</v>
      </c>
      <c r="G28" s="62">
        <v>0.01864652527227973</v>
      </c>
      <c r="H28" s="63">
        <v>0.8300180831826403</v>
      </c>
      <c r="I28" s="64">
        <v>707</v>
      </c>
      <c r="J28" s="65">
        <v>0.4314002828854313</v>
      </c>
      <c r="K28" s="60">
        <v>2166</v>
      </c>
      <c r="L28" s="61">
        <v>0.01837695668773597</v>
      </c>
      <c r="M28" s="60">
        <v>2324</v>
      </c>
      <c r="N28" s="62">
        <v>0.021591289159760677</v>
      </c>
      <c r="O28" s="63">
        <v>-0.06798623063683307</v>
      </c>
    </row>
    <row r="29" spans="2:16" ht="14.25" customHeight="1">
      <c r="B29" s="58">
        <v>19</v>
      </c>
      <c r="C29" s="59" t="s">
        <v>82</v>
      </c>
      <c r="D29" s="60">
        <v>532</v>
      </c>
      <c r="E29" s="61">
        <v>0.011118309682543</v>
      </c>
      <c r="F29" s="60">
        <v>342</v>
      </c>
      <c r="G29" s="62">
        <v>0.0115318474559126</v>
      </c>
      <c r="H29" s="63">
        <v>0.5555555555555556</v>
      </c>
      <c r="I29" s="64">
        <v>506</v>
      </c>
      <c r="J29" s="65">
        <v>0.05138339920948609</v>
      </c>
      <c r="K29" s="60">
        <v>1640</v>
      </c>
      <c r="L29" s="61">
        <v>0.013914223900224834</v>
      </c>
      <c r="M29" s="60">
        <v>1194</v>
      </c>
      <c r="N29" s="62">
        <v>0.011092942881563789</v>
      </c>
      <c r="O29" s="63">
        <v>0.37353433835845906</v>
      </c>
      <c r="P29" s="49"/>
    </row>
    <row r="30" spans="2:16" ht="14.25" customHeight="1">
      <c r="B30" s="66">
        <v>20</v>
      </c>
      <c r="C30" s="67" t="s">
        <v>45</v>
      </c>
      <c r="D30" s="68">
        <v>539</v>
      </c>
      <c r="E30" s="69">
        <v>0.011264603230997513</v>
      </c>
      <c r="F30" s="68">
        <v>294</v>
      </c>
      <c r="G30" s="70">
        <v>0.009913342549819603</v>
      </c>
      <c r="H30" s="71">
        <v>0.8333333333333333</v>
      </c>
      <c r="I30" s="72">
        <v>475</v>
      </c>
      <c r="J30" s="73">
        <v>0.13473684210526327</v>
      </c>
      <c r="K30" s="68">
        <v>1462</v>
      </c>
      <c r="L30" s="69">
        <v>0.01240402155007848</v>
      </c>
      <c r="M30" s="68">
        <v>1179</v>
      </c>
      <c r="N30" s="70">
        <v>0.010953584302649672</v>
      </c>
      <c r="O30" s="71">
        <v>0.2400339270568279</v>
      </c>
      <c r="P30" s="49"/>
    </row>
    <row r="31" spans="2:15" ht="14.25" customHeight="1">
      <c r="B31" s="126" t="s">
        <v>48</v>
      </c>
      <c r="C31" s="127"/>
      <c r="D31" s="26">
        <f>SUM(D11:D30)</f>
        <v>44912</v>
      </c>
      <c r="E31" s="4">
        <f>D31/D33</f>
        <v>0.9386194068841565</v>
      </c>
      <c r="F31" s="26">
        <f>SUM(F11:F30)</f>
        <v>27499</v>
      </c>
      <c r="G31" s="4">
        <f>F31/F33</f>
        <v>0.9272347169302357</v>
      </c>
      <c r="H31" s="7">
        <f>D31/F31-1</f>
        <v>0.6332230262918652</v>
      </c>
      <c r="I31" s="26">
        <f>SUM(I11:I30)</f>
        <v>35904</v>
      </c>
      <c r="J31" s="4">
        <f>D31/I31-1</f>
        <v>0.250891265597148</v>
      </c>
      <c r="K31" s="26">
        <f>SUM(K11:K30)</f>
        <v>111836</v>
      </c>
      <c r="L31" s="4">
        <f>K31/K33</f>
        <v>0.9488482586009418</v>
      </c>
      <c r="M31" s="26">
        <f>SUM(M11:M30)</f>
        <v>98875</v>
      </c>
      <c r="N31" s="4">
        <f>M31/M33</f>
        <v>0.9186052993422275</v>
      </c>
      <c r="O31" s="7">
        <f>K31/M31-1</f>
        <v>0.1310847029077118</v>
      </c>
    </row>
    <row r="32" spans="2:15" ht="14.25" customHeight="1">
      <c r="B32" s="126" t="s">
        <v>12</v>
      </c>
      <c r="C32" s="127"/>
      <c r="D32" s="3">
        <f>D33-SUM(D11:D30)</f>
        <v>2937</v>
      </c>
      <c r="E32" s="4">
        <f>D32/D33</f>
        <v>0.06138059311584359</v>
      </c>
      <c r="F32" s="5">
        <f>F33-SUM(F11:F30)</f>
        <v>2158</v>
      </c>
      <c r="G32" s="6">
        <f>F32/F33</f>
        <v>0.0727652830697643</v>
      </c>
      <c r="H32" s="7">
        <f>D32/F32-1</f>
        <v>0.3609823911028731</v>
      </c>
      <c r="I32" s="5">
        <f>I33-SUM(I11:I30)</f>
        <v>1850</v>
      </c>
      <c r="J32" s="8">
        <f>D32/I32-1</f>
        <v>0.5875675675675676</v>
      </c>
      <c r="K32" s="3">
        <f>K33-SUM(K11:K30)</f>
        <v>6029</v>
      </c>
      <c r="L32" s="4">
        <f>K32/K33</f>
        <v>0.051151741399058245</v>
      </c>
      <c r="M32" s="3">
        <f>M33-SUM(M11:M30)</f>
        <v>8761</v>
      </c>
      <c r="N32" s="4">
        <f>M32/M33</f>
        <v>0.08139470065777249</v>
      </c>
      <c r="O32" s="7">
        <f>K32/M32-1</f>
        <v>-0.3118365483392307</v>
      </c>
    </row>
    <row r="33" spans="2:17" ht="14.25" customHeight="1">
      <c r="B33" s="128" t="s">
        <v>13</v>
      </c>
      <c r="C33" s="129"/>
      <c r="D33" s="45">
        <v>47849</v>
      </c>
      <c r="E33" s="74">
        <v>1</v>
      </c>
      <c r="F33" s="45">
        <v>29657</v>
      </c>
      <c r="G33" s="75">
        <v>1</v>
      </c>
      <c r="H33" s="42">
        <v>0.6134133594092457</v>
      </c>
      <c r="I33" s="46">
        <v>37754</v>
      </c>
      <c r="J33" s="43">
        <v>0.26738888594585997</v>
      </c>
      <c r="K33" s="45">
        <v>117865</v>
      </c>
      <c r="L33" s="74">
        <v>1</v>
      </c>
      <c r="M33" s="45">
        <v>107636</v>
      </c>
      <c r="N33" s="75">
        <v>0.9999999999999994</v>
      </c>
      <c r="O33" s="42">
        <v>0.0950332602475008</v>
      </c>
      <c r="P33" s="14"/>
      <c r="Q33" s="14"/>
    </row>
    <row r="34" ht="14.25" customHeight="1">
      <c r="B34" t="s">
        <v>119</v>
      </c>
    </row>
    <row r="35" ht="15">
      <c r="B35" s="9" t="s">
        <v>118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2" t="s">
        <v>130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21"/>
      <c r="N38" s="21"/>
      <c r="O38" s="152" t="s">
        <v>103</v>
      </c>
      <c r="P38" s="152"/>
      <c r="Q38" s="152"/>
      <c r="R38" s="152"/>
      <c r="S38" s="152"/>
      <c r="T38" s="152"/>
      <c r="U38" s="152"/>
      <c r="V38" s="152"/>
    </row>
    <row r="39" spans="2:22" ht="15">
      <c r="B39" s="172" t="s">
        <v>131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21"/>
      <c r="N39" s="21"/>
      <c r="O39" s="153" t="s">
        <v>104</v>
      </c>
      <c r="P39" s="153"/>
      <c r="Q39" s="153"/>
      <c r="R39" s="153"/>
      <c r="S39" s="153"/>
      <c r="T39" s="153"/>
      <c r="U39" s="153"/>
      <c r="V39" s="153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54" t="s">
        <v>0</v>
      </c>
      <c r="C41" s="154" t="s">
        <v>47</v>
      </c>
      <c r="D41" s="156" t="s">
        <v>124</v>
      </c>
      <c r="E41" s="157"/>
      <c r="F41" s="157"/>
      <c r="G41" s="157"/>
      <c r="H41" s="157"/>
      <c r="I41" s="158"/>
      <c r="J41" s="156" t="s">
        <v>97</v>
      </c>
      <c r="K41" s="157"/>
      <c r="L41" s="158"/>
      <c r="O41" s="154" t="s">
        <v>0</v>
      </c>
      <c r="P41" s="154" t="s">
        <v>47</v>
      </c>
      <c r="Q41" s="156" t="s">
        <v>125</v>
      </c>
      <c r="R41" s="157"/>
      <c r="S41" s="157"/>
      <c r="T41" s="157"/>
      <c r="U41" s="157"/>
      <c r="V41" s="158"/>
    </row>
    <row r="42" spans="2:22" ht="15" customHeight="1">
      <c r="B42" s="155"/>
      <c r="C42" s="155"/>
      <c r="D42" s="130" t="s">
        <v>126</v>
      </c>
      <c r="E42" s="131"/>
      <c r="F42" s="131"/>
      <c r="G42" s="131"/>
      <c r="H42" s="131"/>
      <c r="I42" s="132"/>
      <c r="J42" s="130" t="s">
        <v>98</v>
      </c>
      <c r="K42" s="131"/>
      <c r="L42" s="132"/>
      <c r="O42" s="155"/>
      <c r="P42" s="155"/>
      <c r="Q42" s="130" t="s">
        <v>127</v>
      </c>
      <c r="R42" s="131"/>
      <c r="S42" s="131"/>
      <c r="T42" s="131"/>
      <c r="U42" s="131"/>
      <c r="V42" s="132"/>
    </row>
    <row r="43" spans="2:22" ht="15" customHeight="1">
      <c r="B43" s="155"/>
      <c r="C43" s="155"/>
      <c r="D43" s="133">
        <v>2021</v>
      </c>
      <c r="E43" s="134"/>
      <c r="F43" s="159">
        <v>2020</v>
      </c>
      <c r="G43" s="134"/>
      <c r="H43" s="137" t="s">
        <v>5</v>
      </c>
      <c r="I43" s="147" t="s">
        <v>55</v>
      </c>
      <c r="J43" s="161">
        <v>2021</v>
      </c>
      <c r="K43" s="148" t="s">
        <v>128</v>
      </c>
      <c r="L43" s="147" t="s">
        <v>132</v>
      </c>
      <c r="O43" s="155"/>
      <c r="P43" s="155"/>
      <c r="Q43" s="133">
        <v>2021</v>
      </c>
      <c r="R43" s="134"/>
      <c r="S43" s="133">
        <v>2020</v>
      </c>
      <c r="T43" s="134"/>
      <c r="U43" s="137" t="s">
        <v>5</v>
      </c>
      <c r="V43" s="139" t="s">
        <v>87</v>
      </c>
    </row>
    <row r="44" spans="2:22" ht="15">
      <c r="B44" s="141" t="s">
        <v>6</v>
      </c>
      <c r="C44" s="141" t="s">
        <v>47</v>
      </c>
      <c r="D44" s="135"/>
      <c r="E44" s="136"/>
      <c r="F44" s="160"/>
      <c r="G44" s="136"/>
      <c r="H44" s="138"/>
      <c r="I44" s="148"/>
      <c r="J44" s="161"/>
      <c r="K44" s="148"/>
      <c r="L44" s="148"/>
      <c r="O44" s="141" t="s">
        <v>6</v>
      </c>
      <c r="P44" s="141" t="s">
        <v>47</v>
      </c>
      <c r="Q44" s="135"/>
      <c r="R44" s="136"/>
      <c r="S44" s="135"/>
      <c r="T44" s="136"/>
      <c r="U44" s="138"/>
      <c r="V44" s="140"/>
    </row>
    <row r="45" spans="2:22" ht="15" customHeight="1">
      <c r="B45" s="141"/>
      <c r="C45" s="141"/>
      <c r="D45" s="116" t="s">
        <v>8</v>
      </c>
      <c r="E45" s="78" t="s">
        <v>2</v>
      </c>
      <c r="F45" s="116" t="s">
        <v>8</v>
      </c>
      <c r="G45" s="78" t="s">
        <v>2</v>
      </c>
      <c r="H45" s="143" t="s">
        <v>9</v>
      </c>
      <c r="I45" s="143" t="s">
        <v>56</v>
      </c>
      <c r="J45" s="79" t="s">
        <v>8</v>
      </c>
      <c r="K45" s="149" t="s">
        <v>129</v>
      </c>
      <c r="L45" s="149" t="s">
        <v>133</v>
      </c>
      <c r="O45" s="141"/>
      <c r="P45" s="141"/>
      <c r="Q45" s="116" t="s">
        <v>8</v>
      </c>
      <c r="R45" s="78" t="s">
        <v>2</v>
      </c>
      <c r="S45" s="116" t="s">
        <v>8</v>
      </c>
      <c r="T45" s="78" t="s">
        <v>2</v>
      </c>
      <c r="U45" s="143" t="s">
        <v>9</v>
      </c>
      <c r="V45" s="145" t="s">
        <v>88</v>
      </c>
    </row>
    <row r="46" spans="2:22" ht="15" customHeight="1">
      <c r="B46" s="142"/>
      <c r="C46" s="142"/>
      <c r="D46" s="115" t="s">
        <v>10</v>
      </c>
      <c r="E46" s="41" t="s">
        <v>11</v>
      </c>
      <c r="F46" s="115" t="s">
        <v>10</v>
      </c>
      <c r="G46" s="41" t="s">
        <v>11</v>
      </c>
      <c r="H46" s="151"/>
      <c r="I46" s="151"/>
      <c r="J46" s="115" t="s">
        <v>10</v>
      </c>
      <c r="K46" s="150"/>
      <c r="L46" s="150"/>
      <c r="O46" s="142"/>
      <c r="P46" s="142"/>
      <c r="Q46" s="115" t="s">
        <v>10</v>
      </c>
      <c r="R46" s="41" t="s">
        <v>11</v>
      </c>
      <c r="S46" s="115" t="s">
        <v>10</v>
      </c>
      <c r="T46" s="41" t="s">
        <v>11</v>
      </c>
      <c r="U46" s="144"/>
      <c r="V46" s="146"/>
    </row>
    <row r="47" spans="2:22" ht="15">
      <c r="B47" s="50">
        <v>1</v>
      </c>
      <c r="C47" s="80" t="s">
        <v>58</v>
      </c>
      <c r="D47" s="52">
        <v>2746</v>
      </c>
      <c r="E47" s="57">
        <v>0.05738886915087044</v>
      </c>
      <c r="F47" s="52">
        <v>1597</v>
      </c>
      <c r="G47" s="57">
        <v>0.05384900697980241</v>
      </c>
      <c r="H47" s="81">
        <v>0.7194740137758298</v>
      </c>
      <c r="I47" s="82">
        <v>0</v>
      </c>
      <c r="J47" s="52">
        <v>2172</v>
      </c>
      <c r="K47" s="83">
        <v>0.2642725598526703</v>
      </c>
      <c r="L47" s="84">
        <v>0</v>
      </c>
      <c r="O47" s="50">
        <v>1</v>
      </c>
      <c r="P47" s="80" t="s">
        <v>58</v>
      </c>
      <c r="Q47" s="52">
        <v>6546</v>
      </c>
      <c r="R47" s="57">
        <v>0.055538115640775466</v>
      </c>
      <c r="S47" s="52">
        <v>5314</v>
      </c>
      <c r="T47" s="57">
        <v>0.049370099223308185</v>
      </c>
      <c r="U47" s="55">
        <v>0.2318404215280392</v>
      </c>
      <c r="V47" s="84">
        <v>0</v>
      </c>
    </row>
    <row r="48" spans="2:22" ht="15" customHeight="1">
      <c r="B48" s="85">
        <v>2</v>
      </c>
      <c r="C48" s="86" t="s">
        <v>43</v>
      </c>
      <c r="D48" s="60">
        <v>1986</v>
      </c>
      <c r="E48" s="65">
        <v>0.04150556960438045</v>
      </c>
      <c r="F48" s="60">
        <v>1005</v>
      </c>
      <c r="G48" s="65">
        <v>0.033887446471322115</v>
      </c>
      <c r="H48" s="87">
        <v>0.9761194029850746</v>
      </c>
      <c r="I48" s="88">
        <v>2</v>
      </c>
      <c r="J48" s="60">
        <v>1624</v>
      </c>
      <c r="K48" s="89">
        <v>0.2229064039408868</v>
      </c>
      <c r="L48" s="90">
        <v>0</v>
      </c>
      <c r="O48" s="85">
        <v>2</v>
      </c>
      <c r="P48" s="86" t="s">
        <v>43</v>
      </c>
      <c r="Q48" s="60">
        <v>5153</v>
      </c>
      <c r="R48" s="65">
        <v>0.04371950960845034</v>
      </c>
      <c r="S48" s="60">
        <v>4258</v>
      </c>
      <c r="T48" s="65">
        <v>0.039559255267754286</v>
      </c>
      <c r="U48" s="63">
        <v>0.2101925786754344</v>
      </c>
      <c r="V48" s="90">
        <v>1</v>
      </c>
    </row>
    <row r="49" spans="2:22" ht="15" customHeight="1">
      <c r="B49" s="85">
        <v>3</v>
      </c>
      <c r="C49" s="86" t="s">
        <v>37</v>
      </c>
      <c r="D49" s="60">
        <v>1813</v>
      </c>
      <c r="E49" s="65">
        <v>0.03789002904971891</v>
      </c>
      <c r="F49" s="60">
        <v>1278</v>
      </c>
      <c r="G49" s="65">
        <v>0.043092693124726036</v>
      </c>
      <c r="H49" s="87">
        <v>0.4186228482003129</v>
      </c>
      <c r="I49" s="88">
        <v>-1</v>
      </c>
      <c r="J49" s="60">
        <v>1532</v>
      </c>
      <c r="K49" s="89">
        <v>0.183420365535248</v>
      </c>
      <c r="L49" s="90">
        <v>0</v>
      </c>
      <c r="O49" s="85">
        <v>3</v>
      </c>
      <c r="P49" s="86" t="s">
        <v>37</v>
      </c>
      <c r="Q49" s="60">
        <v>4539</v>
      </c>
      <c r="R49" s="65">
        <v>0.038510159928732024</v>
      </c>
      <c r="S49" s="60">
        <v>4551</v>
      </c>
      <c r="T49" s="65">
        <v>0.04228139284254339</v>
      </c>
      <c r="U49" s="63">
        <v>-0.002636783124588038</v>
      </c>
      <c r="V49" s="90">
        <v>-1</v>
      </c>
    </row>
    <row r="50" spans="2:22" ht="15">
      <c r="B50" s="85">
        <v>4</v>
      </c>
      <c r="C50" s="86" t="s">
        <v>42</v>
      </c>
      <c r="D50" s="60">
        <v>1449</v>
      </c>
      <c r="E50" s="65">
        <v>0.030282764530084223</v>
      </c>
      <c r="F50" s="60">
        <v>907</v>
      </c>
      <c r="G50" s="65">
        <v>0.03058299895471558</v>
      </c>
      <c r="H50" s="87">
        <v>0.597574421168688</v>
      </c>
      <c r="I50" s="88">
        <v>1</v>
      </c>
      <c r="J50" s="60">
        <v>1052</v>
      </c>
      <c r="K50" s="89">
        <v>0.37737642585551323</v>
      </c>
      <c r="L50" s="90">
        <v>0</v>
      </c>
      <c r="O50" s="85">
        <v>4</v>
      </c>
      <c r="P50" s="86" t="s">
        <v>42</v>
      </c>
      <c r="Q50" s="60">
        <v>3262</v>
      </c>
      <c r="R50" s="65">
        <v>0.027675730708861833</v>
      </c>
      <c r="S50" s="60">
        <v>2274</v>
      </c>
      <c r="T50" s="65">
        <v>0.02112676056338028</v>
      </c>
      <c r="U50" s="63">
        <v>0.43447669305189085</v>
      </c>
      <c r="V50" s="90">
        <v>2</v>
      </c>
    </row>
    <row r="51" spans="2:22" ht="15" customHeight="1">
      <c r="B51" s="85">
        <v>5</v>
      </c>
      <c r="C51" s="91" t="s">
        <v>39</v>
      </c>
      <c r="D51" s="68">
        <v>1270</v>
      </c>
      <c r="E51" s="73">
        <v>0.026541829505318814</v>
      </c>
      <c r="F51" s="68">
        <v>1033</v>
      </c>
      <c r="G51" s="73">
        <v>0.0348315743332097</v>
      </c>
      <c r="H51" s="92">
        <v>0.2294288480154889</v>
      </c>
      <c r="I51" s="93">
        <v>-2</v>
      </c>
      <c r="J51" s="68">
        <v>835</v>
      </c>
      <c r="K51" s="94">
        <v>0.5209580838323353</v>
      </c>
      <c r="L51" s="95">
        <v>1</v>
      </c>
      <c r="O51" s="85">
        <v>5</v>
      </c>
      <c r="P51" s="91" t="s">
        <v>39</v>
      </c>
      <c r="Q51" s="68">
        <v>2831</v>
      </c>
      <c r="R51" s="73">
        <v>0.02401900479361982</v>
      </c>
      <c r="S51" s="68">
        <v>3423</v>
      </c>
      <c r="T51" s="73">
        <v>0.03180162770820172</v>
      </c>
      <c r="U51" s="71">
        <v>-0.172947706690038</v>
      </c>
      <c r="V51" s="95">
        <v>-1</v>
      </c>
    </row>
    <row r="52" spans="2:22" ht="15">
      <c r="B52" s="96">
        <v>6</v>
      </c>
      <c r="C52" s="80" t="s">
        <v>69</v>
      </c>
      <c r="D52" s="52">
        <v>1047</v>
      </c>
      <c r="E52" s="57">
        <v>0.02188133503312504</v>
      </c>
      <c r="F52" s="52">
        <v>702</v>
      </c>
      <c r="G52" s="57">
        <v>0.023670634251610076</v>
      </c>
      <c r="H52" s="81">
        <v>0.4914529914529915</v>
      </c>
      <c r="I52" s="82">
        <v>1</v>
      </c>
      <c r="J52" s="52">
        <v>945</v>
      </c>
      <c r="K52" s="83">
        <v>0.107936507936508</v>
      </c>
      <c r="L52" s="84">
        <v>-1</v>
      </c>
      <c r="O52" s="96">
        <v>6</v>
      </c>
      <c r="P52" s="80" t="s">
        <v>69</v>
      </c>
      <c r="Q52" s="52">
        <v>2677</v>
      </c>
      <c r="R52" s="57">
        <v>0.022712425232257243</v>
      </c>
      <c r="S52" s="52">
        <v>2247</v>
      </c>
      <c r="T52" s="57">
        <v>0.02087591512133487</v>
      </c>
      <c r="U52" s="55">
        <v>0.1913662661326212</v>
      </c>
      <c r="V52" s="84">
        <v>1</v>
      </c>
    </row>
    <row r="53" spans="2:22" ht="15">
      <c r="B53" s="85">
        <v>7</v>
      </c>
      <c r="C53" s="86" t="s">
        <v>59</v>
      </c>
      <c r="D53" s="60">
        <v>1027</v>
      </c>
      <c r="E53" s="65">
        <v>0.021463353466112143</v>
      </c>
      <c r="F53" s="60">
        <v>377</v>
      </c>
      <c r="G53" s="65">
        <v>0.012712007283272077</v>
      </c>
      <c r="H53" s="87">
        <v>1.7241379310344827</v>
      </c>
      <c r="I53" s="88">
        <v>8</v>
      </c>
      <c r="J53" s="60">
        <v>834</v>
      </c>
      <c r="K53" s="89">
        <v>0.23141486810551548</v>
      </c>
      <c r="L53" s="90">
        <v>0</v>
      </c>
      <c r="O53" s="85">
        <v>7</v>
      </c>
      <c r="P53" s="86" t="s">
        <v>79</v>
      </c>
      <c r="Q53" s="60">
        <v>2450</v>
      </c>
      <c r="R53" s="65">
        <v>0.020786493021677344</v>
      </c>
      <c r="S53" s="60">
        <v>2336</v>
      </c>
      <c r="T53" s="65">
        <v>0.02170277602289197</v>
      </c>
      <c r="U53" s="63">
        <v>0.048801369863013644</v>
      </c>
      <c r="V53" s="90">
        <v>-2</v>
      </c>
    </row>
    <row r="54" spans="2:22" ht="15">
      <c r="B54" s="85">
        <v>8</v>
      </c>
      <c r="C54" s="86" t="s">
        <v>79</v>
      </c>
      <c r="D54" s="60">
        <v>870</v>
      </c>
      <c r="E54" s="65">
        <v>0.01818219816506092</v>
      </c>
      <c r="F54" s="60">
        <v>569</v>
      </c>
      <c r="G54" s="65">
        <v>0.019186026907644062</v>
      </c>
      <c r="H54" s="87">
        <v>0.5289982425307558</v>
      </c>
      <c r="I54" s="88">
        <v>2</v>
      </c>
      <c r="J54" s="60">
        <v>651</v>
      </c>
      <c r="K54" s="89">
        <v>0.33640552995391704</v>
      </c>
      <c r="L54" s="90">
        <v>0</v>
      </c>
      <c r="O54" s="85">
        <v>8</v>
      </c>
      <c r="P54" s="86" t="s">
        <v>59</v>
      </c>
      <c r="Q54" s="60">
        <v>2287</v>
      </c>
      <c r="R54" s="65">
        <v>0.01940355491452085</v>
      </c>
      <c r="S54" s="60">
        <v>1804</v>
      </c>
      <c r="T54" s="65">
        <v>0.016760191757404584</v>
      </c>
      <c r="U54" s="63">
        <v>0.2677383592017739</v>
      </c>
      <c r="V54" s="90">
        <v>4</v>
      </c>
    </row>
    <row r="55" spans="2:22" ht="15">
      <c r="B55" s="85">
        <v>9</v>
      </c>
      <c r="C55" s="86" t="s">
        <v>86</v>
      </c>
      <c r="D55" s="60">
        <v>853</v>
      </c>
      <c r="E55" s="65">
        <v>0.01782691383309996</v>
      </c>
      <c r="F55" s="60">
        <v>460</v>
      </c>
      <c r="G55" s="65">
        <v>0.01551067201672455</v>
      </c>
      <c r="H55" s="87">
        <v>0.8543478260869566</v>
      </c>
      <c r="I55" s="88">
        <v>2</v>
      </c>
      <c r="J55" s="60">
        <v>407</v>
      </c>
      <c r="K55" s="89">
        <v>1.095823095823096</v>
      </c>
      <c r="L55" s="90">
        <v>14</v>
      </c>
      <c r="O55" s="85">
        <v>9</v>
      </c>
      <c r="P55" s="86" t="s">
        <v>46</v>
      </c>
      <c r="Q55" s="60">
        <v>1996</v>
      </c>
      <c r="R55" s="65">
        <v>0.016934628600517542</v>
      </c>
      <c r="S55" s="60">
        <v>1339</v>
      </c>
      <c r="T55" s="65">
        <v>0.012440075811066929</v>
      </c>
      <c r="U55" s="63">
        <v>0.49066467513069445</v>
      </c>
      <c r="V55" s="90">
        <v>10</v>
      </c>
    </row>
    <row r="56" spans="2:22" ht="15">
      <c r="B56" s="97">
        <v>10</v>
      </c>
      <c r="C56" s="91" t="s">
        <v>41</v>
      </c>
      <c r="D56" s="68">
        <v>842</v>
      </c>
      <c r="E56" s="73">
        <v>0.017597023971242867</v>
      </c>
      <c r="F56" s="68">
        <v>605</v>
      </c>
      <c r="G56" s="73">
        <v>0.02039990558721381</v>
      </c>
      <c r="H56" s="92">
        <v>0.3917355371900826</v>
      </c>
      <c r="I56" s="93">
        <v>-1</v>
      </c>
      <c r="J56" s="68">
        <v>507</v>
      </c>
      <c r="K56" s="94">
        <v>0.6607495069033531</v>
      </c>
      <c r="L56" s="95">
        <v>7</v>
      </c>
      <c r="O56" s="97">
        <v>10</v>
      </c>
      <c r="P56" s="91" t="s">
        <v>72</v>
      </c>
      <c r="Q56" s="68">
        <v>1973</v>
      </c>
      <c r="R56" s="73">
        <v>0.016739490094599754</v>
      </c>
      <c r="S56" s="68">
        <v>1378</v>
      </c>
      <c r="T56" s="73">
        <v>0.012802408116243636</v>
      </c>
      <c r="U56" s="71">
        <v>0.4317851959361394</v>
      </c>
      <c r="V56" s="95">
        <v>8</v>
      </c>
    </row>
    <row r="57" spans="2:22" ht="15">
      <c r="B57" s="96">
        <v>11</v>
      </c>
      <c r="C57" s="80" t="s">
        <v>49</v>
      </c>
      <c r="D57" s="52">
        <v>808</v>
      </c>
      <c r="E57" s="57">
        <v>0.016886455307320948</v>
      </c>
      <c r="F57" s="52">
        <v>734</v>
      </c>
      <c r="G57" s="57">
        <v>0.02474963752233874</v>
      </c>
      <c r="H57" s="81">
        <v>0.10081743869209814</v>
      </c>
      <c r="I57" s="82">
        <v>-5</v>
      </c>
      <c r="J57" s="52">
        <v>613</v>
      </c>
      <c r="K57" s="83">
        <v>0.31810766721044037</v>
      </c>
      <c r="L57" s="84">
        <v>-1</v>
      </c>
      <c r="O57" s="96">
        <v>11</v>
      </c>
      <c r="P57" s="80" t="s">
        <v>94</v>
      </c>
      <c r="Q57" s="52">
        <v>1951</v>
      </c>
      <c r="R57" s="57">
        <v>0.016552835871547957</v>
      </c>
      <c r="S57" s="52">
        <v>937</v>
      </c>
      <c r="T57" s="57">
        <v>0.008705265896168568</v>
      </c>
      <c r="U57" s="55">
        <v>1.0821771611526145</v>
      </c>
      <c r="V57" s="84">
        <v>17</v>
      </c>
    </row>
    <row r="58" spans="2:22" ht="15">
      <c r="B58" s="85">
        <v>12</v>
      </c>
      <c r="C58" s="86" t="s">
        <v>72</v>
      </c>
      <c r="D58" s="60">
        <v>781</v>
      </c>
      <c r="E58" s="65">
        <v>0.01632218019185354</v>
      </c>
      <c r="F58" s="60">
        <v>345</v>
      </c>
      <c r="G58" s="65">
        <v>0.011633004012543413</v>
      </c>
      <c r="H58" s="87">
        <v>1.263768115942029</v>
      </c>
      <c r="I58" s="88">
        <v>6</v>
      </c>
      <c r="J58" s="60">
        <v>590</v>
      </c>
      <c r="K58" s="89">
        <v>0.3237288135593219</v>
      </c>
      <c r="L58" s="90">
        <v>-1</v>
      </c>
      <c r="O58" s="85">
        <v>12</v>
      </c>
      <c r="P58" s="86" t="s">
        <v>49</v>
      </c>
      <c r="Q58" s="60">
        <v>1874</v>
      </c>
      <c r="R58" s="65">
        <v>0.01589954609086667</v>
      </c>
      <c r="S58" s="60">
        <v>1955</v>
      </c>
      <c r="T58" s="65">
        <v>0.018163068118473374</v>
      </c>
      <c r="U58" s="63">
        <v>-0.04143222506393862</v>
      </c>
      <c r="V58" s="90">
        <v>-2</v>
      </c>
    </row>
    <row r="59" spans="2:22" ht="15">
      <c r="B59" s="85">
        <v>13</v>
      </c>
      <c r="C59" s="86" t="s">
        <v>81</v>
      </c>
      <c r="D59" s="60">
        <v>713</v>
      </c>
      <c r="E59" s="65">
        <v>0.014901042864009697</v>
      </c>
      <c r="F59" s="60">
        <v>387</v>
      </c>
      <c r="G59" s="65">
        <v>0.013049195805374786</v>
      </c>
      <c r="H59" s="87">
        <v>0.8423772609819122</v>
      </c>
      <c r="I59" s="88">
        <v>0</v>
      </c>
      <c r="J59" s="60">
        <v>512</v>
      </c>
      <c r="K59" s="89">
        <v>0.392578125</v>
      </c>
      <c r="L59" s="90">
        <v>2</v>
      </c>
      <c r="O59" s="85">
        <v>13</v>
      </c>
      <c r="P59" s="86" t="s">
        <v>41</v>
      </c>
      <c r="Q59" s="60">
        <v>1847</v>
      </c>
      <c r="R59" s="65">
        <v>0.01567047045348492</v>
      </c>
      <c r="S59" s="60">
        <v>2019</v>
      </c>
      <c r="T59" s="65">
        <v>0.018757664721840275</v>
      </c>
      <c r="U59" s="63">
        <v>-0.08519068845963351</v>
      </c>
      <c r="V59" s="90">
        <v>-5</v>
      </c>
    </row>
    <row r="60" spans="2:22" ht="15">
      <c r="B60" s="85">
        <v>14</v>
      </c>
      <c r="C60" s="86" t="s">
        <v>51</v>
      </c>
      <c r="D60" s="60">
        <v>687</v>
      </c>
      <c r="E60" s="65">
        <v>0.014357666826892934</v>
      </c>
      <c r="F60" s="60">
        <v>393</v>
      </c>
      <c r="G60" s="65">
        <v>0.01325150891863641</v>
      </c>
      <c r="H60" s="87">
        <v>0.748091603053435</v>
      </c>
      <c r="I60" s="88">
        <v>-2</v>
      </c>
      <c r="J60" s="60">
        <v>539</v>
      </c>
      <c r="K60" s="89">
        <v>0.2745825602968459</v>
      </c>
      <c r="L60" s="90">
        <v>-1</v>
      </c>
      <c r="O60" s="85">
        <v>14</v>
      </c>
      <c r="P60" s="86" t="s">
        <v>81</v>
      </c>
      <c r="Q60" s="60">
        <v>1796</v>
      </c>
      <c r="R60" s="65">
        <v>0.015237772027319392</v>
      </c>
      <c r="S60" s="60">
        <v>1542</v>
      </c>
      <c r="T60" s="65">
        <v>0.014326061912371325</v>
      </c>
      <c r="U60" s="63">
        <v>0.16472114137483795</v>
      </c>
      <c r="V60" s="90">
        <v>1</v>
      </c>
    </row>
    <row r="61" spans="2:22" ht="15">
      <c r="B61" s="97">
        <v>15</v>
      </c>
      <c r="C61" s="91" t="s">
        <v>95</v>
      </c>
      <c r="D61" s="68">
        <v>638</v>
      </c>
      <c r="E61" s="73">
        <v>0.013333611987711342</v>
      </c>
      <c r="F61" s="68">
        <v>276</v>
      </c>
      <c r="G61" s="73">
        <v>0.00930640321003473</v>
      </c>
      <c r="H61" s="92">
        <v>1.3115942028985508</v>
      </c>
      <c r="I61" s="93">
        <v>13</v>
      </c>
      <c r="J61" s="68">
        <v>449</v>
      </c>
      <c r="K61" s="94">
        <v>0.42093541202672613</v>
      </c>
      <c r="L61" s="95">
        <v>5</v>
      </c>
      <c r="O61" s="97">
        <v>15</v>
      </c>
      <c r="P61" s="91" t="s">
        <v>95</v>
      </c>
      <c r="Q61" s="68">
        <v>1601</v>
      </c>
      <c r="R61" s="73">
        <v>0.013583336868451194</v>
      </c>
      <c r="S61" s="68">
        <v>1076</v>
      </c>
      <c r="T61" s="73">
        <v>0.00999665539410606</v>
      </c>
      <c r="U61" s="71">
        <v>0.487918215613383</v>
      </c>
      <c r="V61" s="95">
        <v>9</v>
      </c>
    </row>
    <row r="62" spans="2:22" ht="15">
      <c r="B62" s="96">
        <v>16</v>
      </c>
      <c r="C62" s="80" t="s">
        <v>85</v>
      </c>
      <c r="D62" s="52">
        <v>611</v>
      </c>
      <c r="E62" s="57">
        <v>0.012769336872243934</v>
      </c>
      <c r="F62" s="52">
        <v>312</v>
      </c>
      <c r="G62" s="57">
        <v>0.010520281889604478</v>
      </c>
      <c r="H62" s="81">
        <v>0.9583333333333333</v>
      </c>
      <c r="I62" s="82">
        <v>7</v>
      </c>
      <c r="J62" s="52">
        <v>509</v>
      </c>
      <c r="K62" s="83">
        <v>0.20039292730844793</v>
      </c>
      <c r="L62" s="84">
        <v>0</v>
      </c>
      <c r="O62" s="96">
        <v>16</v>
      </c>
      <c r="P62" s="80" t="s">
        <v>51</v>
      </c>
      <c r="Q62" s="52">
        <v>1563</v>
      </c>
      <c r="R62" s="57">
        <v>0.013260934119543545</v>
      </c>
      <c r="S62" s="52">
        <v>1506</v>
      </c>
      <c r="T62" s="57">
        <v>0.013991601322977443</v>
      </c>
      <c r="U62" s="55">
        <v>0.03784860557768921</v>
      </c>
      <c r="V62" s="84">
        <v>1</v>
      </c>
    </row>
    <row r="63" spans="2:22" ht="15">
      <c r="B63" s="85">
        <v>17</v>
      </c>
      <c r="C63" s="86" t="s">
        <v>46</v>
      </c>
      <c r="D63" s="60">
        <v>597</v>
      </c>
      <c r="E63" s="65">
        <v>0.012476749775334908</v>
      </c>
      <c r="F63" s="60">
        <v>354</v>
      </c>
      <c r="G63" s="65">
        <v>0.01193647368243585</v>
      </c>
      <c r="H63" s="87">
        <v>0.6864406779661016</v>
      </c>
      <c r="I63" s="88">
        <v>-1</v>
      </c>
      <c r="J63" s="60">
        <v>624</v>
      </c>
      <c r="K63" s="89">
        <v>-0.043269230769230727</v>
      </c>
      <c r="L63" s="90">
        <v>-8</v>
      </c>
      <c r="O63" s="85"/>
      <c r="P63" s="86" t="s">
        <v>70</v>
      </c>
      <c r="Q63" s="60">
        <v>1563</v>
      </c>
      <c r="R63" s="65">
        <v>0.013260934119543545</v>
      </c>
      <c r="S63" s="60">
        <v>1288</v>
      </c>
      <c r="T63" s="65">
        <v>0.011966256642758927</v>
      </c>
      <c r="U63" s="63">
        <v>0.21350931677018625</v>
      </c>
      <c r="V63" s="90">
        <v>4</v>
      </c>
    </row>
    <row r="64" spans="2:22" ht="15">
      <c r="B64" s="85">
        <v>18</v>
      </c>
      <c r="C64" s="86" t="s">
        <v>101</v>
      </c>
      <c r="D64" s="60">
        <v>591</v>
      </c>
      <c r="E64" s="65">
        <v>0.01235135530523104</v>
      </c>
      <c r="F64" s="60">
        <v>324</v>
      </c>
      <c r="G64" s="65">
        <v>0.010924908116127728</v>
      </c>
      <c r="H64" s="87">
        <v>0.8240740740740742</v>
      </c>
      <c r="I64" s="88">
        <v>4</v>
      </c>
      <c r="J64" s="60">
        <v>506</v>
      </c>
      <c r="K64" s="89">
        <v>0.16798418972332008</v>
      </c>
      <c r="L64" s="90">
        <v>0</v>
      </c>
      <c r="O64" s="85">
        <v>18</v>
      </c>
      <c r="P64" s="86" t="s">
        <v>86</v>
      </c>
      <c r="Q64" s="60">
        <v>1473</v>
      </c>
      <c r="R64" s="65">
        <v>0.012497348661604377</v>
      </c>
      <c r="S64" s="60">
        <v>1242</v>
      </c>
      <c r="T64" s="65">
        <v>0.011538890334088966</v>
      </c>
      <c r="U64" s="63">
        <v>0.18599033816425115</v>
      </c>
      <c r="V64" s="90">
        <v>4</v>
      </c>
    </row>
    <row r="65" spans="2:22" ht="15">
      <c r="B65" s="85">
        <v>19</v>
      </c>
      <c r="C65" s="86" t="s">
        <v>44</v>
      </c>
      <c r="D65" s="60">
        <v>512</v>
      </c>
      <c r="E65" s="65">
        <v>0.010700328115530105</v>
      </c>
      <c r="F65" s="60">
        <v>673</v>
      </c>
      <c r="G65" s="65">
        <v>0.022692787537512225</v>
      </c>
      <c r="H65" s="87">
        <v>-0.23922734026745918</v>
      </c>
      <c r="I65" s="88">
        <v>-11</v>
      </c>
      <c r="J65" s="60">
        <v>389</v>
      </c>
      <c r="K65" s="89">
        <v>0.3161953727506426</v>
      </c>
      <c r="L65" s="90">
        <v>7</v>
      </c>
      <c r="O65" s="85">
        <v>19</v>
      </c>
      <c r="P65" s="86" t="s">
        <v>101</v>
      </c>
      <c r="Q65" s="60">
        <v>1361</v>
      </c>
      <c r="R65" s="65">
        <v>0.011547108980613414</v>
      </c>
      <c r="S65" s="60">
        <v>803</v>
      </c>
      <c r="T65" s="65">
        <v>0.007460329257869114</v>
      </c>
      <c r="U65" s="63">
        <v>0.6948941469489414</v>
      </c>
      <c r="V65" s="90">
        <v>17</v>
      </c>
    </row>
    <row r="66" spans="2:22" ht="15">
      <c r="B66" s="97">
        <v>20</v>
      </c>
      <c r="C66" s="91" t="s">
        <v>70</v>
      </c>
      <c r="D66" s="68">
        <v>504</v>
      </c>
      <c r="E66" s="73">
        <v>0.010533135488724947</v>
      </c>
      <c r="F66" s="68">
        <v>344</v>
      </c>
      <c r="G66" s="73">
        <v>0.011599285160333142</v>
      </c>
      <c r="H66" s="92">
        <v>0.4651162790697674</v>
      </c>
      <c r="I66" s="93">
        <v>-1</v>
      </c>
      <c r="J66" s="68">
        <v>583</v>
      </c>
      <c r="K66" s="94">
        <v>-0.13550600343053176</v>
      </c>
      <c r="L66" s="95">
        <v>-8</v>
      </c>
      <c r="O66" s="97">
        <v>20</v>
      </c>
      <c r="P66" s="91" t="s">
        <v>40</v>
      </c>
      <c r="Q66" s="68">
        <v>1319</v>
      </c>
      <c r="R66" s="73">
        <v>0.011190769100241802</v>
      </c>
      <c r="S66" s="68">
        <v>1532</v>
      </c>
      <c r="T66" s="73">
        <v>0.014233156193095247</v>
      </c>
      <c r="U66" s="71">
        <v>-0.13903394255874668</v>
      </c>
      <c r="V66" s="95">
        <v>-4</v>
      </c>
    </row>
    <row r="67" spans="2:22" ht="15">
      <c r="B67" s="126" t="s">
        <v>48</v>
      </c>
      <c r="C67" s="127"/>
      <c r="D67" s="26">
        <f>SUM(D47:D66)</f>
        <v>20345</v>
      </c>
      <c r="E67" s="6">
        <f>D67/D69</f>
        <v>0.42519174904386714</v>
      </c>
      <c r="F67" s="26">
        <f>SUM(F47:F66)</f>
        <v>12675</v>
      </c>
      <c r="G67" s="6">
        <f>F67/F69</f>
        <v>0.4273864517651819</v>
      </c>
      <c r="H67" s="17">
        <f>D67/F67-1</f>
        <v>0.6051282051282052</v>
      </c>
      <c r="I67" s="25"/>
      <c r="J67" s="26">
        <f>SUM(J47:J66)</f>
        <v>15873</v>
      </c>
      <c r="K67" s="18">
        <f>E67/J67-1</f>
        <v>-0.9999732128930231</v>
      </c>
      <c r="L67" s="19"/>
      <c r="O67" s="126" t="s">
        <v>48</v>
      </c>
      <c r="P67" s="127"/>
      <c r="Q67" s="26">
        <f>SUM(Q47:Q66)</f>
        <v>50062</v>
      </c>
      <c r="R67" s="6">
        <f>Q67/Q69</f>
        <v>0.42474016883722904</v>
      </c>
      <c r="S67" s="26">
        <f>SUM(S47:S66)</f>
        <v>42824</v>
      </c>
      <c r="T67" s="6">
        <f>S67/S69</f>
        <v>0.39785945222787916</v>
      </c>
      <c r="U67" s="17">
        <f>Q67/S67-1</f>
        <v>0.16901737343545675</v>
      </c>
      <c r="V67" s="106"/>
    </row>
    <row r="68" spans="2:22" ht="15">
      <c r="B68" s="126" t="s">
        <v>12</v>
      </c>
      <c r="C68" s="127"/>
      <c r="D68" s="26">
        <f>D69-SUM(D47:D66)</f>
        <v>27504</v>
      </c>
      <c r="E68" s="6">
        <f>D68/D69</f>
        <v>0.5748082509561329</v>
      </c>
      <c r="F68" s="26">
        <f>F69-SUM(F47:F66)</f>
        <v>16982</v>
      </c>
      <c r="G68" s="6">
        <f>F68/F69</f>
        <v>0.5726135482348181</v>
      </c>
      <c r="H68" s="17">
        <f>D68/F68-1</f>
        <v>0.6195972205865035</v>
      </c>
      <c r="I68" s="3"/>
      <c r="J68" s="26">
        <f>J69-SUM(J47:J66)</f>
        <v>21881</v>
      </c>
      <c r="K68" s="18">
        <f>E68/J68-1</f>
        <v>-0.9999737302568001</v>
      </c>
      <c r="L68" s="19"/>
      <c r="O68" s="126" t="s">
        <v>12</v>
      </c>
      <c r="P68" s="127"/>
      <c r="Q68" s="26">
        <f>Q69-SUM(Q47:Q66)</f>
        <v>67803</v>
      </c>
      <c r="R68" s="6">
        <f>Q68/Q69</f>
        <v>0.575259831162771</v>
      </c>
      <c r="S68" s="26">
        <f>S69-SUM(S47:S66)</f>
        <v>64812</v>
      </c>
      <c r="T68" s="6">
        <f>S68/S69</f>
        <v>0.6021405477721209</v>
      </c>
      <c r="U68" s="17">
        <f>Q68/S68-1</f>
        <v>0.046148861321977375</v>
      </c>
      <c r="V68" s="107"/>
    </row>
    <row r="69" spans="2:22" ht="15">
      <c r="B69" s="128" t="s">
        <v>36</v>
      </c>
      <c r="C69" s="129"/>
      <c r="D69" s="24">
        <v>47849</v>
      </c>
      <c r="E69" s="98">
        <v>1</v>
      </c>
      <c r="F69" s="24">
        <v>29657</v>
      </c>
      <c r="G69" s="98">
        <v>1</v>
      </c>
      <c r="H69" s="20">
        <v>0.6134133594092457</v>
      </c>
      <c r="I69" s="20"/>
      <c r="J69" s="24">
        <v>37754</v>
      </c>
      <c r="K69" s="44">
        <v>0.26738888594585997</v>
      </c>
      <c r="L69" s="99"/>
      <c r="M69" s="14"/>
      <c r="O69" s="128" t="s">
        <v>36</v>
      </c>
      <c r="P69" s="129"/>
      <c r="Q69" s="24">
        <v>117865</v>
      </c>
      <c r="R69" s="98">
        <v>1</v>
      </c>
      <c r="S69" s="24">
        <v>107636</v>
      </c>
      <c r="T69" s="98">
        <v>1</v>
      </c>
      <c r="U69" s="108">
        <v>0.0950332602475008</v>
      </c>
      <c r="V69" s="99"/>
    </row>
    <row r="70" spans="2:15" ht="15">
      <c r="B70" t="s">
        <v>119</v>
      </c>
      <c r="O70" t="s">
        <v>119</v>
      </c>
    </row>
    <row r="71" spans="2:15" ht="15">
      <c r="B71" s="9" t="s">
        <v>118</v>
      </c>
      <c r="O71" s="9" t="s">
        <v>118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44288</v>
      </c>
    </row>
    <row r="2" spans="1:21" ht="14.25" customHeight="1">
      <c r="A2" s="152" t="s">
        <v>134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4"/>
      <c r="M2" s="21"/>
      <c r="N2" s="152" t="s">
        <v>107</v>
      </c>
      <c r="O2" s="152"/>
      <c r="P2" s="152"/>
      <c r="Q2" s="152"/>
      <c r="R2" s="152"/>
      <c r="S2" s="152"/>
      <c r="T2" s="152"/>
      <c r="U2" s="152"/>
    </row>
    <row r="3" spans="1:21" ht="14.25" customHeight="1">
      <c r="A3" s="153" t="s">
        <v>135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4"/>
      <c r="M3" s="21"/>
      <c r="N3" s="153" t="s">
        <v>108</v>
      </c>
      <c r="O3" s="153"/>
      <c r="P3" s="153"/>
      <c r="Q3" s="153"/>
      <c r="R3" s="153"/>
      <c r="S3" s="153"/>
      <c r="T3" s="153"/>
      <c r="U3" s="153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54" t="s">
        <v>0</v>
      </c>
      <c r="B5" s="154" t="s">
        <v>1</v>
      </c>
      <c r="C5" s="156" t="s">
        <v>124</v>
      </c>
      <c r="D5" s="157"/>
      <c r="E5" s="157"/>
      <c r="F5" s="157"/>
      <c r="G5" s="157"/>
      <c r="H5" s="158"/>
      <c r="I5" s="156" t="s">
        <v>97</v>
      </c>
      <c r="J5" s="157"/>
      <c r="K5" s="158"/>
      <c r="L5" s="14"/>
      <c r="M5" s="14"/>
      <c r="N5" s="154" t="s">
        <v>0</v>
      </c>
      <c r="O5" s="154" t="s">
        <v>1</v>
      </c>
      <c r="P5" s="156" t="s">
        <v>125</v>
      </c>
      <c r="Q5" s="157"/>
      <c r="R5" s="157"/>
      <c r="S5" s="157"/>
      <c r="T5" s="157"/>
      <c r="U5" s="158"/>
    </row>
    <row r="6" spans="1:21" ht="14.25" customHeight="1">
      <c r="A6" s="155"/>
      <c r="B6" s="155"/>
      <c r="C6" s="177" t="s">
        <v>126</v>
      </c>
      <c r="D6" s="178"/>
      <c r="E6" s="178"/>
      <c r="F6" s="178"/>
      <c r="G6" s="178"/>
      <c r="H6" s="179"/>
      <c r="I6" s="130" t="s">
        <v>98</v>
      </c>
      <c r="J6" s="131"/>
      <c r="K6" s="132"/>
      <c r="L6" s="14"/>
      <c r="M6" s="14"/>
      <c r="N6" s="155"/>
      <c r="O6" s="155"/>
      <c r="P6" s="130" t="s">
        <v>127</v>
      </c>
      <c r="Q6" s="131"/>
      <c r="R6" s="131"/>
      <c r="S6" s="131"/>
      <c r="T6" s="131"/>
      <c r="U6" s="132"/>
    </row>
    <row r="7" spans="1:21" ht="14.25" customHeight="1">
      <c r="A7" s="155"/>
      <c r="B7" s="155"/>
      <c r="C7" s="133">
        <v>2021</v>
      </c>
      <c r="D7" s="134"/>
      <c r="E7" s="159">
        <v>2020</v>
      </c>
      <c r="F7" s="134"/>
      <c r="G7" s="137" t="s">
        <v>5</v>
      </c>
      <c r="H7" s="147" t="s">
        <v>55</v>
      </c>
      <c r="I7" s="161">
        <v>2021</v>
      </c>
      <c r="J7" s="148" t="s">
        <v>128</v>
      </c>
      <c r="K7" s="147" t="s">
        <v>132</v>
      </c>
      <c r="L7" s="14"/>
      <c r="M7" s="14"/>
      <c r="N7" s="155"/>
      <c r="O7" s="155"/>
      <c r="P7" s="164">
        <v>2021</v>
      </c>
      <c r="Q7" s="175"/>
      <c r="R7" s="176">
        <v>2020</v>
      </c>
      <c r="S7" s="175"/>
      <c r="T7" s="138" t="s">
        <v>5</v>
      </c>
      <c r="U7" s="139" t="s">
        <v>87</v>
      </c>
    </row>
    <row r="8" spans="1:21" ht="14.25" customHeight="1">
      <c r="A8" s="141" t="s">
        <v>6</v>
      </c>
      <c r="B8" s="141" t="s">
        <v>7</v>
      </c>
      <c r="C8" s="135"/>
      <c r="D8" s="136"/>
      <c r="E8" s="160"/>
      <c r="F8" s="136"/>
      <c r="G8" s="138"/>
      <c r="H8" s="148"/>
      <c r="I8" s="161"/>
      <c r="J8" s="148"/>
      <c r="K8" s="148"/>
      <c r="L8" s="14"/>
      <c r="M8" s="14"/>
      <c r="N8" s="141" t="s">
        <v>6</v>
      </c>
      <c r="O8" s="141" t="s">
        <v>7</v>
      </c>
      <c r="P8" s="135"/>
      <c r="Q8" s="136"/>
      <c r="R8" s="160"/>
      <c r="S8" s="136"/>
      <c r="T8" s="138"/>
      <c r="U8" s="140"/>
    </row>
    <row r="9" spans="1:21" ht="14.25" customHeight="1">
      <c r="A9" s="141"/>
      <c r="B9" s="141"/>
      <c r="C9" s="116" t="s">
        <v>8</v>
      </c>
      <c r="D9" s="78" t="s">
        <v>2</v>
      </c>
      <c r="E9" s="116" t="s">
        <v>8</v>
      </c>
      <c r="F9" s="78" t="s">
        <v>2</v>
      </c>
      <c r="G9" s="143" t="s">
        <v>9</v>
      </c>
      <c r="H9" s="143" t="s">
        <v>56</v>
      </c>
      <c r="I9" s="79" t="s">
        <v>8</v>
      </c>
      <c r="J9" s="149" t="s">
        <v>129</v>
      </c>
      <c r="K9" s="149" t="s">
        <v>133</v>
      </c>
      <c r="L9" s="14"/>
      <c r="M9" s="14"/>
      <c r="N9" s="141"/>
      <c r="O9" s="141"/>
      <c r="P9" s="116" t="s">
        <v>8</v>
      </c>
      <c r="Q9" s="78" t="s">
        <v>2</v>
      </c>
      <c r="R9" s="116" t="s">
        <v>8</v>
      </c>
      <c r="S9" s="78" t="s">
        <v>2</v>
      </c>
      <c r="T9" s="143" t="s">
        <v>9</v>
      </c>
      <c r="U9" s="145" t="s">
        <v>88</v>
      </c>
    </row>
    <row r="10" spans="1:21" ht="14.25" customHeight="1">
      <c r="A10" s="142"/>
      <c r="B10" s="142"/>
      <c r="C10" s="115" t="s">
        <v>10</v>
      </c>
      <c r="D10" s="41" t="s">
        <v>11</v>
      </c>
      <c r="E10" s="115" t="s">
        <v>10</v>
      </c>
      <c r="F10" s="41" t="s">
        <v>11</v>
      </c>
      <c r="G10" s="151"/>
      <c r="H10" s="151"/>
      <c r="I10" s="115" t="s">
        <v>10</v>
      </c>
      <c r="J10" s="150"/>
      <c r="K10" s="150"/>
      <c r="L10" s="14"/>
      <c r="M10" s="14"/>
      <c r="N10" s="142"/>
      <c r="O10" s="142"/>
      <c r="P10" s="115" t="s">
        <v>10</v>
      </c>
      <c r="Q10" s="41" t="s">
        <v>11</v>
      </c>
      <c r="R10" s="115" t="s">
        <v>10</v>
      </c>
      <c r="S10" s="41" t="s">
        <v>11</v>
      </c>
      <c r="T10" s="144"/>
      <c r="U10" s="146"/>
    </row>
    <row r="11" spans="1:21" ht="14.25" customHeight="1">
      <c r="A11" s="50">
        <v>1</v>
      </c>
      <c r="B11" s="80" t="s">
        <v>20</v>
      </c>
      <c r="C11" s="52">
        <v>2563</v>
      </c>
      <c r="D11" s="54">
        <v>0.20619469026548673</v>
      </c>
      <c r="E11" s="52">
        <v>1511</v>
      </c>
      <c r="F11" s="54">
        <v>0.1827527818093856</v>
      </c>
      <c r="G11" s="100">
        <v>0.6962276637988087</v>
      </c>
      <c r="H11" s="82">
        <v>0</v>
      </c>
      <c r="I11" s="52">
        <v>2545</v>
      </c>
      <c r="J11" s="53">
        <v>0.007072691552062915</v>
      </c>
      <c r="K11" s="84">
        <v>0</v>
      </c>
      <c r="L11" s="14"/>
      <c r="M11" s="14"/>
      <c r="N11" s="50">
        <v>1</v>
      </c>
      <c r="O11" s="80" t="s">
        <v>20</v>
      </c>
      <c r="P11" s="52">
        <v>7378</v>
      </c>
      <c r="Q11" s="54">
        <v>0.21930267812026275</v>
      </c>
      <c r="R11" s="52">
        <v>6815</v>
      </c>
      <c r="S11" s="54">
        <v>0.1939606102003643</v>
      </c>
      <c r="T11" s="109">
        <v>0.08261188554658849</v>
      </c>
      <c r="U11" s="84">
        <v>0</v>
      </c>
    </row>
    <row r="12" spans="1:21" ht="14.25" customHeight="1">
      <c r="A12" s="85">
        <v>2</v>
      </c>
      <c r="B12" s="86" t="s">
        <v>18</v>
      </c>
      <c r="C12" s="60">
        <v>1484</v>
      </c>
      <c r="D12" s="62">
        <v>0.11938857602574417</v>
      </c>
      <c r="E12" s="60">
        <v>1066</v>
      </c>
      <c r="F12" s="62">
        <v>0.1289308176100629</v>
      </c>
      <c r="G12" s="101">
        <v>0.39212007504690427</v>
      </c>
      <c r="H12" s="88">
        <v>0</v>
      </c>
      <c r="I12" s="60">
        <v>1164</v>
      </c>
      <c r="J12" s="61">
        <v>0.27491408934707895</v>
      </c>
      <c r="K12" s="90">
        <v>0</v>
      </c>
      <c r="L12" s="14"/>
      <c r="M12" s="14"/>
      <c r="N12" s="85">
        <v>2</v>
      </c>
      <c r="O12" s="86" t="s">
        <v>18</v>
      </c>
      <c r="P12" s="60">
        <v>3801</v>
      </c>
      <c r="Q12" s="62">
        <v>0.11298041197277293</v>
      </c>
      <c r="R12" s="60">
        <v>4438</v>
      </c>
      <c r="S12" s="62">
        <v>0.1263091985428051</v>
      </c>
      <c r="T12" s="110">
        <v>-0.14353312302839116</v>
      </c>
      <c r="U12" s="90">
        <v>0</v>
      </c>
    </row>
    <row r="13" spans="1:21" ht="14.25" customHeight="1">
      <c r="A13" s="58">
        <v>3</v>
      </c>
      <c r="B13" s="86" t="s">
        <v>23</v>
      </c>
      <c r="C13" s="60">
        <v>1313</v>
      </c>
      <c r="D13" s="62">
        <v>0.10563153660498793</v>
      </c>
      <c r="E13" s="60">
        <v>799</v>
      </c>
      <c r="F13" s="62">
        <v>0.09663763909046928</v>
      </c>
      <c r="G13" s="101">
        <v>0.6433041301627034</v>
      </c>
      <c r="H13" s="88">
        <v>0</v>
      </c>
      <c r="I13" s="60">
        <v>1134</v>
      </c>
      <c r="J13" s="61">
        <v>0.1578483245149911</v>
      </c>
      <c r="K13" s="90">
        <v>0</v>
      </c>
      <c r="L13" s="14"/>
      <c r="M13" s="14"/>
      <c r="N13" s="58">
        <v>3</v>
      </c>
      <c r="O13" s="86" t="s">
        <v>23</v>
      </c>
      <c r="P13" s="60">
        <v>3618</v>
      </c>
      <c r="Q13" s="62">
        <v>0.10754094462443896</v>
      </c>
      <c r="R13" s="60">
        <v>3135</v>
      </c>
      <c r="S13" s="62">
        <v>0.08922472677595629</v>
      </c>
      <c r="T13" s="110">
        <v>0.1540669856459329</v>
      </c>
      <c r="U13" s="90">
        <v>1</v>
      </c>
    </row>
    <row r="14" spans="1:21" ht="14.25" customHeight="1">
      <c r="A14" s="58">
        <v>4</v>
      </c>
      <c r="B14" s="86" t="s">
        <v>24</v>
      </c>
      <c r="C14" s="60">
        <v>968</v>
      </c>
      <c r="D14" s="62">
        <v>0.07787610619469026</v>
      </c>
      <c r="E14" s="60">
        <v>574</v>
      </c>
      <c r="F14" s="62">
        <v>0.06942428640541848</v>
      </c>
      <c r="G14" s="101">
        <v>0.6864111498257839</v>
      </c>
      <c r="H14" s="88">
        <v>1</v>
      </c>
      <c r="I14" s="60">
        <v>864</v>
      </c>
      <c r="J14" s="61">
        <v>0.12037037037037046</v>
      </c>
      <c r="K14" s="90">
        <v>0</v>
      </c>
      <c r="L14" s="14"/>
      <c r="M14" s="14"/>
      <c r="N14" s="58">
        <v>4</v>
      </c>
      <c r="O14" s="86" t="s">
        <v>19</v>
      </c>
      <c r="P14" s="60">
        <v>2799</v>
      </c>
      <c r="Q14" s="62">
        <v>0.08319709895074756</v>
      </c>
      <c r="R14" s="60">
        <v>2024</v>
      </c>
      <c r="S14" s="62">
        <v>0.05760473588342441</v>
      </c>
      <c r="T14" s="110">
        <v>0.3829051383399209</v>
      </c>
      <c r="U14" s="90">
        <v>2</v>
      </c>
    </row>
    <row r="15" spans="1:21" ht="14.25" customHeight="1">
      <c r="A15" s="66">
        <v>5</v>
      </c>
      <c r="B15" s="91" t="s">
        <v>19</v>
      </c>
      <c r="C15" s="68">
        <v>853</v>
      </c>
      <c r="D15" s="70">
        <v>0.06862429605792437</v>
      </c>
      <c r="E15" s="68">
        <v>476</v>
      </c>
      <c r="F15" s="70">
        <v>0.05757135945815191</v>
      </c>
      <c r="G15" s="102">
        <v>0.7920168067226891</v>
      </c>
      <c r="H15" s="93">
        <v>1</v>
      </c>
      <c r="I15" s="68">
        <v>793</v>
      </c>
      <c r="J15" s="69">
        <v>0.07566204287515754</v>
      </c>
      <c r="K15" s="95">
        <v>0</v>
      </c>
      <c r="L15" s="14"/>
      <c r="M15" s="14"/>
      <c r="N15" s="66">
        <v>5</v>
      </c>
      <c r="O15" s="91" t="s">
        <v>24</v>
      </c>
      <c r="P15" s="68">
        <v>2478</v>
      </c>
      <c r="Q15" s="70">
        <v>0.07365573819219451</v>
      </c>
      <c r="R15" s="68">
        <v>3157</v>
      </c>
      <c r="S15" s="70">
        <v>0.08985086520947176</v>
      </c>
      <c r="T15" s="111">
        <v>-0.21507760532150777</v>
      </c>
      <c r="U15" s="95">
        <v>-2</v>
      </c>
    </row>
    <row r="16" spans="1:21" ht="14.25" customHeight="1">
      <c r="A16" s="50">
        <v>6</v>
      </c>
      <c r="B16" s="80" t="s">
        <v>30</v>
      </c>
      <c r="C16" s="52">
        <v>801</v>
      </c>
      <c r="D16" s="54">
        <v>0.06444086886564762</v>
      </c>
      <c r="E16" s="52">
        <v>594</v>
      </c>
      <c r="F16" s="54">
        <v>0.07184325108853411</v>
      </c>
      <c r="G16" s="100">
        <v>0.3484848484848484</v>
      </c>
      <c r="H16" s="82">
        <v>-2</v>
      </c>
      <c r="I16" s="52">
        <v>600</v>
      </c>
      <c r="J16" s="53">
        <v>0.33499999999999996</v>
      </c>
      <c r="K16" s="84">
        <v>0</v>
      </c>
      <c r="L16" s="14"/>
      <c r="M16" s="14"/>
      <c r="N16" s="50">
        <v>6</v>
      </c>
      <c r="O16" s="80" t="s">
        <v>30</v>
      </c>
      <c r="P16" s="52">
        <v>2058</v>
      </c>
      <c r="Q16" s="54">
        <v>0.061171714769788665</v>
      </c>
      <c r="R16" s="52">
        <v>2059</v>
      </c>
      <c r="S16" s="54">
        <v>0.05860086520947177</v>
      </c>
      <c r="T16" s="109">
        <v>-0.00048567265662946557</v>
      </c>
      <c r="U16" s="84">
        <v>-1</v>
      </c>
    </row>
    <row r="17" spans="1:21" ht="14.25" customHeight="1">
      <c r="A17" s="58">
        <v>7</v>
      </c>
      <c r="B17" s="86" t="s">
        <v>31</v>
      </c>
      <c r="C17" s="60">
        <v>561</v>
      </c>
      <c r="D17" s="62">
        <v>0.04513274336283186</v>
      </c>
      <c r="E17" s="60">
        <v>145</v>
      </c>
      <c r="F17" s="62">
        <v>0.01753749395258829</v>
      </c>
      <c r="G17" s="101">
        <v>2.8689655172413793</v>
      </c>
      <c r="H17" s="88">
        <v>11</v>
      </c>
      <c r="I17" s="60">
        <v>525</v>
      </c>
      <c r="J17" s="61">
        <v>0.0685714285714285</v>
      </c>
      <c r="K17" s="90">
        <v>0</v>
      </c>
      <c r="L17" s="14"/>
      <c r="M17" s="14"/>
      <c r="N17" s="58">
        <v>7</v>
      </c>
      <c r="O17" s="86" t="s">
        <v>31</v>
      </c>
      <c r="P17" s="60">
        <v>1675</v>
      </c>
      <c r="Q17" s="62">
        <v>0.04978747436316618</v>
      </c>
      <c r="R17" s="60">
        <v>622</v>
      </c>
      <c r="S17" s="62">
        <v>0.01770264116575592</v>
      </c>
      <c r="T17" s="110">
        <v>1.692926045016077</v>
      </c>
      <c r="U17" s="90">
        <v>8</v>
      </c>
    </row>
    <row r="18" spans="1:21" ht="14.25" customHeight="1">
      <c r="A18" s="58">
        <v>8</v>
      </c>
      <c r="B18" s="86" t="s">
        <v>22</v>
      </c>
      <c r="C18" s="60">
        <v>346</v>
      </c>
      <c r="D18" s="62">
        <v>0.027835880933226066</v>
      </c>
      <c r="E18" s="60">
        <v>153</v>
      </c>
      <c r="F18" s="62">
        <v>0.018505079825834544</v>
      </c>
      <c r="G18" s="101">
        <v>1.261437908496732</v>
      </c>
      <c r="H18" s="88">
        <v>7</v>
      </c>
      <c r="I18" s="60">
        <v>363</v>
      </c>
      <c r="J18" s="61">
        <v>-0.04683195592286504</v>
      </c>
      <c r="K18" s="90">
        <v>0</v>
      </c>
      <c r="L18" s="14"/>
      <c r="M18" s="14"/>
      <c r="N18" s="58">
        <v>8</v>
      </c>
      <c r="O18" s="86" t="s">
        <v>22</v>
      </c>
      <c r="P18" s="60">
        <v>1020</v>
      </c>
      <c r="Q18" s="62">
        <v>0.03031834259727135</v>
      </c>
      <c r="R18" s="60">
        <v>631</v>
      </c>
      <c r="S18" s="62">
        <v>0.017958788706739528</v>
      </c>
      <c r="T18" s="110">
        <v>0.6164817749603804</v>
      </c>
      <c r="U18" s="90">
        <v>6</v>
      </c>
    </row>
    <row r="19" spans="1:21" ht="14.25" customHeight="1">
      <c r="A19" s="58">
        <v>9</v>
      </c>
      <c r="B19" s="86" t="s">
        <v>34</v>
      </c>
      <c r="C19" s="60">
        <v>306</v>
      </c>
      <c r="D19" s="62">
        <v>0.024617860016090103</v>
      </c>
      <c r="E19" s="60">
        <v>174</v>
      </c>
      <c r="F19" s="62">
        <v>0.02104499274310595</v>
      </c>
      <c r="G19" s="101">
        <v>0.7586206896551724</v>
      </c>
      <c r="H19" s="88">
        <v>5</v>
      </c>
      <c r="I19" s="60">
        <v>206</v>
      </c>
      <c r="J19" s="61">
        <v>0.4854368932038835</v>
      </c>
      <c r="K19" s="90">
        <v>5</v>
      </c>
      <c r="L19" s="14"/>
      <c r="M19" s="14"/>
      <c r="N19" s="58">
        <v>9</v>
      </c>
      <c r="O19" s="86" t="s">
        <v>50</v>
      </c>
      <c r="P19" s="60">
        <v>838</v>
      </c>
      <c r="Q19" s="62">
        <v>0.024908599114228814</v>
      </c>
      <c r="R19" s="60">
        <v>846</v>
      </c>
      <c r="S19" s="62">
        <v>0.024077868852459015</v>
      </c>
      <c r="T19" s="110">
        <v>-0.009456264775413725</v>
      </c>
      <c r="U19" s="90">
        <v>4</v>
      </c>
    </row>
    <row r="20" spans="1:21" ht="14.25" customHeight="1">
      <c r="A20" s="66">
        <v>10</v>
      </c>
      <c r="B20" s="91" t="s">
        <v>26</v>
      </c>
      <c r="C20" s="68">
        <v>285</v>
      </c>
      <c r="D20" s="70">
        <v>0.022928399034593726</v>
      </c>
      <c r="E20" s="68">
        <v>282</v>
      </c>
      <c r="F20" s="70">
        <v>0.034107402031930335</v>
      </c>
      <c r="G20" s="102">
        <v>0.010638297872340496</v>
      </c>
      <c r="H20" s="93">
        <v>-2</v>
      </c>
      <c r="I20" s="68">
        <v>236</v>
      </c>
      <c r="J20" s="69">
        <v>0.2076271186440677</v>
      </c>
      <c r="K20" s="95">
        <v>1</v>
      </c>
      <c r="L20" s="14"/>
      <c r="M20" s="14"/>
      <c r="N20" s="66"/>
      <c r="O20" s="91" t="s">
        <v>25</v>
      </c>
      <c r="P20" s="68">
        <v>838</v>
      </c>
      <c r="Q20" s="70">
        <v>0.024908599114228814</v>
      </c>
      <c r="R20" s="68">
        <v>1630</v>
      </c>
      <c r="S20" s="70">
        <v>0.04639116575591985</v>
      </c>
      <c r="T20" s="111">
        <v>-0.4858895705521472</v>
      </c>
      <c r="U20" s="95">
        <v>-2</v>
      </c>
    </row>
    <row r="21" spans="1:21" ht="14.25" customHeight="1">
      <c r="A21" s="50">
        <v>11</v>
      </c>
      <c r="B21" s="80" t="s">
        <v>25</v>
      </c>
      <c r="C21" s="52">
        <v>280</v>
      </c>
      <c r="D21" s="54">
        <v>0.02252614641995173</v>
      </c>
      <c r="E21" s="52">
        <v>415</v>
      </c>
      <c r="F21" s="54">
        <v>0.05019351717464925</v>
      </c>
      <c r="G21" s="100">
        <v>-0.32530120481927716</v>
      </c>
      <c r="H21" s="82">
        <v>-4</v>
      </c>
      <c r="I21" s="52">
        <v>265</v>
      </c>
      <c r="J21" s="53">
        <v>0.05660377358490565</v>
      </c>
      <c r="K21" s="84">
        <v>-2</v>
      </c>
      <c r="L21" s="14"/>
      <c r="M21" s="14"/>
      <c r="N21" s="50">
        <v>11</v>
      </c>
      <c r="O21" s="80" t="s">
        <v>26</v>
      </c>
      <c r="P21" s="52">
        <v>728</v>
      </c>
      <c r="Q21" s="54">
        <v>0.02163897393217014</v>
      </c>
      <c r="R21" s="52">
        <v>1030</v>
      </c>
      <c r="S21" s="54">
        <v>0.029314663023679417</v>
      </c>
      <c r="T21" s="109">
        <v>-0.2932038834951456</v>
      </c>
      <c r="U21" s="84">
        <v>-1</v>
      </c>
    </row>
    <row r="22" spans="1:21" ht="14.25" customHeight="1">
      <c r="A22" s="58">
        <v>12</v>
      </c>
      <c r="B22" s="86" t="s">
        <v>50</v>
      </c>
      <c r="C22" s="60">
        <v>274</v>
      </c>
      <c r="D22" s="62">
        <v>0.022043443282381336</v>
      </c>
      <c r="E22" s="60">
        <v>177</v>
      </c>
      <c r="F22" s="62">
        <v>0.021407837445573296</v>
      </c>
      <c r="G22" s="101">
        <v>0.5480225988700564</v>
      </c>
      <c r="H22" s="88">
        <v>1</v>
      </c>
      <c r="I22" s="60">
        <v>252</v>
      </c>
      <c r="J22" s="61">
        <v>0.08730158730158721</v>
      </c>
      <c r="K22" s="90">
        <v>-2</v>
      </c>
      <c r="L22" s="14"/>
      <c r="M22" s="14"/>
      <c r="N22" s="58">
        <v>12</v>
      </c>
      <c r="O22" s="86" t="s">
        <v>32</v>
      </c>
      <c r="P22" s="60">
        <v>648</v>
      </c>
      <c r="Q22" s="62">
        <v>0.01926106470885474</v>
      </c>
      <c r="R22" s="60">
        <v>547</v>
      </c>
      <c r="S22" s="62">
        <v>0.015568078324225866</v>
      </c>
      <c r="T22" s="110">
        <v>0.1846435100548447</v>
      </c>
      <c r="U22" s="90">
        <v>6</v>
      </c>
    </row>
    <row r="23" spans="1:21" ht="14.25" customHeight="1">
      <c r="A23" s="58">
        <v>13</v>
      </c>
      <c r="B23" s="86" t="s">
        <v>32</v>
      </c>
      <c r="C23" s="60">
        <v>233</v>
      </c>
      <c r="D23" s="62">
        <v>0.018744971842316976</v>
      </c>
      <c r="E23" s="60">
        <v>142</v>
      </c>
      <c r="F23" s="62">
        <v>0.01717464925012095</v>
      </c>
      <c r="G23" s="101">
        <v>0.6408450704225352</v>
      </c>
      <c r="H23" s="88">
        <v>6</v>
      </c>
      <c r="I23" s="60">
        <v>206</v>
      </c>
      <c r="J23" s="61">
        <v>0.13106796116504849</v>
      </c>
      <c r="K23" s="90">
        <v>1</v>
      </c>
      <c r="L23" s="14"/>
      <c r="M23" s="14"/>
      <c r="N23" s="58">
        <v>13</v>
      </c>
      <c r="O23" s="86" t="s">
        <v>45</v>
      </c>
      <c r="P23" s="60">
        <v>641</v>
      </c>
      <c r="Q23" s="62">
        <v>0.019052997651814643</v>
      </c>
      <c r="R23" s="60">
        <v>514</v>
      </c>
      <c r="S23" s="62">
        <v>0.01462887067395264</v>
      </c>
      <c r="T23" s="110">
        <v>0.24708171206225682</v>
      </c>
      <c r="U23" s="90">
        <v>7</v>
      </c>
    </row>
    <row r="24" spans="1:21" ht="14.25" customHeight="1">
      <c r="A24" s="58">
        <v>14</v>
      </c>
      <c r="B24" s="86" t="s">
        <v>45</v>
      </c>
      <c r="C24" s="60">
        <v>224</v>
      </c>
      <c r="D24" s="62">
        <v>0.018020917135961385</v>
      </c>
      <c r="E24" s="60">
        <v>120</v>
      </c>
      <c r="F24" s="62">
        <v>0.01451378809869376</v>
      </c>
      <c r="G24" s="101">
        <v>0.8666666666666667</v>
      </c>
      <c r="H24" s="88">
        <v>7</v>
      </c>
      <c r="I24" s="60">
        <v>219</v>
      </c>
      <c r="J24" s="61">
        <v>0.022831050228310446</v>
      </c>
      <c r="K24" s="90">
        <v>-1</v>
      </c>
      <c r="L24" s="14"/>
      <c r="M24" s="14"/>
      <c r="N24" s="58">
        <v>14</v>
      </c>
      <c r="O24" s="86" t="s">
        <v>21</v>
      </c>
      <c r="P24" s="60">
        <v>591</v>
      </c>
      <c r="Q24" s="62">
        <v>0.017566804387242518</v>
      </c>
      <c r="R24" s="60">
        <v>1085</v>
      </c>
      <c r="S24" s="62">
        <v>0.030880009107468125</v>
      </c>
      <c r="T24" s="110">
        <v>-0.4552995391705069</v>
      </c>
      <c r="U24" s="90">
        <v>-5</v>
      </c>
    </row>
    <row r="25" spans="1:21" ht="14.25" customHeight="1">
      <c r="A25" s="66">
        <v>15</v>
      </c>
      <c r="B25" s="91" t="s">
        <v>28</v>
      </c>
      <c r="C25" s="68">
        <v>217</v>
      </c>
      <c r="D25" s="70">
        <v>0.01745776347546259</v>
      </c>
      <c r="E25" s="68">
        <v>125</v>
      </c>
      <c r="F25" s="70">
        <v>0.015118529269472665</v>
      </c>
      <c r="G25" s="102">
        <v>0.736</v>
      </c>
      <c r="H25" s="93">
        <v>5</v>
      </c>
      <c r="I25" s="68">
        <v>137</v>
      </c>
      <c r="J25" s="69">
        <v>0.583941605839416</v>
      </c>
      <c r="K25" s="95">
        <v>3</v>
      </c>
      <c r="L25" s="14"/>
      <c r="M25" s="14"/>
      <c r="N25" s="66">
        <v>15</v>
      </c>
      <c r="O25" s="91" t="s">
        <v>34</v>
      </c>
      <c r="P25" s="68">
        <v>577</v>
      </c>
      <c r="Q25" s="70">
        <v>0.017150670273162322</v>
      </c>
      <c r="R25" s="68">
        <v>451</v>
      </c>
      <c r="S25" s="70">
        <v>0.012835837887067394</v>
      </c>
      <c r="T25" s="111">
        <v>0.27937915742793784</v>
      </c>
      <c r="U25" s="95">
        <v>6</v>
      </c>
    </row>
    <row r="26" spans="1:21" ht="14.25" customHeight="1">
      <c r="A26" s="50">
        <v>16</v>
      </c>
      <c r="B26" s="80" t="s">
        <v>29</v>
      </c>
      <c r="C26" s="52">
        <v>214</v>
      </c>
      <c r="D26" s="54">
        <v>0.017216411906677394</v>
      </c>
      <c r="E26" s="52">
        <v>147</v>
      </c>
      <c r="F26" s="54">
        <v>0.017779390420899856</v>
      </c>
      <c r="G26" s="100">
        <v>0.45578231292517013</v>
      </c>
      <c r="H26" s="82">
        <v>1</v>
      </c>
      <c r="I26" s="52">
        <v>184</v>
      </c>
      <c r="J26" s="53">
        <v>0.16304347826086962</v>
      </c>
      <c r="K26" s="84">
        <v>0</v>
      </c>
      <c r="L26" s="14"/>
      <c r="M26" s="14"/>
      <c r="N26" s="50">
        <v>16</v>
      </c>
      <c r="O26" s="80" t="s">
        <v>29</v>
      </c>
      <c r="P26" s="52">
        <v>519</v>
      </c>
      <c r="Q26" s="54">
        <v>0.015426686086258657</v>
      </c>
      <c r="R26" s="52">
        <v>594</v>
      </c>
      <c r="S26" s="54">
        <v>0.016905737704918034</v>
      </c>
      <c r="T26" s="109">
        <v>-0.1262626262626263</v>
      </c>
      <c r="U26" s="84">
        <v>0</v>
      </c>
    </row>
    <row r="27" spans="1:21" ht="14.25" customHeight="1">
      <c r="A27" s="58">
        <v>17</v>
      </c>
      <c r="B27" s="86" t="s">
        <v>33</v>
      </c>
      <c r="C27" s="60">
        <v>212</v>
      </c>
      <c r="D27" s="62">
        <v>0.017055510860820595</v>
      </c>
      <c r="E27" s="60">
        <v>149</v>
      </c>
      <c r="F27" s="62">
        <v>0.018021286889211417</v>
      </c>
      <c r="G27" s="101">
        <v>0.42281879194630867</v>
      </c>
      <c r="H27" s="88">
        <v>-1</v>
      </c>
      <c r="I27" s="60">
        <v>138</v>
      </c>
      <c r="J27" s="61">
        <v>0.536231884057971</v>
      </c>
      <c r="K27" s="90">
        <v>0</v>
      </c>
      <c r="L27" s="14"/>
      <c r="M27" s="14"/>
      <c r="N27" s="58">
        <v>17</v>
      </c>
      <c r="O27" s="86" t="s">
        <v>33</v>
      </c>
      <c r="P27" s="60">
        <v>501</v>
      </c>
      <c r="Q27" s="62">
        <v>0.014891656511012692</v>
      </c>
      <c r="R27" s="60">
        <v>557</v>
      </c>
      <c r="S27" s="62">
        <v>0.01585268670309654</v>
      </c>
      <c r="T27" s="110">
        <v>-0.10053859964093359</v>
      </c>
      <c r="U27" s="90">
        <v>0</v>
      </c>
    </row>
    <row r="28" spans="1:21" ht="14.25" customHeight="1">
      <c r="A28" s="58">
        <v>18</v>
      </c>
      <c r="B28" s="86" t="s">
        <v>21</v>
      </c>
      <c r="C28" s="60">
        <v>207</v>
      </c>
      <c r="D28" s="62">
        <v>0.0166532582461786</v>
      </c>
      <c r="E28" s="60">
        <v>236</v>
      </c>
      <c r="F28" s="62">
        <v>0.028543783260764392</v>
      </c>
      <c r="G28" s="101">
        <v>-0.1228813559322034</v>
      </c>
      <c r="H28" s="88">
        <v>-9</v>
      </c>
      <c r="I28" s="60">
        <v>225</v>
      </c>
      <c r="J28" s="61">
        <v>-0.07999999999999996</v>
      </c>
      <c r="K28" s="90">
        <v>-6</v>
      </c>
      <c r="L28" s="14"/>
      <c r="M28" s="14"/>
      <c r="N28" s="58">
        <v>18</v>
      </c>
      <c r="O28" s="86" t="s">
        <v>28</v>
      </c>
      <c r="P28" s="60">
        <v>493</v>
      </c>
      <c r="Q28" s="62">
        <v>0.014653865588681153</v>
      </c>
      <c r="R28" s="60">
        <v>546</v>
      </c>
      <c r="S28" s="62">
        <v>0.015539617486338798</v>
      </c>
      <c r="T28" s="110">
        <v>-0.09706959706959706</v>
      </c>
      <c r="U28" s="90">
        <v>1</v>
      </c>
    </row>
    <row r="29" spans="1:21" ht="14.25" customHeight="1">
      <c r="A29" s="58">
        <v>19</v>
      </c>
      <c r="B29" s="86" t="s">
        <v>27</v>
      </c>
      <c r="C29" s="60">
        <v>186</v>
      </c>
      <c r="D29" s="62">
        <v>0.01496379726468222</v>
      </c>
      <c r="E29" s="60">
        <v>227</v>
      </c>
      <c r="F29" s="62">
        <v>0.027455249153362362</v>
      </c>
      <c r="G29" s="101">
        <v>-0.1806167400881057</v>
      </c>
      <c r="H29" s="88">
        <v>-9</v>
      </c>
      <c r="I29" s="60">
        <v>75</v>
      </c>
      <c r="J29" s="61">
        <v>1.48</v>
      </c>
      <c r="K29" s="90">
        <v>4</v>
      </c>
      <c r="N29" s="58">
        <v>19</v>
      </c>
      <c r="O29" s="86" t="s">
        <v>17</v>
      </c>
      <c r="P29" s="60">
        <v>397</v>
      </c>
      <c r="Q29" s="62">
        <v>0.011800374520702673</v>
      </c>
      <c r="R29" s="60">
        <v>296</v>
      </c>
      <c r="S29" s="62">
        <v>0.008424408014571949</v>
      </c>
      <c r="T29" s="110">
        <v>0.34121621621621623</v>
      </c>
      <c r="U29" s="90">
        <v>4</v>
      </c>
    </row>
    <row r="30" spans="1:21" ht="14.25" customHeight="1">
      <c r="A30" s="66">
        <v>20</v>
      </c>
      <c r="B30" s="91" t="s">
        <v>17</v>
      </c>
      <c r="C30" s="68">
        <v>179</v>
      </c>
      <c r="D30" s="70">
        <v>0.014400643604183427</v>
      </c>
      <c r="E30" s="68">
        <v>98</v>
      </c>
      <c r="F30" s="70">
        <v>0.01185292694726657</v>
      </c>
      <c r="G30" s="102">
        <v>0.8265306122448979</v>
      </c>
      <c r="H30" s="93">
        <v>2</v>
      </c>
      <c r="I30" s="68">
        <v>129</v>
      </c>
      <c r="J30" s="69">
        <v>0.3875968992248062</v>
      </c>
      <c r="K30" s="95">
        <v>-1</v>
      </c>
      <c r="N30" s="66">
        <v>20</v>
      </c>
      <c r="O30" s="91" t="s">
        <v>35</v>
      </c>
      <c r="P30" s="68">
        <v>368</v>
      </c>
      <c r="Q30" s="70">
        <v>0.010938382427250839</v>
      </c>
      <c r="R30" s="68">
        <v>931</v>
      </c>
      <c r="S30" s="70">
        <v>0.026497040072859745</v>
      </c>
      <c r="T30" s="111">
        <v>-0.6047261009667024</v>
      </c>
      <c r="U30" s="95">
        <v>-9</v>
      </c>
    </row>
    <row r="31" spans="1:21" ht="14.25" customHeight="1">
      <c r="A31" s="126" t="s">
        <v>48</v>
      </c>
      <c r="B31" s="127"/>
      <c r="C31" s="3">
        <f>SUM(C11:C30)</f>
        <v>11706</v>
      </c>
      <c r="D31" s="6">
        <f>C31/C33</f>
        <v>0.9417538213998391</v>
      </c>
      <c r="E31" s="3">
        <f>SUM(E11:E30)</f>
        <v>7610</v>
      </c>
      <c r="F31" s="6">
        <f>E31/E33</f>
        <v>0.9204160619254959</v>
      </c>
      <c r="G31" s="17">
        <f>C31/E31-1</f>
        <v>0.538239159001314</v>
      </c>
      <c r="H31" s="17"/>
      <c r="I31" s="3">
        <f>SUM(I11:I30)</f>
        <v>10260</v>
      </c>
      <c r="J31" s="18">
        <f>C31/I31-1</f>
        <v>0.1409356725146198</v>
      </c>
      <c r="K31" s="19"/>
      <c r="N31" s="126" t="s">
        <v>48</v>
      </c>
      <c r="O31" s="127"/>
      <c r="P31" s="3">
        <f>SUM(P11:P30)</f>
        <v>31966</v>
      </c>
      <c r="Q31" s="6">
        <f>P31/P33</f>
        <v>0.9501530779062509</v>
      </c>
      <c r="R31" s="3">
        <f>SUM(R11:R30)</f>
        <v>31908</v>
      </c>
      <c r="S31" s="6">
        <f>R31/R33</f>
        <v>0.9081284153005464</v>
      </c>
      <c r="T31" s="17">
        <f>P31/R31-1</f>
        <v>0.0018177259621412478</v>
      </c>
      <c r="U31" s="106"/>
    </row>
    <row r="32" spans="1:21" ht="14.25" customHeight="1">
      <c r="A32" s="126" t="s">
        <v>12</v>
      </c>
      <c r="B32" s="127"/>
      <c r="C32" s="3">
        <f>C33-SUM(C11:C30)</f>
        <v>724</v>
      </c>
      <c r="D32" s="6">
        <f>C32/C33</f>
        <v>0.0582461786001609</v>
      </c>
      <c r="E32" s="3">
        <f>E33-SUM(E11:E30)</f>
        <v>658</v>
      </c>
      <c r="F32" s="6">
        <f>E32/E33</f>
        <v>0.07958393807450412</v>
      </c>
      <c r="G32" s="17">
        <f>C32/E32-1</f>
        <v>0.10030395136778125</v>
      </c>
      <c r="H32" s="17"/>
      <c r="I32" s="3">
        <f>I33-SUM(I11:I30)</f>
        <v>537</v>
      </c>
      <c r="J32" s="18">
        <f>C32/I32-1</f>
        <v>0.34823091247672244</v>
      </c>
      <c r="K32" s="19"/>
      <c r="N32" s="126" t="s">
        <v>12</v>
      </c>
      <c r="O32" s="127"/>
      <c r="P32" s="3">
        <f>P33-SUM(P11:P30)</f>
        <v>1677</v>
      </c>
      <c r="Q32" s="6">
        <f>P32/P33</f>
        <v>0.04984692209374907</v>
      </c>
      <c r="R32" s="3">
        <f>R33-SUM(R11:R30)</f>
        <v>3228</v>
      </c>
      <c r="S32" s="6">
        <f>R32/R33</f>
        <v>0.09187158469945356</v>
      </c>
      <c r="T32" s="17">
        <f>P32/R32-1</f>
        <v>-0.48048327137546465</v>
      </c>
      <c r="U32" s="107"/>
    </row>
    <row r="33" spans="1:21" ht="14.25" customHeight="1">
      <c r="A33" s="128" t="s">
        <v>36</v>
      </c>
      <c r="B33" s="129"/>
      <c r="C33" s="24">
        <v>12430</v>
      </c>
      <c r="D33" s="98">
        <v>1</v>
      </c>
      <c r="E33" s="24">
        <v>8268</v>
      </c>
      <c r="F33" s="98">
        <v>0.9990324141267536</v>
      </c>
      <c r="G33" s="20">
        <v>0.503386550556362</v>
      </c>
      <c r="H33" s="20"/>
      <c r="I33" s="24">
        <v>10797</v>
      </c>
      <c r="J33" s="44">
        <v>0.15124571640270434</v>
      </c>
      <c r="K33" s="99"/>
      <c r="L33" s="14"/>
      <c r="M33" s="14"/>
      <c r="N33" s="128" t="s">
        <v>36</v>
      </c>
      <c r="O33" s="129"/>
      <c r="P33" s="24">
        <v>33643</v>
      </c>
      <c r="Q33" s="98">
        <v>1</v>
      </c>
      <c r="R33" s="24">
        <v>35136</v>
      </c>
      <c r="S33" s="98">
        <v>1</v>
      </c>
      <c r="T33" s="108">
        <v>-0.04249203096539167</v>
      </c>
      <c r="U33" s="99"/>
    </row>
    <row r="34" spans="1:14" ht="14.25" customHeight="1">
      <c r="A34" t="s">
        <v>119</v>
      </c>
      <c r="N34" t="s">
        <v>119</v>
      </c>
    </row>
    <row r="35" spans="1:14" ht="15">
      <c r="A35" s="9" t="s">
        <v>118</v>
      </c>
      <c r="N35" s="9" t="s">
        <v>118</v>
      </c>
    </row>
    <row r="37" ht="15">
      <c r="V37" s="49"/>
    </row>
    <row r="39" spans="1:21" ht="15">
      <c r="A39" s="152" t="s">
        <v>136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4"/>
      <c r="M39" s="21"/>
      <c r="N39" s="152" t="s">
        <v>114</v>
      </c>
      <c r="O39" s="152"/>
      <c r="P39" s="152"/>
      <c r="Q39" s="152"/>
      <c r="R39" s="152"/>
      <c r="S39" s="152"/>
      <c r="T39" s="152"/>
      <c r="U39" s="152"/>
    </row>
    <row r="40" spans="1:21" ht="15">
      <c r="A40" s="153" t="s">
        <v>137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4"/>
      <c r="M40" s="21"/>
      <c r="N40" s="153" t="s">
        <v>112</v>
      </c>
      <c r="O40" s="153"/>
      <c r="P40" s="153"/>
      <c r="Q40" s="153"/>
      <c r="R40" s="153"/>
      <c r="S40" s="153"/>
      <c r="T40" s="153"/>
      <c r="U40" s="153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54" t="s">
        <v>0</v>
      </c>
      <c r="B42" s="154" t="s">
        <v>47</v>
      </c>
      <c r="C42" s="156" t="s">
        <v>124</v>
      </c>
      <c r="D42" s="157"/>
      <c r="E42" s="157"/>
      <c r="F42" s="157"/>
      <c r="G42" s="157"/>
      <c r="H42" s="158"/>
      <c r="I42" s="156" t="s">
        <v>97</v>
      </c>
      <c r="J42" s="157"/>
      <c r="K42" s="158"/>
      <c r="L42" s="14"/>
      <c r="M42" s="14"/>
      <c r="N42" s="154" t="s">
        <v>0</v>
      </c>
      <c r="O42" s="154" t="s">
        <v>47</v>
      </c>
      <c r="P42" s="156" t="s">
        <v>125</v>
      </c>
      <c r="Q42" s="157"/>
      <c r="R42" s="157"/>
      <c r="S42" s="157"/>
      <c r="T42" s="157"/>
      <c r="U42" s="158"/>
    </row>
    <row r="43" spans="1:21" ht="15">
      <c r="A43" s="155"/>
      <c r="B43" s="155"/>
      <c r="C43" s="130" t="s">
        <v>126</v>
      </c>
      <c r="D43" s="131"/>
      <c r="E43" s="131"/>
      <c r="F43" s="131"/>
      <c r="G43" s="131"/>
      <c r="H43" s="132"/>
      <c r="I43" s="130" t="s">
        <v>98</v>
      </c>
      <c r="J43" s="131"/>
      <c r="K43" s="132"/>
      <c r="L43" s="14"/>
      <c r="M43" s="14"/>
      <c r="N43" s="155"/>
      <c r="O43" s="155"/>
      <c r="P43" s="130" t="s">
        <v>127</v>
      </c>
      <c r="Q43" s="131"/>
      <c r="R43" s="131"/>
      <c r="S43" s="131"/>
      <c r="T43" s="131"/>
      <c r="U43" s="132"/>
    </row>
    <row r="44" spans="1:21" ht="15" customHeight="1">
      <c r="A44" s="155"/>
      <c r="B44" s="155"/>
      <c r="C44" s="133">
        <v>2021</v>
      </c>
      <c r="D44" s="134"/>
      <c r="E44" s="159">
        <v>2020</v>
      </c>
      <c r="F44" s="134"/>
      <c r="G44" s="137" t="s">
        <v>5</v>
      </c>
      <c r="H44" s="147" t="s">
        <v>55</v>
      </c>
      <c r="I44" s="161">
        <v>2021</v>
      </c>
      <c r="J44" s="148" t="s">
        <v>128</v>
      </c>
      <c r="K44" s="147" t="s">
        <v>132</v>
      </c>
      <c r="L44" s="14"/>
      <c r="M44" s="14"/>
      <c r="N44" s="155"/>
      <c r="O44" s="155"/>
      <c r="P44" s="133">
        <v>2021</v>
      </c>
      <c r="Q44" s="134"/>
      <c r="R44" s="133">
        <v>2020</v>
      </c>
      <c r="S44" s="134"/>
      <c r="T44" s="137" t="s">
        <v>5</v>
      </c>
      <c r="U44" s="139" t="s">
        <v>87</v>
      </c>
    </row>
    <row r="45" spans="1:21" ht="15" customHeight="1">
      <c r="A45" s="141" t="s">
        <v>6</v>
      </c>
      <c r="B45" s="141" t="s">
        <v>47</v>
      </c>
      <c r="C45" s="135"/>
      <c r="D45" s="136"/>
      <c r="E45" s="160"/>
      <c r="F45" s="136"/>
      <c r="G45" s="138"/>
      <c r="H45" s="148"/>
      <c r="I45" s="161"/>
      <c r="J45" s="148"/>
      <c r="K45" s="148"/>
      <c r="L45" s="14"/>
      <c r="M45" s="14"/>
      <c r="N45" s="141" t="s">
        <v>6</v>
      </c>
      <c r="O45" s="141" t="s">
        <v>47</v>
      </c>
      <c r="P45" s="135"/>
      <c r="Q45" s="136"/>
      <c r="R45" s="135"/>
      <c r="S45" s="136"/>
      <c r="T45" s="138"/>
      <c r="U45" s="140"/>
    </row>
    <row r="46" spans="1:21" ht="15" customHeight="1">
      <c r="A46" s="141"/>
      <c r="B46" s="141"/>
      <c r="C46" s="116" t="s">
        <v>8</v>
      </c>
      <c r="D46" s="78" t="s">
        <v>2</v>
      </c>
      <c r="E46" s="116" t="s">
        <v>8</v>
      </c>
      <c r="F46" s="78" t="s">
        <v>2</v>
      </c>
      <c r="G46" s="143" t="s">
        <v>9</v>
      </c>
      <c r="H46" s="143" t="s">
        <v>56</v>
      </c>
      <c r="I46" s="79" t="s">
        <v>8</v>
      </c>
      <c r="J46" s="149" t="s">
        <v>129</v>
      </c>
      <c r="K46" s="149" t="s">
        <v>133</v>
      </c>
      <c r="L46" s="14"/>
      <c r="M46" s="14"/>
      <c r="N46" s="141"/>
      <c r="O46" s="141"/>
      <c r="P46" s="116" t="s">
        <v>8</v>
      </c>
      <c r="Q46" s="78" t="s">
        <v>2</v>
      </c>
      <c r="R46" s="116" t="s">
        <v>8</v>
      </c>
      <c r="S46" s="78" t="s">
        <v>2</v>
      </c>
      <c r="T46" s="143" t="s">
        <v>9</v>
      </c>
      <c r="U46" s="145" t="s">
        <v>88</v>
      </c>
    </row>
    <row r="47" spans="1:21" ht="15" customHeight="1">
      <c r="A47" s="142"/>
      <c r="B47" s="142"/>
      <c r="C47" s="115" t="s">
        <v>10</v>
      </c>
      <c r="D47" s="41" t="s">
        <v>11</v>
      </c>
      <c r="E47" s="115" t="s">
        <v>10</v>
      </c>
      <c r="F47" s="41" t="s">
        <v>11</v>
      </c>
      <c r="G47" s="151"/>
      <c r="H47" s="151"/>
      <c r="I47" s="115" t="s">
        <v>10</v>
      </c>
      <c r="J47" s="150"/>
      <c r="K47" s="150"/>
      <c r="L47" s="14"/>
      <c r="M47" s="14"/>
      <c r="N47" s="142"/>
      <c r="O47" s="142"/>
      <c r="P47" s="115" t="s">
        <v>10</v>
      </c>
      <c r="Q47" s="41" t="s">
        <v>11</v>
      </c>
      <c r="R47" s="115" t="s">
        <v>10</v>
      </c>
      <c r="S47" s="41" t="s">
        <v>11</v>
      </c>
      <c r="T47" s="144"/>
      <c r="U47" s="146"/>
    </row>
    <row r="48" spans="1:21" ht="15">
      <c r="A48" s="50">
        <v>1</v>
      </c>
      <c r="B48" s="80" t="s">
        <v>43</v>
      </c>
      <c r="C48" s="52">
        <v>991</v>
      </c>
      <c r="D48" s="57">
        <v>0.07972646822204345</v>
      </c>
      <c r="E48" s="52">
        <v>445</v>
      </c>
      <c r="F48" s="57">
        <v>0.05382196419932269</v>
      </c>
      <c r="G48" s="81">
        <v>1.2269662921348314</v>
      </c>
      <c r="H48" s="82">
        <v>0</v>
      </c>
      <c r="I48" s="52">
        <v>949</v>
      </c>
      <c r="J48" s="83">
        <v>0.04425711275026334</v>
      </c>
      <c r="K48" s="84">
        <v>0</v>
      </c>
      <c r="L48" s="14"/>
      <c r="M48" s="14"/>
      <c r="N48" s="50">
        <v>1</v>
      </c>
      <c r="O48" s="80" t="s">
        <v>43</v>
      </c>
      <c r="P48" s="52">
        <v>2743</v>
      </c>
      <c r="Q48" s="57">
        <v>0.08153256249442678</v>
      </c>
      <c r="R48" s="52">
        <v>2425</v>
      </c>
      <c r="S48" s="57">
        <v>0.06901753187613843</v>
      </c>
      <c r="T48" s="55">
        <v>0.13113402061855672</v>
      </c>
      <c r="U48" s="84">
        <v>0</v>
      </c>
    </row>
    <row r="49" spans="1:21" ht="15">
      <c r="A49" s="85">
        <v>2</v>
      </c>
      <c r="B49" s="86" t="s">
        <v>58</v>
      </c>
      <c r="C49" s="60">
        <v>681</v>
      </c>
      <c r="D49" s="65">
        <v>0.05478680611423974</v>
      </c>
      <c r="E49" s="60">
        <v>393</v>
      </c>
      <c r="F49" s="65">
        <v>0.04753265602322206</v>
      </c>
      <c r="G49" s="87">
        <v>0.7328244274809161</v>
      </c>
      <c r="H49" s="88">
        <v>0</v>
      </c>
      <c r="I49" s="60">
        <v>604</v>
      </c>
      <c r="J49" s="89">
        <v>0.1274834437086092</v>
      </c>
      <c r="K49" s="90">
        <v>0</v>
      </c>
      <c r="L49" s="14"/>
      <c r="M49" s="14"/>
      <c r="N49" s="85">
        <v>2</v>
      </c>
      <c r="O49" s="86" t="s">
        <v>58</v>
      </c>
      <c r="P49" s="60">
        <v>1760</v>
      </c>
      <c r="Q49" s="65">
        <v>0.0523140029129388</v>
      </c>
      <c r="R49" s="60">
        <v>1588</v>
      </c>
      <c r="S49" s="65">
        <v>0.04519581056466302</v>
      </c>
      <c r="T49" s="63">
        <v>0.10831234256926958</v>
      </c>
      <c r="U49" s="90">
        <v>0</v>
      </c>
    </row>
    <row r="50" spans="1:21" ht="15">
      <c r="A50" s="85">
        <v>3</v>
      </c>
      <c r="B50" s="86" t="s">
        <v>42</v>
      </c>
      <c r="C50" s="60">
        <v>672</v>
      </c>
      <c r="D50" s="65">
        <v>0.05406275140788415</v>
      </c>
      <c r="E50" s="60">
        <v>379</v>
      </c>
      <c r="F50" s="65">
        <v>0.045839380745041125</v>
      </c>
      <c r="G50" s="87">
        <v>0.7730870712401055</v>
      </c>
      <c r="H50" s="88">
        <v>0</v>
      </c>
      <c r="I50" s="60">
        <v>454</v>
      </c>
      <c r="J50" s="89">
        <v>0.48017621145374445</v>
      </c>
      <c r="K50" s="90">
        <v>0</v>
      </c>
      <c r="L50" s="14"/>
      <c r="M50" s="14"/>
      <c r="N50" s="85">
        <v>3</v>
      </c>
      <c r="O50" s="86" t="s">
        <v>42</v>
      </c>
      <c r="P50" s="60">
        <v>1498</v>
      </c>
      <c r="Q50" s="65">
        <v>0.04452635020658086</v>
      </c>
      <c r="R50" s="60">
        <v>1135</v>
      </c>
      <c r="S50" s="65">
        <v>0.032303051001821494</v>
      </c>
      <c r="T50" s="63">
        <v>0.3198237885462556</v>
      </c>
      <c r="U50" s="90">
        <v>0</v>
      </c>
    </row>
    <row r="51" spans="1:21" ht="15">
      <c r="A51" s="85">
        <v>4</v>
      </c>
      <c r="B51" s="86" t="s">
        <v>59</v>
      </c>
      <c r="C51" s="60">
        <v>506</v>
      </c>
      <c r="D51" s="65">
        <v>0.04070796460176991</v>
      </c>
      <c r="E51" s="60">
        <v>173</v>
      </c>
      <c r="F51" s="65">
        <v>0.02092404450895017</v>
      </c>
      <c r="G51" s="87">
        <v>1.9248554913294798</v>
      </c>
      <c r="H51" s="88">
        <v>5</v>
      </c>
      <c r="I51" s="60">
        <v>402</v>
      </c>
      <c r="J51" s="89">
        <v>0.2587064676616915</v>
      </c>
      <c r="K51" s="90">
        <v>0</v>
      </c>
      <c r="L51" s="14"/>
      <c r="M51" s="14"/>
      <c r="N51" s="85">
        <v>4</v>
      </c>
      <c r="O51" s="86" t="s">
        <v>59</v>
      </c>
      <c r="P51" s="60">
        <v>1147</v>
      </c>
      <c r="Q51" s="65">
        <v>0.034093273489284544</v>
      </c>
      <c r="R51" s="60">
        <v>982</v>
      </c>
      <c r="S51" s="65">
        <v>0.02794854280510018</v>
      </c>
      <c r="T51" s="63">
        <v>0.16802443991853355</v>
      </c>
      <c r="U51" s="90">
        <v>2</v>
      </c>
    </row>
    <row r="52" spans="1:21" ht="15">
      <c r="A52" s="85">
        <v>5</v>
      </c>
      <c r="B52" s="91" t="s">
        <v>39</v>
      </c>
      <c r="C52" s="68">
        <v>360</v>
      </c>
      <c r="D52" s="73">
        <v>0.028962188254223652</v>
      </c>
      <c r="E52" s="68">
        <v>263</v>
      </c>
      <c r="F52" s="73">
        <v>0.03180938558297049</v>
      </c>
      <c r="G52" s="92">
        <v>0.36882129277566533</v>
      </c>
      <c r="H52" s="93">
        <v>-1</v>
      </c>
      <c r="I52" s="68">
        <v>283</v>
      </c>
      <c r="J52" s="94">
        <v>0.2720848056537102</v>
      </c>
      <c r="K52" s="95">
        <v>3</v>
      </c>
      <c r="L52" s="14"/>
      <c r="M52" s="14"/>
      <c r="N52" s="85">
        <v>5</v>
      </c>
      <c r="O52" s="91" t="s">
        <v>46</v>
      </c>
      <c r="P52" s="68">
        <v>1143</v>
      </c>
      <c r="Q52" s="73">
        <v>0.03397437802811878</v>
      </c>
      <c r="R52" s="68">
        <v>732</v>
      </c>
      <c r="S52" s="73">
        <v>0.020833333333333332</v>
      </c>
      <c r="T52" s="71">
        <v>0.5614754098360655</v>
      </c>
      <c r="U52" s="95">
        <v>8</v>
      </c>
    </row>
    <row r="53" spans="1:21" ht="15">
      <c r="A53" s="96">
        <v>6</v>
      </c>
      <c r="B53" s="80" t="s">
        <v>46</v>
      </c>
      <c r="C53" s="52">
        <v>347</v>
      </c>
      <c r="D53" s="57">
        <v>0.027916331456154464</v>
      </c>
      <c r="E53" s="52">
        <v>167</v>
      </c>
      <c r="F53" s="57">
        <v>0.02019835510401548</v>
      </c>
      <c r="G53" s="81">
        <v>1.0778443113772456</v>
      </c>
      <c r="H53" s="82">
        <v>4</v>
      </c>
      <c r="I53" s="52">
        <v>333</v>
      </c>
      <c r="J53" s="83">
        <v>0.04204204204204198</v>
      </c>
      <c r="K53" s="84">
        <v>0</v>
      </c>
      <c r="L53" s="14"/>
      <c r="M53" s="14"/>
      <c r="N53" s="96">
        <v>6</v>
      </c>
      <c r="O53" s="80" t="s">
        <v>69</v>
      </c>
      <c r="P53" s="52">
        <v>959</v>
      </c>
      <c r="Q53" s="57">
        <v>0.028505186814493357</v>
      </c>
      <c r="R53" s="52">
        <v>818</v>
      </c>
      <c r="S53" s="57">
        <v>0.02328096539162113</v>
      </c>
      <c r="T53" s="55">
        <v>0.17237163814180922</v>
      </c>
      <c r="U53" s="84">
        <v>5</v>
      </c>
    </row>
    <row r="54" spans="1:21" ht="15">
      <c r="A54" s="85">
        <v>7</v>
      </c>
      <c r="B54" s="86" t="s">
        <v>79</v>
      </c>
      <c r="C54" s="60">
        <v>303</v>
      </c>
      <c r="D54" s="65">
        <v>0.024376508447304907</v>
      </c>
      <c r="E54" s="60">
        <v>232</v>
      </c>
      <c r="F54" s="65">
        <v>0.028059990324141266</v>
      </c>
      <c r="G54" s="87">
        <v>0.3060344827586208</v>
      </c>
      <c r="H54" s="88">
        <v>-2</v>
      </c>
      <c r="I54" s="60">
        <v>198</v>
      </c>
      <c r="J54" s="89">
        <v>0.5303030303030303</v>
      </c>
      <c r="K54" s="90">
        <v>6</v>
      </c>
      <c r="L54" s="14"/>
      <c r="M54" s="14"/>
      <c r="N54" s="85">
        <v>7</v>
      </c>
      <c r="O54" s="86" t="s">
        <v>39</v>
      </c>
      <c r="P54" s="60">
        <v>864</v>
      </c>
      <c r="Q54" s="65">
        <v>0.025681419611806318</v>
      </c>
      <c r="R54" s="60">
        <v>1083</v>
      </c>
      <c r="S54" s="65">
        <v>0.03082308743169399</v>
      </c>
      <c r="T54" s="63">
        <v>-0.20221606648199442</v>
      </c>
      <c r="U54" s="90">
        <v>-3</v>
      </c>
    </row>
    <row r="55" spans="1:21" ht="15">
      <c r="A55" s="85"/>
      <c r="B55" s="86" t="s">
        <v>81</v>
      </c>
      <c r="C55" s="60">
        <v>303</v>
      </c>
      <c r="D55" s="65">
        <v>0.024376508447304907</v>
      </c>
      <c r="E55" s="60">
        <v>226</v>
      </c>
      <c r="F55" s="65">
        <v>0.02733430091920658</v>
      </c>
      <c r="G55" s="87">
        <v>0.3407079646017699</v>
      </c>
      <c r="H55" s="88">
        <v>-1</v>
      </c>
      <c r="I55" s="60">
        <v>223</v>
      </c>
      <c r="J55" s="89">
        <v>0.358744394618834</v>
      </c>
      <c r="K55" s="90">
        <v>3</v>
      </c>
      <c r="L55" s="14"/>
      <c r="M55" s="14"/>
      <c r="N55" s="85">
        <v>8</v>
      </c>
      <c r="O55" s="86" t="s">
        <v>94</v>
      </c>
      <c r="P55" s="60">
        <v>859</v>
      </c>
      <c r="Q55" s="65">
        <v>0.025532800285349107</v>
      </c>
      <c r="R55" s="60">
        <v>334</v>
      </c>
      <c r="S55" s="65">
        <v>0.00950591985428051</v>
      </c>
      <c r="T55" s="63">
        <v>1.5718562874251498</v>
      </c>
      <c r="U55" s="90">
        <v>22</v>
      </c>
    </row>
    <row r="56" spans="1:21" ht="15">
      <c r="A56" s="85">
        <v>9</v>
      </c>
      <c r="B56" s="86" t="s">
        <v>69</v>
      </c>
      <c r="C56" s="60">
        <v>287</v>
      </c>
      <c r="D56" s="65">
        <v>0.02308930008045052</v>
      </c>
      <c r="E56" s="60">
        <v>191</v>
      </c>
      <c r="F56" s="65">
        <v>0.023101112723754234</v>
      </c>
      <c r="G56" s="87">
        <v>0.5026178010471205</v>
      </c>
      <c r="H56" s="88">
        <v>-1</v>
      </c>
      <c r="I56" s="60">
        <v>375</v>
      </c>
      <c r="J56" s="89">
        <v>-0.2346666666666667</v>
      </c>
      <c r="K56" s="90">
        <v>-4</v>
      </c>
      <c r="L56" s="14"/>
      <c r="M56" s="14"/>
      <c r="N56" s="85">
        <v>9</v>
      </c>
      <c r="O56" s="86" t="s">
        <v>79</v>
      </c>
      <c r="P56" s="60">
        <v>820</v>
      </c>
      <c r="Q56" s="65">
        <v>0.02437356953898285</v>
      </c>
      <c r="R56" s="60">
        <v>961</v>
      </c>
      <c r="S56" s="65">
        <v>0.02735086520947177</v>
      </c>
      <c r="T56" s="63">
        <v>-0.14672216441207075</v>
      </c>
      <c r="U56" s="90">
        <v>-2</v>
      </c>
    </row>
    <row r="57" spans="1:21" ht="15">
      <c r="A57" s="97">
        <v>10</v>
      </c>
      <c r="B57" s="91" t="s">
        <v>95</v>
      </c>
      <c r="C57" s="68">
        <v>274</v>
      </c>
      <c r="D57" s="73">
        <v>0.022043443282381336</v>
      </c>
      <c r="E57" s="68">
        <v>128</v>
      </c>
      <c r="F57" s="73">
        <v>0.015481373971940009</v>
      </c>
      <c r="G57" s="92">
        <v>1.140625</v>
      </c>
      <c r="H57" s="93">
        <v>7</v>
      </c>
      <c r="I57" s="68">
        <v>153</v>
      </c>
      <c r="J57" s="94">
        <v>0.7908496732026145</v>
      </c>
      <c r="K57" s="95">
        <v>8</v>
      </c>
      <c r="L57" s="14"/>
      <c r="M57" s="14"/>
      <c r="N57" s="97">
        <v>10</v>
      </c>
      <c r="O57" s="91" t="s">
        <v>81</v>
      </c>
      <c r="P57" s="68">
        <v>789</v>
      </c>
      <c r="Q57" s="73">
        <v>0.02345212971494813</v>
      </c>
      <c r="R57" s="68">
        <v>869</v>
      </c>
      <c r="S57" s="73">
        <v>0.024732468123861567</v>
      </c>
      <c r="T57" s="71">
        <v>-0.09205983889528191</v>
      </c>
      <c r="U57" s="95">
        <v>-1</v>
      </c>
    </row>
    <row r="58" spans="1:21" ht="15">
      <c r="A58" s="96">
        <v>11</v>
      </c>
      <c r="B58" s="80" t="s">
        <v>37</v>
      </c>
      <c r="C58" s="52">
        <v>265</v>
      </c>
      <c r="D58" s="57">
        <v>0.021319388576025743</v>
      </c>
      <c r="E58" s="52">
        <v>164</v>
      </c>
      <c r="F58" s="57">
        <v>0.019835510401548136</v>
      </c>
      <c r="G58" s="81">
        <v>0.6158536585365855</v>
      </c>
      <c r="H58" s="82">
        <v>0</v>
      </c>
      <c r="I58" s="52">
        <v>233</v>
      </c>
      <c r="J58" s="83">
        <v>0.13733905579399153</v>
      </c>
      <c r="K58" s="84">
        <v>-2</v>
      </c>
      <c r="L58" s="14"/>
      <c r="M58" s="14"/>
      <c r="N58" s="96">
        <v>11</v>
      </c>
      <c r="O58" s="80" t="s">
        <v>92</v>
      </c>
      <c r="P58" s="52">
        <v>765</v>
      </c>
      <c r="Q58" s="57">
        <v>0.022738756947953513</v>
      </c>
      <c r="R58" s="52">
        <v>218</v>
      </c>
      <c r="S58" s="57">
        <v>0.006204462659380692</v>
      </c>
      <c r="T58" s="55">
        <v>2.5091743119266057</v>
      </c>
      <c r="U58" s="84">
        <v>35</v>
      </c>
    </row>
    <row r="59" spans="1:21" ht="15">
      <c r="A59" s="85">
        <v>12</v>
      </c>
      <c r="B59" s="86" t="s">
        <v>92</v>
      </c>
      <c r="C59" s="60">
        <v>248</v>
      </c>
      <c r="D59" s="65">
        <v>0.01995172968624296</v>
      </c>
      <c r="E59" s="60">
        <v>66</v>
      </c>
      <c r="F59" s="65">
        <v>0.007982583454281567</v>
      </c>
      <c r="G59" s="87">
        <v>2.757575757575758</v>
      </c>
      <c r="H59" s="88">
        <v>26</v>
      </c>
      <c r="I59" s="60">
        <v>201</v>
      </c>
      <c r="J59" s="89">
        <v>0.2338308457711442</v>
      </c>
      <c r="K59" s="90">
        <v>0</v>
      </c>
      <c r="L59" s="14"/>
      <c r="M59" s="14"/>
      <c r="N59" s="85">
        <v>12</v>
      </c>
      <c r="O59" s="86" t="s">
        <v>70</v>
      </c>
      <c r="P59" s="60">
        <v>752</v>
      </c>
      <c r="Q59" s="65">
        <v>0.02235234669916476</v>
      </c>
      <c r="R59" s="60">
        <v>863</v>
      </c>
      <c r="S59" s="65">
        <v>0.024561703096539163</v>
      </c>
      <c r="T59" s="63">
        <v>-0.12862108922363846</v>
      </c>
      <c r="U59" s="90">
        <v>-2</v>
      </c>
    </row>
    <row r="60" spans="1:21" ht="15">
      <c r="A60" s="85">
        <v>13</v>
      </c>
      <c r="B60" s="86" t="s">
        <v>83</v>
      </c>
      <c r="C60" s="60">
        <v>246</v>
      </c>
      <c r="D60" s="65">
        <v>0.019790828640386164</v>
      </c>
      <c r="E60" s="60">
        <v>145</v>
      </c>
      <c r="F60" s="65">
        <v>0.01753749395258829</v>
      </c>
      <c r="G60" s="87">
        <v>0.6965517241379311</v>
      </c>
      <c r="H60" s="88">
        <v>1</v>
      </c>
      <c r="I60" s="60">
        <v>182</v>
      </c>
      <c r="J60" s="89">
        <v>0.35164835164835173</v>
      </c>
      <c r="K60" s="90">
        <v>4</v>
      </c>
      <c r="L60" s="14"/>
      <c r="M60" s="14"/>
      <c r="N60" s="85">
        <v>13</v>
      </c>
      <c r="O60" s="86" t="s">
        <v>37</v>
      </c>
      <c r="P60" s="60">
        <v>729</v>
      </c>
      <c r="Q60" s="65">
        <v>0.021668697797461584</v>
      </c>
      <c r="R60" s="60">
        <v>947</v>
      </c>
      <c r="S60" s="65">
        <v>0.026952413479052823</v>
      </c>
      <c r="T60" s="63">
        <v>-0.23020063357972542</v>
      </c>
      <c r="U60" s="90">
        <v>-5</v>
      </c>
    </row>
    <row r="61" spans="1:21" ht="15">
      <c r="A61" s="85">
        <v>14</v>
      </c>
      <c r="B61" s="86" t="s">
        <v>72</v>
      </c>
      <c r="C61" s="60">
        <v>237</v>
      </c>
      <c r="D61" s="65">
        <v>0.01906677393403057</v>
      </c>
      <c r="E61" s="60">
        <v>90</v>
      </c>
      <c r="F61" s="65">
        <v>0.01088534107402032</v>
      </c>
      <c r="G61" s="87">
        <v>1.6333333333333333</v>
      </c>
      <c r="H61" s="88">
        <v>12</v>
      </c>
      <c r="I61" s="60">
        <v>183</v>
      </c>
      <c r="J61" s="89">
        <v>0.29508196721311486</v>
      </c>
      <c r="K61" s="90">
        <v>2</v>
      </c>
      <c r="L61" s="14"/>
      <c r="M61" s="14"/>
      <c r="N61" s="85">
        <v>14</v>
      </c>
      <c r="O61" s="86" t="s">
        <v>72</v>
      </c>
      <c r="P61" s="60">
        <v>635</v>
      </c>
      <c r="Q61" s="65">
        <v>0.018874654460065986</v>
      </c>
      <c r="R61" s="60">
        <v>360</v>
      </c>
      <c r="S61" s="65">
        <v>0.010245901639344262</v>
      </c>
      <c r="T61" s="63">
        <v>0.7638888888888888</v>
      </c>
      <c r="U61" s="90">
        <v>12</v>
      </c>
    </row>
    <row r="62" spans="1:21" ht="15">
      <c r="A62" s="97">
        <v>15</v>
      </c>
      <c r="B62" s="91" t="s">
        <v>105</v>
      </c>
      <c r="C62" s="68">
        <v>177</v>
      </c>
      <c r="D62" s="73">
        <v>0.01423974255832663</v>
      </c>
      <c r="E62" s="68">
        <v>133</v>
      </c>
      <c r="F62" s="73">
        <v>0.016086115142718915</v>
      </c>
      <c r="G62" s="92">
        <v>0.3308270676691729</v>
      </c>
      <c r="H62" s="93">
        <v>0</v>
      </c>
      <c r="I62" s="68">
        <v>192</v>
      </c>
      <c r="J62" s="94">
        <v>-0.078125</v>
      </c>
      <c r="K62" s="95">
        <v>0</v>
      </c>
      <c r="L62" s="14"/>
      <c r="M62" s="14"/>
      <c r="N62" s="97">
        <v>15</v>
      </c>
      <c r="O62" s="91" t="s">
        <v>83</v>
      </c>
      <c r="P62" s="68">
        <v>627</v>
      </c>
      <c r="Q62" s="73">
        <v>0.018636863537734447</v>
      </c>
      <c r="R62" s="68">
        <v>654</v>
      </c>
      <c r="S62" s="73">
        <v>0.018613387978142076</v>
      </c>
      <c r="T62" s="71">
        <v>-0.041284403669724745</v>
      </c>
      <c r="U62" s="95">
        <v>-1</v>
      </c>
    </row>
    <row r="63" spans="1:21" ht="15">
      <c r="A63" s="96">
        <v>16</v>
      </c>
      <c r="B63" s="80" t="s">
        <v>101</v>
      </c>
      <c r="C63" s="52">
        <v>171</v>
      </c>
      <c r="D63" s="57">
        <v>0.013757039420756234</v>
      </c>
      <c r="E63" s="52">
        <v>65</v>
      </c>
      <c r="F63" s="57">
        <v>0.007861635220125786</v>
      </c>
      <c r="G63" s="81">
        <v>1.6307692307692307</v>
      </c>
      <c r="H63" s="82">
        <v>25</v>
      </c>
      <c r="I63" s="52">
        <v>130</v>
      </c>
      <c r="J63" s="83">
        <v>0.3153846153846154</v>
      </c>
      <c r="K63" s="84">
        <v>6</v>
      </c>
      <c r="L63" s="14"/>
      <c r="M63" s="14"/>
      <c r="N63" s="96">
        <v>16</v>
      </c>
      <c r="O63" s="80" t="s">
        <v>95</v>
      </c>
      <c r="P63" s="52">
        <v>613</v>
      </c>
      <c r="Q63" s="57">
        <v>0.018220729423654252</v>
      </c>
      <c r="R63" s="52">
        <v>458</v>
      </c>
      <c r="S63" s="57">
        <v>0.013035063752276867</v>
      </c>
      <c r="T63" s="55">
        <v>0.33842794759825323</v>
      </c>
      <c r="U63" s="84">
        <v>5</v>
      </c>
    </row>
    <row r="64" spans="1:21" ht="15">
      <c r="A64" s="85">
        <v>17</v>
      </c>
      <c r="B64" s="86" t="s">
        <v>70</v>
      </c>
      <c r="C64" s="60">
        <v>170</v>
      </c>
      <c r="D64" s="65">
        <v>0.013676588897827836</v>
      </c>
      <c r="E64" s="60">
        <v>209</v>
      </c>
      <c r="F64" s="65">
        <v>0.025278180938558298</v>
      </c>
      <c r="G64" s="87">
        <v>-0.1866028708133971</v>
      </c>
      <c r="H64" s="88">
        <v>-10</v>
      </c>
      <c r="I64" s="60">
        <v>305</v>
      </c>
      <c r="J64" s="89">
        <v>-0.4426229508196722</v>
      </c>
      <c r="K64" s="90">
        <v>-10</v>
      </c>
      <c r="L64" s="14"/>
      <c r="M64" s="14"/>
      <c r="N64" s="85">
        <v>17</v>
      </c>
      <c r="O64" s="86" t="s">
        <v>105</v>
      </c>
      <c r="P64" s="60">
        <v>529</v>
      </c>
      <c r="Q64" s="65">
        <v>0.01572392473917308</v>
      </c>
      <c r="R64" s="60">
        <v>544</v>
      </c>
      <c r="S64" s="65">
        <v>0.015482695810564663</v>
      </c>
      <c r="T64" s="63">
        <v>-0.02757352941176472</v>
      </c>
      <c r="U64" s="90">
        <v>1</v>
      </c>
    </row>
    <row r="65" spans="1:21" ht="15">
      <c r="A65" s="85">
        <v>18</v>
      </c>
      <c r="B65" s="86" t="s">
        <v>138</v>
      </c>
      <c r="C65" s="60">
        <v>164</v>
      </c>
      <c r="D65" s="65">
        <v>0.013193885760257441</v>
      </c>
      <c r="E65" s="60">
        <v>66</v>
      </c>
      <c r="F65" s="65">
        <v>0.007982583454281567</v>
      </c>
      <c r="G65" s="87">
        <v>1.4848484848484849</v>
      </c>
      <c r="H65" s="88">
        <v>20</v>
      </c>
      <c r="I65" s="60">
        <v>123</v>
      </c>
      <c r="J65" s="89">
        <v>0.33333333333333326</v>
      </c>
      <c r="K65" s="90">
        <v>6</v>
      </c>
      <c r="L65" s="14"/>
      <c r="M65" s="14"/>
      <c r="N65" s="85">
        <v>18</v>
      </c>
      <c r="O65" s="86" t="s">
        <v>68</v>
      </c>
      <c r="P65" s="60">
        <v>513</v>
      </c>
      <c r="Q65" s="65">
        <v>0.015248342894510002</v>
      </c>
      <c r="R65" s="60">
        <v>802</v>
      </c>
      <c r="S65" s="65">
        <v>0.02282559198542805</v>
      </c>
      <c r="T65" s="63">
        <v>-0.3603491271820449</v>
      </c>
      <c r="U65" s="90">
        <v>-6</v>
      </c>
    </row>
    <row r="66" spans="1:21" ht="15">
      <c r="A66" s="85">
        <v>19</v>
      </c>
      <c r="B66" s="86" t="s">
        <v>106</v>
      </c>
      <c r="C66" s="60">
        <v>162</v>
      </c>
      <c r="D66" s="65">
        <v>0.013032984714400644</v>
      </c>
      <c r="E66" s="60">
        <v>37</v>
      </c>
      <c r="F66" s="65">
        <v>0.004475084663763909</v>
      </c>
      <c r="G66" s="87">
        <v>3.378378378378378</v>
      </c>
      <c r="H66" s="88">
        <v>37</v>
      </c>
      <c r="I66" s="60">
        <v>137</v>
      </c>
      <c r="J66" s="89">
        <v>0.18248175182481763</v>
      </c>
      <c r="K66" s="90">
        <v>1</v>
      </c>
      <c r="N66" s="85">
        <v>19</v>
      </c>
      <c r="O66" s="86" t="s">
        <v>106</v>
      </c>
      <c r="P66" s="60">
        <v>452</v>
      </c>
      <c r="Q66" s="65">
        <v>0.01343518711173201</v>
      </c>
      <c r="R66" s="60">
        <v>154</v>
      </c>
      <c r="S66" s="65">
        <v>0.004382969034608379</v>
      </c>
      <c r="T66" s="63">
        <v>1.935064935064935</v>
      </c>
      <c r="U66" s="90">
        <v>37</v>
      </c>
    </row>
    <row r="67" spans="1:21" ht="15">
      <c r="A67" s="97">
        <v>20</v>
      </c>
      <c r="B67" s="91" t="s">
        <v>68</v>
      </c>
      <c r="C67" s="68">
        <v>158</v>
      </c>
      <c r="D67" s="73">
        <v>0.012711182622687047</v>
      </c>
      <c r="E67" s="68">
        <v>128</v>
      </c>
      <c r="F67" s="73">
        <v>0.015481373971940009</v>
      </c>
      <c r="G67" s="92">
        <v>0.234375</v>
      </c>
      <c r="H67" s="93">
        <v>-3</v>
      </c>
      <c r="I67" s="68">
        <v>196</v>
      </c>
      <c r="J67" s="94">
        <v>-0.19387755102040816</v>
      </c>
      <c r="K67" s="95">
        <v>-6</v>
      </c>
      <c r="N67" s="97">
        <v>20</v>
      </c>
      <c r="O67" s="91" t="s">
        <v>138</v>
      </c>
      <c r="P67" s="68">
        <v>449</v>
      </c>
      <c r="Q67" s="73">
        <v>0.013346015515857682</v>
      </c>
      <c r="R67" s="68">
        <v>300</v>
      </c>
      <c r="S67" s="73">
        <v>0.00853825136612022</v>
      </c>
      <c r="T67" s="71">
        <v>0.4966666666666666</v>
      </c>
      <c r="U67" s="95">
        <v>16</v>
      </c>
    </row>
    <row r="68" spans="1:21" ht="15">
      <c r="A68" s="126" t="s">
        <v>48</v>
      </c>
      <c r="B68" s="127"/>
      <c r="C68" s="3">
        <f>SUM(C48:C67)</f>
        <v>6722</v>
      </c>
      <c r="D68" s="6">
        <f>C68/C70</f>
        <v>0.5407884151246983</v>
      </c>
      <c r="E68" s="3">
        <f>SUM(E48:E67)</f>
        <v>3700</v>
      </c>
      <c r="F68" s="6">
        <f>E68/E70</f>
        <v>0.4475084663763909</v>
      </c>
      <c r="G68" s="17">
        <f>C68/E68-1</f>
        <v>0.8167567567567569</v>
      </c>
      <c r="H68" s="17"/>
      <c r="I68" s="3">
        <f>SUM(I48:I67)</f>
        <v>5856</v>
      </c>
      <c r="J68" s="18">
        <f>C68/I68-1</f>
        <v>0.1478825136612021</v>
      </c>
      <c r="K68" s="19"/>
      <c r="N68" s="126" t="s">
        <v>48</v>
      </c>
      <c r="O68" s="127"/>
      <c r="P68" s="3">
        <f>SUM(P48:P67)</f>
        <v>18646</v>
      </c>
      <c r="Q68" s="6">
        <f>P68/P70</f>
        <v>0.5542311922242369</v>
      </c>
      <c r="R68" s="3">
        <f>SUM(R48:R67)</f>
        <v>16227</v>
      </c>
      <c r="S68" s="6">
        <f>R68/R70</f>
        <v>0.4618340163934426</v>
      </c>
      <c r="T68" s="17">
        <f>P68/R68-1</f>
        <v>0.1490725334319345</v>
      </c>
      <c r="U68" s="106"/>
    </row>
    <row r="69" spans="1:21" ht="15">
      <c r="A69" s="126" t="s">
        <v>12</v>
      </c>
      <c r="B69" s="127"/>
      <c r="C69" s="26">
        <f>C70-SUM(C48:C67)</f>
        <v>5708</v>
      </c>
      <c r="D69" s="6">
        <f>C69/C70</f>
        <v>0.45921158487530167</v>
      </c>
      <c r="E69" s="26">
        <f>E70-SUM(E48:E67)</f>
        <v>4568</v>
      </c>
      <c r="F69" s="6">
        <f>E69/E70</f>
        <v>0.5524915336236091</v>
      </c>
      <c r="G69" s="17">
        <f>C69/E69-1</f>
        <v>0.24956217162872152</v>
      </c>
      <c r="H69" s="17"/>
      <c r="I69" s="26">
        <f>I70-SUM(I48:I67)</f>
        <v>4941</v>
      </c>
      <c r="J69" s="18">
        <f>C69/I69-1</f>
        <v>0.15523173446670713</v>
      </c>
      <c r="K69" s="19"/>
      <c r="N69" s="126" t="s">
        <v>12</v>
      </c>
      <c r="O69" s="127"/>
      <c r="P69" s="3">
        <f>P70-SUM(P48:P67)</f>
        <v>14997</v>
      </c>
      <c r="Q69" s="6">
        <f>P69/P70</f>
        <v>0.44576880777576317</v>
      </c>
      <c r="R69" s="3">
        <f>R70-SUM(R48:R67)</f>
        <v>18909</v>
      </c>
      <c r="S69" s="6">
        <f>R69/R70</f>
        <v>0.5381659836065574</v>
      </c>
      <c r="T69" s="17">
        <f>P69/R69-1</f>
        <v>-0.20688561002697126</v>
      </c>
      <c r="U69" s="107"/>
    </row>
    <row r="70" spans="1:21" ht="15">
      <c r="A70" s="128" t="s">
        <v>36</v>
      </c>
      <c r="B70" s="129"/>
      <c r="C70" s="24">
        <v>12430</v>
      </c>
      <c r="D70" s="98">
        <v>1</v>
      </c>
      <c r="E70" s="24">
        <v>8268</v>
      </c>
      <c r="F70" s="98">
        <v>1</v>
      </c>
      <c r="G70" s="20">
        <v>0.503386550556362</v>
      </c>
      <c r="H70" s="20"/>
      <c r="I70" s="24">
        <v>10797</v>
      </c>
      <c r="J70" s="44">
        <v>0.15124571640270434</v>
      </c>
      <c r="K70" s="99"/>
      <c r="L70" s="14"/>
      <c r="N70" s="128" t="s">
        <v>36</v>
      </c>
      <c r="O70" s="129"/>
      <c r="P70" s="24">
        <v>33643</v>
      </c>
      <c r="Q70" s="98">
        <v>1</v>
      </c>
      <c r="R70" s="24">
        <v>35136</v>
      </c>
      <c r="S70" s="98">
        <v>1</v>
      </c>
      <c r="T70" s="108">
        <v>-0.04249203096539167</v>
      </c>
      <c r="U70" s="99"/>
    </row>
    <row r="71" spans="1:14" ht="15">
      <c r="A71" t="s">
        <v>119</v>
      </c>
      <c r="N71" t="s">
        <v>119</v>
      </c>
    </row>
    <row r="72" spans="1:14" ht="15" customHeight="1">
      <c r="A72" s="9" t="s">
        <v>118</v>
      </c>
      <c r="N72" s="9" t="s">
        <v>118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25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44258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0" t="s">
        <v>109</v>
      </c>
      <c r="O2" s="180"/>
      <c r="P2" s="180"/>
      <c r="Q2" s="180"/>
      <c r="R2" s="180"/>
      <c r="S2" s="180"/>
      <c r="T2" s="180"/>
      <c r="U2" s="180"/>
    </row>
    <row r="3" spans="1:21" ht="14.25" customHeight="1">
      <c r="A3" s="152" t="s">
        <v>139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4"/>
      <c r="M3" s="21"/>
      <c r="N3" s="180"/>
      <c r="O3" s="180"/>
      <c r="P3" s="180"/>
      <c r="Q3" s="180"/>
      <c r="R3" s="180"/>
      <c r="S3" s="180"/>
      <c r="T3" s="180"/>
      <c r="U3" s="180"/>
    </row>
    <row r="4" spans="1:21" ht="14.25" customHeight="1">
      <c r="A4" s="153" t="s">
        <v>140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4"/>
      <c r="M4" s="21"/>
      <c r="N4" s="153" t="s">
        <v>110</v>
      </c>
      <c r="O4" s="153"/>
      <c r="P4" s="153"/>
      <c r="Q4" s="153"/>
      <c r="R4" s="153"/>
      <c r="S4" s="153"/>
      <c r="T4" s="153"/>
      <c r="U4" s="153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54" t="s">
        <v>0</v>
      </c>
      <c r="B6" s="154" t="s">
        <v>1</v>
      </c>
      <c r="C6" s="156" t="s">
        <v>124</v>
      </c>
      <c r="D6" s="157"/>
      <c r="E6" s="157"/>
      <c r="F6" s="157"/>
      <c r="G6" s="157"/>
      <c r="H6" s="158"/>
      <c r="I6" s="156" t="s">
        <v>97</v>
      </c>
      <c r="J6" s="157"/>
      <c r="K6" s="158"/>
      <c r="L6" s="14"/>
      <c r="M6" s="14"/>
      <c r="N6" s="154" t="s">
        <v>0</v>
      </c>
      <c r="O6" s="154" t="s">
        <v>1</v>
      </c>
      <c r="P6" s="156" t="s">
        <v>125</v>
      </c>
      <c r="Q6" s="157"/>
      <c r="R6" s="157"/>
      <c r="S6" s="157"/>
      <c r="T6" s="157"/>
      <c r="U6" s="158"/>
    </row>
    <row r="7" spans="1:21" ht="14.25" customHeight="1">
      <c r="A7" s="155"/>
      <c r="B7" s="155"/>
      <c r="C7" s="177" t="s">
        <v>126</v>
      </c>
      <c r="D7" s="178"/>
      <c r="E7" s="178"/>
      <c r="F7" s="178"/>
      <c r="G7" s="178"/>
      <c r="H7" s="179"/>
      <c r="I7" s="130" t="s">
        <v>98</v>
      </c>
      <c r="J7" s="131"/>
      <c r="K7" s="132"/>
      <c r="L7" s="14"/>
      <c r="M7" s="14"/>
      <c r="N7" s="155"/>
      <c r="O7" s="155"/>
      <c r="P7" s="130" t="s">
        <v>127</v>
      </c>
      <c r="Q7" s="131"/>
      <c r="R7" s="131"/>
      <c r="S7" s="131"/>
      <c r="T7" s="131"/>
      <c r="U7" s="132"/>
    </row>
    <row r="8" spans="1:21" ht="14.25" customHeight="1">
      <c r="A8" s="155"/>
      <c r="B8" s="155"/>
      <c r="C8" s="133">
        <v>2021</v>
      </c>
      <c r="D8" s="134"/>
      <c r="E8" s="159">
        <v>2020</v>
      </c>
      <c r="F8" s="134"/>
      <c r="G8" s="137" t="s">
        <v>5</v>
      </c>
      <c r="H8" s="147" t="s">
        <v>55</v>
      </c>
      <c r="I8" s="161">
        <v>2021</v>
      </c>
      <c r="J8" s="148" t="s">
        <v>128</v>
      </c>
      <c r="K8" s="147" t="s">
        <v>132</v>
      </c>
      <c r="L8" s="14"/>
      <c r="M8" s="14"/>
      <c r="N8" s="155"/>
      <c r="O8" s="155"/>
      <c r="P8" s="133">
        <v>2021</v>
      </c>
      <c r="Q8" s="134"/>
      <c r="R8" s="133">
        <v>2020</v>
      </c>
      <c r="S8" s="134"/>
      <c r="T8" s="137" t="s">
        <v>5</v>
      </c>
      <c r="U8" s="139" t="s">
        <v>87</v>
      </c>
    </row>
    <row r="9" spans="1:21" ht="14.25" customHeight="1">
      <c r="A9" s="141" t="s">
        <v>6</v>
      </c>
      <c r="B9" s="141" t="s">
        <v>7</v>
      </c>
      <c r="C9" s="135"/>
      <c r="D9" s="136"/>
      <c r="E9" s="160"/>
      <c r="F9" s="136"/>
      <c r="G9" s="138"/>
      <c r="H9" s="148"/>
      <c r="I9" s="161"/>
      <c r="J9" s="148"/>
      <c r="K9" s="148"/>
      <c r="L9" s="14"/>
      <c r="M9" s="14"/>
      <c r="N9" s="141" t="s">
        <v>6</v>
      </c>
      <c r="O9" s="141" t="s">
        <v>7</v>
      </c>
      <c r="P9" s="135"/>
      <c r="Q9" s="136"/>
      <c r="R9" s="135"/>
      <c r="S9" s="136"/>
      <c r="T9" s="138"/>
      <c r="U9" s="140"/>
    </row>
    <row r="10" spans="1:21" ht="14.25" customHeight="1">
      <c r="A10" s="141"/>
      <c r="B10" s="141"/>
      <c r="C10" s="116" t="s">
        <v>8</v>
      </c>
      <c r="D10" s="78" t="s">
        <v>2</v>
      </c>
      <c r="E10" s="116" t="s">
        <v>8</v>
      </c>
      <c r="F10" s="78" t="s">
        <v>2</v>
      </c>
      <c r="G10" s="143" t="s">
        <v>9</v>
      </c>
      <c r="H10" s="143" t="s">
        <v>56</v>
      </c>
      <c r="I10" s="79" t="s">
        <v>8</v>
      </c>
      <c r="J10" s="149" t="s">
        <v>129</v>
      </c>
      <c r="K10" s="149" t="s">
        <v>133</v>
      </c>
      <c r="L10" s="14"/>
      <c r="M10" s="14"/>
      <c r="N10" s="141"/>
      <c r="O10" s="141"/>
      <c r="P10" s="116" t="s">
        <v>8</v>
      </c>
      <c r="Q10" s="78" t="s">
        <v>2</v>
      </c>
      <c r="R10" s="116" t="s">
        <v>8</v>
      </c>
      <c r="S10" s="78" t="s">
        <v>2</v>
      </c>
      <c r="T10" s="143" t="s">
        <v>9</v>
      </c>
      <c r="U10" s="145" t="s">
        <v>88</v>
      </c>
    </row>
    <row r="11" spans="1:21" ht="14.25" customHeight="1">
      <c r="A11" s="142"/>
      <c r="B11" s="142"/>
      <c r="C11" s="115" t="s">
        <v>10</v>
      </c>
      <c r="D11" s="41" t="s">
        <v>11</v>
      </c>
      <c r="E11" s="115" t="s">
        <v>10</v>
      </c>
      <c r="F11" s="41" t="s">
        <v>11</v>
      </c>
      <c r="G11" s="151"/>
      <c r="H11" s="151"/>
      <c r="I11" s="115" t="s">
        <v>10</v>
      </c>
      <c r="J11" s="150"/>
      <c r="K11" s="150"/>
      <c r="L11" s="14"/>
      <c r="M11" s="14"/>
      <c r="N11" s="142"/>
      <c r="O11" s="142"/>
      <c r="P11" s="115" t="s">
        <v>10</v>
      </c>
      <c r="Q11" s="41" t="s">
        <v>11</v>
      </c>
      <c r="R11" s="115" t="s">
        <v>10</v>
      </c>
      <c r="S11" s="41" t="s">
        <v>11</v>
      </c>
      <c r="T11" s="144"/>
      <c r="U11" s="146"/>
    </row>
    <row r="12" spans="1:21" ht="14.25" customHeight="1">
      <c r="A12" s="50">
        <v>1</v>
      </c>
      <c r="B12" s="80" t="s">
        <v>20</v>
      </c>
      <c r="C12" s="52">
        <v>5339</v>
      </c>
      <c r="D12" s="54">
        <v>0.150738304299952</v>
      </c>
      <c r="E12" s="52">
        <v>3039</v>
      </c>
      <c r="F12" s="54">
        <v>0.14208237879283744</v>
      </c>
      <c r="G12" s="100">
        <v>0.7568279039157617</v>
      </c>
      <c r="H12" s="82">
        <v>1</v>
      </c>
      <c r="I12" s="52">
        <v>4090</v>
      </c>
      <c r="J12" s="53">
        <v>0.3053789731051344</v>
      </c>
      <c r="K12" s="84">
        <v>0</v>
      </c>
      <c r="L12" s="14"/>
      <c r="M12" s="14"/>
      <c r="N12" s="50">
        <v>1</v>
      </c>
      <c r="O12" s="80" t="s">
        <v>20</v>
      </c>
      <c r="P12" s="52">
        <v>13015</v>
      </c>
      <c r="Q12" s="54">
        <v>0.15453207000546176</v>
      </c>
      <c r="R12" s="52">
        <v>9614</v>
      </c>
      <c r="S12" s="54">
        <v>0.13260689655172414</v>
      </c>
      <c r="T12" s="109">
        <v>0.3537549407114624</v>
      </c>
      <c r="U12" s="84">
        <v>1</v>
      </c>
    </row>
    <row r="13" spans="1:21" ht="14.25" customHeight="1">
      <c r="A13" s="85">
        <v>2</v>
      </c>
      <c r="B13" s="86" t="s">
        <v>18</v>
      </c>
      <c r="C13" s="60">
        <v>4735</v>
      </c>
      <c r="D13" s="62">
        <v>0.13368531014427285</v>
      </c>
      <c r="E13" s="60">
        <v>3275</v>
      </c>
      <c r="F13" s="62">
        <v>0.15311608770863527</v>
      </c>
      <c r="G13" s="101">
        <v>0.44580152671755724</v>
      </c>
      <c r="H13" s="88">
        <v>-1</v>
      </c>
      <c r="I13" s="60">
        <v>3569</v>
      </c>
      <c r="J13" s="61">
        <v>0.32670215746707765</v>
      </c>
      <c r="K13" s="90">
        <v>0</v>
      </c>
      <c r="L13" s="14"/>
      <c r="M13" s="14"/>
      <c r="N13" s="85">
        <v>2</v>
      </c>
      <c r="O13" s="86" t="s">
        <v>18</v>
      </c>
      <c r="P13" s="60">
        <v>11270</v>
      </c>
      <c r="Q13" s="62">
        <v>0.13381301797630074</v>
      </c>
      <c r="R13" s="60">
        <v>10672</v>
      </c>
      <c r="S13" s="62">
        <v>0.1472</v>
      </c>
      <c r="T13" s="110">
        <v>0.056034482758620774</v>
      </c>
      <c r="U13" s="90">
        <v>-1</v>
      </c>
    </row>
    <row r="14" spans="1:21" ht="14.25" customHeight="1">
      <c r="A14" s="58">
        <v>3</v>
      </c>
      <c r="B14" s="86" t="s">
        <v>19</v>
      </c>
      <c r="C14" s="60">
        <v>2915</v>
      </c>
      <c r="D14" s="62">
        <v>0.08230046020497474</v>
      </c>
      <c r="E14" s="60">
        <v>1971</v>
      </c>
      <c r="F14" s="62">
        <v>0.09215017064846416</v>
      </c>
      <c r="G14" s="101">
        <v>0.4789446981227803</v>
      </c>
      <c r="H14" s="88">
        <v>0</v>
      </c>
      <c r="I14" s="60">
        <v>2176</v>
      </c>
      <c r="J14" s="61">
        <v>0.3396139705882353</v>
      </c>
      <c r="K14" s="90">
        <v>0</v>
      </c>
      <c r="L14" s="14"/>
      <c r="M14" s="14"/>
      <c r="N14" s="58">
        <v>3</v>
      </c>
      <c r="O14" s="86" t="s">
        <v>19</v>
      </c>
      <c r="P14" s="60">
        <v>7264</v>
      </c>
      <c r="Q14" s="62">
        <v>0.08624824867611788</v>
      </c>
      <c r="R14" s="60">
        <v>7353</v>
      </c>
      <c r="S14" s="62">
        <v>0.10142068965517241</v>
      </c>
      <c r="T14" s="110">
        <v>-0.012103903168774632</v>
      </c>
      <c r="U14" s="90">
        <v>0</v>
      </c>
    </row>
    <row r="15" spans="1:21" ht="14.25" customHeight="1">
      <c r="A15" s="58">
        <v>4</v>
      </c>
      <c r="B15" s="86" t="s">
        <v>17</v>
      </c>
      <c r="C15" s="60">
        <v>2211</v>
      </c>
      <c r="D15" s="62">
        <v>0.06242412264603744</v>
      </c>
      <c r="E15" s="60">
        <v>1304</v>
      </c>
      <c r="F15" s="62">
        <v>0.06096591706017111</v>
      </c>
      <c r="G15" s="101">
        <v>0.6955521472392638</v>
      </c>
      <c r="H15" s="88">
        <v>0</v>
      </c>
      <c r="I15" s="60">
        <v>1750</v>
      </c>
      <c r="J15" s="61">
        <v>0.26342857142857135</v>
      </c>
      <c r="K15" s="90">
        <v>0</v>
      </c>
      <c r="L15" s="14"/>
      <c r="M15" s="14"/>
      <c r="N15" s="58">
        <v>4</v>
      </c>
      <c r="O15" s="86" t="s">
        <v>17</v>
      </c>
      <c r="P15" s="60">
        <v>5683</v>
      </c>
      <c r="Q15" s="62">
        <v>0.06747643133623044</v>
      </c>
      <c r="R15" s="60">
        <v>3907</v>
      </c>
      <c r="S15" s="62">
        <v>0.05388965517241379</v>
      </c>
      <c r="T15" s="110">
        <v>0.4545687228052213</v>
      </c>
      <c r="U15" s="90">
        <v>1</v>
      </c>
    </row>
    <row r="16" spans="1:21" ht="14.25" customHeight="1">
      <c r="A16" s="66">
        <v>5</v>
      </c>
      <c r="B16" s="91" t="s">
        <v>32</v>
      </c>
      <c r="C16" s="68">
        <v>2002</v>
      </c>
      <c r="D16" s="70">
        <v>0.05652333493322793</v>
      </c>
      <c r="E16" s="68">
        <v>1228</v>
      </c>
      <c r="F16" s="70">
        <v>0.05741268876525317</v>
      </c>
      <c r="G16" s="102">
        <v>0.6302931596091206</v>
      </c>
      <c r="H16" s="93">
        <v>0</v>
      </c>
      <c r="I16" s="68">
        <v>1455</v>
      </c>
      <c r="J16" s="69">
        <v>0.3759450171821306</v>
      </c>
      <c r="K16" s="95">
        <v>1</v>
      </c>
      <c r="L16" s="14"/>
      <c r="M16" s="14"/>
      <c r="N16" s="66">
        <v>5</v>
      </c>
      <c r="O16" s="91" t="s">
        <v>32</v>
      </c>
      <c r="P16" s="68">
        <v>4826</v>
      </c>
      <c r="Q16" s="70">
        <v>0.05730094274655078</v>
      </c>
      <c r="R16" s="68">
        <v>4259</v>
      </c>
      <c r="S16" s="70">
        <v>0.058744827586206895</v>
      </c>
      <c r="T16" s="111">
        <v>0.13312984268607653</v>
      </c>
      <c r="U16" s="95">
        <v>-1</v>
      </c>
    </row>
    <row r="17" spans="1:21" ht="14.25" customHeight="1">
      <c r="A17" s="50">
        <v>6</v>
      </c>
      <c r="B17" s="80" t="s">
        <v>33</v>
      </c>
      <c r="C17" s="52">
        <v>1919</v>
      </c>
      <c r="D17" s="54">
        <v>0.05417995990852367</v>
      </c>
      <c r="E17" s="52">
        <v>986</v>
      </c>
      <c r="F17" s="54">
        <v>0.04609846182617233</v>
      </c>
      <c r="G17" s="100">
        <v>0.9462474645030425</v>
      </c>
      <c r="H17" s="82">
        <v>0</v>
      </c>
      <c r="I17" s="52">
        <v>1508</v>
      </c>
      <c r="J17" s="53">
        <v>0.27254641909814326</v>
      </c>
      <c r="K17" s="84">
        <v>-1</v>
      </c>
      <c r="L17" s="14"/>
      <c r="M17" s="14"/>
      <c r="N17" s="50">
        <v>6</v>
      </c>
      <c r="O17" s="80" t="s">
        <v>33</v>
      </c>
      <c r="P17" s="52">
        <v>4495</v>
      </c>
      <c r="Q17" s="54">
        <v>0.053370853221248606</v>
      </c>
      <c r="R17" s="52">
        <v>3295</v>
      </c>
      <c r="S17" s="54">
        <v>0.04544827586206897</v>
      </c>
      <c r="T17" s="109">
        <v>0.3641881638846738</v>
      </c>
      <c r="U17" s="84">
        <v>1</v>
      </c>
    </row>
    <row r="18" spans="1:21" ht="14.25" customHeight="1">
      <c r="A18" s="58">
        <v>7</v>
      </c>
      <c r="B18" s="86" t="s">
        <v>22</v>
      </c>
      <c r="C18" s="60">
        <v>1607</v>
      </c>
      <c r="D18" s="62">
        <v>0.045371128490358285</v>
      </c>
      <c r="E18" s="60">
        <v>630</v>
      </c>
      <c r="F18" s="62">
        <v>0.029454392444714574</v>
      </c>
      <c r="G18" s="101">
        <v>1.5507936507936506</v>
      </c>
      <c r="H18" s="88">
        <v>6</v>
      </c>
      <c r="I18" s="60">
        <v>1382</v>
      </c>
      <c r="J18" s="61">
        <v>0.16280752532561515</v>
      </c>
      <c r="K18" s="90">
        <v>0</v>
      </c>
      <c r="L18" s="14"/>
      <c r="M18" s="14"/>
      <c r="N18" s="58">
        <v>7</v>
      </c>
      <c r="O18" s="86" t="s">
        <v>22</v>
      </c>
      <c r="P18" s="60">
        <v>4358</v>
      </c>
      <c r="Q18" s="62">
        <v>0.05174419985277006</v>
      </c>
      <c r="R18" s="60">
        <v>3206</v>
      </c>
      <c r="S18" s="62">
        <v>0.04422068965517242</v>
      </c>
      <c r="T18" s="110">
        <v>0.3593262632563943</v>
      </c>
      <c r="U18" s="90">
        <v>1</v>
      </c>
    </row>
    <row r="19" spans="1:21" ht="14.25" customHeight="1">
      <c r="A19" s="58">
        <v>8</v>
      </c>
      <c r="B19" s="86" t="s">
        <v>34</v>
      </c>
      <c r="C19" s="60">
        <v>1523</v>
      </c>
      <c r="D19" s="62">
        <v>0.04299952003162145</v>
      </c>
      <c r="E19" s="60">
        <v>980</v>
      </c>
      <c r="F19" s="62">
        <v>0.04581794380288934</v>
      </c>
      <c r="G19" s="101">
        <v>0.5540816326530613</v>
      </c>
      <c r="H19" s="88">
        <v>-1</v>
      </c>
      <c r="I19" s="60">
        <v>1123</v>
      </c>
      <c r="J19" s="61">
        <v>0.35618878005342824</v>
      </c>
      <c r="K19" s="90">
        <v>2</v>
      </c>
      <c r="L19" s="14"/>
      <c r="M19" s="14"/>
      <c r="N19" s="58">
        <v>8</v>
      </c>
      <c r="O19" s="86" t="s">
        <v>21</v>
      </c>
      <c r="P19" s="60">
        <v>3477</v>
      </c>
      <c r="Q19" s="62">
        <v>0.041283750089050365</v>
      </c>
      <c r="R19" s="60">
        <v>2299</v>
      </c>
      <c r="S19" s="62">
        <v>0.03171034482758621</v>
      </c>
      <c r="T19" s="110">
        <v>0.5123966942148761</v>
      </c>
      <c r="U19" s="90">
        <v>4</v>
      </c>
    </row>
    <row r="20" spans="1:21" ht="14.25" customHeight="1">
      <c r="A20" s="58">
        <v>9</v>
      </c>
      <c r="B20" s="86" t="s">
        <v>23</v>
      </c>
      <c r="C20" s="60">
        <v>1449</v>
      </c>
      <c r="D20" s="62">
        <v>0.04091024591321042</v>
      </c>
      <c r="E20" s="60">
        <v>956</v>
      </c>
      <c r="F20" s="62">
        <v>0.044695871709757355</v>
      </c>
      <c r="G20" s="101">
        <v>0.5156903765690377</v>
      </c>
      <c r="H20" s="88">
        <v>-1</v>
      </c>
      <c r="I20" s="60">
        <v>1223</v>
      </c>
      <c r="J20" s="61">
        <v>0.18479149632052327</v>
      </c>
      <c r="K20" s="90">
        <v>0</v>
      </c>
      <c r="L20" s="14"/>
      <c r="M20" s="14"/>
      <c r="N20" s="58">
        <v>9</v>
      </c>
      <c r="O20" s="86" t="s">
        <v>23</v>
      </c>
      <c r="P20" s="60">
        <v>3471</v>
      </c>
      <c r="Q20" s="62">
        <v>0.04121250979554036</v>
      </c>
      <c r="R20" s="60">
        <v>3405</v>
      </c>
      <c r="S20" s="62">
        <v>0.04696551724137931</v>
      </c>
      <c r="T20" s="110">
        <v>0.01938325991189438</v>
      </c>
      <c r="U20" s="90">
        <v>-3</v>
      </c>
    </row>
    <row r="21" spans="1:21" ht="14.25" customHeight="1">
      <c r="A21" s="66">
        <v>10</v>
      </c>
      <c r="B21" s="91" t="s">
        <v>21</v>
      </c>
      <c r="C21" s="68">
        <v>1445</v>
      </c>
      <c r="D21" s="70">
        <v>0.040797312177080096</v>
      </c>
      <c r="E21" s="68">
        <v>643</v>
      </c>
      <c r="F21" s="70">
        <v>0.030062181495161065</v>
      </c>
      <c r="G21" s="102">
        <v>1.2472783825816487</v>
      </c>
      <c r="H21" s="93">
        <v>2</v>
      </c>
      <c r="I21" s="68">
        <v>1237</v>
      </c>
      <c r="J21" s="69">
        <v>0.16814874696847215</v>
      </c>
      <c r="K21" s="95">
        <v>-2</v>
      </c>
      <c r="L21" s="14"/>
      <c r="M21" s="14"/>
      <c r="N21" s="66">
        <v>10</v>
      </c>
      <c r="O21" s="91" t="s">
        <v>34</v>
      </c>
      <c r="P21" s="68">
        <v>3248</v>
      </c>
      <c r="Q21" s="70">
        <v>0.03856474555341834</v>
      </c>
      <c r="R21" s="68">
        <v>2767</v>
      </c>
      <c r="S21" s="70">
        <v>0.03816551724137931</v>
      </c>
      <c r="T21" s="111">
        <v>0.17383447777376215</v>
      </c>
      <c r="U21" s="95">
        <v>0</v>
      </c>
    </row>
    <row r="22" spans="1:21" ht="14.25" customHeight="1">
      <c r="A22" s="50">
        <v>11</v>
      </c>
      <c r="B22" s="80" t="s">
        <v>25</v>
      </c>
      <c r="C22" s="52">
        <v>1307</v>
      </c>
      <c r="D22" s="54">
        <v>0.03690109828058387</v>
      </c>
      <c r="E22" s="52">
        <v>932</v>
      </c>
      <c r="F22" s="54">
        <v>0.043573799616625365</v>
      </c>
      <c r="G22" s="100">
        <v>0.4023605150214593</v>
      </c>
      <c r="H22" s="82">
        <v>-2</v>
      </c>
      <c r="I22" s="52">
        <v>819</v>
      </c>
      <c r="J22" s="53">
        <v>0.595848595848596</v>
      </c>
      <c r="K22" s="84">
        <v>1</v>
      </c>
      <c r="L22" s="14"/>
      <c r="M22" s="14"/>
      <c r="N22" s="50">
        <v>11</v>
      </c>
      <c r="O22" s="80" t="s">
        <v>24</v>
      </c>
      <c r="P22" s="52">
        <v>2835</v>
      </c>
      <c r="Q22" s="54">
        <v>0.033661038683479375</v>
      </c>
      <c r="R22" s="52">
        <v>2183</v>
      </c>
      <c r="S22" s="54">
        <v>0.03011034482758621</v>
      </c>
      <c r="T22" s="109">
        <v>0.29867155290884106</v>
      </c>
      <c r="U22" s="84">
        <v>2</v>
      </c>
    </row>
    <row r="23" spans="1:21" ht="14.25" customHeight="1">
      <c r="A23" s="58">
        <v>12</v>
      </c>
      <c r="B23" s="86" t="s">
        <v>24</v>
      </c>
      <c r="C23" s="60">
        <v>1222</v>
      </c>
      <c r="D23" s="62">
        <v>0.03450125638781445</v>
      </c>
      <c r="E23" s="60">
        <v>663</v>
      </c>
      <c r="F23" s="62">
        <v>0.03099724157277105</v>
      </c>
      <c r="G23" s="101">
        <v>0.8431372549019607</v>
      </c>
      <c r="H23" s="88">
        <v>-1</v>
      </c>
      <c r="I23" s="60">
        <v>1114</v>
      </c>
      <c r="J23" s="61">
        <v>0.09694793536804314</v>
      </c>
      <c r="K23" s="90">
        <v>-1</v>
      </c>
      <c r="L23" s="14"/>
      <c r="M23" s="14"/>
      <c r="N23" s="58">
        <v>12</v>
      </c>
      <c r="O23" s="86" t="s">
        <v>25</v>
      </c>
      <c r="P23" s="60">
        <v>2717</v>
      </c>
      <c r="Q23" s="62">
        <v>0.032259979577782524</v>
      </c>
      <c r="R23" s="60">
        <v>3099</v>
      </c>
      <c r="S23" s="62">
        <v>0.042744827586206895</v>
      </c>
      <c r="T23" s="110">
        <v>-0.12326556953856083</v>
      </c>
      <c r="U23" s="90">
        <v>-3</v>
      </c>
    </row>
    <row r="24" spans="1:21" ht="14.25" customHeight="1">
      <c r="A24" s="58">
        <v>13</v>
      </c>
      <c r="B24" s="86" t="s">
        <v>28</v>
      </c>
      <c r="C24" s="60">
        <v>1195</v>
      </c>
      <c r="D24" s="62">
        <v>0.03373895366893475</v>
      </c>
      <c r="E24" s="60">
        <v>589</v>
      </c>
      <c r="F24" s="62">
        <v>0.0275375192856141</v>
      </c>
      <c r="G24" s="101">
        <v>1.0288624787775893</v>
      </c>
      <c r="H24" s="88">
        <v>1</v>
      </c>
      <c r="I24" s="60">
        <v>818</v>
      </c>
      <c r="J24" s="61">
        <v>0.46088019559902205</v>
      </c>
      <c r="K24" s="90">
        <v>0</v>
      </c>
      <c r="L24" s="14"/>
      <c r="M24" s="14"/>
      <c r="N24" s="58">
        <v>13</v>
      </c>
      <c r="O24" s="86" t="s">
        <v>28</v>
      </c>
      <c r="P24" s="60">
        <v>2679</v>
      </c>
      <c r="Q24" s="62">
        <v>0.031808791052219135</v>
      </c>
      <c r="R24" s="60">
        <v>2126</v>
      </c>
      <c r="S24" s="62">
        <v>0.029324137931034482</v>
      </c>
      <c r="T24" s="110">
        <v>0.26011288805268107</v>
      </c>
      <c r="U24" s="90">
        <v>1</v>
      </c>
    </row>
    <row r="25" spans="1:21" ht="14.25" customHeight="1">
      <c r="A25" s="58">
        <v>14</v>
      </c>
      <c r="B25" s="86" t="s">
        <v>30</v>
      </c>
      <c r="C25" s="60">
        <v>972</v>
      </c>
      <c r="D25" s="62">
        <v>0.027442897879669106</v>
      </c>
      <c r="E25" s="60">
        <v>918</v>
      </c>
      <c r="F25" s="62">
        <v>0.04291925756229838</v>
      </c>
      <c r="G25" s="101">
        <v>0.05882352941176472</v>
      </c>
      <c r="H25" s="88">
        <v>-4</v>
      </c>
      <c r="I25" s="60">
        <v>751</v>
      </c>
      <c r="J25" s="61">
        <v>0.2942743009320905</v>
      </c>
      <c r="K25" s="90">
        <v>0</v>
      </c>
      <c r="L25" s="14"/>
      <c r="M25" s="14"/>
      <c r="N25" s="58">
        <v>14</v>
      </c>
      <c r="O25" s="86" t="s">
        <v>30</v>
      </c>
      <c r="P25" s="60">
        <v>2405</v>
      </c>
      <c r="Q25" s="62">
        <v>0.028555484315262045</v>
      </c>
      <c r="R25" s="60">
        <v>2531</v>
      </c>
      <c r="S25" s="62">
        <v>0.034910344827586204</v>
      </c>
      <c r="T25" s="110">
        <v>-0.0497826945871197</v>
      </c>
      <c r="U25" s="90">
        <v>-3</v>
      </c>
    </row>
    <row r="26" spans="1:21" ht="14.25" customHeight="1">
      <c r="A26" s="66">
        <v>15</v>
      </c>
      <c r="B26" s="91" t="s">
        <v>26</v>
      </c>
      <c r="C26" s="68">
        <v>896</v>
      </c>
      <c r="D26" s="70">
        <v>0.02529715689319292</v>
      </c>
      <c r="E26" s="68">
        <v>429</v>
      </c>
      <c r="F26" s="70">
        <v>0.020057038664734208</v>
      </c>
      <c r="G26" s="102">
        <v>1.0885780885780885</v>
      </c>
      <c r="H26" s="93">
        <v>1</v>
      </c>
      <c r="I26" s="68">
        <v>584</v>
      </c>
      <c r="J26" s="69">
        <v>0.5342465753424657</v>
      </c>
      <c r="K26" s="95">
        <v>0</v>
      </c>
      <c r="L26" s="14"/>
      <c r="M26" s="14"/>
      <c r="N26" s="66">
        <v>15</v>
      </c>
      <c r="O26" s="91" t="s">
        <v>26</v>
      </c>
      <c r="P26" s="68">
        <v>1816</v>
      </c>
      <c r="Q26" s="70">
        <v>0.02156206216902947</v>
      </c>
      <c r="R26" s="68">
        <v>1500</v>
      </c>
      <c r="S26" s="70">
        <v>0.020689655172413793</v>
      </c>
      <c r="T26" s="111">
        <v>0.21066666666666656</v>
      </c>
      <c r="U26" s="95">
        <v>2</v>
      </c>
    </row>
    <row r="27" spans="1:21" ht="14.25" customHeight="1">
      <c r="A27" s="50">
        <v>16</v>
      </c>
      <c r="B27" s="80" t="s">
        <v>29</v>
      </c>
      <c r="C27" s="52">
        <v>798</v>
      </c>
      <c r="D27" s="54">
        <v>0.022530280357999942</v>
      </c>
      <c r="E27" s="52">
        <v>406</v>
      </c>
      <c r="F27" s="54">
        <v>0.018981719575482725</v>
      </c>
      <c r="G27" s="100">
        <v>0.9655172413793103</v>
      </c>
      <c r="H27" s="82">
        <v>1</v>
      </c>
      <c r="I27" s="52">
        <v>523</v>
      </c>
      <c r="J27" s="53">
        <v>0.5258126195028681</v>
      </c>
      <c r="K27" s="84">
        <v>0</v>
      </c>
      <c r="L27" s="14"/>
      <c r="M27" s="14"/>
      <c r="N27" s="50">
        <v>16</v>
      </c>
      <c r="O27" s="80" t="s">
        <v>29</v>
      </c>
      <c r="P27" s="52">
        <v>1647</v>
      </c>
      <c r="Q27" s="54">
        <v>0.01955546056849754</v>
      </c>
      <c r="R27" s="52">
        <v>1730</v>
      </c>
      <c r="S27" s="54">
        <v>0.023862068965517243</v>
      </c>
      <c r="T27" s="109">
        <v>-0.04797687861271671</v>
      </c>
      <c r="U27" s="84">
        <v>-1</v>
      </c>
    </row>
    <row r="28" spans="1:21" ht="14.25" customHeight="1">
      <c r="A28" s="58">
        <v>17</v>
      </c>
      <c r="B28" s="86" t="s">
        <v>50</v>
      </c>
      <c r="C28" s="60">
        <v>546</v>
      </c>
      <c r="D28" s="62">
        <v>0.015415454981789435</v>
      </c>
      <c r="E28" s="60">
        <v>557</v>
      </c>
      <c r="F28" s="62">
        <v>0.02604142316143812</v>
      </c>
      <c r="G28" s="101">
        <v>-0.019748653500897717</v>
      </c>
      <c r="H28" s="88">
        <v>-2</v>
      </c>
      <c r="I28" s="60">
        <v>453</v>
      </c>
      <c r="J28" s="61">
        <v>0.20529801324503305</v>
      </c>
      <c r="K28" s="90">
        <v>0</v>
      </c>
      <c r="L28" s="14"/>
      <c r="M28" s="14"/>
      <c r="N28" s="58">
        <v>17</v>
      </c>
      <c r="O28" s="86" t="s">
        <v>50</v>
      </c>
      <c r="P28" s="60">
        <v>1424</v>
      </c>
      <c r="Q28" s="62">
        <v>0.01690769632637553</v>
      </c>
      <c r="R28" s="60">
        <v>1683</v>
      </c>
      <c r="S28" s="62">
        <v>0.023213793103448274</v>
      </c>
      <c r="T28" s="110">
        <v>-0.1538918597742127</v>
      </c>
      <c r="U28" s="90">
        <v>-1</v>
      </c>
    </row>
    <row r="29" spans="1:21" ht="14.25" customHeight="1">
      <c r="A29" s="58">
        <v>18</v>
      </c>
      <c r="B29" s="86" t="s">
        <v>31</v>
      </c>
      <c r="C29" s="60">
        <v>464</v>
      </c>
      <c r="D29" s="62">
        <v>0.013100313391117762</v>
      </c>
      <c r="E29" s="60">
        <v>94</v>
      </c>
      <c r="F29" s="62">
        <v>0.004394782364766936</v>
      </c>
      <c r="G29" s="101">
        <v>3.9361702127659575</v>
      </c>
      <c r="H29" s="88">
        <v>9</v>
      </c>
      <c r="I29" s="60">
        <v>382</v>
      </c>
      <c r="J29" s="61">
        <v>0.2146596858638743</v>
      </c>
      <c r="K29" s="90">
        <v>1</v>
      </c>
      <c r="L29" s="14"/>
      <c r="M29" s="14"/>
      <c r="N29" s="58">
        <v>18</v>
      </c>
      <c r="O29" s="86" t="s">
        <v>82</v>
      </c>
      <c r="P29" s="60">
        <v>1279</v>
      </c>
      <c r="Q29" s="62">
        <v>0.01518605589988364</v>
      </c>
      <c r="R29" s="60">
        <v>881</v>
      </c>
      <c r="S29" s="62">
        <v>0.012151724137931034</v>
      </c>
      <c r="T29" s="110">
        <v>0.45175936435868325</v>
      </c>
      <c r="U29" s="90">
        <v>1</v>
      </c>
    </row>
    <row r="30" spans="1:21" ht="14.25" customHeight="1">
      <c r="A30" s="58">
        <v>19</v>
      </c>
      <c r="B30" s="86" t="s">
        <v>82</v>
      </c>
      <c r="C30" s="60">
        <v>424</v>
      </c>
      <c r="D30" s="62">
        <v>0.011970976029814506</v>
      </c>
      <c r="E30" s="60">
        <v>254</v>
      </c>
      <c r="F30" s="62">
        <v>0.011875262985646827</v>
      </c>
      <c r="G30" s="101">
        <v>0.6692913385826771</v>
      </c>
      <c r="H30" s="88">
        <v>0</v>
      </c>
      <c r="I30" s="60">
        <v>389</v>
      </c>
      <c r="J30" s="61">
        <v>0.08997429305912585</v>
      </c>
      <c r="K30" s="90">
        <v>-1</v>
      </c>
      <c r="N30" s="58">
        <v>19</v>
      </c>
      <c r="O30" s="86" t="s">
        <v>31</v>
      </c>
      <c r="P30" s="60">
        <v>1147</v>
      </c>
      <c r="Q30" s="62">
        <v>0.013618769442663436</v>
      </c>
      <c r="R30" s="60">
        <v>410</v>
      </c>
      <c r="S30" s="62">
        <v>0.005655172413793103</v>
      </c>
      <c r="T30" s="110">
        <v>1.797560975609756</v>
      </c>
      <c r="U30" s="90">
        <v>7</v>
      </c>
    </row>
    <row r="31" spans="1:21" ht="14.25" customHeight="1">
      <c r="A31" s="66">
        <v>20</v>
      </c>
      <c r="B31" s="91" t="s">
        <v>27</v>
      </c>
      <c r="C31" s="68">
        <v>340</v>
      </c>
      <c r="D31" s="70">
        <v>0.00959936757107767</v>
      </c>
      <c r="E31" s="68">
        <v>278</v>
      </c>
      <c r="F31" s="70">
        <v>0.012997335078778812</v>
      </c>
      <c r="G31" s="102">
        <v>0.2230215827338129</v>
      </c>
      <c r="H31" s="93">
        <v>-2</v>
      </c>
      <c r="I31" s="68">
        <v>212</v>
      </c>
      <c r="J31" s="69">
        <v>0.6037735849056605</v>
      </c>
      <c r="K31" s="95">
        <v>1</v>
      </c>
      <c r="N31" s="66">
        <v>20</v>
      </c>
      <c r="O31" s="91" t="s">
        <v>45</v>
      </c>
      <c r="P31" s="68">
        <v>821</v>
      </c>
      <c r="Q31" s="70">
        <v>0.0097480468286196</v>
      </c>
      <c r="R31" s="68">
        <v>665</v>
      </c>
      <c r="S31" s="70">
        <v>0.009172413793103448</v>
      </c>
      <c r="T31" s="111">
        <v>0.23458646616541357</v>
      </c>
      <c r="U31" s="95">
        <v>1</v>
      </c>
    </row>
    <row r="32" spans="1:21" ht="14.25" customHeight="1">
      <c r="A32" s="126" t="s">
        <v>48</v>
      </c>
      <c r="B32" s="127"/>
      <c r="C32" s="26">
        <f>SUM(C12:C31)</f>
        <v>33309</v>
      </c>
      <c r="D32" s="6">
        <f>C32/C34</f>
        <v>0.9404274541912533</v>
      </c>
      <c r="E32" s="26">
        <f>SUM(E12:E31)</f>
        <v>20132</v>
      </c>
      <c r="F32" s="6">
        <f>E32/E34</f>
        <v>0.9412314741222123</v>
      </c>
      <c r="G32" s="17">
        <f>C32/E32-1</f>
        <v>0.6545301013312139</v>
      </c>
      <c r="H32" s="17"/>
      <c r="I32" s="26">
        <f>SUM(I12:I31)</f>
        <v>25558</v>
      </c>
      <c r="J32" s="18">
        <f>C32/I32-1</f>
        <v>0.30327099147038106</v>
      </c>
      <c r="K32" s="19"/>
      <c r="N32" s="126" t="s">
        <v>48</v>
      </c>
      <c r="O32" s="127"/>
      <c r="P32" s="3">
        <f>SUM(P12:P31)</f>
        <v>79877</v>
      </c>
      <c r="Q32" s="6">
        <f>P32/P34</f>
        <v>0.9484101541165016</v>
      </c>
      <c r="R32" s="3">
        <f>SUM(R12:R31)</f>
        <v>67585</v>
      </c>
      <c r="S32" s="6">
        <f>R32/R34</f>
        <v>0.9322068965517242</v>
      </c>
      <c r="T32" s="17">
        <f>P32/R32-1</f>
        <v>0.18187467633350596</v>
      </c>
      <c r="U32" s="106"/>
    </row>
    <row r="33" spans="1:21" ht="14.25" customHeight="1">
      <c r="A33" s="126" t="s">
        <v>12</v>
      </c>
      <c r="B33" s="127"/>
      <c r="C33" s="26">
        <f>C34-SUM(C12:C31)</f>
        <v>2110</v>
      </c>
      <c r="D33" s="6">
        <f>C33/C34</f>
        <v>0.05957254580874672</v>
      </c>
      <c r="E33" s="26">
        <f>E34-SUM(E12:E31)</f>
        <v>1257</v>
      </c>
      <c r="F33" s="6">
        <f>E33/E34</f>
        <v>0.05876852587778765</v>
      </c>
      <c r="G33" s="17">
        <f>C33/E33-1</f>
        <v>0.6785998408910103</v>
      </c>
      <c r="H33" s="17"/>
      <c r="I33" s="26">
        <f>I34-SUM(I12:I31)</f>
        <v>1399</v>
      </c>
      <c r="J33" s="18">
        <f>C33/I33-1</f>
        <v>0.5082201572551823</v>
      </c>
      <c r="K33" s="19"/>
      <c r="N33" s="126" t="s">
        <v>12</v>
      </c>
      <c r="O33" s="127"/>
      <c r="P33" s="3">
        <f>P34-SUM(P12:P31)</f>
        <v>4345</v>
      </c>
      <c r="Q33" s="6">
        <f>P33/P34</f>
        <v>0.051589845883498374</v>
      </c>
      <c r="R33" s="3">
        <f>R34-SUM(R12:R31)</f>
        <v>4915</v>
      </c>
      <c r="S33" s="6">
        <f>R33/R34</f>
        <v>0.06779310344827587</v>
      </c>
      <c r="T33" s="17">
        <f>P33/R33-1</f>
        <v>-0.11597151576805698</v>
      </c>
      <c r="U33" s="107"/>
    </row>
    <row r="34" spans="1:21" ht="14.25" customHeight="1">
      <c r="A34" s="128" t="s">
        <v>36</v>
      </c>
      <c r="B34" s="129"/>
      <c r="C34" s="24">
        <v>35419</v>
      </c>
      <c r="D34" s="98">
        <v>1</v>
      </c>
      <c r="E34" s="24">
        <v>21389</v>
      </c>
      <c r="F34" s="98">
        <v>0.9977558558137362</v>
      </c>
      <c r="G34" s="20">
        <v>0.6559446444434054</v>
      </c>
      <c r="H34" s="20"/>
      <c r="I34" s="24">
        <v>26957</v>
      </c>
      <c r="J34" s="44">
        <v>0.31390733390214054</v>
      </c>
      <c r="K34" s="99"/>
      <c r="N34" s="128" t="s">
        <v>36</v>
      </c>
      <c r="O34" s="129"/>
      <c r="P34" s="24">
        <v>84222</v>
      </c>
      <c r="Q34" s="98">
        <v>1</v>
      </c>
      <c r="R34" s="24">
        <v>72500</v>
      </c>
      <c r="S34" s="98">
        <v>1</v>
      </c>
      <c r="T34" s="108">
        <v>0.1616827586206897</v>
      </c>
      <c r="U34" s="99"/>
    </row>
    <row r="35" spans="1:14" ht="14.25" customHeight="1">
      <c r="A35" t="s">
        <v>119</v>
      </c>
      <c r="C35" s="16"/>
      <c r="D35" s="16"/>
      <c r="E35" s="16"/>
      <c r="F35" s="16"/>
      <c r="G35" s="16"/>
      <c r="H35" s="16"/>
      <c r="I35" s="16"/>
      <c r="J35" s="16"/>
      <c r="N35" t="s">
        <v>119</v>
      </c>
    </row>
    <row r="36" spans="1:14" ht="15">
      <c r="A36" s="9" t="s">
        <v>118</v>
      </c>
      <c r="N36" s="9" t="s">
        <v>118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80" t="s">
        <v>111</v>
      </c>
      <c r="O39" s="180"/>
      <c r="P39" s="180"/>
      <c r="Q39" s="180"/>
      <c r="R39" s="180"/>
      <c r="S39" s="180"/>
      <c r="T39" s="180"/>
      <c r="U39" s="180"/>
    </row>
    <row r="40" spans="1:21" ht="15" customHeight="1">
      <c r="A40" s="152" t="s">
        <v>141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4"/>
      <c r="M40" s="21"/>
      <c r="N40" s="180"/>
      <c r="O40" s="180"/>
      <c r="P40" s="180"/>
      <c r="Q40" s="180"/>
      <c r="R40" s="180"/>
      <c r="S40" s="180"/>
      <c r="T40" s="180"/>
      <c r="U40" s="180"/>
    </row>
    <row r="41" spans="1:21" ht="15">
      <c r="A41" s="153" t="s">
        <v>142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4"/>
      <c r="M41" s="21"/>
      <c r="N41" s="153" t="s">
        <v>112</v>
      </c>
      <c r="O41" s="153"/>
      <c r="P41" s="153"/>
      <c r="Q41" s="153"/>
      <c r="R41" s="153"/>
      <c r="S41" s="153"/>
      <c r="T41" s="153"/>
      <c r="U41" s="153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54" t="s">
        <v>0</v>
      </c>
      <c r="B43" s="154" t="s">
        <v>47</v>
      </c>
      <c r="C43" s="156" t="s">
        <v>124</v>
      </c>
      <c r="D43" s="157"/>
      <c r="E43" s="157"/>
      <c r="F43" s="157"/>
      <c r="G43" s="157"/>
      <c r="H43" s="158"/>
      <c r="I43" s="156" t="s">
        <v>97</v>
      </c>
      <c r="J43" s="157"/>
      <c r="K43" s="158"/>
      <c r="L43" s="14"/>
      <c r="M43" s="14"/>
      <c r="N43" s="154" t="s">
        <v>0</v>
      </c>
      <c r="O43" s="154" t="s">
        <v>47</v>
      </c>
      <c r="P43" s="156" t="s">
        <v>125</v>
      </c>
      <c r="Q43" s="157"/>
      <c r="R43" s="157"/>
      <c r="S43" s="157"/>
      <c r="T43" s="157"/>
      <c r="U43" s="158"/>
    </row>
    <row r="44" spans="1:21" ht="15" customHeight="1">
      <c r="A44" s="155"/>
      <c r="B44" s="155"/>
      <c r="C44" s="177" t="s">
        <v>126</v>
      </c>
      <c r="D44" s="178"/>
      <c r="E44" s="178"/>
      <c r="F44" s="178"/>
      <c r="G44" s="178"/>
      <c r="H44" s="179"/>
      <c r="I44" s="130" t="s">
        <v>98</v>
      </c>
      <c r="J44" s="131"/>
      <c r="K44" s="132"/>
      <c r="L44" s="14"/>
      <c r="M44" s="14"/>
      <c r="N44" s="155"/>
      <c r="O44" s="155"/>
      <c r="P44" s="130" t="s">
        <v>127</v>
      </c>
      <c r="Q44" s="131"/>
      <c r="R44" s="131"/>
      <c r="S44" s="131"/>
      <c r="T44" s="131"/>
      <c r="U44" s="132"/>
    </row>
    <row r="45" spans="1:21" ht="15" customHeight="1">
      <c r="A45" s="155"/>
      <c r="B45" s="155"/>
      <c r="C45" s="133">
        <v>2021</v>
      </c>
      <c r="D45" s="134"/>
      <c r="E45" s="159">
        <v>2020</v>
      </c>
      <c r="F45" s="134"/>
      <c r="G45" s="137" t="s">
        <v>5</v>
      </c>
      <c r="H45" s="147" t="s">
        <v>55</v>
      </c>
      <c r="I45" s="161">
        <v>2021</v>
      </c>
      <c r="J45" s="148" t="s">
        <v>128</v>
      </c>
      <c r="K45" s="147" t="s">
        <v>132</v>
      </c>
      <c r="L45" s="14"/>
      <c r="M45" s="14"/>
      <c r="N45" s="155"/>
      <c r="O45" s="155"/>
      <c r="P45" s="133">
        <v>2021</v>
      </c>
      <c r="Q45" s="134"/>
      <c r="R45" s="133">
        <v>2020</v>
      </c>
      <c r="S45" s="134"/>
      <c r="T45" s="137" t="s">
        <v>5</v>
      </c>
      <c r="U45" s="139" t="s">
        <v>87</v>
      </c>
    </row>
    <row r="46" spans="1:21" ht="15" customHeight="1">
      <c r="A46" s="141" t="s">
        <v>6</v>
      </c>
      <c r="B46" s="141" t="s">
        <v>47</v>
      </c>
      <c r="C46" s="135"/>
      <c r="D46" s="136"/>
      <c r="E46" s="160"/>
      <c r="F46" s="136"/>
      <c r="G46" s="138"/>
      <c r="H46" s="148"/>
      <c r="I46" s="161"/>
      <c r="J46" s="148"/>
      <c r="K46" s="148"/>
      <c r="L46" s="14"/>
      <c r="M46" s="14"/>
      <c r="N46" s="141" t="s">
        <v>6</v>
      </c>
      <c r="O46" s="141" t="s">
        <v>47</v>
      </c>
      <c r="P46" s="135"/>
      <c r="Q46" s="136"/>
      <c r="R46" s="135"/>
      <c r="S46" s="136"/>
      <c r="T46" s="138"/>
      <c r="U46" s="140"/>
    </row>
    <row r="47" spans="1:21" ht="15" customHeight="1">
      <c r="A47" s="141"/>
      <c r="B47" s="141"/>
      <c r="C47" s="116" t="s">
        <v>8</v>
      </c>
      <c r="D47" s="78" t="s">
        <v>2</v>
      </c>
      <c r="E47" s="116" t="s">
        <v>8</v>
      </c>
      <c r="F47" s="78" t="s">
        <v>2</v>
      </c>
      <c r="G47" s="143" t="s">
        <v>9</v>
      </c>
      <c r="H47" s="143" t="s">
        <v>56</v>
      </c>
      <c r="I47" s="79" t="s">
        <v>8</v>
      </c>
      <c r="J47" s="149" t="s">
        <v>129</v>
      </c>
      <c r="K47" s="149" t="s">
        <v>133</v>
      </c>
      <c r="L47" s="14"/>
      <c r="M47" s="14"/>
      <c r="N47" s="141"/>
      <c r="O47" s="141"/>
      <c r="P47" s="116" t="s">
        <v>8</v>
      </c>
      <c r="Q47" s="78" t="s">
        <v>2</v>
      </c>
      <c r="R47" s="116" t="s">
        <v>8</v>
      </c>
      <c r="S47" s="78" t="s">
        <v>2</v>
      </c>
      <c r="T47" s="143" t="s">
        <v>9</v>
      </c>
      <c r="U47" s="145" t="s">
        <v>88</v>
      </c>
    </row>
    <row r="48" spans="1:21" ht="15" customHeight="1">
      <c r="A48" s="142"/>
      <c r="B48" s="142"/>
      <c r="C48" s="115" t="s">
        <v>10</v>
      </c>
      <c r="D48" s="41" t="s">
        <v>11</v>
      </c>
      <c r="E48" s="115" t="s">
        <v>10</v>
      </c>
      <c r="F48" s="41" t="s">
        <v>11</v>
      </c>
      <c r="G48" s="151"/>
      <c r="H48" s="151"/>
      <c r="I48" s="115" t="s">
        <v>10</v>
      </c>
      <c r="J48" s="150"/>
      <c r="K48" s="150"/>
      <c r="L48" s="14"/>
      <c r="M48" s="14"/>
      <c r="N48" s="142"/>
      <c r="O48" s="142"/>
      <c r="P48" s="115" t="s">
        <v>10</v>
      </c>
      <c r="Q48" s="41" t="s">
        <v>11</v>
      </c>
      <c r="R48" s="115" t="s">
        <v>10</v>
      </c>
      <c r="S48" s="41" t="s">
        <v>11</v>
      </c>
      <c r="T48" s="144"/>
      <c r="U48" s="146"/>
    </row>
    <row r="49" spans="1:21" ht="15">
      <c r="A49" s="50">
        <v>1</v>
      </c>
      <c r="B49" s="80" t="s">
        <v>58</v>
      </c>
      <c r="C49" s="52">
        <v>2065</v>
      </c>
      <c r="D49" s="57">
        <v>0.05830204127728056</v>
      </c>
      <c r="E49" s="52">
        <v>1204</v>
      </c>
      <c r="F49" s="57">
        <v>0.05629061667212119</v>
      </c>
      <c r="G49" s="81">
        <v>0.7151162790697674</v>
      </c>
      <c r="H49" s="82">
        <v>0</v>
      </c>
      <c r="I49" s="52">
        <v>1568</v>
      </c>
      <c r="J49" s="83">
        <v>0.3169642857142858</v>
      </c>
      <c r="K49" s="84">
        <v>0</v>
      </c>
      <c r="L49" s="14"/>
      <c r="M49" s="14"/>
      <c r="N49" s="50">
        <v>1</v>
      </c>
      <c r="O49" s="80" t="s">
        <v>58</v>
      </c>
      <c r="P49" s="52">
        <v>4786</v>
      </c>
      <c r="Q49" s="57">
        <v>0.05682600745648406</v>
      </c>
      <c r="R49" s="52">
        <v>3726</v>
      </c>
      <c r="S49" s="57">
        <v>0.05139310344827586</v>
      </c>
      <c r="T49" s="55">
        <v>0.28448738593666123</v>
      </c>
      <c r="U49" s="84">
        <v>0</v>
      </c>
    </row>
    <row r="50" spans="1:21" ht="15">
      <c r="A50" s="85">
        <v>2</v>
      </c>
      <c r="B50" s="86" t="s">
        <v>37</v>
      </c>
      <c r="C50" s="60">
        <v>1548</v>
      </c>
      <c r="D50" s="65">
        <v>0.04370535588243598</v>
      </c>
      <c r="E50" s="60">
        <v>1114</v>
      </c>
      <c r="F50" s="65">
        <v>0.05208284632287624</v>
      </c>
      <c r="G50" s="87">
        <v>0.38958707360861755</v>
      </c>
      <c r="H50" s="88">
        <v>0</v>
      </c>
      <c r="I50" s="60">
        <v>1299</v>
      </c>
      <c r="J50" s="89">
        <v>0.19168591224018483</v>
      </c>
      <c r="K50" s="90">
        <v>0</v>
      </c>
      <c r="L50" s="14"/>
      <c r="M50" s="14"/>
      <c r="N50" s="85">
        <v>2</v>
      </c>
      <c r="O50" s="86" t="s">
        <v>37</v>
      </c>
      <c r="P50" s="60">
        <v>3810</v>
      </c>
      <c r="Q50" s="65">
        <v>0.04523758637885588</v>
      </c>
      <c r="R50" s="60">
        <v>3604</v>
      </c>
      <c r="S50" s="65">
        <v>0.049710344827586204</v>
      </c>
      <c r="T50" s="63">
        <v>0.057158712541620416</v>
      </c>
      <c r="U50" s="90">
        <v>0</v>
      </c>
    </row>
    <row r="51" spans="1:21" ht="15">
      <c r="A51" s="85">
        <v>3</v>
      </c>
      <c r="B51" s="86" t="s">
        <v>43</v>
      </c>
      <c r="C51" s="60">
        <v>995</v>
      </c>
      <c r="D51" s="65">
        <v>0.028092266862418475</v>
      </c>
      <c r="E51" s="60">
        <v>560</v>
      </c>
      <c r="F51" s="65">
        <v>0.02618168217307962</v>
      </c>
      <c r="G51" s="87">
        <v>0.7767857142857142</v>
      </c>
      <c r="H51" s="88">
        <v>2</v>
      </c>
      <c r="I51" s="60">
        <v>675</v>
      </c>
      <c r="J51" s="89">
        <v>0.4740740740740741</v>
      </c>
      <c r="K51" s="90">
        <v>0</v>
      </c>
      <c r="L51" s="14"/>
      <c r="M51" s="14"/>
      <c r="N51" s="85">
        <v>3</v>
      </c>
      <c r="O51" s="86" t="s">
        <v>43</v>
      </c>
      <c r="P51" s="60">
        <v>2410</v>
      </c>
      <c r="Q51" s="65">
        <v>0.028614851226520386</v>
      </c>
      <c r="R51" s="60">
        <v>1833</v>
      </c>
      <c r="S51" s="65">
        <v>0.025282758620689655</v>
      </c>
      <c r="T51" s="63">
        <v>0.3147845062738679</v>
      </c>
      <c r="U51" s="90">
        <v>1</v>
      </c>
    </row>
    <row r="52" spans="1:21" ht="15">
      <c r="A52" s="85">
        <v>4</v>
      </c>
      <c r="B52" s="86" t="s">
        <v>39</v>
      </c>
      <c r="C52" s="60">
        <v>910</v>
      </c>
      <c r="D52" s="65">
        <v>0.025692424969649057</v>
      </c>
      <c r="E52" s="60">
        <v>770</v>
      </c>
      <c r="F52" s="65">
        <v>0.03599981298798448</v>
      </c>
      <c r="G52" s="87">
        <v>0.18181818181818188</v>
      </c>
      <c r="H52" s="88">
        <v>-1</v>
      </c>
      <c r="I52" s="60">
        <v>552</v>
      </c>
      <c r="J52" s="89">
        <v>0.6485507246376812</v>
      </c>
      <c r="K52" s="90">
        <v>2</v>
      </c>
      <c r="L52" s="14"/>
      <c r="M52" s="14"/>
      <c r="N52" s="85">
        <v>4</v>
      </c>
      <c r="O52" s="86" t="s">
        <v>39</v>
      </c>
      <c r="P52" s="60">
        <v>1967</v>
      </c>
      <c r="Q52" s="65">
        <v>0.02335494288903137</v>
      </c>
      <c r="R52" s="60">
        <v>2340</v>
      </c>
      <c r="S52" s="65">
        <v>0.032275862068965516</v>
      </c>
      <c r="T52" s="63">
        <v>-0.1594017094017094</v>
      </c>
      <c r="U52" s="90">
        <v>-1</v>
      </c>
    </row>
    <row r="53" spans="1:21" ht="15">
      <c r="A53" s="85">
        <v>5</v>
      </c>
      <c r="B53" s="91" t="s">
        <v>42</v>
      </c>
      <c r="C53" s="68">
        <v>777</v>
      </c>
      <c r="D53" s="73">
        <v>0.021937378243315736</v>
      </c>
      <c r="E53" s="68">
        <v>528</v>
      </c>
      <c r="F53" s="73">
        <v>0.02468558604890364</v>
      </c>
      <c r="G53" s="92">
        <v>0.47159090909090917</v>
      </c>
      <c r="H53" s="93">
        <v>1</v>
      </c>
      <c r="I53" s="68">
        <v>598</v>
      </c>
      <c r="J53" s="94">
        <v>0.2993311036789297</v>
      </c>
      <c r="K53" s="95">
        <v>-1</v>
      </c>
      <c r="L53" s="14"/>
      <c r="M53" s="14"/>
      <c r="N53" s="85">
        <v>5</v>
      </c>
      <c r="O53" s="91" t="s">
        <v>42</v>
      </c>
      <c r="P53" s="68">
        <v>1764</v>
      </c>
      <c r="Q53" s="73">
        <v>0.020944646291942724</v>
      </c>
      <c r="R53" s="68">
        <v>1139</v>
      </c>
      <c r="S53" s="73">
        <v>0.015710344827586206</v>
      </c>
      <c r="T53" s="71">
        <v>0.5487269534679544</v>
      </c>
      <c r="U53" s="95">
        <v>7</v>
      </c>
    </row>
    <row r="54" spans="1:21" ht="15">
      <c r="A54" s="96">
        <v>6</v>
      </c>
      <c r="B54" s="80" t="s">
        <v>69</v>
      </c>
      <c r="C54" s="52">
        <v>760</v>
      </c>
      <c r="D54" s="57">
        <v>0.021457409864761853</v>
      </c>
      <c r="E54" s="52">
        <v>511</v>
      </c>
      <c r="F54" s="57">
        <v>0.023890784982935155</v>
      </c>
      <c r="G54" s="81">
        <v>0.4872798434442269</v>
      </c>
      <c r="H54" s="82">
        <v>3</v>
      </c>
      <c r="I54" s="52">
        <v>570</v>
      </c>
      <c r="J54" s="83">
        <v>0.33333333333333326</v>
      </c>
      <c r="K54" s="84">
        <v>-1</v>
      </c>
      <c r="L54" s="14"/>
      <c r="M54" s="14"/>
      <c r="N54" s="96">
        <v>6</v>
      </c>
      <c r="O54" s="80" t="s">
        <v>69</v>
      </c>
      <c r="P54" s="52">
        <v>1718</v>
      </c>
      <c r="Q54" s="57">
        <v>0.020398470708365986</v>
      </c>
      <c r="R54" s="52">
        <v>1429</v>
      </c>
      <c r="S54" s="57">
        <v>0.019710344827586206</v>
      </c>
      <c r="T54" s="55">
        <v>0.20223932820153956</v>
      </c>
      <c r="U54" s="84">
        <v>1</v>
      </c>
    </row>
    <row r="55" spans="1:21" ht="15">
      <c r="A55" s="85">
        <v>7</v>
      </c>
      <c r="B55" s="86" t="s">
        <v>86</v>
      </c>
      <c r="C55" s="60">
        <v>731</v>
      </c>
      <c r="D55" s="65">
        <v>0.02063864027781699</v>
      </c>
      <c r="E55" s="60">
        <v>394</v>
      </c>
      <c r="F55" s="65">
        <v>0.018420683528916734</v>
      </c>
      <c r="G55" s="87">
        <v>0.8553299492385786</v>
      </c>
      <c r="H55" s="88">
        <v>3</v>
      </c>
      <c r="I55" s="60">
        <v>366</v>
      </c>
      <c r="J55" s="89">
        <v>0.9972677595628416</v>
      </c>
      <c r="K55" s="90">
        <v>8</v>
      </c>
      <c r="L55" s="14"/>
      <c r="M55" s="14"/>
      <c r="N55" s="85">
        <v>7</v>
      </c>
      <c r="O55" s="86" t="s">
        <v>49</v>
      </c>
      <c r="P55" s="60">
        <v>1634</v>
      </c>
      <c r="Q55" s="65">
        <v>0.019401106599225854</v>
      </c>
      <c r="R55" s="60">
        <v>1591</v>
      </c>
      <c r="S55" s="65">
        <v>0.021944827586206896</v>
      </c>
      <c r="T55" s="63">
        <v>0.027027027027026973</v>
      </c>
      <c r="U55" s="90">
        <v>-1</v>
      </c>
    </row>
    <row r="56" spans="1:21" ht="15">
      <c r="A56" s="85">
        <v>8</v>
      </c>
      <c r="B56" s="86" t="s">
        <v>49</v>
      </c>
      <c r="C56" s="60">
        <v>726</v>
      </c>
      <c r="D56" s="65">
        <v>0.020497473107654082</v>
      </c>
      <c r="E56" s="60">
        <v>624</v>
      </c>
      <c r="F56" s="65">
        <v>0.029173874421431576</v>
      </c>
      <c r="G56" s="87">
        <v>0.16346153846153855</v>
      </c>
      <c r="H56" s="88">
        <v>-4</v>
      </c>
      <c r="I56" s="60">
        <v>526</v>
      </c>
      <c r="J56" s="89">
        <v>0.3802281368821292</v>
      </c>
      <c r="K56" s="90">
        <v>-1</v>
      </c>
      <c r="L56" s="14"/>
      <c r="M56" s="14"/>
      <c r="N56" s="85">
        <v>8</v>
      </c>
      <c r="O56" s="86" t="s">
        <v>79</v>
      </c>
      <c r="P56" s="60">
        <v>1630</v>
      </c>
      <c r="Q56" s="65">
        <v>0.019353613070219183</v>
      </c>
      <c r="R56" s="60">
        <v>1375</v>
      </c>
      <c r="S56" s="65">
        <v>0.01896551724137931</v>
      </c>
      <c r="T56" s="63">
        <v>0.18545454545454554</v>
      </c>
      <c r="U56" s="90">
        <v>2</v>
      </c>
    </row>
    <row r="57" spans="1:21" ht="15">
      <c r="A57" s="85">
        <v>9</v>
      </c>
      <c r="B57" s="86" t="s">
        <v>41</v>
      </c>
      <c r="C57" s="60">
        <v>711</v>
      </c>
      <c r="D57" s="65">
        <v>0.020073971597165362</v>
      </c>
      <c r="E57" s="60">
        <v>521</v>
      </c>
      <c r="F57" s="65">
        <v>0.024358315021740146</v>
      </c>
      <c r="G57" s="87">
        <v>0.36468330134356997</v>
      </c>
      <c r="H57" s="88">
        <v>-2</v>
      </c>
      <c r="I57" s="60">
        <v>407</v>
      </c>
      <c r="J57" s="89">
        <v>0.7469287469287469</v>
      </c>
      <c r="K57" s="90">
        <v>2</v>
      </c>
      <c r="L57" s="14"/>
      <c r="M57" s="14"/>
      <c r="N57" s="85">
        <v>9</v>
      </c>
      <c r="O57" s="86" t="s">
        <v>41</v>
      </c>
      <c r="P57" s="60">
        <v>1491</v>
      </c>
      <c r="Q57" s="65">
        <v>0.0177032129372373</v>
      </c>
      <c r="R57" s="60">
        <v>1663</v>
      </c>
      <c r="S57" s="65">
        <v>0.02293793103448276</v>
      </c>
      <c r="T57" s="63">
        <v>-0.10342754058929648</v>
      </c>
      <c r="U57" s="90">
        <v>-4</v>
      </c>
    </row>
    <row r="58" spans="1:21" ht="15">
      <c r="A58" s="97">
        <v>10</v>
      </c>
      <c r="B58" s="91" t="s">
        <v>51</v>
      </c>
      <c r="C58" s="68">
        <v>578</v>
      </c>
      <c r="D58" s="73">
        <v>0.01631892487083204</v>
      </c>
      <c r="E58" s="68">
        <v>263</v>
      </c>
      <c r="F58" s="73">
        <v>0.012296040020571322</v>
      </c>
      <c r="G58" s="92">
        <v>1.1977186311787071</v>
      </c>
      <c r="H58" s="93">
        <v>5</v>
      </c>
      <c r="I58" s="68">
        <v>418</v>
      </c>
      <c r="J58" s="94">
        <v>0.3827751196172249</v>
      </c>
      <c r="K58" s="95">
        <v>0</v>
      </c>
      <c r="L58" s="14"/>
      <c r="M58" s="14"/>
      <c r="N58" s="97">
        <v>10</v>
      </c>
      <c r="O58" s="91" t="s">
        <v>72</v>
      </c>
      <c r="P58" s="68">
        <v>1338</v>
      </c>
      <c r="Q58" s="73">
        <v>0.015886585452732065</v>
      </c>
      <c r="R58" s="68">
        <v>1018</v>
      </c>
      <c r="S58" s="73">
        <v>0.014041379310344828</v>
      </c>
      <c r="T58" s="71">
        <v>0.31434184675834964</v>
      </c>
      <c r="U58" s="95">
        <v>5</v>
      </c>
    </row>
    <row r="59" spans="1:21" ht="15">
      <c r="A59" s="96">
        <v>11</v>
      </c>
      <c r="B59" s="80" t="s">
        <v>79</v>
      </c>
      <c r="C59" s="52">
        <v>567</v>
      </c>
      <c r="D59" s="57">
        <v>0.016008357096473642</v>
      </c>
      <c r="E59" s="52">
        <v>337</v>
      </c>
      <c r="F59" s="57">
        <v>0.015755762307728273</v>
      </c>
      <c r="G59" s="81">
        <v>0.6824925816023739</v>
      </c>
      <c r="H59" s="82">
        <v>1</v>
      </c>
      <c r="I59" s="52">
        <v>453</v>
      </c>
      <c r="J59" s="83">
        <v>0.2516556291390728</v>
      </c>
      <c r="K59" s="84">
        <v>-3</v>
      </c>
      <c r="L59" s="14"/>
      <c r="M59" s="14"/>
      <c r="N59" s="96">
        <v>11</v>
      </c>
      <c r="O59" s="80" t="s">
        <v>86</v>
      </c>
      <c r="P59" s="52">
        <v>1288</v>
      </c>
      <c r="Q59" s="57">
        <v>0.015292916340148654</v>
      </c>
      <c r="R59" s="52">
        <v>1068</v>
      </c>
      <c r="S59" s="57">
        <v>0.01473103448275862</v>
      </c>
      <c r="T59" s="55">
        <v>0.20599250936329594</v>
      </c>
      <c r="U59" s="84">
        <v>3</v>
      </c>
    </row>
    <row r="60" spans="1:21" ht="15">
      <c r="A60" s="85">
        <v>12</v>
      </c>
      <c r="B60" s="86" t="s">
        <v>72</v>
      </c>
      <c r="C60" s="60">
        <v>544</v>
      </c>
      <c r="D60" s="65">
        <v>0.015358988113724272</v>
      </c>
      <c r="E60" s="60">
        <v>255</v>
      </c>
      <c r="F60" s="65">
        <v>0.011922015989527327</v>
      </c>
      <c r="G60" s="87">
        <v>1.1333333333333333</v>
      </c>
      <c r="H60" s="88">
        <v>5</v>
      </c>
      <c r="I60" s="60">
        <v>407</v>
      </c>
      <c r="J60" s="89">
        <v>0.33660933660933656</v>
      </c>
      <c r="K60" s="90">
        <v>-1</v>
      </c>
      <c r="L60" s="14"/>
      <c r="M60" s="14"/>
      <c r="N60" s="85">
        <v>12</v>
      </c>
      <c r="O60" s="86" t="s">
        <v>51</v>
      </c>
      <c r="P60" s="60">
        <v>1216</v>
      </c>
      <c r="Q60" s="65">
        <v>0.014438032818028544</v>
      </c>
      <c r="R60" s="60">
        <v>956</v>
      </c>
      <c r="S60" s="65">
        <v>0.013186206896551724</v>
      </c>
      <c r="T60" s="63">
        <v>0.2719665271966527</v>
      </c>
      <c r="U60" s="90">
        <v>4</v>
      </c>
    </row>
    <row r="61" spans="1:21" ht="15">
      <c r="A61" s="85">
        <v>13</v>
      </c>
      <c r="B61" s="86" t="s">
        <v>59</v>
      </c>
      <c r="C61" s="60">
        <v>521</v>
      </c>
      <c r="D61" s="65">
        <v>0.014709619130974901</v>
      </c>
      <c r="E61" s="60">
        <v>204</v>
      </c>
      <c r="F61" s="65">
        <v>0.009537612791621861</v>
      </c>
      <c r="G61" s="87">
        <v>1.5539215686274508</v>
      </c>
      <c r="H61" s="88">
        <v>12</v>
      </c>
      <c r="I61" s="60">
        <v>432</v>
      </c>
      <c r="J61" s="89">
        <v>0.2060185185185186</v>
      </c>
      <c r="K61" s="90">
        <v>-4</v>
      </c>
      <c r="L61" s="14"/>
      <c r="M61" s="14"/>
      <c r="N61" s="85">
        <v>13</v>
      </c>
      <c r="O61" s="86" t="s">
        <v>59</v>
      </c>
      <c r="P61" s="60">
        <v>1140</v>
      </c>
      <c r="Q61" s="65">
        <v>0.01353565576690176</v>
      </c>
      <c r="R61" s="60">
        <v>822</v>
      </c>
      <c r="S61" s="65">
        <v>0.01133793103448276</v>
      </c>
      <c r="T61" s="63">
        <v>0.3868613138686132</v>
      </c>
      <c r="U61" s="90">
        <v>8</v>
      </c>
    </row>
    <row r="62" spans="1:21" ht="15">
      <c r="A62" s="85">
        <v>14</v>
      </c>
      <c r="B62" s="86" t="s">
        <v>85</v>
      </c>
      <c r="C62" s="60">
        <v>459</v>
      </c>
      <c r="D62" s="65">
        <v>0.012959146220954855</v>
      </c>
      <c r="E62" s="60">
        <v>227</v>
      </c>
      <c r="F62" s="65">
        <v>0.010612931880873346</v>
      </c>
      <c r="G62" s="87">
        <v>1.0220264317180616</v>
      </c>
      <c r="H62" s="88">
        <v>6</v>
      </c>
      <c r="I62" s="60">
        <v>376</v>
      </c>
      <c r="J62" s="89">
        <v>0.2207446808510638</v>
      </c>
      <c r="K62" s="90">
        <v>-1</v>
      </c>
      <c r="L62" s="14"/>
      <c r="M62" s="14"/>
      <c r="N62" s="85">
        <v>14</v>
      </c>
      <c r="O62" s="86" t="s">
        <v>40</v>
      </c>
      <c r="P62" s="60">
        <v>1135</v>
      </c>
      <c r="Q62" s="65">
        <v>0.013476288855643418</v>
      </c>
      <c r="R62" s="60">
        <v>1407</v>
      </c>
      <c r="S62" s="65">
        <v>0.01940689655172414</v>
      </c>
      <c r="T62" s="63">
        <v>-0.19331911869225304</v>
      </c>
      <c r="U62" s="90">
        <v>-6</v>
      </c>
    </row>
    <row r="63" spans="1:21" ht="15">
      <c r="A63" s="97">
        <v>15</v>
      </c>
      <c r="B63" s="91" t="s">
        <v>38</v>
      </c>
      <c r="C63" s="68">
        <v>450</v>
      </c>
      <c r="D63" s="73">
        <v>0.012705045314661623</v>
      </c>
      <c r="E63" s="68">
        <v>281</v>
      </c>
      <c r="F63" s="73">
        <v>0.013137594090420309</v>
      </c>
      <c r="G63" s="92">
        <v>0.6014234875444839</v>
      </c>
      <c r="H63" s="93">
        <v>-2</v>
      </c>
      <c r="I63" s="68">
        <v>355</v>
      </c>
      <c r="J63" s="94">
        <v>0.267605633802817</v>
      </c>
      <c r="K63" s="95">
        <v>2</v>
      </c>
      <c r="L63" s="14"/>
      <c r="M63" s="14"/>
      <c r="N63" s="97">
        <v>15</v>
      </c>
      <c r="O63" s="91" t="s">
        <v>113</v>
      </c>
      <c r="P63" s="68">
        <v>1093</v>
      </c>
      <c r="Q63" s="73">
        <v>0.012977606801073354</v>
      </c>
      <c r="R63" s="68">
        <v>834</v>
      </c>
      <c r="S63" s="73">
        <v>0.011503448275862069</v>
      </c>
      <c r="T63" s="71">
        <v>0.31055155875299767</v>
      </c>
      <c r="U63" s="95">
        <v>5</v>
      </c>
    </row>
    <row r="64" spans="1:21" ht="15">
      <c r="A64" s="96">
        <v>16</v>
      </c>
      <c r="B64" s="80" t="s">
        <v>40</v>
      </c>
      <c r="C64" s="52">
        <v>446</v>
      </c>
      <c r="D64" s="57">
        <v>0.012592111578531297</v>
      </c>
      <c r="E64" s="52">
        <v>365</v>
      </c>
      <c r="F64" s="57">
        <v>0.017064846416382253</v>
      </c>
      <c r="G64" s="81">
        <v>0.22191780821917817</v>
      </c>
      <c r="H64" s="82">
        <v>-5</v>
      </c>
      <c r="I64" s="52">
        <v>293</v>
      </c>
      <c r="J64" s="83">
        <v>0.5221843003412969</v>
      </c>
      <c r="K64" s="84">
        <v>9</v>
      </c>
      <c r="L64" s="14"/>
      <c r="M64" s="14"/>
      <c r="N64" s="96">
        <v>16</v>
      </c>
      <c r="O64" s="80" t="s">
        <v>94</v>
      </c>
      <c r="P64" s="52">
        <v>1092</v>
      </c>
      <c r="Q64" s="57">
        <v>0.012965733418821686</v>
      </c>
      <c r="R64" s="52">
        <v>603</v>
      </c>
      <c r="S64" s="57">
        <v>0.008317241379310345</v>
      </c>
      <c r="T64" s="55">
        <v>0.8109452736318408</v>
      </c>
      <c r="U64" s="84">
        <v>15</v>
      </c>
    </row>
    <row r="65" spans="1:21" ht="15">
      <c r="A65" s="85">
        <v>17</v>
      </c>
      <c r="B65" s="86" t="s">
        <v>44</v>
      </c>
      <c r="C65" s="60">
        <v>442</v>
      </c>
      <c r="D65" s="65">
        <v>0.012479177842400971</v>
      </c>
      <c r="E65" s="60">
        <v>517</v>
      </c>
      <c r="F65" s="65">
        <v>0.02417130300621815</v>
      </c>
      <c r="G65" s="87">
        <v>-0.14506769825918764</v>
      </c>
      <c r="H65" s="88">
        <v>-9</v>
      </c>
      <c r="I65" s="60">
        <v>320</v>
      </c>
      <c r="J65" s="89">
        <v>0.3812500000000001</v>
      </c>
      <c r="K65" s="90">
        <v>3</v>
      </c>
      <c r="L65" s="14"/>
      <c r="M65" s="14"/>
      <c r="N65" s="85">
        <v>17</v>
      </c>
      <c r="O65" s="86" t="s">
        <v>38</v>
      </c>
      <c r="P65" s="60">
        <v>1062</v>
      </c>
      <c r="Q65" s="65">
        <v>0.01260953195127164</v>
      </c>
      <c r="R65" s="60">
        <v>1363</v>
      </c>
      <c r="S65" s="65">
        <v>0.0188</v>
      </c>
      <c r="T65" s="63">
        <v>-0.22083639031548052</v>
      </c>
      <c r="U65" s="90">
        <v>-6</v>
      </c>
    </row>
    <row r="66" spans="1:21" ht="15">
      <c r="A66" s="85">
        <v>18</v>
      </c>
      <c r="B66" s="86" t="s">
        <v>101</v>
      </c>
      <c r="C66" s="60">
        <v>420</v>
      </c>
      <c r="D66" s="65">
        <v>0.01185804229368418</v>
      </c>
      <c r="E66" s="60">
        <v>259</v>
      </c>
      <c r="F66" s="65">
        <v>0.012109028005049325</v>
      </c>
      <c r="G66" s="87">
        <v>0.6216216216216217</v>
      </c>
      <c r="H66" s="88">
        <v>-2</v>
      </c>
      <c r="I66" s="60">
        <v>376</v>
      </c>
      <c r="J66" s="89">
        <v>0.11702127659574457</v>
      </c>
      <c r="K66" s="90">
        <v>-5</v>
      </c>
      <c r="L66" s="14"/>
      <c r="M66" s="14"/>
      <c r="N66" s="85">
        <v>18</v>
      </c>
      <c r="O66" s="86" t="s">
        <v>44</v>
      </c>
      <c r="P66" s="60">
        <v>1022</v>
      </c>
      <c r="Q66" s="65">
        <v>0.012134596661204911</v>
      </c>
      <c r="R66" s="60">
        <v>1398</v>
      </c>
      <c r="S66" s="65">
        <v>0.019282758620689656</v>
      </c>
      <c r="T66" s="63">
        <v>-0.2689556509298998</v>
      </c>
      <c r="U66" s="90">
        <v>-9</v>
      </c>
    </row>
    <row r="67" spans="1:21" ht="15">
      <c r="A67" s="85">
        <v>19</v>
      </c>
      <c r="B67" s="86" t="s">
        <v>81</v>
      </c>
      <c r="C67" s="60">
        <v>410</v>
      </c>
      <c r="D67" s="65">
        <v>0.011575707953358367</v>
      </c>
      <c r="E67" s="60">
        <v>161</v>
      </c>
      <c r="F67" s="65">
        <v>0.0075272336247603905</v>
      </c>
      <c r="G67" s="87">
        <v>1.5465838509316772</v>
      </c>
      <c r="H67" s="88">
        <v>16</v>
      </c>
      <c r="I67" s="60">
        <v>289</v>
      </c>
      <c r="J67" s="89">
        <v>0.4186851211072664</v>
      </c>
      <c r="K67" s="90">
        <v>8</v>
      </c>
      <c r="N67" s="85">
        <v>19</v>
      </c>
      <c r="O67" s="86" t="s">
        <v>81</v>
      </c>
      <c r="P67" s="60">
        <v>1007</v>
      </c>
      <c r="Q67" s="65">
        <v>0.011956495927429887</v>
      </c>
      <c r="R67" s="60">
        <v>673</v>
      </c>
      <c r="S67" s="65">
        <v>0.009282758620689655</v>
      </c>
      <c r="T67" s="63">
        <v>0.4962852897473997</v>
      </c>
      <c r="U67" s="90">
        <v>4</v>
      </c>
    </row>
    <row r="68" spans="1:21" ht="15">
      <c r="A68" s="97">
        <v>20</v>
      </c>
      <c r="B68" s="91" t="s">
        <v>143</v>
      </c>
      <c r="C68" s="68">
        <v>393</v>
      </c>
      <c r="D68" s="73">
        <v>0.011095739574804484</v>
      </c>
      <c r="E68" s="68">
        <v>252</v>
      </c>
      <c r="F68" s="73">
        <v>0.011781756977885829</v>
      </c>
      <c r="G68" s="92">
        <v>0.5595238095238095</v>
      </c>
      <c r="H68" s="93">
        <v>-2</v>
      </c>
      <c r="I68" s="68">
        <v>227</v>
      </c>
      <c r="J68" s="94">
        <v>0.7312775330396475</v>
      </c>
      <c r="K68" s="95">
        <v>15</v>
      </c>
      <c r="N68" s="97">
        <v>20</v>
      </c>
      <c r="O68" s="91" t="s">
        <v>102</v>
      </c>
      <c r="P68" s="68">
        <v>1000</v>
      </c>
      <c r="Q68" s="73">
        <v>0.01187338225166821</v>
      </c>
      <c r="R68" s="68">
        <v>652</v>
      </c>
      <c r="S68" s="73">
        <v>0.008993103448275861</v>
      </c>
      <c r="T68" s="71">
        <v>0.5337423312883436</v>
      </c>
      <c r="U68" s="95">
        <v>6</v>
      </c>
    </row>
    <row r="69" spans="1:21" ht="15">
      <c r="A69" s="126" t="s">
        <v>48</v>
      </c>
      <c r="B69" s="127"/>
      <c r="C69" s="26">
        <f>SUM(C49:C68)</f>
        <v>14453</v>
      </c>
      <c r="D69" s="6">
        <f>C69/C71</f>
        <v>0.4080578220728987</v>
      </c>
      <c r="E69" s="26">
        <f>SUM(E49:E68)</f>
        <v>9347</v>
      </c>
      <c r="F69" s="6">
        <f>E69/E71</f>
        <v>0.43700032727102717</v>
      </c>
      <c r="G69" s="17">
        <f>C69/E69-1</f>
        <v>0.5462715309725046</v>
      </c>
      <c r="H69" s="17"/>
      <c r="I69" s="26">
        <f>SUM(I49:I68)</f>
        <v>10507</v>
      </c>
      <c r="J69" s="18">
        <f>C69/I69-1</f>
        <v>0.3755591510421623</v>
      </c>
      <c r="K69" s="19"/>
      <c r="N69" s="126" t="s">
        <v>48</v>
      </c>
      <c r="O69" s="127"/>
      <c r="P69" s="3">
        <f>SUM(P49:P68)</f>
        <v>33603</v>
      </c>
      <c r="Q69" s="6">
        <f>P69/P71</f>
        <v>0.39898126380280685</v>
      </c>
      <c r="R69" s="3">
        <f>SUM(R49:R68)</f>
        <v>29494</v>
      </c>
      <c r="S69" s="6">
        <f>R69/R71</f>
        <v>0.4068137931034483</v>
      </c>
      <c r="T69" s="17">
        <f>P69/R69-1</f>
        <v>0.1393164711466739</v>
      </c>
      <c r="U69" s="106"/>
    </row>
    <row r="70" spans="1:21" ht="15">
      <c r="A70" s="126" t="s">
        <v>12</v>
      </c>
      <c r="B70" s="127"/>
      <c r="C70" s="26">
        <f>C71-SUM(C49:C68)</f>
        <v>20966</v>
      </c>
      <c r="D70" s="6">
        <f>C70/C71</f>
        <v>0.5919421779271012</v>
      </c>
      <c r="E70" s="26">
        <f>E71-SUM(E49:E68)</f>
        <v>12042</v>
      </c>
      <c r="F70" s="6">
        <f>E70/E71</f>
        <v>0.5629996727289729</v>
      </c>
      <c r="G70" s="17">
        <f>C70/E70-1</f>
        <v>0.7410729114764989</v>
      </c>
      <c r="H70" s="17"/>
      <c r="I70" s="26">
        <f>I71-SUM(I49:I68)</f>
        <v>16450</v>
      </c>
      <c r="J70" s="18">
        <f>C70/I70-1</f>
        <v>0.2745288753799393</v>
      </c>
      <c r="K70" s="19"/>
      <c r="N70" s="126" t="s">
        <v>12</v>
      </c>
      <c r="O70" s="127"/>
      <c r="P70" s="3">
        <f>P71-SUM(P49:P68)</f>
        <v>50619</v>
      </c>
      <c r="Q70" s="6">
        <f>P70/P71</f>
        <v>0.6010187361971931</v>
      </c>
      <c r="R70" s="3">
        <f>R71-SUM(R49:R68)</f>
        <v>43006</v>
      </c>
      <c r="S70" s="6">
        <f>R70/R71</f>
        <v>0.5931862068965518</v>
      </c>
      <c r="T70" s="17">
        <f>P70/R70-1</f>
        <v>0.1770218109101056</v>
      </c>
      <c r="U70" s="107"/>
    </row>
    <row r="71" spans="1:21" ht="15">
      <c r="A71" s="128" t="s">
        <v>36</v>
      </c>
      <c r="B71" s="129"/>
      <c r="C71" s="24">
        <v>35419</v>
      </c>
      <c r="D71" s="98">
        <v>1</v>
      </c>
      <c r="E71" s="24">
        <v>21389</v>
      </c>
      <c r="F71" s="98">
        <v>1</v>
      </c>
      <c r="G71" s="20">
        <v>0.6559446444434054</v>
      </c>
      <c r="H71" s="20"/>
      <c r="I71" s="24">
        <v>26957</v>
      </c>
      <c r="J71" s="44">
        <v>0.31390733390214054</v>
      </c>
      <c r="K71" s="99"/>
      <c r="N71" s="128" t="s">
        <v>36</v>
      </c>
      <c r="O71" s="129"/>
      <c r="P71" s="24">
        <v>84222</v>
      </c>
      <c r="Q71" s="98">
        <v>1</v>
      </c>
      <c r="R71" s="24">
        <v>72500</v>
      </c>
      <c r="S71" s="98">
        <v>1</v>
      </c>
      <c r="T71" s="108">
        <v>0.1616827586206897</v>
      </c>
      <c r="U71" s="99"/>
    </row>
    <row r="72" spans="1:14" ht="15">
      <c r="A72" t="s">
        <v>119</v>
      </c>
      <c r="N72" t="s">
        <v>119</v>
      </c>
    </row>
    <row r="73" spans="1:14" ht="15">
      <c r="A73" s="9" t="s">
        <v>118</v>
      </c>
      <c r="N73" s="9" t="s">
        <v>118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28125" style="0" customWidth="1"/>
    <col min="16" max="16" width="9.421875" style="0" customWidth="1"/>
    <col min="17" max="17" width="20.8515625" style="0" customWidth="1"/>
    <col min="18" max="22" width="11.00390625" style="0" customWidth="1"/>
  </cols>
  <sheetData>
    <row r="1" spans="2:15" ht="15">
      <c r="B1" t="s">
        <v>3</v>
      </c>
      <c r="D1" s="48"/>
      <c r="O1" s="49">
        <v>44288</v>
      </c>
    </row>
    <row r="2" spans="2:15" ht="14.25" customHeight="1">
      <c r="B2" s="173" t="s">
        <v>93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4.25" customHeight="1">
      <c r="B3" s="174" t="s">
        <v>14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4" t="s">
        <v>0</v>
      </c>
      <c r="C5" s="166" t="s">
        <v>1</v>
      </c>
      <c r="D5" s="156" t="s">
        <v>124</v>
      </c>
      <c r="E5" s="157"/>
      <c r="F5" s="157"/>
      <c r="G5" s="157"/>
      <c r="H5" s="158"/>
      <c r="I5" s="157" t="s">
        <v>97</v>
      </c>
      <c r="J5" s="157"/>
      <c r="K5" s="156" t="s">
        <v>125</v>
      </c>
      <c r="L5" s="157"/>
      <c r="M5" s="157"/>
      <c r="N5" s="157"/>
      <c r="O5" s="158"/>
    </row>
    <row r="6" spans="2:15" ht="14.25" customHeight="1">
      <c r="B6" s="155"/>
      <c r="C6" s="167"/>
      <c r="D6" s="130" t="s">
        <v>126</v>
      </c>
      <c r="E6" s="131"/>
      <c r="F6" s="131"/>
      <c r="G6" s="131"/>
      <c r="H6" s="132"/>
      <c r="I6" s="131" t="s">
        <v>98</v>
      </c>
      <c r="J6" s="131"/>
      <c r="K6" s="130" t="s">
        <v>127</v>
      </c>
      <c r="L6" s="131"/>
      <c r="M6" s="131"/>
      <c r="N6" s="131"/>
      <c r="O6" s="132"/>
    </row>
    <row r="7" spans="2:15" ht="14.25" customHeight="1">
      <c r="B7" s="155"/>
      <c r="C7" s="155"/>
      <c r="D7" s="133">
        <v>2021</v>
      </c>
      <c r="E7" s="134"/>
      <c r="F7" s="159">
        <v>2020</v>
      </c>
      <c r="G7" s="159"/>
      <c r="H7" s="137" t="s">
        <v>5</v>
      </c>
      <c r="I7" s="162">
        <v>2021</v>
      </c>
      <c r="J7" s="133" t="s">
        <v>128</v>
      </c>
      <c r="K7" s="133">
        <v>2021</v>
      </c>
      <c r="L7" s="134"/>
      <c r="M7" s="159">
        <v>2020</v>
      </c>
      <c r="N7" s="134"/>
      <c r="O7" s="165" t="s">
        <v>5</v>
      </c>
    </row>
    <row r="8" spans="2:15" ht="14.25" customHeight="1">
      <c r="B8" s="141" t="s">
        <v>6</v>
      </c>
      <c r="C8" s="141" t="s">
        <v>7</v>
      </c>
      <c r="D8" s="135"/>
      <c r="E8" s="136"/>
      <c r="F8" s="160"/>
      <c r="G8" s="160"/>
      <c r="H8" s="138"/>
      <c r="I8" s="163"/>
      <c r="J8" s="164"/>
      <c r="K8" s="135"/>
      <c r="L8" s="136"/>
      <c r="M8" s="160"/>
      <c r="N8" s="136"/>
      <c r="O8" s="165"/>
    </row>
    <row r="9" spans="2:15" ht="14.25" customHeight="1">
      <c r="B9" s="141"/>
      <c r="C9" s="141"/>
      <c r="D9" s="116" t="s">
        <v>8</v>
      </c>
      <c r="E9" s="117" t="s">
        <v>2</v>
      </c>
      <c r="F9" s="113" t="s">
        <v>8</v>
      </c>
      <c r="G9" s="38" t="s">
        <v>2</v>
      </c>
      <c r="H9" s="143" t="s">
        <v>9</v>
      </c>
      <c r="I9" s="39" t="s">
        <v>8</v>
      </c>
      <c r="J9" s="170" t="s">
        <v>129</v>
      </c>
      <c r="K9" s="116" t="s">
        <v>8</v>
      </c>
      <c r="L9" s="37" t="s">
        <v>2</v>
      </c>
      <c r="M9" s="113" t="s">
        <v>8</v>
      </c>
      <c r="N9" s="37" t="s">
        <v>2</v>
      </c>
      <c r="O9" s="168" t="s">
        <v>9</v>
      </c>
    </row>
    <row r="10" spans="2:15" ht="14.25" customHeight="1">
      <c r="B10" s="142"/>
      <c r="C10" s="142"/>
      <c r="D10" s="115" t="s">
        <v>10</v>
      </c>
      <c r="E10" s="114" t="s">
        <v>11</v>
      </c>
      <c r="F10" s="36" t="s">
        <v>10</v>
      </c>
      <c r="G10" s="41" t="s">
        <v>11</v>
      </c>
      <c r="H10" s="144"/>
      <c r="I10" s="40" t="s">
        <v>10</v>
      </c>
      <c r="J10" s="171"/>
      <c r="K10" s="115" t="s">
        <v>10</v>
      </c>
      <c r="L10" s="114" t="s">
        <v>11</v>
      </c>
      <c r="M10" s="36" t="s">
        <v>10</v>
      </c>
      <c r="N10" s="114" t="s">
        <v>11</v>
      </c>
      <c r="O10" s="169"/>
    </row>
    <row r="11" spans="2:15" ht="14.25" customHeight="1">
      <c r="B11" s="50">
        <v>1</v>
      </c>
      <c r="C11" s="51" t="s">
        <v>25</v>
      </c>
      <c r="D11" s="52">
        <v>1262</v>
      </c>
      <c r="E11" s="53">
        <v>0.16423737636647578</v>
      </c>
      <c r="F11" s="52">
        <v>564</v>
      </c>
      <c r="G11" s="54">
        <v>0.13031423290203328</v>
      </c>
      <c r="H11" s="55">
        <v>1.2375886524822697</v>
      </c>
      <c r="I11" s="56">
        <v>920</v>
      </c>
      <c r="J11" s="57">
        <v>0.37173913043478257</v>
      </c>
      <c r="K11" s="52">
        <v>2860</v>
      </c>
      <c r="L11" s="53">
        <v>0.15816834420971132</v>
      </c>
      <c r="M11" s="52">
        <v>1915</v>
      </c>
      <c r="N11" s="54">
        <v>0.14302785868996937</v>
      </c>
      <c r="O11" s="55">
        <v>0.4934725848563968</v>
      </c>
    </row>
    <row r="12" spans="2:15" ht="14.25" customHeight="1">
      <c r="B12" s="58">
        <v>2</v>
      </c>
      <c r="C12" s="59" t="s">
        <v>22</v>
      </c>
      <c r="D12" s="60">
        <v>953</v>
      </c>
      <c r="E12" s="61">
        <v>0.12402394586153045</v>
      </c>
      <c r="F12" s="60">
        <v>509</v>
      </c>
      <c r="G12" s="62">
        <v>0.11760628465804067</v>
      </c>
      <c r="H12" s="63">
        <v>0.8722986247544204</v>
      </c>
      <c r="I12" s="64">
        <v>827</v>
      </c>
      <c r="J12" s="65">
        <v>0.1523579201934704</v>
      </c>
      <c r="K12" s="60">
        <v>2563</v>
      </c>
      <c r="L12" s="61">
        <v>0.1417431700033182</v>
      </c>
      <c r="M12" s="60">
        <v>1779</v>
      </c>
      <c r="N12" s="62">
        <v>0.13287026663679138</v>
      </c>
      <c r="O12" s="63">
        <v>0.4406970207982013</v>
      </c>
    </row>
    <row r="13" spans="2:15" ht="14.25" customHeight="1">
      <c r="B13" s="58">
        <v>3</v>
      </c>
      <c r="C13" s="59" t="s">
        <v>27</v>
      </c>
      <c r="D13" s="60">
        <v>1006</v>
      </c>
      <c r="E13" s="61">
        <v>0.13092139510671524</v>
      </c>
      <c r="F13" s="60">
        <v>516</v>
      </c>
      <c r="G13" s="62">
        <v>0.11922365988909427</v>
      </c>
      <c r="H13" s="63">
        <v>0.9496124031007751</v>
      </c>
      <c r="I13" s="64">
        <v>779</v>
      </c>
      <c r="J13" s="65">
        <v>0.2913992297817716</v>
      </c>
      <c r="K13" s="60">
        <v>2474</v>
      </c>
      <c r="L13" s="61">
        <v>0.13682114810308593</v>
      </c>
      <c r="M13" s="60">
        <v>1626</v>
      </c>
      <c r="N13" s="62">
        <v>0.12144297557696616</v>
      </c>
      <c r="O13" s="63">
        <v>0.5215252152521526</v>
      </c>
    </row>
    <row r="14" spans="2:15" ht="14.25" customHeight="1">
      <c r="B14" s="58">
        <v>4</v>
      </c>
      <c r="C14" s="59" t="s">
        <v>57</v>
      </c>
      <c r="D14" s="60">
        <v>718</v>
      </c>
      <c r="E14" s="61">
        <v>0.09344091618948465</v>
      </c>
      <c r="F14" s="60">
        <v>419</v>
      </c>
      <c r="G14" s="62">
        <v>0.09681146025878004</v>
      </c>
      <c r="H14" s="63">
        <v>0.7136038186157518</v>
      </c>
      <c r="I14" s="64">
        <v>493</v>
      </c>
      <c r="J14" s="65">
        <v>0.45638945233265726</v>
      </c>
      <c r="K14" s="60">
        <v>1620</v>
      </c>
      <c r="L14" s="61">
        <v>0.08959185930759872</v>
      </c>
      <c r="M14" s="60">
        <v>972</v>
      </c>
      <c r="N14" s="62">
        <v>0.07259690790947793</v>
      </c>
      <c r="O14" s="63">
        <v>0.6666666666666667</v>
      </c>
    </row>
    <row r="15" spans="2:15" ht="14.25" customHeight="1">
      <c r="B15" s="66">
        <v>5</v>
      </c>
      <c r="C15" s="67" t="s">
        <v>19</v>
      </c>
      <c r="D15" s="68">
        <v>554</v>
      </c>
      <c r="E15" s="69">
        <v>0.07209786569495055</v>
      </c>
      <c r="F15" s="68">
        <v>573</v>
      </c>
      <c r="G15" s="70">
        <v>0.13239371534195934</v>
      </c>
      <c r="H15" s="71">
        <v>-0.03315881326352532</v>
      </c>
      <c r="I15" s="72">
        <v>504</v>
      </c>
      <c r="J15" s="73">
        <v>0.0992063492063493</v>
      </c>
      <c r="K15" s="68">
        <v>1580</v>
      </c>
      <c r="L15" s="69">
        <v>0.08737971463333702</v>
      </c>
      <c r="M15" s="68">
        <v>1254</v>
      </c>
      <c r="N15" s="70">
        <v>0.09365897378444993</v>
      </c>
      <c r="O15" s="71">
        <v>0.2599681020733653</v>
      </c>
    </row>
    <row r="16" spans="2:15" ht="14.25" customHeight="1">
      <c r="B16" s="50">
        <v>6</v>
      </c>
      <c r="C16" s="51" t="s">
        <v>28</v>
      </c>
      <c r="D16" s="52">
        <v>727</v>
      </c>
      <c r="E16" s="53">
        <v>0.0946121811556481</v>
      </c>
      <c r="F16" s="52">
        <v>303</v>
      </c>
      <c r="G16" s="54">
        <v>0.07000924214417745</v>
      </c>
      <c r="H16" s="55">
        <v>1.3993399339933994</v>
      </c>
      <c r="I16" s="56">
        <v>485</v>
      </c>
      <c r="J16" s="57">
        <v>0.49896907216494846</v>
      </c>
      <c r="K16" s="52">
        <v>1432</v>
      </c>
      <c r="L16" s="53">
        <v>0.07919477933856875</v>
      </c>
      <c r="M16" s="52">
        <v>1186</v>
      </c>
      <c r="N16" s="54">
        <v>0.08858017775786094</v>
      </c>
      <c r="O16" s="55">
        <v>0.20741989881956147</v>
      </c>
    </row>
    <row r="17" spans="2:15" ht="14.25" customHeight="1">
      <c r="B17" s="58">
        <v>7</v>
      </c>
      <c r="C17" s="59" t="s">
        <v>32</v>
      </c>
      <c r="D17" s="60">
        <v>554</v>
      </c>
      <c r="E17" s="61">
        <v>0.07209786569495055</v>
      </c>
      <c r="F17" s="60">
        <v>451</v>
      </c>
      <c r="G17" s="62">
        <v>0.10420517560073937</v>
      </c>
      <c r="H17" s="63">
        <v>0.22838137472283804</v>
      </c>
      <c r="I17" s="64">
        <v>432</v>
      </c>
      <c r="J17" s="65">
        <v>0.28240740740740744</v>
      </c>
      <c r="K17" s="60">
        <v>1264</v>
      </c>
      <c r="L17" s="61">
        <v>0.06990377170666962</v>
      </c>
      <c r="M17" s="60">
        <v>1619</v>
      </c>
      <c r="N17" s="62">
        <v>0.12092015833893495</v>
      </c>
      <c r="O17" s="63">
        <v>-0.21927115503397154</v>
      </c>
    </row>
    <row r="18" spans="2:15" ht="14.25" customHeight="1">
      <c r="B18" s="58">
        <v>8</v>
      </c>
      <c r="C18" s="59" t="s">
        <v>20</v>
      </c>
      <c r="D18" s="60">
        <v>520</v>
      </c>
      <c r="E18" s="61">
        <v>0.0676730869338886</v>
      </c>
      <c r="F18" s="60">
        <v>283</v>
      </c>
      <c r="G18" s="62">
        <v>0.06538817005545286</v>
      </c>
      <c r="H18" s="63">
        <v>0.8374558303886925</v>
      </c>
      <c r="I18" s="64">
        <v>359</v>
      </c>
      <c r="J18" s="65">
        <v>0.44846796657381605</v>
      </c>
      <c r="K18" s="60">
        <v>1185</v>
      </c>
      <c r="L18" s="61">
        <v>0.06553478597500277</v>
      </c>
      <c r="M18" s="60">
        <v>696</v>
      </c>
      <c r="N18" s="62">
        <v>0.051982971095675554</v>
      </c>
      <c r="O18" s="63">
        <v>0.7025862068965518</v>
      </c>
    </row>
    <row r="19" spans="2:15" ht="14.25" customHeight="1">
      <c r="B19" s="58">
        <v>9</v>
      </c>
      <c r="C19" s="59" t="s">
        <v>29</v>
      </c>
      <c r="D19" s="60">
        <v>395</v>
      </c>
      <c r="E19" s="61">
        <v>0.05140551795939615</v>
      </c>
      <c r="F19" s="60">
        <v>229</v>
      </c>
      <c r="G19" s="62">
        <v>0.052911275415896485</v>
      </c>
      <c r="H19" s="63">
        <v>0.7248908296943231</v>
      </c>
      <c r="I19" s="64">
        <v>284</v>
      </c>
      <c r="J19" s="65">
        <v>0.39084507042253525</v>
      </c>
      <c r="K19" s="60">
        <v>959</v>
      </c>
      <c r="L19" s="61">
        <v>0.05303616856542418</v>
      </c>
      <c r="M19" s="60">
        <v>785</v>
      </c>
      <c r="N19" s="62">
        <v>0.0586302188363582</v>
      </c>
      <c r="O19" s="63">
        <v>0.22165605095541396</v>
      </c>
    </row>
    <row r="20" spans="2:15" ht="14.25" customHeight="1">
      <c r="B20" s="66">
        <v>10</v>
      </c>
      <c r="C20" s="67" t="s">
        <v>21</v>
      </c>
      <c r="D20" s="68">
        <v>339</v>
      </c>
      <c r="E20" s="69">
        <v>0.04411764705882353</v>
      </c>
      <c r="F20" s="68">
        <v>202</v>
      </c>
      <c r="G20" s="70">
        <v>0.0466728280961183</v>
      </c>
      <c r="H20" s="71">
        <v>0.6782178217821782</v>
      </c>
      <c r="I20" s="72">
        <v>280</v>
      </c>
      <c r="J20" s="73">
        <v>0.21071428571428563</v>
      </c>
      <c r="K20" s="68">
        <v>794</v>
      </c>
      <c r="L20" s="69">
        <v>0.04391107178409468</v>
      </c>
      <c r="M20" s="68">
        <v>765</v>
      </c>
      <c r="N20" s="70">
        <v>0.05713645529912615</v>
      </c>
      <c r="O20" s="71">
        <v>0.03790849673202623</v>
      </c>
    </row>
    <row r="21" spans="2:15" ht="14.25" customHeight="1">
      <c r="B21" s="50">
        <v>11</v>
      </c>
      <c r="C21" s="51" t="s">
        <v>30</v>
      </c>
      <c r="D21" s="52">
        <v>223</v>
      </c>
      <c r="E21" s="53">
        <v>0.029021343050494534</v>
      </c>
      <c r="F21" s="52">
        <v>91</v>
      </c>
      <c r="G21" s="54">
        <v>0.021025878003696857</v>
      </c>
      <c r="H21" s="55">
        <v>1.4505494505494507</v>
      </c>
      <c r="I21" s="56">
        <v>114</v>
      </c>
      <c r="J21" s="57">
        <v>0.9561403508771931</v>
      </c>
      <c r="K21" s="52">
        <v>428</v>
      </c>
      <c r="L21" s="53">
        <v>0.023669948014600154</v>
      </c>
      <c r="M21" s="52">
        <v>276</v>
      </c>
      <c r="N21" s="54">
        <v>0.020613936813802376</v>
      </c>
      <c r="O21" s="55">
        <v>0.5507246376811594</v>
      </c>
    </row>
    <row r="22" spans="2:15" ht="14.25" customHeight="1">
      <c r="B22" s="58">
        <v>12</v>
      </c>
      <c r="C22" s="59" t="s">
        <v>71</v>
      </c>
      <c r="D22" s="60">
        <v>142</v>
      </c>
      <c r="E22" s="61">
        <v>0.018479958355023425</v>
      </c>
      <c r="F22" s="60">
        <v>45</v>
      </c>
      <c r="G22" s="62">
        <v>0.010397412199630314</v>
      </c>
      <c r="H22" s="63">
        <v>2.1555555555555554</v>
      </c>
      <c r="I22" s="64">
        <v>103</v>
      </c>
      <c r="J22" s="65">
        <v>0.3786407766990292</v>
      </c>
      <c r="K22" s="60">
        <v>320</v>
      </c>
      <c r="L22" s="61">
        <v>0.017697157394093575</v>
      </c>
      <c r="M22" s="60">
        <v>122</v>
      </c>
      <c r="N22" s="62">
        <v>0.009111957577115543</v>
      </c>
      <c r="O22" s="63">
        <v>1.622950819672131</v>
      </c>
    </row>
    <row r="23" spans="2:15" ht="14.25" customHeight="1">
      <c r="B23" s="58">
        <v>13</v>
      </c>
      <c r="C23" s="59" t="s">
        <v>18</v>
      </c>
      <c r="D23" s="60">
        <v>30</v>
      </c>
      <c r="E23" s="61">
        <v>0.0039042165538781884</v>
      </c>
      <c r="F23" s="60">
        <v>31</v>
      </c>
      <c r="G23" s="62">
        <v>0.007162661737523105</v>
      </c>
      <c r="H23" s="63">
        <v>-0.032258064516129004</v>
      </c>
      <c r="I23" s="64">
        <v>29</v>
      </c>
      <c r="J23" s="65">
        <v>0.034482758620689724</v>
      </c>
      <c r="K23" s="60">
        <v>78</v>
      </c>
      <c r="L23" s="61">
        <v>0.004313682114810309</v>
      </c>
      <c r="M23" s="60">
        <v>86</v>
      </c>
      <c r="N23" s="62">
        <v>0.006423183210097842</v>
      </c>
      <c r="O23" s="63">
        <v>-0.09302325581395354</v>
      </c>
    </row>
    <row r="24" spans="2:15" ht="14.25" customHeight="1">
      <c r="B24" s="58">
        <v>14</v>
      </c>
      <c r="C24" s="59" t="s">
        <v>99</v>
      </c>
      <c r="D24" s="60">
        <v>34</v>
      </c>
      <c r="E24" s="61">
        <v>0.004424778761061947</v>
      </c>
      <c r="F24" s="60">
        <v>6</v>
      </c>
      <c r="G24" s="62">
        <v>0.0013863216266173752</v>
      </c>
      <c r="H24" s="63">
        <v>4.666666666666667</v>
      </c>
      <c r="I24" s="64">
        <v>29</v>
      </c>
      <c r="J24" s="65">
        <v>0.17241379310344818</v>
      </c>
      <c r="K24" s="60">
        <v>77</v>
      </c>
      <c r="L24" s="61">
        <v>0.004258378497953766</v>
      </c>
      <c r="M24" s="60">
        <v>13</v>
      </c>
      <c r="N24" s="62">
        <v>0.0009709462992008365</v>
      </c>
      <c r="O24" s="63">
        <v>4.923076923076923</v>
      </c>
    </row>
    <row r="25" spans="2:15" ht="15">
      <c r="B25" s="66">
        <v>15</v>
      </c>
      <c r="C25" s="67" t="s">
        <v>100</v>
      </c>
      <c r="D25" s="68">
        <v>32</v>
      </c>
      <c r="E25" s="69">
        <v>0.004164497657470068</v>
      </c>
      <c r="F25" s="68">
        <v>10</v>
      </c>
      <c r="G25" s="70">
        <v>0.0023105360443622922</v>
      </c>
      <c r="H25" s="71">
        <v>2.2</v>
      </c>
      <c r="I25" s="72">
        <v>23</v>
      </c>
      <c r="J25" s="73">
        <v>0.3913043478260869</v>
      </c>
      <c r="K25" s="68">
        <v>72</v>
      </c>
      <c r="L25" s="69">
        <v>0.003981860413671054</v>
      </c>
      <c r="M25" s="68">
        <v>50</v>
      </c>
      <c r="N25" s="70">
        <v>0.0037344088430801402</v>
      </c>
      <c r="O25" s="71">
        <v>0.43999999999999995</v>
      </c>
    </row>
    <row r="26" spans="2:15" ht="15">
      <c r="B26" s="126" t="s">
        <v>54</v>
      </c>
      <c r="C26" s="127"/>
      <c r="D26" s="26">
        <f>SUM(D11:D25)</f>
        <v>7489</v>
      </c>
      <c r="E26" s="4">
        <f>D26/D28</f>
        <v>0.9746225923997918</v>
      </c>
      <c r="F26" s="26">
        <f>SUM(F11:F25)</f>
        <v>4232</v>
      </c>
      <c r="G26" s="4">
        <f>F26/F28</f>
        <v>0.977818853974122</v>
      </c>
      <c r="H26" s="7">
        <f>D26/F26-1</f>
        <v>0.7696124763705103</v>
      </c>
      <c r="I26" s="26">
        <f>SUM(I11:I25)</f>
        <v>5661</v>
      </c>
      <c r="J26" s="4">
        <f>D26/I26-1</f>
        <v>0.3229111464405583</v>
      </c>
      <c r="K26" s="26">
        <f>SUM(K11:K25)</f>
        <v>17706</v>
      </c>
      <c r="L26" s="4">
        <f>K26/K28</f>
        <v>0.97920584006194</v>
      </c>
      <c r="M26" s="26">
        <f>SUM(M11:M25)</f>
        <v>13144</v>
      </c>
      <c r="N26" s="4">
        <f>M26/M28</f>
        <v>0.9817013966689073</v>
      </c>
      <c r="O26" s="7">
        <f>K26/M26-1</f>
        <v>0.3470785149117468</v>
      </c>
    </row>
    <row r="27" spans="2:15" ht="15">
      <c r="B27" s="126" t="s">
        <v>12</v>
      </c>
      <c r="C27" s="127"/>
      <c r="D27" s="3">
        <f>D28-SUM(D11:D25)</f>
        <v>195</v>
      </c>
      <c r="E27" s="4">
        <f>D27/D28</f>
        <v>0.025377407600208225</v>
      </c>
      <c r="F27" s="3">
        <f>F28-SUM(F11:F25)</f>
        <v>96</v>
      </c>
      <c r="G27" s="6">
        <f>F27/F28</f>
        <v>0.022181146025878003</v>
      </c>
      <c r="H27" s="7">
        <f>D27/F27-1</f>
        <v>1.03125</v>
      </c>
      <c r="I27" s="3">
        <f>I28-SUM(I11:I25)</f>
        <v>111</v>
      </c>
      <c r="J27" s="8">
        <f>D27/I27-1</f>
        <v>0.7567567567567568</v>
      </c>
      <c r="K27" s="3">
        <f>K28-SUM(K11:K25)</f>
        <v>376</v>
      </c>
      <c r="L27" s="4">
        <f>K27/K28</f>
        <v>0.02079415993805995</v>
      </c>
      <c r="M27" s="3">
        <f>M28-SUM(M11:M25)</f>
        <v>245</v>
      </c>
      <c r="N27" s="4">
        <f>M27/M28</f>
        <v>0.018298603331092688</v>
      </c>
      <c r="O27" s="7">
        <f>K27/M27-1</f>
        <v>0.5346938775510204</v>
      </c>
    </row>
    <row r="28" spans="2:15" ht="15">
      <c r="B28" s="128" t="s">
        <v>13</v>
      </c>
      <c r="C28" s="129"/>
      <c r="D28" s="45">
        <v>7684</v>
      </c>
      <c r="E28" s="74">
        <v>1</v>
      </c>
      <c r="F28" s="45">
        <v>4328</v>
      </c>
      <c r="G28" s="75">
        <v>0.9999999999999999</v>
      </c>
      <c r="H28" s="42">
        <v>0.7754158964879851</v>
      </c>
      <c r="I28" s="46">
        <v>5772</v>
      </c>
      <c r="J28" s="43">
        <v>0.33125433125433124</v>
      </c>
      <c r="K28" s="45">
        <v>18082</v>
      </c>
      <c r="L28" s="74">
        <v>1</v>
      </c>
      <c r="M28" s="45">
        <v>13389</v>
      </c>
      <c r="N28" s="75">
        <v>1.0000000000000004</v>
      </c>
      <c r="O28" s="42">
        <v>0.3505116140115019</v>
      </c>
    </row>
    <row r="29" spans="2:3" ht="15">
      <c r="B29" t="s">
        <v>119</v>
      </c>
      <c r="C29" s="21"/>
    </row>
    <row r="30" ht="15">
      <c r="B30" s="9" t="s">
        <v>118</v>
      </c>
    </row>
    <row r="31" ht="15">
      <c r="B31" s="22"/>
    </row>
    <row r="32" spans="2:23" ht="15">
      <c r="B32" s="152" t="s">
        <v>144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21"/>
      <c r="P32" s="152" t="s">
        <v>115</v>
      </c>
      <c r="Q32" s="152"/>
      <c r="R32" s="152"/>
      <c r="S32" s="152"/>
      <c r="T32" s="152"/>
      <c r="U32" s="152"/>
      <c r="V32" s="152"/>
      <c r="W32" s="152"/>
    </row>
    <row r="33" spans="2:23" ht="15">
      <c r="B33" s="153" t="s">
        <v>145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21"/>
      <c r="P33" s="153" t="s">
        <v>116</v>
      </c>
      <c r="Q33" s="153"/>
      <c r="R33" s="153"/>
      <c r="S33" s="153"/>
      <c r="T33" s="153"/>
      <c r="U33" s="153"/>
      <c r="V33" s="153"/>
      <c r="W33" s="153"/>
    </row>
    <row r="34" spans="2:23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P34" s="15"/>
      <c r="Q34" s="15"/>
      <c r="R34" s="15"/>
      <c r="S34" s="15"/>
      <c r="T34" s="15"/>
      <c r="U34" s="15"/>
      <c r="V34" s="76"/>
      <c r="W34" s="77" t="s">
        <v>4</v>
      </c>
    </row>
    <row r="35" spans="2:23" ht="15">
      <c r="B35" s="166" t="s">
        <v>0</v>
      </c>
      <c r="C35" s="166" t="s">
        <v>47</v>
      </c>
      <c r="D35" s="156" t="s">
        <v>124</v>
      </c>
      <c r="E35" s="157"/>
      <c r="F35" s="157"/>
      <c r="G35" s="157"/>
      <c r="H35" s="157"/>
      <c r="I35" s="158"/>
      <c r="J35" s="156" t="s">
        <v>97</v>
      </c>
      <c r="K35" s="157"/>
      <c r="L35" s="158"/>
      <c r="P35" s="154" t="s">
        <v>0</v>
      </c>
      <c r="Q35" s="154" t="s">
        <v>47</v>
      </c>
      <c r="R35" s="156" t="s">
        <v>125</v>
      </c>
      <c r="S35" s="157"/>
      <c r="T35" s="157"/>
      <c r="U35" s="157"/>
      <c r="V35" s="157"/>
      <c r="W35" s="158"/>
    </row>
    <row r="36" spans="2:23" ht="15" customHeight="1">
      <c r="B36" s="167"/>
      <c r="C36" s="167"/>
      <c r="D36" s="130" t="s">
        <v>126</v>
      </c>
      <c r="E36" s="131"/>
      <c r="F36" s="131"/>
      <c r="G36" s="131"/>
      <c r="H36" s="131"/>
      <c r="I36" s="132"/>
      <c r="J36" s="130" t="s">
        <v>98</v>
      </c>
      <c r="K36" s="131"/>
      <c r="L36" s="132"/>
      <c r="P36" s="155"/>
      <c r="Q36" s="155"/>
      <c r="R36" s="130" t="s">
        <v>127</v>
      </c>
      <c r="S36" s="131"/>
      <c r="T36" s="131"/>
      <c r="U36" s="131"/>
      <c r="V36" s="131"/>
      <c r="W36" s="132"/>
    </row>
    <row r="37" spans="2:23" ht="15" customHeight="1">
      <c r="B37" s="167"/>
      <c r="C37" s="167"/>
      <c r="D37" s="133">
        <v>2021</v>
      </c>
      <c r="E37" s="134"/>
      <c r="F37" s="159">
        <v>2020</v>
      </c>
      <c r="G37" s="134"/>
      <c r="H37" s="137" t="s">
        <v>5</v>
      </c>
      <c r="I37" s="147" t="s">
        <v>55</v>
      </c>
      <c r="J37" s="161">
        <v>2021</v>
      </c>
      <c r="K37" s="148" t="s">
        <v>128</v>
      </c>
      <c r="L37" s="147" t="s">
        <v>132</v>
      </c>
      <c r="P37" s="155"/>
      <c r="Q37" s="155"/>
      <c r="R37" s="133">
        <v>2021</v>
      </c>
      <c r="S37" s="134"/>
      <c r="T37" s="133">
        <v>2020</v>
      </c>
      <c r="U37" s="134"/>
      <c r="V37" s="137" t="s">
        <v>5</v>
      </c>
      <c r="W37" s="139" t="s">
        <v>87</v>
      </c>
    </row>
    <row r="38" spans="2:23" ht="15">
      <c r="B38" s="181" t="s">
        <v>6</v>
      </c>
      <c r="C38" s="181" t="s">
        <v>47</v>
      </c>
      <c r="D38" s="135"/>
      <c r="E38" s="136"/>
      <c r="F38" s="160"/>
      <c r="G38" s="136"/>
      <c r="H38" s="138"/>
      <c r="I38" s="148"/>
      <c r="J38" s="161"/>
      <c r="K38" s="148"/>
      <c r="L38" s="148"/>
      <c r="P38" s="141" t="s">
        <v>6</v>
      </c>
      <c r="Q38" s="141" t="s">
        <v>47</v>
      </c>
      <c r="R38" s="135"/>
      <c r="S38" s="136"/>
      <c r="T38" s="135"/>
      <c r="U38" s="136"/>
      <c r="V38" s="138"/>
      <c r="W38" s="140"/>
    </row>
    <row r="39" spans="2:23" ht="15" customHeight="1">
      <c r="B39" s="181"/>
      <c r="C39" s="181"/>
      <c r="D39" s="119" t="s">
        <v>8</v>
      </c>
      <c r="E39" s="78" t="s">
        <v>2</v>
      </c>
      <c r="F39" s="119" t="s">
        <v>8</v>
      </c>
      <c r="G39" s="78" t="s">
        <v>2</v>
      </c>
      <c r="H39" s="143" t="s">
        <v>9</v>
      </c>
      <c r="I39" s="143" t="s">
        <v>56</v>
      </c>
      <c r="J39" s="79" t="s">
        <v>8</v>
      </c>
      <c r="K39" s="149" t="s">
        <v>129</v>
      </c>
      <c r="L39" s="149" t="s">
        <v>133</v>
      </c>
      <c r="P39" s="141"/>
      <c r="Q39" s="141"/>
      <c r="R39" s="119" t="s">
        <v>8</v>
      </c>
      <c r="S39" s="78" t="s">
        <v>2</v>
      </c>
      <c r="T39" s="119" t="s">
        <v>8</v>
      </c>
      <c r="U39" s="78" t="s">
        <v>2</v>
      </c>
      <c r="V39" s="143" t="s">
        <v>9</v>
      </c>
      <c r="W39" s="145" t="s">
        <v>88</v>
      </c>
    </row>
    <row r="40" spans="2:23" ht="14.25" customHeight="1">
      <c r="B40" s="182"/>
      <c r="C40" s="182"/>
      <c r="D40" s="122" t="s">
        <v>10</v>
      </c>
      <c r="E40" s="41" t="s">
        <v>11</v>
      </c>
      <c r="F40" s="122" t="s">
        <v>10</v>
      </c>
      <c r="G40" s="41" t="s">
        <v>11</v>
      </c>
      <c r="H40" s="151"/>
      <c r="I40" s="151"/>
      <c r="J40" s="122" t="s">
        <v>10</v>
      </c>
      <c r="K40" s="150"/>
      <c r="L40" s="150"/>
      <c r="P40" s="142"/>
      <c r="Q40" s="142"/>
      <c r="R40" s="122" t="s">
        <v>10</v>
      </c>
      <c r="S40" s="41" t="s">
        <v>11</v>
      </c>
      <c r="T40" s="122" t="s">
        <v>10</v>
      </c>
      <c r="U40" s="41" t="s">
        <v>11</v>
      </c>
      <c r="V40" s="144"/>
      <c r="W40" s="146"/>
    </row>
    <row r="41" spans="2:23" ht="15">
      <c r="B41" s="50">
        <v>1</v>
      </c>
      <c r="C41" s="80" t="s">
        <v>73</v>
      </c>
      <c r="D41" s="52">
        <v>1038</v>
      </c>
      <c r="E41" s="57">
        <v>0.1350858927641853</v>
      </c>
      <c r="F41" s="52">
        <v>465</v>
      </c>
      <c r="G41" s="57">
        <v>0.10743992606284658</v>
      </c>
      <c r="H41" s="81">
        <v>1.2322580645161292</v>
      </c>
      <c r="I41" s="82">
        <v>0</v>
      </c>
      <c r="J41" s="52">
        <v>785</v>
      </c>
      <c r="K41" s="83">
        <v>0.3222929936305732</v>
      </c>
      <c r="L41" s="84">
        <v>0</v>
      </c>
      <c r="P41" s="50">
        <v>1</v>
      </c>
      <c r="Q41" s="80" t="s">
        <v>73</v>
      </c>
      <c r="R41" s="52">
        <v>2394</v>
      </c>
      <c r="S41" s="57">
        <v>0.13239685875456256</v>
      </c>
      <c r="T41" s="52">
        <v>1612</v>
      </c>
      <c r="U41" s="57">
        <v>0.12039734110090372</v>
      </c>
      <c r="V41" s="55">
        <v>0.48511166253101745</v>
      </c>
      <c r="W41" s="84">
        <v>0</v>
      </c>
    </row>
    <row r="42" spans="2:23" ht="15">
      <c r="B42" s="85">
        <v>2</v>
      </c>
      <c r="C42" s="86" t="s">
        <v>75</v>
      </c>
      <c r="D42" s="60">
        <v>718</v>
      </c>
      <c r="E42" s="65">
        <v>0.09344091618948465</v>
      </c>
      <c r="F42" s="60">
        <v>419</v>
      </c>
      <c r="G42" s="65">
        <v>0.09681146025878004</v>
      </c>
      <c r="H42" s="87">
        <v>0.7136038186157518</v>
      </c>
      <c r="I42" s="88">
        <v>0</v>
      </c>
      <c r="J42" s="60">
        <v>493</v>
      </c>
      <c r="K42" s="89">
        <v>0.45638945233265726</v>
      </c>
      <c r="L42" s="90">
        <v>1</v>
      </c>
      <c r="P42" s="85">
        <v>2</v>
      </c>
      <c r="Q42" s="86" t="s">
        <v>74</v>
      </c>
      <c r="R42" s="60">
        <v>1630</v>
      </c>
      <c r="S42" s="65">
        <v>0.09014489547616414</v>
      </c>
      <c r="T42" s="60">
        <v>1222</v>
      </c>
      <c r="U42" s="65">
        <v>0.09126895212487864</v>
      </c>
      <c r="V42" s="63">
        <v>0.3338788870703764</v>
      </c>
      <c r="W42" s="90">
        <v>1</v>
      </c>
    </row>
    <row r="43" spans="2:23" ht="15">
      <c r="B43" s="85">
        <v>3</v>
      </c>
      <c r="C43" s="86" t="s">
        <v>74</v>
      </c>
      <c r="D43" s="60">
        <v>611</v>
      </c>
      <c r="E43" s="65">
        <v>0.0795158771473191</v>
      </c>
      <c r="F43" s="60">
        <v>341</v>
      </c>
      <c r="G43" s="65">
        <v>0.07878927911275416</v>
      </c>
      <c r="H43" s="87">
        <v>0.7917888563049853</v>
      </c>
      <c r="I43" s="88">
        <v>1</v>
      </c>
      <c r="J43" s="60">
        <v>552</v>
      </c>
      <c r="K43" s="89">
        <v>0.10688405797101441</v>
      </c>
      <c r="L43" s="90">
        <v>-1</v>
      </c>
      <c r="P43" s="85">
        <v>3</v>
      </c>
      <c r="Q43" s="86" t="s">
        <v>75</v>
      </c>
      <c r="R43" s="60">
        <v>1620</v>
      </c>
      <c r="S43" s="65">
        <v>0.08959185930759872</v>
      </c>
      <c r="T43" s="60">
        <v>972</v>
      </c>
      <c r="U43" s="65">
        <v>0.07259690790947793</v>
      </c>
      <c r="V43" s="63">
        <v>0.6666666666666667</v>
      </c>
      <c r="W43" s="90">
        <v>1</v>
      </c>
    </row>
    <row r="44" spans="2:23" ht="15">
      <c r="B44" s="85">
        <v>4</v>
      </c>
      <c r="C44" s="86" t="s">
        <v>76</v>
      </c>
      <c r="D44" s="60">
        <v>566</v>
      </c>
      <c r="E44" s="65">
        <v>0.07365955231650183</v>
      </c>
      <c r="F44" s="60">
        <v>163</v>
      </c>
      <c r="G44" s="65">
        <v>0.03766173752310536</v>
      </c>
      <c r="H44" s="87">
        <v>2.4723926380368098</v>
      </c>
      <c r="I44" s="88">
        <v>3</v>
      </c>
      <c r="J44" s="60">
        <v>285</v>
      </c>
      <c r="K44" s="89">
        <v>0.9859649122807017</v>
      </c>
      <c r="L44" s="90">
        <v>2</v>
      </c>
      <c r="P44" s="85">
        <v>4</v>
      </c>
      <c r="Q44" s="86" t="s">
        <v>77</v>
      </c>
      <c r="R44" s="60">
        <v>1004</v>
      </c>
      <c r="S44" s="65">
        <v>0.055524831323968585</v>
      </c>
      <c r="T44" s="60">
        <v>672</v>
      </c>
      <c r="U44" s="65">
        <v>0.05019045485099709</v>
      </c>
      <c r="V44" s="63">
        <v>0.49404761904761907</v>
      </c>
      <c r="W44" s="90">
        <v>2</v>
      </c>
    </row>
    <row r="45" spans="2:23" ht="15">
      <c r="B45" s="85">
        <v>5</v>
      </c>
      <c r="C45" s="91" t="s">
        <v>80</v>
      </c>
      <c r="D45" s="68">
        <v>424</v>
      </c>
      <c r="E45" s="73">
        <v>0.055179593961478396</v>
      </c>
      <c r="F45" s="68">
        <v>371</v>
      </c>
      <c r="G45" s="73">
        <v>0.08572088724584104</v>
      </c>
      <c r="H45" s="92">
        <v>0.1428571428571428</v>
      </c>
      <c r="I45" s="93">
        <v>-2</v>
      </c>
      <c r="J45" s="68">
        <v>341</v>
      </c>
      <c r="K45" s="94">
        <v>0.2434017595307918</v>
      </c>
      <c r="L45" s="95">
        <v>-1</v>
      </c>
      <c r="P45" s="85">
        <v>5</v>
      </c>
      <c r="Q45" s="91" t="s">
        <v>80</v>
      </c>
      <c r="R45" s="68">
        <v>980</v>
      </c>
      <c r="S45" s="73">
        <v>0.05419754451941157</v>
      </c>
      <c r="T45" s="68">
        <v>1343</v>
      </c>
      <c r="U45" s="73">
        <v>0.10030622152513258</v>
      </c>
      <c r="V45" s="71">
        <v>-0.27029039463886817</v>
      </c>
      <c r="W45" s="95">
        <v>-3</v>
      </c>
    </row>
    <row r="46" spans="2:23" ht="15">
      <c r="B46" s="96">
        <v>6</v>
      </c>
      <c r="C46" s="80" t="s">
        <v>77</v>
      </c>
      <c r="D46" s="52">
        <v>421</v>
      </c>
      <c r="E46" s="57">
        <v>0.05478917230609058</v>
      </c>
      <c r="F46" s="52">
        <v>183</v>
      </c>
      <c r="G46" s="57">
        <v>0.042282809611829945</v>
      </c>
      <c r="H46" s="81">
        <v>1.3005464480874318</v>
      </c>
      <c r="I46" s="82">
        <v>0</v>
      </c>
      <c r="J46" s="52">
        <v>326</v>
      </c>
      <c r="K46" s="83">
        <v>0.29141104294478537</v>
      </c>
      <c r="L46" s="84">
        <v>-1</v>
      </c>
      <c r="P46" s="96"/>
      <c r="Q46" s="80" t="s">
        <v>76</v>
      </c>
      <c r="R46" s="52">
        <v>980</v>
      </c>
      <c r="S46" s="57">
        <v>0.05419754451941157</v>
      </c>
      <c r="T46" s="52">
        <v>715</v>
      </c>
      <c r="U46" s="57">
        <v>0.05340204645604601</v>
      </c>
      <c r="V46" s="55">
        <v>0.3706293706293706</v>
      </c>
      <c r="W46" s="84">
        <v>0</v>
      </c>
    </row>
    <row r="47" spans="2:23" ht="15">
      <c r="B47" s="85">
        <v>7</v>
      </c>
      <c r="C47" s="86" t="s">
        <v>96</v>
      </c>
      <c r="D47" s="60">
        <v>307</v>
      </c>
      <c r="E47" s="65">
        <v>0.039953149401353465</v>
      </c>
      <c r="F47" s="60">
        <v>97</v>
      </c>
      <c r="G47" s="65">
        <v>0.022412199630314232</v>
      </c>
      <c r="H47" s="87">
        <v>2.1649484536082473</v>
      </c>
      <c r="I47" s="88">
        <v>6</v>
      </c>
      <c r="J47" s="60">
        <v>179</v>
      </c>
      <c r="K47" s="89">
        <v>0.7150837988826815</v>
      </c>
      <c r="L47" s="90">
        <v>2</v>
      </c>
      <c r="P47" s="85">
        <v>7</v>
      </c>
      <c r="Q47" s="86" t="s">
        <v>89</v>
      </c>
      <c r="R47" s="60">
        <v>682</v>
      </c>
      <c r="S47" s="65">
        <v>0.03771706669616193</v>
      </c>
      <c r="T47" s="60">
        <v>408</v>
      </c>
      <c r="U47" s="65">
        <v>0.030472776159533945</v>
      </c>
      <c r="V47" s="63">
        <v>0.6715686274509804</v>
      </c>
      <c r="W47" s="90">
        <v>3</v>
      </c>
    </row>
    <row r="48" spans="2:23" ht="15">
      <c r="B48" s="85">
        <v>8</v>
      </c>
      <c r="C48" s="86" t="s">
        <v>89</v>
      </c>
      <c r="D48" s="60">
        <v>253</v>
      </c>
      <c r="E48" s="65">
        <v>0.032925559604372726</v>
      </c>
      <c r="F48" s="60">
        <v>160</v>
      </c>
      <c r="G48" s="65">
        <v>0.036968576709796676</v>
      </c>
      <c r="H48" s="87">
        <v>0.58125</v>
      </c>
      <c r="I48" s="88">
        <v>1</v>
      </c>
      <c r="J48" s="60">
        <v>221</v>
      </c>
      <c r="K48" s="89">
        <v>0.14479638009049767</v>
      </c>
      <c r="L48" s="90">
        <v>-1</v>
      </c>
      <c r="P48" s="85">
        <v>8</v>
      </c>
      <c r="Q48" s="86" t="s">
        <v>96</v>
      </c>
      <c r="R48" s="60">
        <v>669</v>
      </c>
      <c r="S48" s="65">
        <v>0.036998119677026875</v>
      </c>
      <c r="T48" s="60">
        <v>136</v>
      </c>
      <c r="U48" s="65">
        <v>0.010157592053177981</v>
      </c>
      <c r="V48" s="63">
        <v>3.9191176470588234</v>
      </c>
      <c r="W48" s="90">
        <v>18</v>
      </c>
    </row>
    <row r="49" spans="2:23" ht="15">
      <c r="B49" s="85">
        <v>9</v>
      </c>
      <c r="C49" s="86" t="s">
        <v>90</v>
      </c>
      <c r="D49" s="60">
        <v>243</v>
      </c>
      <c r="E49" s="65">
        <v>0.03162415408641333</v>
      </c>
      <c r="F49" s="60">
        <v>97</v>
      </c>
      <c r="G49" s="65">
        <v>0.022412199630314232</v>
      </c>
      <c r="H49" s="87">
        <v>1.5051546391752577</v>
      </c>
      <c r="I49" s="88">
        <v>4</v>
      </c>
      <c r="J49" s="60">
        <v>159</v>
      </c>
      <c r="K49" s="89">
        <v>0.5283018867924529</v>
      </c>
      <c r="L49" s="90">
        <v>2</v>
      </c>
      <c r="P49" s="85">
        <v>9</v>
      </c>
      <c r="Q49" s="86" t="s">
        <v>84</v>
      </c>
      <c r="R49" s="60">
        <v>612</v>
      </c>
      <c r="S49" s="65">
        <v>0.03384581351620396</v>
      </c>
      <c r="T49" s="60">
        <v>421</v>
      </c>
      <c r="U49" s="65">
        <v>0.03144372245873478</v>
      </c>
      <c r="V49" s="63">
        <v>0.4536817102137767</v>
      </c>
      <c r="W49" s="90">
        <v>-1</v>
      </c>
    </row>
    <row r="50" spans="2:23" ht="15">
      <c r="B50" s="97">
        <v>10</v>
      </c>
      <c r="C50" s="91" t="s">
        <v>146</v>
      </c>
      <c r="D50" s="68">
        <v>241</v>
      </c>
      <c r="E50" s="73">
        <v>0.03136387298282145</v>
      </c>
      <c r="F50" s="68">
        <v>161</v>
      </c>
      <c r="G50" s="73">
        <v>0.0371996303142329</v>
      </c>
      <c r="H50" s="92">
        <v>0.49689440993788825</v>
      </c>
      <c r="I50" s="93">
        <v>-2</v>
      </c>
      <c r="J50" s="68">
        <v>149</v>
      </c>
      <c r="K50" s="94">
        <v>0.6174496644295302</v>
      </c>
      <c r="L50" s="95">
        <v>3</v>
      </c>
      <c r="P50" s="97">
        <v>10</v>
      </c>
      <c r="Q50" s="91" t="s">
        <v>90</v>
      </c>
      <c r="R50" s="68">
        <v>547</v>
      </c>
      <c r="S50" s="73">
        <v>0.030251078420528703</v>
      </c>
      <c r="T50" s="68">
        <v>357</v>
      </c>
      <c r="U50" s="73">
        <v>0.0266636791395922</v>
      </c>
      <c r="V50" s="71">
        <v>0.5322128851540617</v>
      </c>
      <c r="W50" s="95">
        <v>2</v>
      </c>
    </row>
    <row r="51" spans="2:23" ht="15">
      <c r="B51" s="126" t="s">
        <v>78</v>
      </c>
      <c r="C51" s="127"/>
      <c r="D51" s="26">
        <f>SUM(D41:D50)</f>
        <v>4822</v>
      </c>
      <c r="E51" s="6">
        <f>D51/D53</f>
        <v>0.6275377407600208</v>
      </c>
      <c r="F51" s="26">
        <f>SUM(F41:F50)</f>
        <v>2457</v>
      </c>
      <c r="G51" s="6">
        <f>F51/F53</f>
        <v>0.5676987060998152</v>
      </c>
      <c r="H51" s="17">
        <f>D51/F51-1</f>
        <v>0.9625559625559625</v>
      </c>
      <c r="I51" s="25"/>
      <c r="J51" s="26">
        <f>SUM(J41:J50)</f>
        <v>3490</v>
      </c>
      <c r="K51" s="18">
        <f>E51/J51-1</f>
        <v>-0.9998201897590946</v>
      </c>
      <c r="L51" s="19"/>
      <c r="P51" s="126" t="s">
        <v>78</v>
      </c>
      <c r="Q51" s="127"/>
      <c r="R51" s="26">
        <f>SUM(R41:R50)</f>
        <v>11118</v>
      </c>
      <c r="S51" s="6">
        <f>R51/R53</f>
        <v>0.6148656122110386</v>
      </c>
      <c r="T51" s="26">
        <f>SUM(T41:T50)</f>
        <v>7858</v>
      </c>
      <c r="U51" s="6">
        <f>T51/T53</f>
        <v>0.5868996937784748</v>
      </c>
      <c r="V51" s="17">
        <f>R51/T51-1</f>
        <v>0.41486383303639607</v>
      </c>
      <c r="W51" s="106"/>
    </row>
    <row r="52" spans="2:23" ht="15">
      <c r="B52" s="126" t="s">
        <v>12</v>
      </c>
      <c r="C52" s="127"/>
      <c r="D52" s="26">
        <f>D53-D51</f>
        <v>2862</v>
      </c>
      <c r="E52" s="6">
        <f>D52/D53</f>
        <v>0.37246225923997917</v>
      </c>
      <c r="F52" s="26">
        <f>F53-F51</f>
        <v>1871</v>
      </c>
      <c r="G52" s="6">
        <f>F52/F53</f>
        <v>0.43230129390018485</v>
      </c>
      <c r="H52" s="17">
        <f>D52/F52-1</f>
        <v>0.5296632816675575</v>
      </c>
      <c r="I52" s="3"/>
      <c r="J52" s="26">
        <f>J53-SUM(J41:J50)</f>
        <v>2282</v>
      </c>
      <c r="K52" s="18">
        <f>E52/J52-1</f>
        <v>-0.999836782533199</v>
      </c>
      <c r="L52" s="19"/>
      <c r="P52" s="126" t="s">
        <v>12</v>
      </c>
      <c r="Q52" s="127"/>
      <c r="R52" s="26">
        <f>R53-R51</f>
        <v>6964</v>
      </c>
      <c r="S52" s="6">
        <f>R52/R53</f>
        <v>0.3851343877889614</v>
      </c>
      <c r="T52" s="26">
        <f>T53-T51</f>
        <v>5531</v>
      </c>
      <c r="U52" s="6">
        <f>T52/T53</f>
        <v>0.41310030622152516</v>
      </c>
      <c r="V52" s="17">
        <f>R52/T52-1</f>
        <v>0.2590851563912493</v>
      </c>
      <c r="W52" s="107"/>
    </row>
    <row r="53" spans="2:23" ht="15">
      <c r="B53" s="128" t="s">
        <v>36</v>
      </c>
      <c r="C53" s="129"/>
      <c r="D53" s="24">
        <v>7684</v>
      </c>
      <c r="E53" s="98">
        <v>1</v>
      </c>
      <c r="F53" s="24">
        <v>4328</v>
      </c>
      <c r="G53" s="98">
        <v>1</v>
      </c>
      <c r="H53" s="20">
        <v>0.7754158964879851</v>
      </c>
      <c r="I53" s="20"/>
      <c r="J53" s="24">
        <v>5772</v>
      </c>
      <c r="K53" s="44">
        <v>0.33125433125433124</v>
      </c>
      <c r="L53" s="99"/>
      <c r="P53" s="128" t="s">
        <v>36</v>
      </c>
      <c r="Q53" s="129"/>
      <c r="R53" s="24">
        <v>18082</v>
      </c>
      <c r="S53" s="98">
        <v>1</v>
      </c>
      <c r="T53" s="24">
        <v>13389</v>
      </c>
      <c r="U53" s="98">
        <v>1</v>
      </c>
      <c r="V53" s="108">
        <v>0.3505116140115019</v>
      </c>
      <c r="W53" s="99"/>
    </row>
    <row r="54" spans="2:16" ht="15">
      <c r="B54" t="s">
        <v>119</v>
      </c>
      <c r="P54" t="s">
        <v>119</v>
      </c>
    </row>
    <row r="55" spans="2:16" ht="15">
      <c r="B55" s="9" t="s">
        <v>118</v>
      </c>
      <c r="P55" s="9" t="s">
        <v>118</v>
      </c>
    </row>
    <row r="63" ht="15" customHeight="1"/>
    <row r="65" ht="15" customHeight="1"/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P32:W32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P53:Q53"/>
    <mergeCell ref="P38:P40"/>
    <mergeCell ref="Q38:Q40"/>
    <mergeCell ref="V39:V40"/>
    <mergeCell ref="W39:W40"/>
    <mergeCell ref="P51:Q51"/>
    <mergeCell ref="P52:Q52"/>
  </mergeCells>
  <conditionalFormatting sqref="H27 J27 O27">
    <cfRule type="cellIs" priority="688" dxfId="146" operator="lessThan">
      <formula>0</formula>
    </cfRule>
  </conditionalFormatting>
  <conditionalFormatting sqref="H26 O26">
    <cfRule type="cellIs" priority="488" dxfId="146" operator="lessThan">
      <formula>0</formula>
    </cfRule>
  </conditionalFormatting>
  <conditionalFormatting sqref="K52">
    <cfRule type="cellIs" priority="405" dxfId="146" operator="lessThan">
      <formula>0</formula>
    </cfRule>
  </conditionalFormatting>
  <conditionalFormatting sqref="H52 J52">
    <cfRule type="cellIs" priority="406" dxfId="146" operator="lessThan">
      <formula>0</formula>
    </cfRule>
  </conditionalFormatting>
  <conditionalFormatting sqref="K51">
    <cfRule type="cellIs" priority="403" dxfId="146" operator="lessThan">
      <formula>0</formula>
    </cfRule>
  </conditionalFormatting>
  <conditionalFormatting sqref="H51">
    <cfRule type="cellIs" priority="404" dxfId="146" operator="lessThan">
      <formula>0</formula>
    </cfRule>
  </conditionalFormatting>
  <conditionalFormatting sqref="L52">
    <cfRule type="cellIs" priority="401" dxfId="146" operator="lessThan">
      <formula>0</formula>
    </cfRule>
  </conditionalFormatting>
  <conditionalFormatting sqref="K52">
    <cfRule type="cellIs" priority="402" dxfId="146" operator="lessThan">
      <formula>0</formula>
    </cfRule>
  </conditionalFormatting>
  <conditionalFormatting sqref="L51">
    <cfRule type="cellIs" priority="399" dxfId="146" operator="lessThan">
      <formula>0</formula>
    </cfRule>
  </conditionalFormatting>
  <conditionalFormatting sqref="K51">
    <cfRule type="cellIs" priority="400" dxfId="146" operator="lessThan">
      <formula>0</formula>
    </cfRule>
  </conditionalFormatting>
  <conditionalFormatting sqref="O28 J28 H28">
    <cfRule type="cellIs" priority="58" dxfId="146" operator="lessThan">
      <formula>0</formula>
    </cfRule>
  </conditionalFormatting>
  <conditionalFormatting sqref="K41:K50 H41:H50">
    <cfRule type="cellIs" priority="57" dxfId="146" operator="lessThan">
      <formula>0</formula>
    </cfRule>
  </conditionalFormatting>
  <conditionalFormatting sqref="L41:L50">
    <cfRule type="cellIs" priority="54" dxfId="146" operator="lessThan">
      <formula>0</formula>
    </cfRule>
    <cfRule type="cellIs" priority="55" dxfId="148" operator="equal">
      <formula>0</formula>
    </cfRule>
    <cfRule type="cellIs" priority="56" dxfId="149" operator="greaterThan">
      <formula>0</formula>
    </cfRule>
  </conditionalFormatting>
  <conditionalFormatting sqref="I41:I50">
    <cfRule type="cellIs" priority="51" dxfId="146" operator="lessThan">
      <formula>0</formula>
    </cfRule>
    <cfRule type="cellIs" priority="52" dxfId="148" operator="equal">
      <formula>0</formula>
    </cfRule>
    <cfRule type="cellIs" priority="53" dxfId="149" operator="greaterThan">
      <formula>0</formula>
    </cfRule>
  </conditionalFormatting>
  <conditionalFormatting sqref="H53:I53 K53">
    <cfRule type="cellIs" priority="50" dxfId="146" operator="lessThan">
      <formula>0</formula>
    </cfRule>
  </conditionalFormatting>
  <conditionalFormatting sqref="L53">
    <cfRule type="cellIs" priority="49" dxfId="146" operator="lessThan">
      <formula>0</formula>
    </cfRule>
  </conditionalFormatting>
  <conditionalFormatting sqref="H11:H15 J11:J15 O11:O15">
    <cfRule type="cellIs" priority="30" dxfId="146" operator="lessThan">
      <formula>0</formula>
    </cfRule>
  </conditionalFormatting>
  <conditionalFormatting sqref="H16:H25 J16:J25 O16:O25">
    <cfRule type="cellIs" priority="29" dxfId="146" operator="lessThan">
      <formula>0</formula>
    </cfRule>
  </conditionalFormatting>
  <conditionalFormatting sqref="D11:E25 G11:J25 L11:L25 N11:O25">
    <cfRule type="cellIs" priority="28" dxfId="147" operator="equal">
      <formula>0</formula>
    </cfRule>
  </conditionalFormatting>
  <conditionalFormatting sqref="F11:F25">
    <cfRule type="cellIs" priority="27" dxfId="147" operator="equal">
      <formula>0</formula>
    </cfRule>
  </conditionalFormatting>
  <conditionalFormatting sqref="K11:K25">
    <cfRule type="cellIs" priority="26" dxfId="147" operator="equal">
      <formula>0</formula>
    </cfRule>
  </conditionalFormatting>
  <conditionalFormatting sqref="M11:M25">
    <cfRule type="cellIs" priority="25" dxfId="147" operator="equal">
      <formula>0</formula>
    </cfRule>
  </conditionalFormatting>
  <conditionalFormatting sqref="V51">
    <cfRule type="cellIs" priority="7" dxfId="146" operator="lessThan">
      <formula>0</formula>
    </cfRule>
  </conditionalFormatting>
  <conditionalFormatting sqref="W5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W52">
    <cfRule type="cellIs" priority="9" dxfId="146" operator="lessThan">
      <formula>0</formula>
    </cfRule>
  </conditionalFormatting>
  <conditionalFormatting sqref="V52">
    <cfRule type="cellIs" priority="8" dxfId="146" operator="lessThan">
      <formula>0</formula>
    </cfRule>
  </conditionalFormatting>
  <conditionalFormatting sqref="V41:V50">
    <cfRule type="cellIs" priority="6" dxfId="146" operator="lessThan">
      <formula>0</formula>
    </cfRule>
  </conditionalFormatting>
  <conditionalFormatting sqref="W41:W5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V53">
    <cfRule type="cellIs" priority="2" dxfId="146" operator="lessThan">
      <formula>0</formula>
    </cfRule>
  </conditionalFormatting>
  <conditionalFormatting sqref="W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44288</v>
      </c>
    </row>
    <row r="2" spans="2:15" ht="14.25" customHeight="1">
      <c r="B2" s="173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4.25" customHeight="1">
      <c r="B3" s="174" t="s">
        <v>16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4" t="s">
        <v>0</v>
      </c>
      <c r="C5" s="166" t="s">
        <v>1</v>
      </c>
      <c r="D5" s="156" t="s">
        <v>124</v>
      </c>
      <c r="E5" s="157"/>
      <c r="F5" s="157"/>
      <c r="G5" s="157"/>
      <c r="H5" s="158"/>
      <c r="I5" s="157" t="s">
        <v>97</v>
      </c>
      <c r="J5" s="157"/>
      <c r="K5" s="156" t="s">
        <v>125</v>
      </c>
      <c r="L5" s="157"/>
      <c r="M5" s="157"/>
      <c r="N5" s="157"/>
      <c r="O5" s="158"/>
    </row>
    <row r="6" spans="2:15" ht="14.25" customHeight="1">
      <c r="B6" s="155"/>
      <c r="C6" s="167"/>
      <c r="D6" s="130" t="s">
        <v>126</v>
      </c>
      <c r="E6" s="131"/>
      <c r="F6" s="131"/>
      <c r="G6" s="131"/>
      <c r="H6" s="132"/>
      <c r="I6" s="131" t="s">
        <v>98</v>
      </c>
      <c r="J6" s="131"/>
      <c r="K6" s="130" t="s">
        <v>127</v>
      </c>
      <c r="L6" s="131"/>
      <c r="M6" s="131"/>
      <c r="N6" s="131"/>
      <c r="O6" s="132"/>
    </row>
    <row r="7" spans="2:15" ht="14.25" customHeight="1">
      <c r="B7" s="155"/>
      <c r="C7" s="155"/>
      <c r="D7" s="133">
        <v>2021</v>
      </c>
      <c r="E7" s="134"/>
      <c r="F7" s="159">
        <v>2020</v>
      </c>
      <c r="G7" s="159"/>
      <c r="H7" s="137" t="s">
        <v>5</v>
      </c>
      <c r="I7" s="162">
        <v>2021</v>
      </c>
      <c r="J7" s="133" t="s">
        <v>128</v>
      </c>
      <c r="K7" s="133">
        <v>2021</v>
      </c>
      <c r="L7" s="134"/>
      <c r="M7" s="159">
        <v>2020</v>
      </c>
      <c r="N7" s="134"/>
      <c r="O7" s="165" t="s">
        <v>5</v>
      </c>
    </row>
    <row r="8" spans="2:15" ht="14.25" customHeight="1">
      <c r="B8" s="141" t="s">
        <v>6</v>
      </c>
      <c r="C8" s="141" t="s">
        <v>7</v>
      </c>
      <c r="D8" s="135"/>
      <c r="E8" s="136"/>
      <c r="F8" s="160"/>
      <c r="G8" s="160"/>
      <c r="H8" s="138"/>
      <c r="I8" s="163"/>
      <c r="J8" s="164"/>
      <c r="K8" s="135"/>
      <c r="L8" s="136"/>
      <c r="M8" s="160"/>
      <c r="N8" s="136"/>
      <c r="O8" s="165"/>
    </row>
    <row r="9" spans="2:15" ht="14.25" customHeight="1">
      <c r="B9" s="141"/>
      <c r="C9" s="141"/>
      <c r="D9" s="119" t="s">
        <v>8</v>
      </c>
      <c r="E9" s="120" t="s">
        <v>2</v>
      </c>
      <c r="F9" s="118" t="s">
        <v>8</v>
      </c>
      <c r="G9" s="38" t="s">
        <v>2</v>
      </c>
      <c r="H9" s="143" t="s">
        <v>9</v>
      </c>
      <c r="I9" s="39" t="s">
        <v>8</v>
      </c>
      <c r="J9" s="170" t="s">
        <v>129</v>
      </c>
      <c r="K9" s="119" t="s">
        <v>8</v>
      </c>
      <c r="L9" s="37" t="s">
        <v>2</v>
      </c>
      <c r="M9" s="118" t="s">
        <v>8</v>
      </c>
      <c r="N9" s="37" t="s">
        <v>2</v>
      </c>
      <c r="O9" s="168" t="s">
        <v>9</v>
      </c>
    </row>
    <row r="10" spans="2:15" ht="14.25" customHeight="1">
      <c r="B10" s="142"/>
      <c r="C10" s="142"/>
      <c r="D10" s="122" t="s">
        <v>10</v>
      </c>
      <c r="E10" s="121" t="s">
        <v>11</v>
      </c>
      <c r="F10" s="36" t="s">
        <v>10</v>
      </c>
      <c r="G10" s="41" t="s">
        <v>11</v>
      </c>
      <c r="H10" s="144"/>
      <c r="I10" s="40" t="s">
        <v>10</v>
      </c>
      <c r="J10" s="171"/>
      <c r="K10" s="122" t="s">
        <v>10</v>
      </c>
      <c r="L10" s="121" t="s">
        <v>11</v>
      </c>
      <c r="M10" s="36" t="s">
        <v>10</v>
      </c>
      <c r="N10" s="121" t="s">
        <v>11</v>
      </c>
      <c r="O10" s="169"/>
    </row>
    <row r="11" spans="2:15" ht="14.25" customHeight="1">
      <c r="B11" s="50">
        <v>1</v>
      </c>
      <c r="C11" s="51" t="s">
        <v>20</v>
      </c>
      <c r="D11" s="52">
        <v>8422</v>
      </c>
      <c r="E11" s="53">
        <v>0.1516575729746277</v>
      </c>
      <c r="F11" s="52">
        <v>4833</v>
      </c>
      <c r="G11" s="54">
        <v>0.14220979844048845</v>
      </c>
      <c r="H11" s="55">
        <v>0.7426029381336643</v>
      </c>
      <c r="I11" s="56">
        <v>6994</v>
      </c>
      <c r="J11" s="57">
        <v>0.20417500714898495</v>
      </c>
      <c r="K11" s="52">
        <v>21578</v>
      </c>
      <c r="L11" s="53">
        <v>0.15872362023435604</v>
      </c>
      <c r="M11" s="52">
        <v>17125</v>
      </c>
      <c r="N11" s="54">
        <v>0.14149969014666391</v>
      </c>
      <c r="O11" s="55">
        <v>0.26002919708029193</v>
      </c>
    </row>
    <row r="12" spans="2:15" ht="14.25" customHeight="1">
      <c r="B12" s="58">
        <v>2</v>
      </c>
      <c r="C12" s="59" t="s">
        <v>18</v>
      </c>
      <c r="D12" s="60">
        <v>6249</v>
      </c>
      <c r="E12" s="61">
        <v>0.11252768624061368</v>
      </c>
      <c r="F12" s="60">
        <v>4372</v>
      </c>
      <c r="G12" s="62">
        <v>0.12864499043695748</v>
      </c>
      <c r="H12" s="63">
        <v>0.4293229643183898</v>
      </c>
      <c r="I12" s="64">
        <v>4762</v>
      </c>
      <c r="J12" s="65">
        <v>0.3122637547249054</v>
      </c>
      <c r="K12" s="60">
        <v>15149</v>
      </c>
      <c r="L12" s="61">
        <v>0.11143313202939381</v>
      </c>
      <c r="M12" s="60">
        <v>15196</v>
      </c>
      <c r="N12" s="62">
        <v>0.12556083453831854</v>
      </c>
      <c r="O12" s="63">
        <v>-0.003092919189260357</v>
      </c>
    </row>
    <row r="13" spans="2:15" ht="14.25" customHeight="1">
      <c r="B13" s="58">
        <v>3</v>
      </c>
      <c r="C13" s="59" t="s">
        <v>19</v>
      </c>
      <c r="D13" s="60">
        <v>4322</v>
      </c>
      <c r="E13" s="61">
        <v>0.07782759800478994</v>
      </c>
      <c r="F13" s="60">
        <v>3020</v>
      </c>
      <c r="G13" s="62">
        <v>0.08886273355892306</v>
      </c>
      <c r="H13" s="63">
        <v>0.43112582781456954</v>
      </c>
      <c r="I13" s="64">
        <v>3473</v>
      </c>
      <c r="J13" s="65">
        <v>0.2444572415778865</v>
      </c>
      <c r="K13" s="60">
        <v>11643</v>
      </c>
      <c r="L13" s="61">
        <v>0.08564366995961661</v>
      </c>
      <c r="M13" s="60">
        <v>10631</v>
      </c>
      <c r="N13" s="62">
        <v>0.08784135509192316</v>
      </c>
      <c r="O13" s="63">
        <v>0.09519330260558734</v>
      </c>
    </row>
    <row r="14" spans="2:15" ht="14.25" customHeight="1">
      <c r="B14" s="58">
        <v>4</v>
      </c>
      <c r="C14" s="59" t="s">
        <v>22</v>
      </c>
      <c r="D14" s="60">
        <v>2906</v>
      </c>
      <c r="E14" s="61">
        <v>0.05232924567374354</v>
      </c>
      <c r="F14" s="60">
        <v>1292</v>
      </c>
      <c r="G14" s="62">
        <v>0.038016772105340595</v>
      </c>
      <c r="H14" s="63">
        <v>1.2492260061919507</v>
      </c>
      <c r="I14" s="64">
        <v>2572</v>
      </c>
      <c r="J14" s="65">
        <v>0.12986003110419908</v>
      </c>
      <c r="K14" s="60">
        <v>7941</v>
      </c>
      <c r="L14" s="61">
        <v>0.05841246956534532</v>
      </c>
      <c r="M14" s="60">
        <v>5616</v>
      </c>
      <c r="N14" s="62">
        <v>0.04640363561247676</v>
      </c>
      <c r="O14" s="63">
        <v>0.4139957264957266</v>
      </c>
    </row>
    <row r="15" spans="2:15" ht="14.25" customHeight="1">
      <c r="B15" s="66">
        <v>5</v>
      </c>
      <c r="C15" s="67" t="s">
        <v>23</v>
      </c>
      <c r="D15" s="68">
        <v>2775</v>
      </c>
      <c r="E15" s="69">
        <v>0.049970287936902384</v>
      </c>
      <c r="F15" s="68">
        <v>1760</v>
      </c>
      <c r="G15" s="70">
        <v>0.05178755333235251</v>
      </c>
      <c r="H15" s="71">
        <v>0.5767045454545454</v>
      </c>
      <c r="I15" s="72">
        <v>2358</v>
      </c>
      <c r="J15" s="73">
        <v>0.17684478371501267</v>
      </c>
      <c r="K15" s="68">
        <v>7108</v>
      </c>
      <c r="L15" s="69">
        <v>0.05228508168624538</v>
      </c>
      <c r="M15" s="68">
        <v>6551</v>
      </c>
      <c r="N15" s="70">
        <v>0.05412931212559389</v>
      </c>
      <c r="O15" s="71">
        <v>0.08502518699435191</v>
      </c>
    </row>
    <row r="16" spans="2:15" ht="14.25" customHeight="1">
      <c r="B16" s="50">
        <v>6</v>
      </c>
      <c r="C16" s="51" t="s">
        <v>32</v>
      </c>
      <c r="D16" s="52">
        <v>2789</v>
      </c>
      <c r="E16" s="53">
        <v>0.05022239029045793</v>
      </c>
      <c r="F16" s="52">
        <v>1821</v>
      </c>
      <c r="G16" s="54">
        <v>0.05358246285125791</v>
      </c>
      <c r="H16" s="55">
        <v>0.5315760571114772</v>
      </c>
      <c r="I16" s="56">
        <v>2093</v>
      </c>
      <c r="J16" s="57">
        <v>0.33253702818920217</v>
      </c>
      <c r="K16" s="52">
        <v>6738</v>
      </c>
      <c r="L16" s="53">
        <v>0.04956343280837385</v>
      </c>
      <c r="M16" s="52">
        <v>6425</v>
      </c>
      <c r="N16" s="54">
        <v>0.0530882049163396</v>
      </c>
      <c r="O16" s="55">
        <v>0.04871595330739309</v>
      </c>
    </row>
    <row r="17" spans="2:15" ht="14.25" customHeight="1">
      <c r="B17" s="58">
        <v>7</v>
      </c>
      <c r="C17" s="59" t="s">
        <v>25</v>
      </c>
      <c r="D17" s="60">
        <v>2849</v>
      </c>
      <c r="E17" s="61">
        <v>0.05130282894855311</v>
      </c>
      <c r="F17" s="60">
        <v>1911</v>
      </c>
      <c r="G17" s="62">
        <v>0.056230690010298665</v>
      </c>
      <c r="H17" s="63">
        <v>0.4908424908424909</v>
      </c>
      <c r="I17" s="64">
        <v>2004</v>
      </c>
      <c r="J17" s="65">
        <v>0.4216566866267466</v>
      </c>
      <c r="K17" s="60">
        <v>6415</v>
      </c>
      <c r="L17" s="61">
        <v>0.04718750689606979</v>
      </c>
      <c r="M17" s="60">
        <v>6644</v>
      </c>
      <c r="N17" s="62">
        <v>0.0548977483990911</v>
      </c>
      <c r="O17" s="63">
        <v>-0.034467188440698404</v>
      </c>
    </row>
    <row r="18" spans="2:15" ht="14.25" customHeight="1">
      <c r="B18" s="58">
        <v>8</v>
      </c>
      <c r="C18" s="59" t="s">
        <v>17</v>
      </c>
      <c r="D18" s="60">
        <v>2390</v>
      </c>
      <c r="E18" s="61">
        <v>0.04303747321412493</v>
      </c>
      <c r="F18" s="60">
        <v>1402</v>
      </c>
      <c r="G18" s="62">
        <v>0.04125349418861262</v>
      </c>
      <c r="H18" s="63">
        <v>0.7047075606276747</v>
      </c>
      <c r="I18" s="64">
        <v>1879</v>
      </c>
      <c r="J18" s="65">
        <v>0.2719531665779671</v>
      </c>
      <c r="K18" s="60">
        <v>6080</v>
      </c>
      <c r="L18" s="61">
        <v>0.044723311290429356</v>
      </c>
      <c r="M18" s="60">
        <v>4203</v>
      </c>
      <c r="N18" s="62">
        <v>0.03472836190869655</v>
      </c>
      <c r="O18" s="63">
        <v>0.4465857720675708</v>
      </c>
    </row>
    <row r="19" spans="2:15" ht="14.25" customHeight="1">
      <c r="B19" s="58">
        <v>9</v>
      </c>
      <c r="C19" s="59" t="s">
        <v>24</v>
      </c>
      <c r="D19" s="60">
        <v>2193</v>
      </c>
      <c r="E19" s="61">
        <v>0.03949003295337907</v>
      </c>
      <c r="F19" s="60">
        <v>1241</v>
      </c>
      <c r="G19" s="62">
        <v>0.036516110048550834</v>
      </c>
      <c r="H19" s="63">
        <v>0.7671232876712328</v>
      </c>
      <c r="I19" s="64">
        <v>1978</v>
      </c>
      <c r="J19" s="65">
        <v>0.10869565217391308</v>
      </c>
      <c r="K19" s="60">
        <v>5316</v>
      </c>
      <c r="L19" s="61">
        <v>0.039103474148013566</v>
      </c>
      <c r="M19" s="60">
        <v>5368</v>
      </c>
      <c r="N19" s="62">
        <v>0.0443544722164842</v>
      </c>
      <c r="O19" s="63">
        <v>-0.009687034277198192</v>
      </c>
    </row>
    <row r="20" spans="2:15" ht="14.25" customHeight="1">
      <c r="B20" s="66">
        <v>10</v>
      </c>
      <c r="C20" s="67" t="s">
        <v>33</v>
      </c>
      <c r="D20" s="68">
        <v>2131</v>
      </c>
      <c r="E20" s="69">
        <v>0.038373579673347376</v>
      </c>
      <c r="F20" s="68">
        <v>1135</v>
      </c>
      <c r="G20" s="70">
        <v>0.033397086950125054</v>
      </c>
      <c r="H20" s="71">
        <v>0.8775330396475771</v>
      </c>
      <c r="I20" s="72">
        <v>1646</v>
      </c>
      <c r="J20" s="73">
        <v>0.29465370595382745</v>
      </c>
      <c r="K20" s="68">
        <v>4996</v>
      </c>
      <c r="L20" s="69">
        <v>0.0367496156590436</v>
      </c>
      <c r="M20" s="68">
        <v>3852</v>
      </c>
      <c r="N20" s="70">
        <v>0.03182813468291675</v>
      </c>
      <c r="O20" s="71">
        <v>0.29698857736240925</v>
      </c>
    </row>
    <row r="21" spans="2:15" ht="14.25" customHeight="1">
      <c r="B21" s="50">
        <v>11</v>
      </c>
      <c r="C21" s="51" t="s">
        <v>30</v>
      </c>
      <c r="D21" s="52">
        <v>1996</v>
      </c>
      <c r="E21" s="53">
        <v>0.03594259269263321</v>
      </c>
      <c r="F21" s="52">
        <v>1603</v>
      </c>
      <c r="G21" s="54">
        <v>0.04716786817713697</v>
      </c>
      <c r="H21" s="55">
        <v>0.24516531503431072</v>
      </c>
      <c r="I21" s="56">
        <v>1465</v>
      </c>
      <c r="J21" s="57">
        <v>0.36245733788395906</v>
      </c>
      <c r="K21" s="52">
        <v>4891</v>
      </c>
      <c r="L21" s="53">
        <v>0.03597725584235033</v>
      </c>
      <c r="M21" s="52">
        <v>4866</v>
      </c>
      <c r="N21" s="54">
        <v>0.040206568890725054</v>
      </c>
      <c r="O21" s="55">
        <v>0.005137690094533465</v>
      </c>
    </row>
    <row r="22" spans="2:15" ht="14.25" customHeight="1">
      <c r="B22" s="58">
        <v>12</v>
      </c>
      <c r="C22" s="59" t="s">
        <v>21</v>
      </c>
      <c r="D22" s="60">
        <v>1991</v>
      </c>
      <c r="E22" s="61">
        <v>0.035852556137791945</v>
      </c>
      <c r="F22" s="60">
        <v>1081</v>
      </c>
      <c r="G22" s="62">
        <v>0.03180815065470061</v>
      </c>
      <c r="H22" s="63">
        <v>0.8418131359851988</v>
      </c>
      <c r="I22" s="64">
        <v>1742</v>
      </c>
      <c r="J22" s="65">
        <v>0.1429391504018369</v>
      </c>
      <c r="K22" s="60">
        <v>4862</v>
      </c>
      <c r="L22" s="61">
        <v>0.03576393741678743</v>
      </c>
      <c r="M22" s="60">
        <v>4149</v>
      </c>
      <c r="N22" s="62">
        <v>0.034282173104730425</v>
      </c>
      <c r="O22" s="63">
        <v>0.17184863822607865</v>
      </c>
    </row>
    <row r="23" spans="2:15" ht="14.25" customHeight="1">
      <c r="B23" s="58">
        <v>13</v>
      </c>
      <c r="C23" s="59" t="s">
        <v>28</v>
      </c>
      <c r="D23" s="60">
        <v>2139</v>
      </c>
      <c r="E23" s="61">
        <v>0.0385176381610934</v>
      </c>
      <c r="F23" s="60">
        <v>1017</v>
      </c>
      <c r="G23" s="62">
        <v>0.029924966897160513</v>
      </c>
      <c r="H23" s="63">
        <v>1.1032448377581119</v>
      </c>
      <c r="I23" s="64">
        <v>1440</v>
      </c>
      <c r="J23" s="65">
        <v>0.4854166666666666</v>
      </c>
      <c r="K23" s="60">
        <v>4604</v>
      </c>
      <c r="L23" s="61">
        <v>0.03386613901005539</v>
      </c>
      <c r="M23" s="60">
        <v>3858</v>
      </c>
      <c r="N23" s="62">
        <v>0.031877711216690766</v>
      </c>
      <c r="O23" s="63">
        <v>0.19336443753240018</v>
      </c>
    </row>
    <row r="24" spans="2:15" ht="14.25" customHeight="1">
      <c r="B24" s="58">
        <v>14</v>
      </c>
      <c r="C24" s="59" t="s">
        <v>34</v>
      </c>
      <c r="D24" s="60">
        <v>1829</v>
      </c>
      <c r="E24" s="61">
        <v>0.03293537176093494</v>
      </c>
      <c r="F24" s="60">
        <v>1154</v>
      </c>
      <c r="G24" s="62">
        <v>0.033956157128144766</v>
      </c>
      <c r="H24" s="63">
        <v>0.5849220103986135</v>
      </c>
      <c r="I24" s="64">
        <v>1329</v>
      </c>
      <c r="J24" s="65">
        <v>0.37622272385252065</v>
      </c>
      <c r="K24" s="60">
        <v>3825</v>
      </c>
      <c r="L24" s="61">
        <v>0.028135964750969127</v>
      </c>
      <c r="M24" s="60">
        <v>3218</v>
      </c>
      <c r="N24" s="62">
        <v>0.02658954761412931</v>
      </c>
      <c r="O24" s="63">
        <v>0.18862647607209437</v>
      </c>
    </row>
    <row r="25" spans="2:15" ht="14.25" customHeight="1">
      <c r="B25" s="66">
        <v>15</v>
      </c>
      <c r="C25" s="67" t="s">
        <v>27</v>
      </c>
      <c r="D25" s="68">
        <v>1532</v>
      </c>
      <c r="E25" s="69">
        <v>0.027587200403363765</v>
      </c>
      <c r="F25" s="68">
        <v>1021</v>
      </c>
      <c r="G25" s="70">
        <v>0.03004266588200677</v>
      </c>
      <c r="H25" s="71">
        <v>0.5004897159647403</v>
      </c>
      <c r="I25" s="72">
        <v>1066</v>
      </c>
      <c r="J25" s="73">
        <v>0.4371482176360224</v>
      </c>
      <c r="K25" s="68">
        <v>3557</v>
      </c>
      <c r="L25" s="69">
        <v>0.026164608266456783</v>
      </c>
      <c r="M25" s="68">
        <v>4255</v>
      </c>
      <c r="N25" s="70">
        <v>0.035158025201404666</v>
      </c>
      <c r="O25" s="71">
        <v>-0.16404230317273794</v>
      </c>
    </row>
    <row r="26" spans="2:15" ht="14.25" customHeight="1">
      <c r="B26" s="50">
        <v>16</v>
      </c>
      <c r="C26" s="51" t="s">
        <v>29</v>
      </c>
      <c r="D26" s="52">
        <v>1407</v>
      </c>
      <c r="E26" s="53">
        <v>0.025336286532332126</v>
      </c>
      <c r="F26" s="52">
        <v>782</v>
      </c>
      <c r="G26" s="54">
        <v>0.02301015153744299</v>
      </c>
      <c r="H26" s="55">
        <v>0.79923273657289</v>
      </c>
      <c r="I26" s="56">
        <v>991</v>
      </c>
      <c r="J26" s="57">
        <v>0.4197780020181634</v>
      </c>
      <c r="K26" s="52">
        <v>3125</v>
      </c>
      <c r="L26" s="53">
        <v>0.022986899306347328</v>
      </c>
      <c r="M26" s="52">
        <v>3109</v>
      </c>
      <c r="N26" s="54">
        <v>0.025688907250568063</v>
      </c>
      <c r="O26" s="55">
        <v>0.005146349308459364</v>
      </c>
    </row>
    <row r="27" spans="2:15" ht="14.25" customHeight="1">
      <c r="B27" s="58">
        <v>17</v>
      </c>
      <c r="C27" s="59" t="s">
        <v>31</v>
      </c>
      <c r="D27" s="60">
        <v>1025</v>
      </c>
      <c r="E27" s="61">
        <v>0.01845749374245944</v>
      </c>
      <c r="F27" s="60">
        <v>239</v>
      </c>
      <c r="G27" s="62">
        <v>0.007032514344563778</v>
      </c>
      <c r="H27" s="63">
        <v>3.2887029288702925</v>
      </c>
      <c r="I27" s="64">
        <v>907</v>
      </c>
      <c r="J27" s="65">
        <v>0.13009922822491737</v>
      </c>
      <c r="K27" s="60">
        <v>2822</v>
      </c>
      <c r="L27" s="61">
        <v>0.02075808954960389</v>
      </c>
      <c r="M27" s="60">
        <v>1032</v>
      </c>
      <c r="N27" s="62">
        <v>0.008527163809130345</v>
      </c>
      <c r="O27" s="63">
        <v>1.7344961240310077</v>
      </c>
    </row>
    <row r="28" spans="2:15" ht="14.25" customHeight="1">
      <c r="B28" s="58">
        <v>18</v>
      </c>
      <c r="C28" s="59" t="s">
        <v>26</v>
      </c>
      <c r="D28" s="60">
        <v>1196</v>
      </c>
      <c r="E28" s="61">
        <v>0.02153674391803072</v>
      </c>
      <c r="F28" s="60">
        <v>749</v>
      </c>
      <c r="G28" s="62">
        <v>0.02203913491246138</v>
      </c>
      <c r="H28" s="63">
        <v>0.5967957276368492</v>
      </c>
      <c r="I28" s="64">
        <v>829</v>
      </c>
      <c r="J28" s="65">
        <v>0.44270205066345003</v>
      </c>
      <c r="K28" s="60">
        <v>2574</v>
      </c>
      <c r="L28" s="61">
        <v>0.018933849220652166</v>
      </c>
      <c r="M28" s="60">
        <v>2618</v>
      </c>
      <c r="N28" s="62">
        <v>0.02163189423672795</v>
      </c>
      <c r="O28" s="63">
        <v>-0.01680672268907568</v>
      </c>
    </row>
    <row r="29" spans="2:15" ht="14.25" customHeight="1">
      <c r="B29" s="58">
        <v>19</v>
      </c>
      <c r="C29" s="59" t="s">
        <v>50</v>
      </c>
      <c r="D29" s="60">
        <v>820</v>
      </c>
      <c r="E29" s="61">
        <v>0.014765994993967552</v>
      </c>
      <c r="F29" s="60">
        <v>734</v>
      </c>
      <c r="G29" s="62">
        <v>0.02159776371928792</v>
      </c>
      <c r="H29" s="63">
        <v>0.11716621253406001</v>
      </c>
      <c r="I29" s="64">
        <v>705</v>
      </c>
      <c r="J29" s="65">
        <v>0.16312056737588643</v>
      </c>
      <c r="K29" s="60">
        <v>2262</v>
      </c>
      <c r="L29" s="61">
        <v>0.01663883719390645</v>
      </c>
      <c r="M29" s="60">
        <v>2529</v>
      </c>
      <c r="N29" s="62">
        <v>0.020896508985746746</v>
      </c>
      <c r="O29" s="63">
        <v>-0.1055753262158956</v>
      </c>
    </row>
    <row r="30" spans="2:15" ht="14.25" customHeight="1">
      <c r="B30" s="66">
        <v>20</v>
      </c>
      <c r="C30" s="67" t="s">
        <v>82</v>
      </c>
      <c r="D30" s="68">
        <v>532</v>
      </c>
      <c r="E30" s="69">
        <v>0.009579889435110655</v>
      </c>
      <c r="F30" s="68">
        <v>342</v>
      </c>
      <c r="G30" s="70">
        <v>0.010063263204354862</v>
      </c>
      <c r="H30" s="71">
        <v>0.5555555555555556</v>
      </c>
      <c r="I30" s="72">
        <v>506</v>
      </c>
      <c r="J30" s="73">
        <v>0.05138339920948609</v>
      </c>
      <c r="K30" s="68">
        <v>1640</v>
      </c>
      <c r="L30" s="69">
        <v>0.012063524755971076</v>
      </c>
      <c r="M30" s="68">
        <v>1194</v>
      </c>
      <c r="N30" s="70">
        <v>0.009865730221028712</v>
      </c>
      <c r="O30" s="71">
        <v>0.37353433835845906</v>
      </c>
    </row>
    <row r="31" spans="2:15" ht="14.25" customHeight="1">
      <c r="B31" s="126" t="s">
        <v>48</v>
      </c>
      <c r="C31" s="127"/>
      <c r="D31" s="26">
        <f>SUM(D11:D30)</f>
        <v>51493</v>
      </c>
      <c r="E31" s="4">
        <f>D31/D33</f>
        <v>0.9272504636882575</v>
      </c>
      <c r="F31" s="26">
        <f>SUM(F11:F30)</f>
        <v>31509</v>
      </c>
      <c r="G31" s="4">
        <f>F31/F33</f>
        <v>0.9271443283801677</v>
      </c>
      <c r="H31" s="7">
        <f>D31/F31-1</f>
        <v>0.6342314894157224</v>
      </c>
      <c r="I31" s="26">
        <f>SUM(I11:I30)</f>
        <v>40739</v>
      </c>
      <c r="J31" s="4">
        <f>D31/I31-1</f>
        <v>0.26397309703232774</v>
      </c>
      <c r="K31" s="26">
        <f>SUM(K11:K30)</f>
        <v>127126</v>
      </c>
      <c r="L31" s="4">
        <f>K31/K33</f>
        <v>0.9351144195899873</v>
      </c>
      <c r="M31" s="26">
        <f>SUM(M11:M30)</f>
        <v>112439</v>
      </c>
      <c r="N31" s="4">
        <f>M31/M33</f>
        <v>0.9290559801693865</v>
      </c>
      <c r="O31" s="7">
        <f>K31/M31-1</f>
        <v>0.13062193722818605</v>
      </c>
    </row>
    <row r="32" spans="2:15" ht="14.25" customHeight="1">
      <c r="B32" s="126" t="s">
        <v>12</v>
      </c>
      <c r="C32" s="127"/>
      <c r="D32" s="3">
        <f>D33-SUM(D11:D30)</f>
        <v>4040</v>
      </c>
      <c r="E32" s="4">
        <f>D32/D33</f>
        <v>0.07274953631174257</v>
      </c>
      <c r="F32" s="5">
        <f>F33-SUM(F11:F30)</f>
        <v>2476</v>
      </c>
      <c r="G32" s="6">
        <f>F32/F33</f>
        <v>0.07285567161983228</v>
      </c>
      <c r="H32" s="7">
        <f>D32/F32-1</f>
        <v>0.6316639741518579</v>
      </c>
      <c r="I32" s="5">
        <f>I33-SUM(I11:I30)</f>
        <v>2787</v>
      </c>
      <c r="J32" s="8">
        <f>D32/I32-1</f>
        <v>0.44958736993182624</v>
      </c>
      <c r="K32" s="3">
        <f>K33-SUM(K11:K30)</f>
        <v>8821</v>
      </c>
      <c r="L32" s="4">
        <f>K32/K33</f>
        <v>0.06488558041001273</v>
      </c>
      <c r="M32" s="3">
        <f>M33-SUM(M11:M30)</f>
        <v>8586</v>
      </c>
      <c r="N32" s="4">
        <f>M32/M33</f>
        <v>0.0709440198306135</v>
      </c>
      <c r="O32" s="7">
        <f>K32/M32-1</f>
        <v>0.027370137433030406</v>
      </c>
    </row>
    <row r="33" spans="2:16" ht="14.25" customHeight="1">
      <c r="B33" s="128" t="s">
        <v>13</v>
      </c>
      <c r="C33" s="129"/>
      <c r="D33" s="45">
        <v>55533</v>
      </c>
      <c r="E33" s="74">
        <v>1</v>
      </c>
      <c r="F33" s="45">
        <v>33985</v>
      </c>
      <c r="G33" s="75">
        <v>1</v>
      </c>
      <c r="H33" s="42">
        <v>0.6340444313667795</v>
      </c>
      <c r="I33" s="46">
        <v>43526</v>
      </c>
      <c r="J33" s="43">
        <v>0.2758581077976381</v>
      </c>
      <c r="K33" s="45">
        <v>135947</v>
      </c>
      <c r="L33" s="74">
        <v>1</v>
      </c>
      <c r="M33" s="45">
        <v>121025</v>
      </c>
      <c r="N33" s="75">
        <v>1.0000000000000004</v>
      </c>
      <c r="O33" s="42">
        <v>0.12329683949597192</v>
      </c>
      <c r="P33" s="14"/>
    </row>
    <row r="34" ht="14.25" customHeight="1">
      <c r="B34" t="s">
        <v>119</v>
      </c>
    </row>
    <row r="35" ht="15">
      <c r="B35" s="9" t="s">
        <v>118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2021-04-02T12:39:16Z</dcterms:modified>
  <cp:category/>
  <cp:version/>
  <cp:contentType/>
  <cp:contentStatus/>
</cp:coreProperties>
</file>