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tabele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49" i="1"/>
  <c r="F48" i="1"/>
  <c r="F47" i="1"/>
  <c r="F46" i="1"/>
  <c r="F45" i="1"/>
  <c r="M25" i="1" l="1"/>
  <c r="M26" i="1"/>
  <c r="M27" i="1"/>
  <c r="M28" i="1"/>
  <c r="M29" i="1"/>
  <c r="M30" i="1"/>
  <c r="M31" i="1"/>
  <c r="M32" i="1"/>
  <c r="M33" i="1"/>
  <c r="M34" i="1"/>
  <c r="M36" i="1"/>
  <c r="M8" i="1"/>
  <c r="M6" i="1"/>
  <c r="M7" i="1"/>
  <c r="M9" i="1"/>
  <c r="M10" i="1"/>
  <c r="M11" i="1"/>
  <c r="M12" i="1"/>
  <c r="M13" i="1"/>
  <c r="M14" i="1"/>
  <c r="M15" i="1"/>
  <c r="M17" i="1"/>
  <c r="F25" i="1"/>
  <c r="F26" i="1"/>
  <c r="F27" i="1"/>
  <c r="F28" i="1"/>
  <c r="F29" i="1"/>
  <c r="F30" i="1"/>
  <c r="F31" i="1"/>
  <c r="F32" i="1"/>
  <c r="F33" i="1"/>
  <c r="F34" i="1"/>
  <c r="F36" i="1"/>
  <c r="F6" i="1"/>
  <c r="F7" i="1"/>
  <c r="F8" i="1"/>
  <c r="F9" i="1"/>
  <c r="F10" i="1"/>
  <c r="F11" i="1"/>
  <c r="F12" i="1"/>
  <c r="F13" i="1"/>
  <c r="F14" i="1"/>
  <c r="F15" i="1"/>
  <c r="F17" i="1"/>
  <c r="L51" i="1"/>
  <c r="K51" i="1"/>
  <c r="D51" i="1"/>
  <c r="E51" i="1"/>
  <c r="E35" i="1" l="1"/>
  <c r="D16" i="1" l="1"/>
  <c r="E16" i="1"/>
  <c r="K16" i="1"/>
  <c r="L16" i="1"/>
  <c r="D35" i="1"/>
  <c r="F35" i="1" s="1"/>
  <c r="K35" i="1"/>
  <c r="L35" i="1"/>
  <c r="M45" i="1"/>
  <c r="B46" i="1"/>
  <c r="B47" i="1" s="1"/>
  <c r="B48" i="1" s="1"/>
  <c r="I46" i="1"/>
  <c r="I47" i="1" s="1"/>
  <c r="I48" i="1" s="1"/>
  <c r="I49" i="1" s="1"/>
  <c r="M46" i="1"/>
  <c r="M47" i="1"/>
  <c r="M48" i="1"/>
  <c r="M49" i="1"/>
  <c r="D50" i="1"/>
  <c r="E50" i="1"/>
  <c r="K50" i="1"/>
  <c r="L50" i="1"/>
  <c r="F51" i="1"/>
  <c r="M51" i="1"/>
  <c r="M35" i="1" l="1"/>
  <c r="M16" i="1"/>
  <c r="F16" i="1"/>
  <c r="M50" i="1"/>
</calcChain>
</file>

<file path=xl/sharedStrings.xml><?xml version="1.0" encoding="utf-8"?>
<sst xmlns="http://schemas.openxmlformats.org/spreadsheetml/2006/main" count="117" uniqueCount="56">
  <si>
    <t>źródło: PZPM na podstawie CEP</t>
  </si>
  <si>
    <t>Ogółem</t>
  </si>
  <si>
    <t>Pozostałe</t>
  </si>
  <si>
    <t>Francja</t>
  </si>
  <si>
    <t>Niemcy</t>
  </si>
  <si>
    <t>Holandia</t>
  </si>
  <si>
    <t>Dania</t>
  </si>
  <si>
    <t>Wielka Brytania</t>
  </si>
  <si>
    <t>zmiana % r/r</t>
  </si>
  <si>
    <t>Marka</t>
  </si>
  <si>
    <t>Pozycja</t>
  </si>
  <si>
    <t>ADRIA</t>
  </si>
  <si>
    <t>DETHLEFFS</t>
  </si>
  <si>
    <t>CITROEN</t>
  </si>
  <si>
    <t>SWIFT</t>
  </si>
  <si>
    <t>BUERSTNER</t>
  </si>
  <si>
    <t>BAILEY</t>
  </si>
  <si>
    <t>HYMER</t>
  </si>
  <si>
    <t>KNAUS</t>
  </si>
  <si>
    <t>MERCEDES-BENZ</t>
  </si>
  <si>
    <t>RENAULT</t>
  </si>
  <si>
    <t>TABBERT</t>
  </si>
  <si>
    <t>PEUGEOT</t>
  </si>
  <si>
    <t>VOLKSWAGEN</t>
  </si>
  <si>
    <t>FENDT CARAVAN</t>
  </si>
  <si>
    <t>FORD</t>
  </si>
  <si>
    <t>HOBBY</t>
  </si>
  <si>
    <t>FIAT</t>
  </si>
  <si>
    <t>WEINSBERG</t>
  </si>
  <si>
    <t>STERCKEMAN</t>
  </si>
  <si>
    <t>CHAUSSON</t>
  </si>
  <si>
    <t>CI</t>
  </si>
  <si>
    <t>NIEWIADÓW</t>
  </si>
  <si>
    <t>BENIMAR</t>
  </si>
  <si>
    <t>ROLLER TEAM</t>
  </si>
  <si>
    <t>RIMOR</t>
  </si>
  <si>
    <t>LMC CARAVAN</t>
  </si>
  <si>
    <t>Source: PZPM based on CEP (Central Register of Vehicles)</t>
  </si>
  <si>
    <t>Szwajcaria</t>
  </si>
  <si>
    <t>CHALLENGER</t>
  </si>
  <si>
    <t>WESTFALIA</t>
  </si>
  <si>
    <t>First Registrations of USED Caravans in Poland Q1-Q2 2022. Top10 Make</t>
  </si>
  <si>
    <t>Belgia</t>
  </si>
  <si>
    <t>Pierwsze rejestracje nowych samochodów kempingowych
w Polsce w okresie sty-wrz 2022. Top 10 marek</t>
  </si>
  <si>
    <t>Pierwsze rejestracje nowych przyczep kempingowych
w Polsce w okresie sty-wrz 2022. Top 10 marek</t>
  </si>
  <si>
    <t>Pierwsze rejestracje sprowadzanych używanych samochodów kempingowych w Polsce w okresie sty-wrz 2022. Top 10 marek</t>
  </si>
  <si>
    <t>Pierwsze rejestracje sprowadzanych używanych przyczep kempingowych w Polsce w okresie sty-wrz 2022. Top 10 marek</t>
  </si>
  <si>
    <t>Pochodzenie sprowadzanych używanych samochodów kempingowych w okresie sty-wrz 2022.</t>
  </si>
  <si>
    <t>Pochodzenie sprowadzanych używanych przyczep kempingowych w okresie sty-wrz 2022.</t>
  </si>
  <si>
    <t>I-IX 2022</t>
  </si>
  <si>
    <t>I-IX 2021</t>
  </si>
  <si>
    <t>First Registrations of NEW Motor Caravans in Poland Q1-Q3 2022. Top 10 Make</t>
  </si>
  <si>
    <t>First Registrations of USED Motor Caravans in Poland Q1-Q3 2022. Top 10 Make</t>
  </si>
  <si>
    <t>The Origin of Imported USED Motor Caravans to Poland Q1-Q3 2022</t>
  </si>
  <si>
    <t>First Registrations of NEW Caravans in Poland Q1-Q3 2022. Top10 Make</t>
  </si>
  <si>
    <t>The Origin of Imported USED Caravans to Poland Q1-Q3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</si>
</sst>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11"/>
      <color theme="2" tint="-0.249977111117893"/>
      <name val="Calibri"/>
      <family val="2"/>
      <charset val="238"/>
      <scheme val="minor"/>
    </font>
    <font>
      <b/>
      <sz val="11"/>
      <color theme="2" tint="-0.249977111117893"/>
      <name val="Calibri"/>
      <family val="2"/>
      <charset val="238"/>
      <scheme val="minor"/>
    </font>
    <font>
      <b/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hair">
        <color theme="4" tint="0.39994506668294322"/>
      </left>
      <right/>
      <top style="thin">
        <color theme="4" tint="0.39997558519241921"/>
      </top>
      <bottom/>
      <diagonal/>
    </border>
    <border>
      <left style="hair">
        <color theme="4" tint="0.39994506668294322"/>
      </left>
      <right style="hair">
        <color theme="4" tint="0.39994506668294322"/>
      </right>
      <top style="thin">
        <color theme="4" tint="0.39997558519241921"/>
      </top>
      <bottom/>
      <diagonal/>
    </border>
    <border>
      <left/>
      <right style="hair">
        <color theme="4" tint="0.39994506668294322"/>
      </right>
      <top style="thin">
        <color theme="4" tint="0.39997558519241921"/>
      </top>
      <bottom/>
      <diagonal/>
    </border>
    <border>
      <left style="hair">
        <color theme="4" tint="0.39994506668294322"/>
      </left>
      <right/>
      <top style="hair">
        <color theme="4" tint="0.39994506668294322"/>
      </top>
      <bottom style="thin">
        <color theme="4" tint="0.39997558519241921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 style="thin">
        <color theme="4" tint="0.39997558519241921"/>
      </bottom>
      <diagonal/>
    </border>
    <border>
      <left/>
      <right style="hair">
        <color theme="4" tint="0.39994506668294322"/>
      </right>
      <top style="hair">
        <color theme="4" tint="0.39994506668294322"/>
      </top>
      <bottom style="thin">
        <color theme="4" tint="0.39997558519241921"/>
      </bottom>
      <diagonal/>
    </border>
    <border>
      <left style="hair">
        <color theme="4" tint="0.39994506668294322"/>
      </left>
      <right/>
      <top style="hair">
        <color theme="4" tint="0.39994506668294322"/>
      </top>
      <bottom style="hair">
        <color theme="4" tint="0.39994506668294322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/>
      <right style="hair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 style="hair">
        <color theme="4" tint="0.39994506668294322"/>
      </left>
      <right/>
      <top style="thin">
        <color theme="4" tint="0.39997558519241921"/>
      </top>
      <bottom style="hair">
        <color theme="4" tint="0.39994506668294322"/>
      </bottom>
      <diagonal/>
    </border>
    <border>
      <left style="hair">
        <color theme="4" tint="0.39994506668294322"/>
      </left>
      <right style="hair">
        <color theme="4" tint="0.39994506668294322"/>
      </right>
      <top style="thin">
        <color theme="4" tint="0.39997558519241921"/>
      </top>
      <bottom style="hair">
        <color theme="4" tint="0.39994506668294322"/>
      </bottom>
      <diagonal/>
    </border>
    <border>
      <left/>
      <right style="hair">
        <color theme="4" tint="0.39994506668294322"/>
      </right>
      <top style="thin">
        <color theme="4" tint="0.39997558519241921"/>
      </top>
      <bottom style="hair">
        <color theme="4" tint="0.39994506668294322"/>
      </bottom>
      <diagonal/>
    </border>
    <border>
      <left style="hair">
        <color theme="4" tint="0.39994506668294322"/>
      </left>
      <right/>
      <top/>
      <bottom style="thin">
        <color theme="4" tint="0.39997558519241921"/>
      </bottom>
      <diagonal/>
    </border>
    <border>
      <left style="hair">
        <color theme="4" tint="0.39994506668294322"/>
      </left>
      <right style="hair">
        <color theme="4" tint="0.39994506668294322"/>
      </right>
      <top/>
      <bottom style="thin">
        <color theme="4" tint="0.39997558519241921"/>
      </bottom>
      <diagonal/>
    </border>
    <border>
      <left/>
      <right style="hair">
        <color theme="4" tint="0.39994506668294322"/>
      </right>
      <top/>
      <bottom style="thin">
        <color theme="4" tint="0.3999755851924192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34">
    <xf numFmtId="0" fontId="0" fillId="0" borderId="0" xfId="0"/>
    <xf numFmtId="0" fontId="4" fillId="0" borderId="0" xfId="0" applyFont="1"/>
    <xf numFmtId="0" fontId="5" fillId="2" borderId="2" xfId="0" applyFont="1" applyFill="1" applyBorder="1" applyAlignment="1">
      <alignment vertical="center"/>
    </xf>
    <xf numFmtId="0" fontId="0" fillId="0" borderId="5" xfId="0" applyBorder="1"/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2" xfId="0" applyBorder="1"/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8" fillId="0" borderId="0" xfId="0" applyFont="1"/>
    <xf numFmtId="0" fontId="9" fillId="0" borderId="0" xfId="2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0" xfId="0" applyFont="1"/>
    <xf numFmtId="164" fontId="2" fillId="2" borderId="1" xfId="1" applyNumberFormat="1" applyFont="1" applyFill="1" applyBorder="1" applyAlignment="1">
      <alignment vertical="center"/>
    </xf>
    <xf numFmtId="164" fontId="1" fillId="0" borderId="10" xfId="1" applyNumberFormat="1" applyFont="1" applyBorder="1"/>
    <xf numFmtId="164" fontId="1" fillId="0" borderId="7" xfId="1" applyNumberFormat="1" applyFont="1" applyBorder="1"/>
    <xf numFmtId="164" fontId="1" fillId="0" borderId="4" xfId="1" applyNumberFormat="1" applyFont="1" applyBorder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ny" xfId="0" builtinId="0"/>
    <cellStyle name="Normalny 2" xfId="2"/>
    <cellStyle name="Procentowy" xfId="1" builtinId="5"/>
  </cellStyles>
  <dxfs count="12">
    <dxf>
      <font>
        <color theme="9" tint="-0.24994659260841701"/>
      </font>
      <numFmt numFmtId="165" formatCode="\+0.0%"/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theme="9" tint="-0.24994659260841701"/>
      </font>
      <numFmt numFmtId="165" formatCode="\+0.0%"/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theme="9" tint="-0.24994659260841701"/>
      </font>
      <numFmt numFmtId="165" formatCode="\+0.0%"/>
    </dxf>
    <dxf>
      <font>
        <color theme="9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showGridLines="0" tabSelected="1" topLeftCell="A16" zoomScale="80" zoomScaleNormal="80" workbookViewId="0">
      <selection activeCell="K44" sqref="K44:L44"/>
    </sheetView>
  </sheetViews>
  <sheetFormatPr defaultRowHeight="15" x14ac:dyDescent="0.25"/>
  <cols>
    <col min="2" max="2" width="13" customWidth="1"/>
    <col min="3" max="3" width="17.7109375" customWidth="1"/>
    <col min="4" max="9" width="13" customWidth="1"/>
    <col min="10" max="10" width="17.85546875" customWidth="1"/>
    <col min="11" max="13" width="13" customWidth="1"/>
    <col min="17" max="17" width="16.140625" bestFit="1" customWidth="1"/>
    <col min="20" max="20" width="12" bestFit="1" customWidth="1"/>
  </cols>
  <sheetData>
    <row r="1" spans="1:27" x14ac:dyDescent="0.25">
      <c r="A1" s="1" t="s">
        <v>0</v>
      </c>
    </row>
    <row r="2" spans="1:27" x14ac:dyDescent="0.25">
      <c r="B2" s="25" t="s">
        <v>43</v>
      </c>
      <c r="C2" s="25"/>
      <c r="D2" s="25"/>
      <c r="E2" s="25"/>
      <c r="F2" s="25"/>
      <c r="G2" s="14"/>
      <c r="I2" s="25" t="s">
        <v>44</v>
      </c>
      <c r="J2" s="25"/>
      <c r="K2" s="25"/>
      <c r="L2" s="25"/>
      <c r="M2" s="25"/>
      <c r="N2" s="14"/>
      <c r="O2" s="14"/>
    </row>
    <row r="3" spans="1:27" x14ac:dyDescent="0.25">
      <c r="B3" s="25"/>
      <c r="C3" s="25"/>
      <c r="D3" s="25"/>
      <c r="E3" s="25"/>
      <c r="F3" s="25"/>
      <c r="G3" s="14"/>
      <c r="I3" s="25"/>
      <c r="J3" s="25"/>
      <c r="K3" s="25"/>
      <c r="L3" s="25"/>
      <c r="M3" s="25"/>
      <c r="N3" s="14"/>
      <c r="O3" s="14"/>
    </row>
    <row r="4" spans="1:27" ht="22.5" customHeight="1" x14ac:dyDescent="0.25">
      <c r="B4" s="30" t="s">
        <v>51</v>
      </c>
      <c r="C4" s="30"/>
      <c r="D4" s="30"/>
      <c r="E4" s="30"/>
      <c r="F4" s="30"/>
      <c r="G4" s="15"/>
      <c r="H4" s="31" t="s">
        <v>54</v>
      </c>
      <c r="I4" s="31"/>
      <c r="J4" s="31"/>
      <c r="K4" s="31"/>
      <c r="L4" s="31"/>
      <c r="M4" s="32"/>
      <c r="N4" s="32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 ht="22.5" customHeight="1" x14ac:dyDescent="0.25">
      <c r="B5" s="12" t="s">
        <v>10</v>
      </c>
      <c r="C5" s="11" t="s">
        <v>9</v>
      </c>
      <c r="D5" s="23" t="s">
        <v>49</v>
      </c>
      <c r="E5" s="23" t="s">
        <v>50</v>
      </c>
      <c r="F5" s="10" t="s">
        <v>8</v>
      </c>
      <c r="G5" s="13"/>
      <c r="I5" s="12" t="s">
        <v>10</v>
      </c>
      <c r="J5" s="11" t="s">
        <v>9</v>
      </c>
      <c r="K5" s="23" t="s">
        <v>49</v>
      </c>
      <c r="L5" s="23" t="s">
        <v>50</v>
      </c>
      <c r="M5" s="24" t="s">
        <v>8</v>
      </c>
      <c r="N5" s="13"/>
    </row>
    <row r="6" spans="1:27" x14ac:dyDescent="0.25">
      <c r="B6" s="9">
        <v>1</v>
      </c>
      <c r="C6" s="8" t="s">
        <v>23</v>
      </c>
      <c r="D6" s="7">
        <v>398</v>
      </c>
      <c r="E6" s="7">
        <v>464</v>
      </c>
      <c r="F6" s="20">
        <f t="shared" ref="F6:F17" si="0">D6/E6-1</f>
        <v>-0.14224137931034486</v>
      </c>
      <c r="I6" s="9">
        <v>1</v>
      </c>
      <c r="J6" s="8" t="s">
        <v>26</v>
      </c>
      <c r="K6" s="7">
        <v>204</v>
      </c>
      <c r="L6" s="7">
        <v>256</v>
      </c>
      <c r="M6" s="20">
        <f t="shared" ref="M6:M17" si="1">K6/L6-1</f>
        <v>-0.203125</v>
      </c>
    </row>
    <row r="7" spans="1:27" x14ac:dyDescent="0.25">
      <c r="B7" s="6">
        <v>2</v>
      </c>
      <c r="C7" s="5" t="s">
        <v>34</v>
      </c>
      <c r="D7" s="4">
        <v>226</v>
      </c>
      <c r="E7" s="4">
        <v>249</v>
      </c>
      <c r="F7" s="21">
        <f t="shared" si="0"/>
        <v>-9.2369477911646625E-2</v>
      </c>
      <c r="I7" s="6">
        <v>2</v>
      </c>
      <c r="J7" s="5" t="s">
        <v>12</v>
      </c>
      <c r="K7" s="4">
        <v>172</v>
      </c>
      <c r="L7" s="4">
        <v>179</v>
      </c>
      <c r="M7" s="21">
        <f t="shared" si="1"/>
        <v>-3.9106145251396662E-2</v>
      </c>
    </row>
    <row r="8" spans="1:27" x14ac:dyDescent="0.25">
      <c r="B8" s="6">
        <v>3</v>
      </c>
      <c r="C8" s="5" t="s">
        <v>33</v>
      </c>
      <c r="D8" s="4">
        <v>134</v>
      </c>
      <c r="E8" s="4">
        <v>227</v>
      </c>
      <c r="F8" s="21">
        <f t="shared" si="0"/>
        <v>-0.4096916299559471</v>
      </c>
      <c r="I8" s="6">
        <v>3</v>
      </c>
      <c r="J8" s="5" t="s">
        <v>32</v>
      </c>
      <c r="K8" s="4">
        <v>136</v>
      </c>
      <c r="L8" s="4">
        <v>98</v>
      </c>
      <c r="M8" s="21">
        <f>K8/L8-1</f>
        <v>0.38775510204081631</v>
      </c>
    </row>
    <row r="9" spans="1:27" x14ac:dyDescent="0.25">
      <c r="B9" s="6">
        <v>4</v>
      </c>
      <c r="C9" s="5" t="s">
        <v>35</v>
      </c>
      <c r="D9" s="4">
        <v>81</v>
      </c>
      <c r="E9" s="4">
        <v>41</v>
      </c>
      <c r="F9" s="21">
        <f t="shared" si="0"/>
        <v>0.97560975609756095</v>
      </c>
      <c r="I9" s="6">
        <v>4</v>
      </c>
      <c r="J9" s="5" t="s">
        <v>18</v>
      </c>
      <c r="K9" s="4">
        <v>72</v>
      </c>
      <c r="L9" s="4">
        <v>94</v>
      </c>
      <c r="M9" s="21">
        <f t="shared" si="1"/>
        <v>-0.23404255319148937</v>
      </c>
    </row>
    <row r="10" spans="1:27" x14ac:dyDescent="0.25">
      <c r="B10" s="6">
        <v>5</v>
      </c>
      <c r="C10" s="5" t="s">
        <v>31</v>
      </c>
      <c r="D10" s="4">
        <v>78</v>
      </c>
      <c r="E10" s="4">
        <v>114</v>
      </c>
      <c r="F10" s="21">
        <f t="shared" si="0"/>
        <v>-0.31578947368421051</v>
      </c>
      <c r="I10" s="6">
        <v>5</v>
      </c>
      <c r="J10" s="5" t="s">
        <v>24</v>
      </c>
      <c r="K10" s="4">
        <v>66</v>
      </c>
      <c r="L10" s="4">
        <v>55</v>
      </c>
      <c r="M10" s="21">
        <f t="shared" si="1"/>
        <v>0.19999999999999996</v>
      </c>
    </row>
    <row r="11" spans="1:27" x14ac:dyDescent="0.25">
      <c r="B11" s="6">
        <v>6</v>
      </c>
      <c r="C11" s="5" t="s">
        <v>30</v>
      </c>
      <c r="D11" s="4">
        <v>59</v>
      </c>
      <c r="E11" s="4">
        <v>80</v>
      </c>
      <c r="F11" s="21">
        <f t="shared" si="0"/>
        <v>-0.26249999999999996</v>
      </c>
      <c r="I11" s="6">
        <v>6</v>
      </c>
      <c r="J11" s="5" t="s">
        <v>11</v>
      </c>
      <c r="K11" s="4">
        <v>56</v>
      </c>
      <c r="L11" s="4">
        <v>47</v>
      </c>
      <c r="M11" s="21">
        <f t="shared" si="1"/>
        <v>0.1914893617021276</v>
      </c>
    </row>
    <row r="12" spans="1:27" x14ac:dyDescent="0.25">
      <c r="B12" s="6">
        <v>7</v>
      </c>
      <c r="C12" s="5" t="s">
        <v>17</v>
      </c>
      <c r="D12" s="4">
        <v>42</v>
      </c>
      <c r="E12" s="4">
        <v>34</v>
      </c>
      <c r="F12" s="21">
        <f t="shared" si="0"/>
        <v>0.23529411764705888</v>
      </c>
      <c r="I12" s="6">
        <v>7</v>
      </c>
      <c r="J12" s="5" t="s">
        <v>28</v>
      </c>
      <c r="K12" s="4">
        <v>53</v>
      </c>
      <c r="L12" s="4">
        <v>48</v>
      </c>
      <c r="M12" s="21">
        <f t="shared" si="1"/>
        <v>0.10416666666666674</v>
      </c>
    </row>
    <row r="13" spans="1:27" x14ac:dyDescent="0.25">
      <c r="B13" s="6">
        <v>8</v>
      </c>
      <c r="C13" s="5" t="s">
        <v>12</v>
      </c>
      <c r="D13" s="4">
        <v>39</v>
      </c>
      <c r="E13" s="4">
        <v>124</v>
      </c>
      <c r="F13" s="21">
        <f t="shared" si="0"/>
        <v>-0.68548387096774199</v>
      </c>
      <c r="I13" s="6">
        <v>8</v>
      </c>
      <c r="J13" s="5" t="s">
        <v>29</v>
      </c>
      <c r="K13" s="4">
        <v>29</v>
      </c>
      <c r="L13" s="4">
        <v>26</v>
      </c>
      <c r="M13" s="21">
        <f t="shared" si="1"/>
        <v>0.11538461538461542</v>
      </c>
    </row>
    <row r="14" spans="1:27" x14ac:dyDescent="0.25">
      <c r="B14" s="6">
        <v>9</v>
      </c>
      <c r="C14" s="5" t="s">
        <v>40</v>
      </c>
      <c r="D14" s="4">
        <v>33</v>
      </c>
      <c r="E14" s="4">
        <v>48</v>
      </c>
      <c r="F14" s="21">
        <f t="shared" si="0"/>
        <v>-0.3125</v>
      </c>
      <c r="I14" s="6">
        <v>9</v>
      </c>
      <c r="J14" s="5" t="s">
        <v>15</v>
      </c>
      <c r="K14" s="4">
        <v>21</v>
      </c>
      <c r="L14" s="4">
        <v>6</v>
      </c>
      <c r="M14" s="21">
        <f t="shared" si="1"/>
        <v>2.5</v>
      </c>
    </row>
    <row r="15" spans="1:27" x14ac:dyDescent="0.25">
      <c r="B15" s="6">
        <v>10</v>
      </c>
      <c r="C15" s="5" t="s">
        <v>11</v>
      </c>
      <c r="D15" s="4">
        <v>30</v>
      </c>
      <c r="E15" s="4">
        <v>46</v>
      </c>
      <c r="F15" s="21">
        <f t="shared" si="0"/>
        <v>-0.34782608695652173</v>
      </c>
      <c r="I15" s="6">
        <v>10</v>
      </c>
      <c r="J15" s="5" t="s">
        <v>21</v>
      </c>
      <c r="K15" s="4">
        <v>19</v>
      </c>
      <c r="L15" s="4">
        <v>20</v>
      </c>
      <c r="M15" s="21">
        <f t="shared" si="1"/>
        <v>-5.0000000000000044E-2</v>
      </c>
    </row>
    <row r="16" spans="1:27" x14ac:dyDescent="0.25">
      <c r="B16" s="26" t="s">
        <v>2</v>
      </c>
      <c r="C16" s="27"/>
      <c r="D16" s="3">
        <f>D17-SUM(D6:D15)</f>
        <v>304</v>
      </c>
      <c r="E16" s="3">
        <f>E17-SUM(E6:E15)</f>
        <v>438</v>
      </c>
      <c r="F16" s="22">
        <f t="shared" si="0"/>
        <v>-0.30593607305936077</v>
      </c>
      <c r="I16" s="26" t="s">
        <v>2</v>
      </c>
      <c r="J16" s="27"/>
      <c r="K16" s="3">
        <f>K17-SUM(K6:K15)</f>
        <v>82</v>
      </c>
      <c r="L16" s="3">
        <f>L17-SUM(L6:L15)</f>
        <v>58</v>
      </c>
      <c r="M16" s="22">
        <f t="shared" si="1"/>
        <v>0.4137931034482758</v>
      </c>
    </row>
    <row r="17" spans="2:15" ht="27" customHeight="1" x14ac:dyDescent="0.25">
      <c r="B17" s="28" t="s">
        <v>1</v>
      </c>
      <c r="C17" s="29"/>
      <c r="D17" s="2">
        <v>1424</v>
      </c>
      <c r="E17" s="2">
        <v>1865</v>
      </c>
      <c r="F17" s="19">
        <f t="shared" si="0"/>
        <v>-0.23646112600536195</v>
      </c>
      <c r="I17" s="28" t="s">
        <v>1</v>
      </c>
      <c r="J17" s="29"/>
      <c r="K17" s="2">
        <v>910</v>
      </c>
      <c r="L17" s="2">
        <v>887</v>
      </c>
      <c r="M17" s="19">
        <f t="shared" si="1"/>
        <v>2.5930101465614364E-2</v>
      </c>
    </row>
    <row r="18" spans="2:15" x14ac:dyDescent="0.25">
      <c r="B18" s="1" t="s">
        <v>0</v>
      </c>
      <c r="I18" s="1" t="s">
        <v>0</v>
      </c>
    </row>
    <row r="19" spans="2:15" x14ac:dyDescent="0.25">
      <c r="B19" s="17" t="s">
        <v>37</v>
      </c>
      <c r="I19" s="17" t="s">
        <v>37</v>
      </c>
    </row>
    <row r="21" spans="2:15" x14ac:dyDescent="0.25">
      <c r="B21" s="25" t="s">
        <v>45</v>
      </c>
      <c r="C21" s="25"/>
      <c r="D21" s="25"/>
      <c r="E21" s="25"/>
      <c r="F21" s="25"/>
      <c r="G21" s="14"/>
      <c r="I21" s="25" t="s">
        <v>46</v>
      </c>
      <c r="J21" s="25"/>
      <c r="K21" s="25"/>
      <c r="L21" s="25"/>
      <c r="M21" s="25"/>
      <c r="N21" s="14"/>
      <c r="O21" s="14"/>
    </row>
    <row r="22" spans="2:15" ht="15" customHeight="1" x14ac:dyDescent="0.25">
      <c r="B22" s="25"/>
      <c r="C22" s="25"/>
      <c r="D22" s="25"/>
      <c r="E22" s="25"/>
      <c r="F22" s="25"/>
      <c r="G22" s="14"/>
      <c r="I22" s="25"/>
      <c r="J22" s="25"/>
      <c r="K22" s="25"/>
      <c r="L22" s="25"/>
      <c r="M22" s="25"/>
      <c r="N22" s="14"/>
      <c r="O22" s="14"/>
    </row>
    <row r="23" spans="2:15" ht="15" customHeight="1" x14ac:dyDescent="0.25">
      <c r="B23" s="31" t="s">
        <v>52</v>
      </c>
      <c r="C23" s="31"/>
      <c r="D23" s="31"/>
      <c r="E23" s="31"/>
      <c r="F23" s="31"/>
      <c r="G23" s="15"/>
      <c r="H23" s="31" t="s">
        <v>41</v>
      </c>
      <c r="I23" s="31"/>
      <c r="J23" s="31"/>
      <c r="K23" s="31"/>
      <c r="L23" s="31"/>
      <c r="M23" s="33"/>
      <c r="N23" s="33"/>
    </row>
    <row r="24" spans="2:15" ht="27" customHeight="1" x14ac:dyDescent="0.25">
      <c r="B24" s="12" t="s">
        <v>10</v>
      </c>
      <c r="C24" s="11" t="s">
        <v>9</v>
      </c>
      <c r="D24" s="23" t="s">
        <v>49</v>
      </c>
      <c r="E24" s="23" t="s">
        <v>50</v>
      </c>
      <c r="F24" s="24" t="s">
        <v>8</v>
      </c>
      <c r="G24" s="13"/>
      <c r="I24" s="12" t="s">
        <v>10</v>
      </c>
      <c r="J24" s="11" t="s">
        <v>9</v>
      </c>
      <c r="K24" s="23" t="s">
        <v>49</v>
      </c>
      <c r="L24" s="23" t="s">
        <v>50</v>
      </c>
      <c r="M24" s="24" t="s">
        <v>8</v>
      </c>
      <c r="N24" s="13"/>
    </row>
    <row r="25" spans="2:15" x14ac:dyDescent="0.25">
      <c r="B25" s="9">
        <v>1</v>
      </c>
      <c r="C25" s="8" t="s">
        <v>27</v>
      </c>
      <c r="D25" s="7">
        <v>538</v>
      </c>
      <c r="E25" s="7">
        <v>604</v>
      </c>
      <c r="F25" s="20">
        <f t="shared" ref="F25:F36" si="2">D25/E25-1</f>
        <v>-0.10927152317880795</v>
      </c>
      <c r="I25" s="9">
        <v>1</v>
      </c>
      <c r="J25" s="8" t="s">
        <v>26</v>
      </c>
      <c r="K25" s="7">
        <v>1138</v>
      </c>
      <c r="L25" s="7">
        <v>1203</v>
      </c>
      <c r="M25" s="20">
        <f t="shared" ref="M25:M36" si="3">K25/L25-1</f>
        <v>-5.4031587697423111E-2</v>
      </c>
    </row>
    <row r="26" spans="2:15" x14ac:dyDescent="0.25">
      <c r="B26" s="6">
        <v>2</v>
      </c>
      <c r="C26" s="5" t="s">
        <v>25</v>
      </c>
      <c r="D26" s="4">
        <v>111</v>
      </c>
      <c r="E26" s="4">
        <v>152</v>
      </c>
      <c r="F26" s="21">
        <f t="shared" si="2"/>
        <v>-0.26973684210526316</v>
      </c>
      <c r="I26" s="6">
        <v>2</v>
      </c>
      <c r="J26" s="5" t="s">
        <v>18</v>
      </c>
      <c r="K26" s="4">
        <v>396</v>
      </c>
      <c r="L26" s="4">
        <v>402</v>
      </c>
      <c r="M26" s="21">
        <f t="shared" si="3"/>
        <v>-1.4925373134328401E-2</v>
      </c>
    </row>
    <row r="27" spans="2:15" x14ac:dyDescent="0.25">
      <c r="B27" s="6">
        <v>3</v>
      </c>
      <c r="C27" s="5" t="s">
        <v>23</v>
      </c>
      <c r="D27" s="4">
        <v>105</v>
      </c>
      <c r="E27" s="4">
        <v>106</v>
      </c>
      <c r="F27" s="21">
        <f t="shared" si="2"/>
        <v>-9.4339622641509413E-3</v>
      </c>
      <c r="I27" s="6">
        <v>3</v>
      </c>
      <c r="J27" s="5" t="s">
        <v>15</v>
      </c>
      <c r="K27" s="4">
        <v>337</v>
      </c>
      <c r="L27" s="4">
        <v>317</v>
      </c>
      <c r="M27" s="21">
        <f t="shared" si="3"/>
        <v>6.3091482649842323E-2</v>
      </c>
    </row>
    <row r="28" spans="2:15" x14ac:dyDescent="0.25">
      <c r="B28" s="6">
        <v>4</v>
      </c>
      <c r="C28" s="5" t="s">
        <v>22</v>
      </c>
      <c r="D28" s="4">
        <v>70</v>
      </c>
      <c r="E28" s="4">
        <v>92</v>
      </c>
      <c r="F28" s="21">
        <f t="shared" si="2"/>
        <v>-0.23913043478260865</v>
      </c>
      <c r="I28" s="6">
        <v>4</v>
      </c>
      <c r="J28" s="5" t="s">
        <v>11</v>
      </c>
      <c r="K28" s="4">
        <v>335</v>
      </c>
      <c r="L28" s="4">
        <v>403</v>
      </c>
      <c r="M28" s="21">
        <f t="shared" si="3"/>
        <v>-0.16873449131513651</v>
      </c>
    </row>
    <row r="29" spans="2:15" x14ac:dyDescent="0.25">
      <c r="B29" s="6"/>
      <c r="C29" s="5" t="s">
        <v>13</v>
      </c>
      <c r="D29" s="4">
        <v>70</v>
      </c>
      <c r="E29" s="4">
        <v>68</v>
      </c>
      <c r="F29" s="21">
        <f t="shared" si="2"/>
        <v>2.9411764705882248E-2</v>
      </c>
      <c r="I29" s="6">
        <v>5</v>
      </c>
      <c r="J29" s="5" t="s">
        <v>12</v>
      </c>
      <c r="K29" s="4">
        <v>299</v>
      </c>
      <c r="L29" s="4">
        <v>293</v>
      </c>
      <c r="M29" s="21">
        <f t="shared" si="3"/>
        <v>2.0477815699658786E-2</v>
      </c>
    </row>
    <row r="30" spans="2:15" x14ac:dyDescent="0.25">
      <c r="B30" s="6">
        <v>6</v>
      </c>
      <c r="C30" s="5" t="s">
        <v>19</v>
      </c>
      <c r="D30" s="4">
        <v>64</v>
      </c>
      <c r="E30" s="4">
        <v>89</v>
      </c>
      <c r="F30" s="21">
        <f t="shared" si="2"/>
        <v>-0.2808988764044944</v>
      </c>
      <c r="I30" s="6">
        <v>6</v>
      </c>
      <c r="J30" s="5" t="s">
        <v>24</v>
      </c>
      <c r="K30" s="4">
        <v>258</v>
      </c>
      <c r="L30" s="4">
        <v>345</v>
      </c>
      <c r="M30" s="21">
        <f t="shared" si="3"/>
        <v>-0.25217391304347825</v>
      </c>
    </row>
    <row r="31" spans="2:15" x14ac:dyDescent="0.25">
      <c r="B31" s="6">
        <v>7</v>
      </c>
      <c r="C31" s="5" t="s">
        <v>17</v>
      </c>
      <c r="D31" s="4">
        <v>45</v>
      </c>
      <c r="E31" s="4">
        <v>45</v>
      </c>
      <c r="F31" s="21">
        <f t="shared" si="2"/>
        <v>0</v>
      </c>
      <c r="I31" s="6">
        <v>7</v>
      </c>
      <c r="J31" s="5" t="s">
        <v>21</v>
      </c>
      <c r="K31" s="4">
        <v>240</v>
      </c>
      <c r="L31" s="4">
        <v>302</v>
      </c>
      <c r="M31" s="21">
        <f t="shared" si="3"/>
        <v>-0.20529801324503316</v>
      </c>
    </row>
    <row r="32" spans="2:15" x14ac:dyDescent="0.25">
      <c r="B32" s="6">
        <v>8</v>
      </c>
      <c r="C32" s="5" t="s">
        <v>20</v>
      </c>
      <c r="D32" s="4">
        <v>34</v>
      </c>
      <c r="E32" s="4">
        <v>43</v>
      </c>
      <c r="F32" s="21">
        <f t="shared" si="2"/>
        <v>-0.20930232558139539</v>
      </c>
      <c r="I32" s="6">
        <v>8</v>
      </c>
      <c r="J32" s="5" t="s">
        <v>16</v>
      </c>
      <c r="K32" s="4">
        <v>199</v>
      </c>
      <c r="L32" s="4">
        <v>272</v>
      </c>
      <c r="M32" s="21">
        <f t="shared" si="3"/>
        <v>-0.26838235294117652</v>
      </c>
    </row>
    <row r="33" spans="2:13" x14ac:dyDescent="0.25">
      <c r="B33" s="6">
        <v>9</v>
      </c>
      <c r="C33" s="5" t="s">
        <v>18</v>
      </c>
      <c r="D33" s="4">
        <v>22</v>
      </c>
      <c r="E33" s="4">
        <v>21</v>
      </c>
      <c r="F33" s="21">
        <f t="shared" si="2"/>
        <v>4.7619047619047672E-2</v>
      </c>
      <c r="I33" s="6">
        <v>9</v>
      </c>
      <c r="J33" s="5" t="s">
        <v>14</v>
      </c>
      <c r="K33" s="4">
        <v>195</v>
      </c>
      <c r="L33" s="4">
        <v>230</v>
      </c>
      <c r="M33" s="21">
        <f t="shared" si="3"/>
        <v>-0.15217391304347827</v>
      </c>
    </row>
    <row r="34" spans="2:13" x14ac:dyDescent="0.25">
      <c r="B34" s="6">
        <v>10</v>
      </c>
      <c r="C34" s="5" t="s">
        <v>39</v>
      </c>
      <c r="D34" s="4">
        <v>21</v>
      </c>
      <c r="E34" s="4">
        <v>14</v>
      </c>
      <c r="F34" s="21">
        <f t="shared" si="2"/>
        <v>0.5</v>
      </c>
      <c r="I34" s="6">
        <v>10</v>
      </c>
      <c r="J34" s="5" t="s">
        <v>36</v>
      </c>
      <c r="K34" s="4">
        <v>172</v>
      </c>
      <c r="L34" s="4">
        <v>200</v>
      </c>
      <c r="M34" s="21">
        <f t="shared" si="3"/>
        <v>-0.14000000000000001</v>
      </c>
    </row>
    <row r="35" spans="2:13" x14ac:dyDescent="0.25">
      <c r="B35" s="26" t="s">
        <v>2</v>
      </c>
      <c r="C35" s="27"/>
      <c r="D35" s="3">
        <f>D36-SUM(D25:D34)</f>
        <v>358</v>
      </c>
      <c r="E35" s="3">
        <f>E36-SUM(E25:E34)</f>
        <v>440</v>
      </c>
      <c r="F35" s="22">
        <f t="shared" si="2"/>
        <v>-0.1863636363636364</v>
      </c>
      <c r="I35" s="26" t="s">
        <v>2</v>
      </c>
      <c r="J35" s="27"/>
      <c r="K35" s="3">
        <f>K36-SUM(K25:K34)</f>
        <v>2382</v>
      </c>
      <c r="L35" s="3">
        <f>L36-SUM(L25:L34)</f>
        <v>2504</v>
      </c>
      <c r="M35" s="22">
        <f>K35/L35-1</f>
        <v>-4.8722044728434555E-2</v>
      </c>
    </row>
    <row r="36" spans="2:13" ht="27" customHeight="1" x14ac:dyDescent="0.25">
      <c r="B36" s="28" t="s">
        <v>1</v>
      </c>
      <c r="C36" s="29"/>
      <c r="D36" s="2">
        <v>1438</v>
      </c>
      <c r="E36" s="2">
        <v>1674</v>
      </c>
      <c r="F36" s="19">
        <f t="shared" si="2"/>
        <v>-0.14097968936678618</v>
      </c>
      <c r="I36" s="28" t="s">
        <v>1</v>
      </c>
      <c r="J36" s="29"/>
      <c r="K36" s="2">
        <v>5951</v>
      </c>
      <c r="L36" s="2">
        <v>6471</v>
      </c>
      <c r="M36" s="19">
        <f t="shared" si="3"/>
        <v>-8.035852263946841E-2</v>
      </c>
    </row>
    <row r="37" spans="2:13" x14ac:dyDescent="0.25">
      <c r="B37" s="1" t="s">
        <v>0</v>
      </c>
      <c r="I37" s="1" t="s">
        <v>0</v>
      </c>
    </row>
    <row r="38" spans="2:13" x14ac:dyDescent="0.25">
      <c r="B38" s="17" t="s">
        <v>37</v>
      </c>
      <c r="I38" s="17" t="s">
        <v>37</v>
      </c>
    </row>
    <row r="41" spans="2:13" x14ac:dyDescent="0.25">
      <c r="B41" s="25" t="s">
        <v>47</v>
      </c>
      <c r="C41" s="25"/>
      <c r="D41" s="25"/>
      <c r="E41" s="25"/>
      <c r="F41" s="25"/>
      <c r="I41" s="25" t="s">
        <v>48</v>
      </c>
      <c r="J41" s="25"/>
      <c r="K41" s="25"/>
      <c r="L41" s="25"/>
      <c r="M41" s="25"/>
    </row>
    <row r="42" spans="2:13" x14ac:dyDescent="0.25">
      <c r="B42" s="25"/>
      <c r="C42" s="25"/>
      <c r="D42" s="25"/>
      <c r="E42" s="25"/>
      <c r="F42" s="25"/>
      <c r="I42" s="25"/>
      <c r="J42" s="25"/>
      <c r="K42" s="25"/>
      <c r="L42" s="25"/>
      <c r="M42" s="25"/>
    </row>
    <row r="43" spans="2:13" x14ac:dyDescent="0.25">
      <c r="B43" s="31" t="s">
        <v>53</v>
      </c>
      <c r="C43" s="31"/>
      <c r="D43" s="31"/>
      <c r="E43" s="31"/>
      <c r="F43" s="31"/>
      <c r="G43" s="18"/>
      <c r="H43" s="31" t="s">
        <v>55</v>
      </c>
      <c r="I43" s="31"/>
      <c r="J43" s="31"/>
      <c r="K43" s="31"/>
      <c r="L43" s="31"/>
      <c r="M43" s="32"/>
    </row>
    <row r="44" spans="2:13" ht="27" customHeight="1" x14ac:dyDescent="0.25">
      <c r="B44" s="12" t="s">
        <v>10</v>
      </c>
      <c r="C44" s="11" t="s">
        <v>9</v>
      </c>
      <c r="D44" s="23" t="s">
        <v>49</v>
      </c>
      <c r="E44" s="23" t="s">
        <v>50</v>
      </c>
      <c r="F44" s="24" t="s">
        <v>8</v>
      </c>
      <c r="I44" s="12" t="s">
        <v>10</v>
      </c>
      <c r="J44" s="11" t="s">
        <v>9</v>
      </c>
      <c r="K44" s="23" t="s">
        <v>49</v>
      </c>
      <c r="L44" s="23" t="s">
        <v>50</v>
      </c>
      <c r="M44" s="24" t="s">
        <v>8</v>
      </c>
    </row>
    <row r="45" spans="2:13" x14ac:dyDescent="0.25">
      <c r="B45" s="9">
        <v>1</v>
      </c>
      <c r="C45" s="8" t="s">
        <v>4</v>
      </c>
      <c r="D45" s="7">
        <v>582</v>
      </c>
      <c r="E45" s="7">
        <v>653</v>
      </c>
      <c r="F45" s="21">
        <f t="shared" ref="F45:F50" si="4">IFERROR(D45/E45-1,"")</f>
        <v>-0.10872894333843797</v>
      </c>
      <c r="I45" s="9">
        <v>1</v>
      </c>
      <c r="J45" s="8" t="s">
        <v>7</v>
      </c>
      <c r="K45" s="7">
        <v>1284</v>
      </c>
      <c r="L45" s="7">
        <v>1978</v>
      </c>
      <c r="M45" s="21">
        <f t="shared" ref="M45:M50" si="5">IFERROR(K45/L45-1,"")</f>
        <v>-0.35085945399393326</v>
      </c>
    </row>
    <row r="46" spans="2:13" x14ac:dyDescent="0.25">
      <c r="B46" s="6">
        <f>B45+1</f>
        <v>2</v>
      </c>
      <c r="C46" s="5" t="s">
        <v>3</v>
      </c>
      <c r="D46" s="4">
        <v>334</v>
      </c>
      <c r="E46" s="4">
        <v>391</v>
      </c>
      <c r="F46" s="21">
        <f t="shared" si="4"/>
        <v>-0.1457800511508951</v>
      </c>
      <c r="I46" s="6">
        <f>I45+1</f>
        <v>2</v>
      </c>
      <c r="J46" s="5" t="s">
        <v>5</v>
      </c>
      <c r="K46" s="4">
        <v>1227</v>
      </c>
      <c r="L46" s="4">
        <v>1216</v>
      </c>
      <c r="M46" s="21">
        <f t="shared" si="5"/>
        <v>9.0460526315789824E-3</v>
      </c>
    </row>
    <row r="47" spans="2:13" x14ac:dyDescent="0.25">
      <c r="B47" s="6">
        <f>B46+1</f>
        <v>3</v>
      </c>
      <c r="C47" s="5" t="s">
        <v>5</v>
      </c>
      <c r="D47" s="4">
        <v>81</v>
      </c>
      <c r="E47" s="4">
        <v>98</v>
      </c>
      <c r="F47" s="21">
        <f t="shared" si="4"/>
        <v>-0.17346938775510201</v>
      </c>
      <c r="I47" s="6">
        <f>I46+1</f>
        <v>3</v>
      </c>
      <c r="J47" s="5" t="s">
        <v>6</v>
      </c>
      <c r="K47" s="4">
        <v>1202</v>
      </c>
      <c r="L47" s="4">
        <v>1205</v>
      </c>
      <c r="M47" s="21">
        <f t="shared" si="5"/>
        <v>-2.4896265560165887E-3</v>
      </c>
    </row>
    <row r="48" spans="2:13" x14ac:dyDescent="0.25">
      <c r="B48" s="6">
        <f>B47+1</f>
        <v>4</v>
      </c>
      <c r="C48" s="5" t="s">
        <v>38</v>
      </c>
      <c r="D48" s="4">
        <v>72</v>
      </c>
      <c r="E48" s="4">
        <v>78</v>
      </c>
      <c r="F48" s="21">
        <f t="shared" si="4"/>
        <v>-7.6923076923076872E-2</v>
      </c>
      <c r="I48" s="6">
        <f>I47+1</f>
        <v>4</v>
      </c>
      <c r="J48" s="5" t="s">
        <v>4</v>
      </c>
      <c r="K48" s="4">
        <v>1045</v>
      </c>
      <c r="L48" s="4">
        <v>971</v>
      </c>
      <c r="M48" s="21">
        <f t="shared" si="5"/>
        <v>7.6210092687950537E-2</v>
      </c>
    </row>
    <row r="49" spans="2:13" x14ac:dyDescent="0.25">
      <c r="B49" s="6">
        <v>5</v>
      </c>
      <c r="C49" s="5" t="s">
        <v>42</v>
      </c>
      <c r="D49" s="4">
        <v>71</v>
      </c>
      <c r="E49" s="4">
        <v>105</v>
      </c>
      <c r="F49" s="21">
        <f t="shared" si="4"/>
        <v>-0.32380952380952377</v>
      </c>
      <c r="I49" s="6">
        <f>I48+1</f>
        <v>5</v>
      </c>
      <c r="J49" s="5" t="s">
        <v>3</v>
      </c>
      <c r="K49" s="4">
        <v>461</v>
      </c>
      <c r="L49" s="4">
        <v>669</v>
      </c>
      <c r="M49" s="21">
        <f t="shared" si="5"/>
        <v>-0.31091180866965618</v>
      </c>
    </row>
    <row r="50" spans="2:13" ht="15.75" customHeight="1" x14ac:dyDescent="0.25">
      <c r="B50" s="26" t="s">
        <v>2</v>
      </c>
      <c r="C50" s="27"/>
      <c r="D50" s="3">
        <f>D51-SUM(D45:D49)</f>
        <v>298</v>
      </c>
      <c r="E50" s="3">
        <f>E51-SUM(E45:E49)</f>
        <v>349</v>
      </c>
      <c r="F50" s="22">
        <f t="shared" si="4"/>
        <v>-0.14613180515759316</v>
      </c>
      <c r="I50" s="26" t="s">
        <v>2</v>
      </c>
      <c r="J50" s="27"/>
      <c r="K50" s="3">
        <f>K51-SUM(K45:K49)</f>
        <v>732</v>
      </c>
      <c r="L50" s="3">
        <f>L51-SUM(L45:L49)</f>
        <v>432</v>
      </c>
      <c r="M50" s="22">
        <f t="shared" si="5"/>
        <v>0.69444444444444442</v>
      </c>
    </row>
    <row r="51" spans="2:13" ht="27" customHeight="1" x14ac:dyDescent="0.25">
      <c r="B51" s="28" t="s">
        <v>1</v>
      </c>
      <c r="C51" s="29"/>
      <c r="D51" s="2">
        <f t="shared" ref="D51:E51" si="6">D36</f>
        <v>1438</v>
      </c>
      <c r="E51" s="2">
        <f t="shared" si="6"/>
        <v>1674</v>
      </c>
      <c r="F51" s="19">
        <f>D51/E51-1</f>
        <v>-0.14097968936678618</v>
      </c>
      <c r="I51" s="28" t="s">
        <v>1</v>
      </c>
      <c r="J51" s="29"/>
      <c r="K51" s="2">
        <f t="shared" ref="K51:L51" si="7">K36</f>
        <v>5951</v>
      </c>
      <c r="L51" s="2">
        <f t="shared" si="7"/>
        <v>6471</v>
      </c>
      <c r="M51" s="19">
        <f>K51/L51-1</f>
        <v>-8.035852263946841E-2</v>
      </c>
    </row>
    <row r="52" spans="2:13" x14ac:dyDescent="0.25">
      <c r="B52" s="1" t="s">
        <v>0</v>
      </c>
      <c r="I52" s="1" t="s">
        <v>0</v>
      </c>
    </row>
    <row r="53" spans="2:13" x14ac:dyDescent="0.25">
      <c r="B53" s="17" t="s">
        <v>37</v>
      </c>
      <c r="I53" s="17" t="s">
        <v>37</v>
      </c>
    </row>
  </sheetData>
  <mergeCells count="24">
    <mergeCell ref="B23:F23"/>
    <mergeCell ref="H23:N23"/>
    <mergeCell ref="B43:F43"/>
    <mergeCell ref="H43:M43"/>
    <mergeCell ref="I51:J51"/>
    <mergeCell ref="B41:F42"/>
    <mergeCell ref="B50:C50"/>
    <mergeCell ref="B51:C51"/>
    <mergeCell ref="I50:J50"/>
    <mergeCell ref="I35:J35"/>
    <mergeCell ref="I36:J36"/>
    <mergeCell ref="B35:C35"/>
    <mergeCell ref="B36:C36"/>
    <mergeCell ref="I41:M42"/>
    <mergeCell ref="B2:F3"/>
    <mergeCell ref="B21:F22"/>
    <mergeCell ref="I2:M3"/>
    <mergeCell ref="I21:M22"/>
    <mergeCell ref="B16:C16"/>
    <mergeCell ref="B17:C17"/>
    <mergeCell ref="I16:J16"/>
    <mergeCell ref="I17:J17"/>
    <mergeCell ref="B4:F4"/>
    <mergeCell ref="H4:N4"/>
  </mergeCells>
  <conditionalFormatting sqref="F6:F16">
    <cfRule type="cellIs" dxfId="11" priority="20" operator="greaterThan">
      <formula>0</formula>
    </cfRule>
    <cfRule type="cellIs" dxfId="10" priority="19" operator="greaterThan">
      <formula>0</formula>
    </cfRule>
  </conditionalFormatting>
  <conditionalFormatting sqref="F6:F17">
    <cfRule type="cellIs" dxfId="9" priority="18" operator="greaterThanOrEqual">
      <formula>0</formula>
    </cfRule>
    <cfRule type="cellIs" dxfId="8" priority="17" operator="lessThan">
      <formula>0</formula>
    </cfRule>
  </conditionalFormatting>
  <conditionalFormatting sqref="M25:M35 M6:M16 F25:F35">
    <cfRule type="cellIs" dxfId="7" priority="7" operator="greaterThan">
      <formula>0</formula>
    </cfRule>
    <cfRule type="cellIs" dxfId="6" priority="8" operator="greaterThan">
      <formula>0</formula>
    </cfRule>
  </conditionalFormatting>
  <conditionalFormatting sqref="M25:M36 M6:M17 F25:F36">
    <cfRule type="cellIs" dxfId="5" priority="5" operator="lessThan">
      <formula>0</formula>
    </cfRule>
    <cfRule type="cellIs" dxfId="4" priority="6" operator="greaterThanOrEqual">
      <formula>0</formula>
    </cfRule>
  </conditionalFormatting>
  <conditionalFormatting sqref="M45:M50 F45:F50">
    <cfRule type="cellIs" dxfId="3" priority="3" operator="greaterThan">
      <formula>0</formula>
    </cfRule>
    <cfRule type="cellIs" dxfId="2" priority="4" operator="greaterThan">
      <formula>0</formula>
    </cfRule>
  </conditionalFormatting>
  <conditionalFormatting sqref="M45:M51 F45:F51">
    <cfRule type="cellIs" dxfId="1" priority="1" operator="lessThan">
      <formula>0</formula>
    </cfRule>
    <cfRule type="cellIs" dxfId="0" priority="2" operator="greaterThanOr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Marek_Wolfigiel</dc:creator>
  <cp:lastModifiedBy>Dariusz Wawrzyniak</cp:lastModifiedBy>
  <dcterms:created xsi:type="dcterms:W3CDTF">2021-04-29T13:19:33Z</dcterms:created>
  <dcterms:modified xsi:type="dcterms:W3CDTF">2022-10-18T11:22:07Z</dcterms:modified>
</cp:coreProperties>
</file>