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14385" yWindow="-15" windowWidth="14430" windowHeight="11760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1" i="4" l="1"/>
  <c r="S52" i="4" s="1"/>
  <c r="T52" i="4" s="1"/>
  <c r="Q51" i="4"/>
  <c r="R51" i="4" s="1"/>
  <c r="Q52" i="4" l="1"/>
  <c r="R52" i="4" s="1"/>
  <c r="U51" i="4"/>
  <c r="T51" i="4"/>
  <c r="U52" i="4" l="1"/>
  <c r="J51" i="4"/>
  <c r="J52" i="4" s="1"/>
  <c r="F51" i="4"/>
  <c r="D51" i="4"/>
  <c r="G51" i="4" l="1"/>
  <c r="M26" i="4"/>
  <c r="N26" i="4" s="1"/>
  <c r="K26" i="4"/>
  <c r="L26" i="4" s="1"/>
  <c r="I26" i="4"/>
  <c r="F26" i="4"/>
  <c r="G26" i="4" s="1"/>
  <c r="D26" i="4"/>
  <c r="M25" i="4"/>
  <c r="N25" i="4" s="1"/>
  <c r="K25" i="4"/>
  <c r="L25" i="4" s="1"/>
  <c r="I25" i="4"/>
  <c r="F25" i="4"/>
  <c r="G25" i="4" s="1"/>
  <c r="D25" i="4"/>
  <c r="J25" i="4" l="1"/>
  <c r="J26" i="4"/>
  <c r="H51" i="4"/>
  <c r="O25" i="4"/>
  <c r="O26" i="4"/>
  <c r="D52" i="4"/>
  <c r="E25" i="4"/>
  <c r="E26" i="4"/>
  <c r="E51" i="4"/>
  <c r="K51" i="4" s="1"/>
  <c r="F52" i="4"/>
  <c r="G52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2" i="4" l="1"/>
  <c r="E52" i="4"/>
  <c r="K52" i="4" s="1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<sst xmlns="http://schemas.openxmlformats.org/spreadsheetml/2006/main" count="602" uniqueCount="121">
  <si>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</si>
  <si>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</si>
  <si>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</si>
  <si>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</si>
  <si>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</si>
  <si>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</si>
  <si>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</si>
  <si>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</si>
  <si>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</si>
  <si>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</si>
  <si>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</si>
  <si>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</si>
  <si>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</si>
  <si>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</si>
  <si>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</si>
  <si>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</si>
  <si>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</si>
  <si>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</si>
  <si>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</si>
  <si>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</si>
  <si>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</si>
  <si>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</si>
  <si>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</si>
  <si>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</si>
  <si>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</si>
  <si>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</si>
  <si>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</si>
  <si>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</si>
  <si>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</si>
  <si>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</si>
  <si>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</si>
  <si>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</si>
  <si>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</si>
  <si>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</si>
  <si>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</si>
  <si>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</si>
  <si>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</si>
  <si>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</si>
  <si>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</si>
  <si>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</si>
  <si>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</si>
  <si>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</si>
  <si>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</si>
  <si>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</si>
  <si>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</si>
  <si>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</si>
  <si>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</si>
  <si>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</si>
  <si>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</si>
  <si>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</si>
  <si>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</si>
  <si>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</si>
  <si>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</si>
  <si>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</si>
  <si>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</si>
  <si>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</si>
  <si>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</si>
  <si>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</si>
  <si>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</si>
  <si>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</si>
  <si>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</si>
  <si>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</si>
  <si>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</si>
  <si>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</si>
  <si>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</si>
  <si>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</si>
  <si>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</si>
  <si>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</si>
  <si>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</si>
  <si>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</si>
  <si>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</si>
  <si>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</si>
  <si>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</si>
  <si>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</si>
  <si>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</si>
  <si>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</si>
  <si>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</si>
  <si>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</si>
  <si>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</si>
  <si>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</si>
  <si>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</si>
  <si>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</si>
  <si>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</si>
  <si>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Ford Transit Custom</t>
  </si>
  <si>
    <t>AUTOSAN</t>
  </si>
  <si>
    <t>Rejestracje nowych samochodów dostawczych do 3,5T, ranking modeli - 2020 narastająco</t>
  </si>
  <si>
    <t>Registrations of new LCV up to 3.5T, Top Models - 2020 YTD</t>
  </si>
  <si>
    <t>Zmiana poz
r/r</t>
  </si>
  <si>
    <t>Ch. Position
y/y</t>
  </si>
  <si>
    <t>Volkswagen Crafter</t>
  </si>
  <si>
    <t>First Registrations of NEW commercial vehicles (chassis - w/o Road Tractors), GVW&gt;3.5T, Market Share %</t>
  </si>
  <si>
    <t>Citroen Jumper</t>
  </si>
  <si>
    <t>HYMER</t>
  </si>
  <si>
    <t>MITSUBISHI</t>
  </si>
  <si>
    <t>Lipiec</t>
  </si>
  <si>
    <t>July</t>
  </si>
  <si>
    <t>Volkswagen Transporter</t>
  </si>
  <si>
    <t>Sierpień</t>
  </si>
  <si>
    <t>Rok narastająco Styczeń - Sierpień</t>
  </si>
  <si>
    <t>August</t>
  </si>
  <si>
    <t>YTD January - August</t>
  </si>
  <si>
    <t>Sie/Lip
Zmiana %</t>
  </si>
  <si>
    <t>Aug/Jul Ch %</t>
  </si>
  <si>
    <t>2020
Wrz</t>
  </si>
  <si>
    <t>2019
Wrz</t>
  </si>
  <si>
    <t>2020
Sty - Wrz</t>
  </si>
  <si>
    <t>2019
Sty - Wrz</t>
  </si>
  <si>
    <t>Wrzesień</t>
  </si>
  <si>
    <t>Rok narastająco Styczeń - Wrzesień</t>
  </si>
  <si>
    <t>September</t>
  </si>
  <si>
    <t>YTD January - September</t>
  </si>
  <si>
    <t>Wrz/Sie
Zmiana %</t>
  </si>
  <si>
    <t>Sep/Aug Ch %</t>
  </si>
  <si>
    <t>Rejestracje nowych samochodów dostawczych do 3,5T, ranking modeli - Wrzesień 2020</t>
  </si>
  <si>
    <t>Registrations of new LCV up to 3.5T, Top Models - September2020</t>
  </si>
  <si>
    <t>Wrz/Sie
Zmiana poz</t>
  </si>
  <si>
    <t>Sep/Aug Ch position</t>
  </si>
  <si>
    <t>Dacia Dokker</t>
  </si>
  <si>
    <t>Ford Transit Connect</t>
  </si>
  <si>
    <t>Volkswagen Caddy</t>
  </si>
  <si>
    <t>Toyota Proace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</si>
</sst>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3" fillId="0" borderId="2" xfId="4" applyFont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" fontId="3" fillId="0" borderId="2" xfId="4" applyNumberFormat="1" applyFont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20" fillId="2" borderId="3" xfId="4" applyFont="1" applyFill="1" applyBorder="1" applyAlignment="1">
      <alignment horizontal="center" vertical="top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1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25" fillId="2" borderId="4" xfId="4" applyFont="1" applyFill="1" applyBorder="1" applyAlignment="1">
      <alignment horizontal="center" wrapText="1"/>
    </xf>
    <xf numFmtId="0" fontId="25" fillId="2" borderId="6" xfId="4" applyFont="1" applyFill="1" applyBorder="1" applyAlignment="1">
      <alignment horizontal="center" wrapText="1"/>
    </xf>
    <xf numFmtId="0" fontId="22" fillId="0" borderId="9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2" fillId="2" borderId="0" xfId="4" applyFill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top" wrapText="1"/>
    </xf>
  </cellXfs>
  <cellStyles count="33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2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569384</xdr:colOff>
      <xdr:row>29</xdr:row>
      <xdr:rowOff>144780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429000"/>
          <a:ext cx="5638800" cy="35737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630344</xdr:colOff>
      <xdr:row>50</xdr:row>
      <xdr:rowOff>160020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048500"/>
          <a:ext cx="5699760" cy="39700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6</xdr:col>
      <xdr:colOff>363644</xdr:colOff>
      <xdr:row>69</xdr:row>
      <xdr:rowOff>160020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1049000"/>
          <a:ext cx="5433060" cy="35890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66</v>
      </c>
      <c r="D1" s="41"/>
      <c r="E1" s="41"/>
      <c r="F1" s="41"/>
      <c r="G1" s="41"/>
      <c r="H1" s="67">
        <v>44078</v>
      </c>
    </row>
    <row r="2" spans="2:8">
      <c r="H2" s="2" t="s">
        <v>28</v>
      </c>
    </row>
    <row r="3" spans="2:8" ht="26.25" customHeight="1">
      <c r="B3" s="163" t="s">
        <v>26</v>
      </c>
      <c r="C3" s="164"/>
      <c r="D3" s="164"/>
      <c r="E3" s="164"/>
      <c r="F3" s="164"/>
      <c r="G3" s="164"/>
      <c r="H3" s="165"/>
    </row>
    <row r="4" spans="2:8" ht="26.25" customHeight="1">
      <c r="B4" s="6"/>
      <c r="C4" s="134" t="s">
        <v>103</v>
      </c>
      <c r="D4" s="134" t="s">
        <v>104</v>
      </c>
      <c r="E4" s="7" t="s">
        <v>8</v>
      </c>
      <c r="F4" s="134" t="s">
        <v>105</v>
      </c>
      <c r="G4" s="134" t="s">
        <v>106</v>
      </c>
      <c r="H4" s="7" t="s">
        <v>8</v>
      </c>
    </row>
    <row r="5" spans="2:8" ht="26.25" customHeight="1">
      <c r="B5" s="3" t="s">
        <v>9</v>
      </c>
      <c r="C5" s="135">
        <v>1991</v>
      </c>
      <c r="D5" s="135">
        <v>2277</v>
      </c>
      <c r="E5" s="63">
        <v>-0.12560386473429952</v>
      </c>
      <c r="F5" s="135">
        <v>13174</v>
      </c>
      <c r="G5" s="135">
        <v>22088</v>
      </c>
      <c r="H5" s="63">
        <v>-0.40356754798985872</v>
      </c>
    </row>
    <row r="6" spans="2:8" ht="26.25" customHeight="1">
      <c r="B6" s="4" t="s">
        <v>23</v>
      </c>
      <c r="C6" s="136">
        <v>433</v>
      </c>
      <c r="D6" s="136">
        <v>426</v>
      </c>
      <c r="E6" s="64">
        <v>1.6431924882629012E-2</v>
      </c>
      <c r="F6" s="136">
        <v>3393</v>
      </c>
      <c r="G6" s="136">
        <v>5144</v>
      </c>
      <c r="H6" s="64">
        <v>-0.34039657853810268</v>
      </c>
    </row>
    <row r="7" spans="2:8" ht="26.25" customHeight="1">
      <c r="B7" s="4" t="s">
        <v>24</v>
      </c>
      <c r="C7" s="136">
        <v>133</v>
      </c>
      <c r="D7" s="136">
        <v>162</v>
      </c>
      <c r="E7" s="64">
        <v>-0.17901234567901236</v>
      </c>
      <c r="F7" s="136">
        <v>693</v>
      </c>
      <c r="G7" s="136">
        <v>640</v>
      </c>
      <c r="H7" s="64">
        <v>8.2812499999999956E-2</v>
      </c>
    </row>
    <row r="8" spans="2:8" ht="26.25" customHeight="1">
      <c r="B8" s="5" t="s">
        <v>25</v>
      </c>
      <c r="C8" s="136">
        <v>1425</v>
      </c>
      <c r="D8" s="136">
        <v>1689</v>
      </c>
      <c r="E8" s="65">
        <v>-0.15630550621669625</v>
      </c>
      <c r="F8" s="136">
        <v>9088</v>
      </c>
      <c r="G8" s="136">
        <v>16304</v>
      </c>
      <c r="H8" s="65">
        <v>-0.44259077526987245</v>
      </c>
    </row>
    <row r="9" spans="2:8" ht="26.25" customHeight="1">
      <c r="B9" s="3" t="s">
        <v>10</v>
      </c>
      <c r="C9" s="135">
        <v>110</v>
      </c>
      <c r="D9" s="135">
        <v>164</v>
      </c>
      <c r="E9" s="63">
        <v>-0.32926829268292679</v>
      </c>
      <c r="F9" s="135">
        <v>1028</v>
      </c>
      <c r="G9" s="135">
        <v>1971</v>
      </c>
      <c r="H9" s="63">
        <v>-0.47843734145104011</v>
      </c>
    </row>
    <row r="10" spans="2:8" ht="26.25" customHeight="1">
      <c r="B10" s="8" t="s">
        <v>27</v>
      </c>
      <c r="C10" s="137">
        <v>2101</v>
      </c>
      <c r="D10" s="137">
        <v>2441</v>
      </c>
      <c r="E10" s="66">
        <v>-0.13928717738631713</v>
      </c>
      <c r="F10" s="137">
        <v>14202</v>
      </c>
      <c r="G10" s="137">
        <v>24059</v>
      </c>
      <c r="H10" s="66">
        <v>-0.40970115133629825</v>
      </c>
    </row>
    <row r="11" spans="2:8" ht="26.25" customHeight="1">
      <c r="B11" s="139" t="s">
        <v>54</v>
      </c>
    </row>
    <row r="12" spans="2:8" ht="15" customHeight="1"/>
    <row r="18" spans="16:16">
      <c r="P18" s="44"/>
    </row>
  </sheetData>
  <mergeCells count="1">
    <mergeCell ref="B3:H3"/>
  </mergeCells>
  <phoneticPr fontId="7" type="noConversion"/>
  <conditionalFormatting sqref="E9 H9">
    <cfRule type="cellIs" dxfId="128" priority="2" operator="lessThan">
      <formula>0</formula>
    </cfRule>
  </conditionalFormatting>
  <conditionalFormatting sqref="E5:E7 H5:H7 H10 E10">
    <cfRule type="cellIs" dxfId="127" priority="3" operator="lessThan">
      <formula>0</formula>
    </cfRule>
  </conditionalFormatting>
  <conditionalFormatting sqref="E8 H8">
    <cfRule type="cellIs" dxfId="126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7">
        <v>44109</v>
      </c>
    </row>
    <row r="2" spans="2:15" ht="14.45" customHeight="1">
      <c r="B2" s="172" t="s">
        <v>29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2:15" ht="14.45" customHeight="1">
      <c r="B3" s="173" t="s">
        <v>30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47</v>
      </c>
    </row>
    <row r="5" spans="2:15" ht="14.25" customHeight="1">
      <c r="B5" s="194" t="s">
        <v>0</v>
      </c>
      <c r="C5" s="196" t="s">
        <v>1</v>
      </c>
      <c r="D5" s="177" t="s">
        <v>107</v>
      </c>
      <c r="E5" s="168"/>
      <c r="F5" s="168"/>
      <c r="G5" s="168"/>
      <c r="H5" s="178"/>
      <c r="I5" s="168" t="s">
        <v>97</v>
      </c>
      <c r="J5" s="168"/>
      <c r="K5" s="177" t="s">
        <v>108</v>
      </c>
      <c r="L5" s="168"/>
      <c r="M5" s="168"/>
      <c r="N5" s="168"/>
      <c r="O5" s="178"/>
    </row>
    <row r="6" spans="2:15" ht="14.45" customHeight="1">
      <c r="B6" s="195"/>
      <c r="C6" s="197"/>
      <c r="D6" s="174" t="s">
        <v>109</v>
      </c>
      <c r="E6" s="175"/>
      <c r="F6" s="175"/>
      <c r="G6" s="175"/>
      <c r="H6" s="176"/>
      <c r="I6" s="175" t="s">
        <v>99</v>
      </c>
      <c r="J6" s="175"/>
      <c r="K6" s="174" t="s">
        <v>110</v>
      </c>
      <c r="L6" s="175"/>
      <c r="M6" s="175"/>
      <c r="N6" s="175"/>
      <c r="O6" s="176"/>
    </row>
    <row r="7" spans="2:15" ht="14.45" customHeight="1">
      <c r="B7" s="195"/>
      <c r="C7" s="195"/>
      <c r="D7" s="166">
        <v>2020</v>
      </c>
      <c r="E7" s="169"/>
      <c r="F7" s="179">
        <v>2019</v>
      </c>
      <c r="G7" s="179"/>
      <c r="H7" s="198" t="s">
        <v>32</v>
      </c>
      <c r="I7" s="200">
        <v>2020</v>
      </c>
      <c r="J7" s="166" t="s">
        <v>111</v>
      </c>
      <c r="K7" s="166">
        <v>2020</v>
      </c>
      <c r="L7" s="169"/>
      <c r="M7" s="179">
        <v>2019</v>
      </c>
      <c r="N7" s="169"/>
      <c r="O7" s="185" t="s">
        <v>32</v>
      </c>
    </row>
    <row r="8" spans="2:15" ht="14.45" customHeight="1">
      <c r="B8" s="186" t="s">
        <v>33</v>
      </c>
      <c r="C8" s="186" t="s">
        <v>34</v>
      </c>
      <c r="D8" s="170"/>
      <c r="E8" s="171"/>
      <c r="F8" s="180"/>
      <c r="G8" s="180"/>
      <c r="H8" s="199"/>
      <c r="I8" s="201"/>
      <c r="J8" s="167"/>
      <c r="K8" s="170"/>
      <c r="L8" s="171"/>
      <c r="M8" s="180"/>
      <c r="N8" s="171"/>
      <c r="O8" s="185"/>
    </row>
    <row r="9" spans="2:15" ht="14.25" customHeight="1">
      <c r="B9" s="186"/>
      <c r="C9" s="186"/>
      <c r="D9" s="162" t="s">
        <v>35</v>
      </c>
      <c r="E9" s="158" t="s">
        <v>2</v>
      </c>
      <c r="F9" s="161" t="s">
        <v>35</v>
      </c>
      <c r="G9" s="58" t="s">
        <v>2</v>
      </c>
      <c r="H9" s="188" t="s">
        <v>36</v>
      </c>
      <c r="I9" s="59" t="s">
        <v>35</v>
      </c>
      <c r="J9" s="190" t="s">
        <v>112</v>
      </c>
      <c r="K9" s="162" t="s">
        <v>35</v>
      </c>
      <c r="L9" s="57" t="s">
        <v>2</v>
      </c>
      <c r="M9" s="161" t="s">
        <v>35</v>
      </c>
      <c r="N9" s="57" t="s">
        <v>2</v>
      </c>
      <c r="O9" s="192" t="s">
        <v>36</v>
      </c>
    </row>
    <row r="10" spans="2:15" ht="14.45" customHeight="1">
      <c r="B10" s="187"/>
      <c r="C10" s="187"/>
      <c r="D10" s="159" t="s">
        <v>37</v>
      </c>
      <c r="E10" s="160" t="s">
        <v>38</v>
      </c>
      <c r="F10" s="55" t="s">
        <v>37</v>
      </c>
      <c r="G10" s="56" t="s">
        <v>38</v>
      </c>
      <c r="H10" s="189"/>
      <c r="I10" s="60" t="s">
        <v>37</v>
      </c>
      <c r="J10" s="191"/>
      <c r="K10" s="159" t="s">
        <v>37</v>
      </c>
      <c r="L10" s="160" t="s">
        <v>38</v>
      </c>
      <c r="M10" s="55" t="s">
        <v>37</v>
      </c>
      <c r="N10" s="160" t="s">
        <v>38</v>
      </c>
      <c r="O10" s="193"/>
    </row>
    <row r="11" spans="2:15" ht="14.45" customHeight="1">
      <c r="B11" s="68">
        <v>1</v>
      </c>
      <c r="C11" s="69" t="s">
        <v>3</v>
      </c>
      <c r="D11" s="70">
        <v>518</v>
      </c>
      <c r="E11" s="71">
        <v>0.26017076845806125</v>
      </c>
      <c r="F11" s="70">
        <v>499</v>
      </c>
      <c r="G11" s="72">
        <v>0.21914800175669741</v>
      </c>
      <c r="H11" s="73">
        <v>3.8076152304609145E-2</v>
      </c>
      <c r="I11" s="74">
        <v>216</v>
      </c>
      <c r="J11" s="75">
        <v>1.3981481481481484</v>
      </c>
      <c r="K11" s="70">
        <v>2852</v>
      </c>
      <c r="L11" s="71">
        <v>0.21648701988765751</v>
      </c>
      <c r="M11" s="70">
        <v>4698</v>
      </c>
      <c r="N11" s="72">
        <v>0.21269467584208621</v>
      </c>
      <c r="O11" s="73">
        <v>-0.39293316304810555</v>
      </c>
    </row>
    <row r="12" spans="2:15" ht="14.45" customHeight="1">
      <c r="B12" s="76">
        <v>2</v>
      </c>
      <c r="C12" s="77" t="s">
        <v>4</v>
      </c>
      <c r="D12" s="78">
        <v>335</v>
      </c>
      <c r="E12" s="79">
        <v>0.16825715720743345</v>
      </c>
      <c r="F12" s="78">
        <v>465</v>
      </c>
      <c r="G12" s="90">
        <v>0.20421607378129117</v>
      </c>
      <c r="H12" s="81">
        <v>-0.27956989247311825</v>
      </c>
      <c r="I12" s="102">
        <v>227</v>
      </c>
      <c r="J12" s="91">
        <v>0.47577092511013208</v>
      </c>
      <c r="K12" s="78">
        <v>2275</v>
      </c>
      <c r="L12" s="79">
        <v>0.17268862911795962</v>
      </c>
      <c r="M12" s="78">
        <v>4003</v>
      </c>
      <c r="N12" s="90">
        <v>0.18122962694675843</v>
      </c>
      <c r="O12" s="81">
        <v>-0.43167624281788664</v>
      </c>
    </row>
    <row r="13" spans="2:15" ht="14.45" customHeight="1">
      <c r="B13" s="76">
        <v>3</v>
      </c>
      <c r="C13" s="77" t="s">
        <v>11</v>
      </c>
      <c r="D13" s="78">
        <v>341</v>
      </c>
      <c r="E13" s="79">
        <v>0.17127071823204421</v>
      </c>
      <c r="F13" s="78">
        <v>331</v>
      </c>
      <c r="G13" s="90">
        <v>0.14536671058410189</v>
      </c>
      <c r="H13" s="81">
        <v>3.0211480362537735E-2</v>
      </c>
      <c r="I13" s="102">
        <v>192</v>
      </c>
      <c r="J13" s="91">
        <v>0.77604166666666674</v>
      </c>
      <c r="K13" s="78">
        <v>2115</v>
      </c>
      <c r="L13" s="79">
        <v>0.16054349476241081</v>
      </c>
      <c r="M13" s="78">
        <v>3165</v>
      </c>
      <c r="N13" s="90">
        <v>0.14329047446577328</v>
      </c>
      <c r="O13" s="81">
        <v>-0.33175355450236965</v>
      </c>
    </row>
    <row r="14" spans="2:15" ht="14.45" customHeight="1">
      <c r="B14" s="76">
        <v>4</v>
      </c>
      <c r="C14" s="77" t="s">
        <v>12</v>
      </c>
      <c r="D14" s="78">
        <v>293</v>
      </c>
      <c r="E14" s="79">
        <v>0.14716223003515821</v>
      </c>
      <c r="F14" s="78">
        <v>420</v>
      </c>
      <c r="G14" s="90">
        <v>0.1844532279314888</v>
      </c>
      <c r="H14" s="81">
        <v>-0.30238095238095242</v>
      </c>
      <c r="I14" s="102">
        <v>337</v>
      </c>
      <c r="J14" s="91">
        <v>-0.13056379821958453</v>
      </c>
      <c r="K14" s="78">
        <v>2061</v>
      </c>
      <c r="L14" s="79">
        <v>0.1564445119174131</v>
      </c>
      <c r="M14" s="78">
        <v>3418</v>
      </c>
      <c r="N14" s="90">
        <v>0.15474465773270554</v>
      </c>
      <c r="O14" s="81">
        <v>-0.39701579871269743</v>
      </c>
    </row>
    <row r="15" spans="2:15" ht="14.45" customHeight="1">
      <c r="B15" s="76">
        <v>5</v>
      </c>
      <c r="C15" s="77" t="s">
        <v>13</v>
      </c>
      <c r="D15" s="78">
        <v>282</v>
      </c>
      <c r="E15" s="79">
        <v>0.14163736815670516</v>
      </c>
      <c r="F15" s="78">
        <v>313</v>
      </c>
      <c r="G15" s="80">
        <v>0.13746157224418093</v>
      </c>
      <c r="H15" s="81">
        <v>-9.9041533546325833E-2</v>
      </c>
      <c r="I15" s="82">
        <v>179</v>
      </c>
      <c r="J15" s="83">
        <v>0.57541899441340782</v>
      </c>
      <c r="K15" s="78">
        <v>1985</v>
      </c>
      <c r="L15" s="79">
        <v>0.15067557309852742</v>
      </c>
      <c r="M15" s="78">
        <v>4404</v>
      </c>
      <c r="N15" s="80">
        <v>0.19938428105758782</v>
      </c>
      <c r="O15" s="81">
        <v>-0.54927338782924617</v>
      </c>
    </row>
    <row r="16" spans="2:15" ht="14.45" customHeight="1">
      <c r="B16" s="76">
        <v>6</v>
      </c>
      <c r="C16" s="77" t="s">
        <v>15</v>
      </c>
      <c r="D16" s="78">
        <v>95</v>
      </c>
      <c r="E16" s="79">
        <v>4.7714716223003516E-2</v>
      </c>
      <c r="F16" s="78">
        <v>63</v>
      </c>
      <c r="G16" s="80">
        <v>2.766798418972332E-2</v>
      </c>
      <c r="H16" s="81">
        <v>0.50793650793650791</v>
      </c>
      <c r="I16" s="82">
        <v>124</v>
      </c>
      <c r="J16" s="83">
        <v>-0.2338709677419355</v>
      </c>
      <c r="K16" s="78">
        <v>1044</v>
      </c>
      <c r="L16" s="79">
        <v>7.9247001669955977E-2</v>
      </c>
      <c r="M16" s="78">
        <v>1024</v>
      </c>
      <c r="N16" s="80">
        <v>4.6360014487504528E-2</v>
      </c>
      <c r="O16" s="81">
        <v>1.953125E-2</v>
      </c>
    </row>
    <row r="17" spans="2:15" ht="14.45" customHeight="1">
      <c r="B17" s="76">
        <v>7</v>
      </c>
      <c r="C17" s="77" t="s">
        <v>14</v>
      </c>
      <c r="D17" s="78">
        <v>91</v>
      </c>
      <c r="E17" s="79">
        <v>4.5705675539929685E-2</v>
      </c>
      <c r="F17" s="78">
        <v>176</v>
      </c>
      <c r="G17" s="90">
        <v>7.7294685990338161E-2</v>
      </c>
      <c r="H17" s="81">
        <v>-0.48295454545454541</v>
      </c>
      <c r="I17" s="102">
        <v>65</v>
      </c>
      <c r="J17" s="91">
        <v>0.39999999999999991</v>
      </c>
      <c r="K17" s="78">
        <v>585</v>
      </c>
      <c r="L17" s="79">
        <v>4.440564748747533E-2</v>
      </c>
      <c r="M17" s="78">
        <v>1172</v>
      </c>
      <c r="N17" s="90">
        <v>5.3060485331401668E-2</v>
      </c>
      <c r="O17" s="81">
        <v>-0.50085324232081918</v>
      </c>
    </row>
    <row r="18" spans="2:15">
      <c r="B18" s="183" t="s">
        <v>79</v>
      </c>
      <c r="C18" s="184"/>
      <c r="D18" s="51">
        <f>SUM(D11:D17)</f>
        <v>1955</v>
      </c>
      <c r="E18" s="50">
        <f>D18/D20</f>
        <v>0.98191863385233547</v>
      </c>
      <c r="F18" s="30">
        <f>SUM(F11:F17)</f>
        <v>2267</v>
      </c>
      <c r="G18" s="50">
        <f>F18/F20</f>
        <v>0.9956082564778217</v>
      </c>
      <c r="H18" s="49">
        <f>D18/F18-1</f>
        <v>-0.13762681958535505</v>
      </c>
      <c r="I18" s="30">
        <f>SUM(I11:I17)</f>
        <v>1340</v>
      </c>
      <c r="J18" s="32">
        <f>D18/I18-1</f>
        <v>0.45895522388059695</v>
      </c>
      <c r="K18" s="30">
        <f>SUM(K11:K17)</f>
        <v>12917</v>
      </c>
      <c r="L18" s="50">
        <f>K18/K20</f>
        <v>0.98049187794139969</v>
      </c>
      <c r="M18" s="30">
        <f>SUM(M11:M17)</f>
        <v>21884</v>
      </c>
      <c r="N18" s="50">
        <f>M18/M20</f>
        <v>0.99076421586381747</v>
      </c>
      <c r="O18" s="49">
        <f>K18/M18-1</f>
        <v>-0.40975141656004388</v>
      </c>
    </row>
    <row r="19" spans="2:15">
      <c r="B19" s="183" t="s">
        <v>39</v>
      </c>
      <c r="C19" s="184"/>
      <c r="D19" s="30">
        <f>D20-D18</f>
        <v>36</v>
      </c>
      <c r="E19" s="50">
        <f>D19/D20</f>
        <v>1.808136614766449E-2</v>
      </c>
      <c r="F19" s="30">
        <f>F20-F18</f>
        <v>10</v>
      </c>
      <c r="G19" s="50">
        <f>F19/F20</f>
        <v>4.391743522178305E-3</v>
      </c>
      <c r="H19" s="49">
        <f>D19/F19-1</f>
        <v>2.6</v>
      </c>
      <c r="I19" s="30">
        <f>I20-I18</f>
        <v>42</v>
      </c>
      <c r="J19" s="32">
        <f>D19/I19-1</f>
        <v>-0.1428571428571429</v>
      </c>
      <c r="K19" s="30">
        <f>K20-K18</f>
        <v>257</v>
      </c>
      <c r="L19" s="50">
        <f>K19/K20</f>
        <v>1.9508122058600273E-2</v>
      </c>
      <c r="M19" s="30">
        <f>M20-M18</f>
        <v>204</v>
      </c>
      <c r="N19" s="50">
        <f>M19/M20</f>
        <v>9.235784136182543E-3</v>
      </c>
      <c r="O19" s="49">
        <f>K19/M19-1</f>
        <v>0.25980392156862742</v>
      </c>
    </row>
    <row r="20" spans="2:15">
      <c r="B20" s="181" t="s">
        <v>40</v>
      </c>
      <c r="C20" s="182"/>
      <c r="D20" s="52">
        <v>1991</v>
      </c>
      <c r="E20" s="84">
        <v>1</v>
      </c>
      <c r="F20" s="52">
        <v>2277</v>
      </c>
      <c r="G20" s="85">
        <v>1</v>
      </c>
      <c r="H20" s="47">
        <v>-0.12560386473429952</v>
      </c>
      <c r="I20" s="53">
        <v>1382</v>
      </c>
      <c r="J20" s="48">
        <v>0.44066570188133136</v>
      </c>
      <c r="K20" s="52">
        <v>13174</v>
      </c>
      <c r="L20" s="84">
        <v>1</v>
      </c>
      <c r="M20" s="52">
        <v>22088</v>
      </c>
      <c r="N20" s="85">
        <v>1</v>
      </c>
      <c r="O20" s="47">
        <v>-0.40356754798985872</v>
      </c>
    </row>
    <row r="21" spans="2:15">
      <c r="B21" s="54" t="s">
        <v>54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25" priority="87" operator="lessThan">
      <formula>0</formula>
    </cfRule>
  </conditionalFormatting>
  <conditionalFormatting sqref="H19">
    <cfRule type="cellIs" dxfId="124" priority="88" operator="lessThan">
      <formula>0</formula>
    </cfRule>
  </conditionalFormatting>
  <conditionalFormatting sqref="J18:J19">
    <cfRule type="cellIs" dxfId="123" priority="86" operator="lessThan">
      <formula>0</formula>
    </cfRule>
  </conditionalFormatting>
  <conditionalFormatting sqref="O19">
    <cfRule type="cellIs" dxfId="122" priority="85" operator="lessThan">
      <formula>0</formula>
    </cfRule>
  </conditionalFormatting>
  <conditionalFormatting sqref="O18">
    <cfRule type="cellIs" dxfId="121" priority="84" operator="lessThan">
      <formula>0</formula>
    </cfRule>
  </conditionalFormatting>
  <conditionalFormatting sqref="O20 J20 H20">
    <cfRule type="cellIs" dxfId="120" priority="7" operator="lessThan">
      <formula>0</formula>
    </cfRule>
  </conditionalFormatting>
  <conditionalFormatting sqref="H11:H15 J11:J15 O11:O15">
    <cfRule type="cellIs" dxfId="119" priority="6" operator="lessThan">
      <formula>0</formula>
    </cfRule>
  </conditionalFormatting>
  <conditionalFormatting sqref="D11:E17 G11:J17 L11:L17 N11:O17">
    <cfRule type="cellIs" dxfId="118" priority="4" operator="equal">
      <formula>0</formula>
    </cfRule>
  </conditionalFormatting>
  <conditionalFormatting sqref="F11:F17">
    <cfRule type="cellIs" dxfId="117" priority="3" operator="equal">
      <formula>0</formula>
    </cfRule>
  </conditionalFormatting>
  <conditionalFormatting sqref="K11:K17">
    <cfRule type="cellIs" dxfId="116" priority="2" operator="equal">
      <formula>0</formula>
    </cfRule>
  </conditionalFormatting>
  <conditionalFormatting sqref="H16:H17 J16:J17 O16:O17">
    <cfRule type="cellIs" dxfId="115" priority="5" operator="lessThan">
      <formula>0</formula>
    </cfRule>
  </conditionalFormatting>
  <conditionalFormatting sqref="M11:M17">
    <cfRule type="cellIs" dxfId="11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7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7">
        <v>44078</v>
      </c>
    </row>
    <row r="2" spans="2:15" ht="14.45" customHeight="1">
      <c r="B2" s="172" t="s">
        <v>29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24"/>
    </row>
    <row r="3" spans="2:15" ht="14.45" customHeight="1">
      <c r="B3" s="173" t="s">
        <v>30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9" t="s">
        <v>47</v>
      </c>
    </row>
    <row r="4" spans="2:15" ht="14.45" customHeight="1">
      <c r="B4" s="196" t="s">
        <v>31</v>
      </c>
      <c r="C4" s="196" t="s">
        <v>1</v>
      </c>
      <c r="D4" s="177" t="s">
        <v>107</v>
      </c>
      <c r="E4" s="168"/>
      <c r="F4" s="168"/>
      <c r="G4" s="168"/>
      <c r="H4" s="178"/>
      <c r="I4" s="168" t="s">
        <v>97</v>
      </c>
      <c r="J4" s="168"/>
      <c r="K4" s="177" t="s">
        <v>108</v>
      </c>
      <c r="L4" s="168"/>
      <c r="M4" s="168"/>
      <c r="N4" s="168"/>
      <c r="O4" s="178"/>
    </row>
    <row r="5" spans="2:15" ht="14.45" customHeight="1">
      <c r="B5" s="197"/>
      <c r="C5" s="197"/>
      <c r="D5" s="174" t="s">
        <v>109</v>
      </c>
      <c r="E5" s="175"/>
      <c r="F5" s="175"/>
      <c r="G5" s="175"/>
      <c r="H5" s="176"/>
      <c r="I5" s="175" t="s">
        <v>99</v>
      </c>
      <c r="J5" s="175"/>
      <c r="K5" s="174" t="s">
        <v>110</v>
      </c>
      <c r="L5" s="175"/>
      <c r="M5" s="175"/>
      <c r="N5" s="175"/>
      <c r="O5" s="176"/>
    </row>
    <row r="6" spans="2:15" ht="14.45" customHeight="1">
      <c r="B6" s="197"/>
      <c r="C6" s="195"/>
      <c r="D6" s="166">
        <v>2020</v>
      </c>
      <c r="E6" s="169"/>
      <c r="F6" s="179">
        <v>2019</v>
      </c>
      <c r="G6" s="179"/>
      <c r="H6" s="198" t="s">
        <v>32</v>
      </c>
      <c r="I6" s="200">
        <v>2020</v>
      </c>
      <c r="J6" s="166" t="s">
        <v>111</v>
      </c>
      <c r="K6" s="166">
        <v>2020</v>
      </c>
      <c r="L6" s="169"/>
      <c r="M6" s="179">
        <v>2019</v>
      </c>
      <c r="N6" s="169"/>
      <c r="O6" s="185" t="s">
        <v>32</v>
      </c>
    </row>
    <row r="7" spans="2:15" ht="14.45" customHeight="1">
      <c r="B7" s="202" t="s">
        <v>31</v>
      </c>
      <c r="C7" s="186" t="s">
        <v>34</v>
      </c>
      <c r="D7" s="170"/>
      <c r="E7" s="171"/>
      <c r="F7" s="180"/>
      <c r="G7" s="180"/>
      <c r="H7" s="199"/>
      <c r="I7" s="201"/>
      <c r="J7" s="167"/>
      <c r="K7" s="170"/>
      <c r="L7" s="171"/>
      <c r="M7" s="180"/>
      <c r="N7" s="171"/>
      <c r="O7" s="185"/>
    </row>
    <row r="8" spans="2:15" ht="14.45" customHeight="1">
      <c r="B8" s="202"/>
      <c r="C8" s="186"/>
      <c r="D8" s="162" t="s">
        <v>35</v>
      </c>
      <c r="E8" s="158" t="s">
        <v>2</v>
      </c>
      <c r="F8" s="161" t="s">
        <v>35</v>
      </c>
      <c r="G8" s="58" t="s">
        <v>2</v>
      </c>
      <c r="H8" s="188" t="s">
        <v>36</v>
      </c>
      <c r="I8" s="59" t="s">
        <v>35</v>
      </c>
      <c r="J8" s="190" t="s">
        <v>112</v>
      </c>
      <c r="K8" s="162" t="s">
        <v>35</v>
      </c>
      <c r="L8" s="57" t="s">
        <v>2</v>
      </c>
      <c r="M8" s="161" t="s">
        <v>35</v>
      </c>
      <c r="N8" s="57" t="s">
        <v>2</v>
      </c>
      <c r="O8" s="192" t="s">
        <v>36</v>
      </c>
    </row>
    <row r="9" spans="2:15" ht="14.45" customHeight="1">
      <c r="B9" s="203"/>
      <c r="C9" s="187"/>
      <c r="D9" s="159" t="s">
        <v>37</v>
      </c>
      <c r="E9" s="160" t="s">
        <v>38</v>
      </c>
      <c r="F9" s="55" t="s">
        <v>37</v>
      </c>
      <c r="G9" s="56" t="s">
        <v>38</v>
      </c>
      <c r="H9" s="189"/>
      <c r="I9" s="60" t="s">
        <v>37</v>
      </c>
      <c r="J9" s="191"/>
      <c r="K9" s="159" t="s">
        <v>37</v>
      </c>
      <c r="L9" s="160" t="s">
        <v>38</v>
      </c>
      <c r="M9" s="55" t="s">
        <v>37</v>
      </c>
      <c r="N9" s="160" t="s">
        <v>38</v>
      </c>
      <c r="O9" s="193"/>
    </row>
    <row r="10" spans="2:15" ht="14.45" customHeight="1">
      <c r="B10" s="76"/>
      <c r="C10" s="69" t="s">
        <v>15</v>
      </c>
      <c r="D10" s="86">
        <v>69</v>
      </c>
      <c r="E10" s="71">
        <v>0.31797235023041476</v>
      </c>
      <c r="F10" s="87">
        <v>51</v>
      </c>
      <c r="G10" s="72">
        <v>0.25247524752475248</v>
      </c>
      <c r="H10" s="73">
        <v>0.35294117647058831</v>
      </c>
      <c r="I10" s="87">
        <v>73</v>
      </c>
      <c r="J10" s="75">
        <v>-5.4794520547945202E-2</v>
      </c>
      <c r="K10" s="86">
        <v>663</v>
      </c>
      <c r="L10" s="71">
        <v>0.42829457364341084</v>
      </c>
      <c r="M10" s="87">
        <v>763</v>
      </c>
      <c r="N10" s="72">
        <v>0.3943152454780362</v>
      </c>
      <c r="O10" s="73">
        <v>-0.13106159895150726</v>
      </c>
    </row>
    <row r="11" spans="2:15" ht="14.45" customHeight="1">
      <c r="B11" s="76"/>
      <c r="C11" s="77" t="s">
        <v>4</v>
      </c>
      <c r="D11" s="88">
        <v>64</v>
      </c>
      <c r="E11" s="79">
        <v>0.29493087557603687</v>
      </c>
      <c r="F11" s="89">
        <v>68</v>
      </c>
      <c r="G11" s="90">
        <v>0.33663366336633666</v>
      </c>
      <c r="H11" s="81">
        <v>-5.8823529411764719E-2</v>
      </c>
      <c r="I11" s="89">
        <v>47</v>
      </c>
      <c r="J11" s="91">
        <v>0.36170212765957444</v>
      </c>
      <c r="K11" s="88">
        <v>315</v>
      </c>
      <c r="L11" s="79">
        <v>0.20348837209302326</v>
      </c>
      <c r="M11" s="89">
        <v>494</v>
      </c>
      <c r="N11" s="90">
        <v>0.25529715762273902</v>
      </c>
      <c r="O11" s="81">
        <v>-0.36234817813765186</v>
      </c>
    </row>
    <row r="12" spans="2:15" ht="14.45" customHeight="1">
      <c r="B12" s="76"/>
      <c r="C12" s="77" t="s">
        <v>12</v>
      </c>
      <c r="D12" s="88">
        <v>50</v>
      </c>
      <c r="E12" s="79">
        <v>0.2304147465437788</v>
      </c>
      <c r="F12" s="89">
        <v>56</v>
      </c>
      <c r="G12" s="90">
        <v>0.27722772277227725</v>
      </c>
      <c r="H12" s="81">
        <v>-0.1071428571428571</v>
      </c>
      <c r="I12" s="89">
        <v>31</v>
      </c>
      <c r="J12" s="91">
        <v>0.61290322580645151</v>
      </c>
      <c r="K12" s="88">
        <v>306</v>
      </c>
      <c r="L12" s="79">
        <v>0.19767441860465115</v>
      </c>
      <c r="M12" s="89">
        <v>368</v>
      </c>
      <c r="N12" s="90">
        <v>0.19018087855297158</v>
      </c>
      <c r="O12" s="81">
        <v>-0.16847826086956519</v>
      </c>
    </row>
    <row r="13" spans="2:15" ht="14.45" customHeight="1">
      <c r="B13" s="76"/>
      <c r="C13" s="77" t="s">
        <v>3</v>
      </c>
      <c r="D13" s="88">
        <v>8</v>
      </c>
      <c r="E13" s="79">
        <v>3.6866359447004608E-2</v>
      </c>
      <c r="F13" s="89">
        <v>10</v>
      </c>
      <c r="G13" s="90">
        <v>4.9504950495049507E-2</v>
      </c>
      <c r="H13" s="81">
        <v>-0.19999999999999996</v>
      </c>
      <c r="I13" s="89">
        <v>9</v>
      </c>
      <c r="J13" s="91">
        <v>-0.11111111111111116</v>
      </c>
      <c r="K13" s="88">
        <v>96</v>
      </c>
      <c r="L13" s="79">
        <v>6.2015503875968991E-2</v>
      </c>
      <c r="M13" s="89">
        <v>90</v>
      </c>
      <c r="N13" s="90">
        <v>4.6511627906976744E-2</v>
      </c>
      <c r="O13" s="81">
        <v>6.6666666666666652E-2</v>
      </c>
    </row>
    <row r="14" spans="2:15" ht="14.45" customHeight="1">
      <c r="B14" s="118"/>
      <c r="C14" s="77" t="s">
        <v>52</v>
      </c>
      <c r="D14" s="88">
        <v>9</v>
      </c>
      <c r="E14" s="79">
        <v>4.1474654377880185E-2</v>
      </c>
      <c r="F14" s="89">
        <v>2</v>
      </c>
      <c r="G14" s="90">
        <v>9.9009900990099011E-3</v>
      </c>
      <c r="H14" s="81">
        <v>3.5</v>
      </c>
      <c r="I14" s="89">
        <v>12</v>
      </c>
      <c r="J14" s="91">
        <v>-0.25</v>
      </c>
      <c r="K14" s="88">
        <v>80</v>
      </c>
      <c r="L14" s="79">
        <v>5.1679586563307491E-2</v>
      </c>
      <c r="M14" s="89">
        <v>93</v>
      </c>
      <c r="N14" s="90">
        <v>4.8062015503875968E-2</v>
      </c>
      <c r="O14" s="81">
        <v>-0.13978494623655913</v>
      </c>
    </row>
    <row r="15" spans="2:15" ht="14.45" customHeight="1">
      <c r="B15" s="76"/>
      <c r="C15" s="77" t="s">
        <v>14</v>
      </c>
      <c r="D15" s="88">
        <v>14</v>
      </c>
      <c r="E15" s="79">
        <v>6.4516129032258063E-2</v>
      </c>
      <c r="F15" s="89">
        <v>8</v>
      </c>
      <c r="G15" s="90">
        <v>3.9603960396039604E-2</v>
      </c>
      <c r="H15" s="81">
        <v>0.75</v>
      </c>
      <c r="I15" s="89">
        <v>9</v>
      </c>
      <c r="J15" s="91">
        <v>0.55555555555555558</v>
      </c>
      <c r="K15" s="88">
        <v>41</v>
      </c>
      <c r="L15" s="79">
        <v>2.6485788113695091E-2</v>
      </c>
      <c r="M15" s="89">
        <v>41</v>
      </c>
      <c r="N15" s="90">
        <v>2.1188630490956071E-2</v>
      </c>
      <c r="O15" s="81">
        <v>0</v>
      </c>
    </row>
    <row r="16" spans="2:15" ht="14.45" customHeight="1">
      <c r="B16" s="76"/>
      <c r="C16" s="77" t="s">
        <v>67</v>
      </c>
      <c r="D16" s="88">
        <v>0</v>
      </c>
      <c r="E16" s="79">
        <v>0</v>
      </c>
      <c r="F16" s="89">
        <v>1</v>
      </c>
      <c r="G16" s="90">
        <v>4.9504950495049506E-3</v>
      </c>
      <c r="H16" s="81">
        <v>-1</v>
      </c>
      <c r="I16" s="89">
        <v>4</v>
      </c>
      <c r="J16" s="91">
        <v>-1</v>
      </c>
      <c r="K16" s="88">
        <v>12</v>
      </c>
      <c r="L16" s="79">
        <v>7.7519379844961239E-3</v>
      </c>
      <c r="M16" s="89">
        <v>25</v>
      </c>
      <c r="N16" s="90">
        <v>1.2919896640826873E-2</v>
      </c>
      <c r="O16" s="81">
        <v>-0.52</v>
      </c>
    </row>
    <row r="17" spans="2:15" ht="14.45" customHeight="1">
      <c r="B17" s="138"/>
      <c r="C17" s="92" t="s">
        <v>39</v>
      </c>
      <c r="D17" s="93">
        <v>3</v>
      </c>
      <c r="E17" s="94">
        <v>1.3824884792626729E-2</v>
      </c>
      <c r="F17" s="93">
        <v>6</v>
      </c>
      <c r="G17" s="94">
        <v>2.9702970297029702E-2</v>
      </c>
      <c r="H17" s="95">
        <v>-0.5</v>
      </c>
      <c r="I17" s="93">
        <v>10</v>
      </c>
      <c r="J17" s="94">
        <v>5.2356020942408377E-2</v>
      </c>
      <c r="K17" s="93">
        <v>35</v>
      </c>
      <c r="L17" s="94">
        <v>2.2609819121447029E-2</v>
      </c>
      <c r="M17" s="93">
        <v>61</v>
      </c>
      <c r="N17" s="94">
        <v>3.1524547803617568E-2</v>
      </c>
      <c r="O17" s="96">
        <v>-0.42622950819672134</v>
      </c>
    </row>
    <row r="18" spans="2:15" ht="14.45" customHeight="1">
      <c r="B18" s="26" t="s">
        <v>5</v>
      </c>
      <c r="C18" s="97" t="s">
        <v>40</v>
      </c>
      <c r="D18" s="98">
        <v>217</v>
      </c>
      <c r="E18" s="18">
        <v>0.99999999999999989</v>
      </c>
      <c r="F18" s="98">
        <v>202</v>
      </c>
      <c r="G18" s="18">
        <v>1.0000000000000002</v>
      </c>
      <c r="H18" s="19">
        <v>7.4257425742574323E-2</v>
      </c>
      <c r="I18" s="98">
        <v>191</v>
      </c>
      <c r="J18" s="20">
        <v>0.13612565445026181</v>
      </c>
      <c r="K18" s="98">
        <v>1548</v>
      </c>
      <c r="L18" s="18">
        <v>0.99999999999999978</v>
      </c>
      <c r="M18" s="98">
        <v>1935</v>
      </c>
      <c r="N18" s="20">
        <v>0.99999999999999989</v>
      </c>
      <c r="O18" s="22">
        <v>-0.19999999999999996</v>
      </c>
    </row>
    <row r="19" spans="2:15" ht="14.45" customHeight="1">
      <c r="B19" s="76"/>
      <c r="C19" s="69" t="s">
        <v>3</v>
      </c>
      <c r="D19" s="86">
        <v>510</v>
      </c>
      <c r="E19" s="71">
        <v>0.2874859075535513</v>
      </c>
      <c r="F19" s="87">
        <v>489</v>
      </c>
      <c r="G19" s="72">
        <v>0.23589001447178004</v>
      </c>
      <c r="H19" s="73">
        <v>4.2944785276073594E-2</v>
      </c>
      <c r="I19" s="87">
        <v>207</v>
      </c>
      <c r="J19" s="75">
        <v>1.4637681159420288</v>
      </c>
      <c r="K19" s="86">
        <v>2753</v>
      </c>
      <c r="L19" s="71">
        <v>0.23691910499139415</v>
      </c>
      <c r="M19" s="87">
        <v>4606</v>
      </c>
      <c r="N19" s="72">
        <v>0.22878998609179416</v>
      </c>
      <c r="O19" s="73">
        <v>-0.40230134607034307</v>
      </c>
    </row>
    <row r="20" spans="2:15" ht="14.45" customHeight="1">
      <c r="B20" s="76"/>
      <c r="C20" s="77" t="s">
        <v>11</v>
      </c>
      <c r="D20" s="88">
        <v>341</v>
      </c>
      <c r="E20" s="79">
        <v>0.19222096956031567</v>
      </c>
      <c r="F20" s="89">
        <v>328</v>
      </c>
      <c r="G20" s="90">
        <v>0.15822479498311626</v>
      </c>
      <c r="H20" s="81">
        <v>3.9634146341463339E-2</v>
      </c>
      <c r="I20" s="89">
        <v>192</v>
      </c>
      <c r="J20" s="91">
        <v>0.77604166666666674</v>
      </c>
      <c r="K20" s="88">
        <v>2114</v>
      </c>
      <c r="L20" s="79">
        <v>0.1819277108433735</v>
      </c>
      <c r="M20" s="89">
        <v>3157</v>
      </c>
      <c r="N20" s="90">
        <v>0.15681502086230875</v>
      </c>
      <c r="O20" s="81">
        <v>-0.33037694013303764</v>
      </c>
    </row>
    <row r="21" spans="2:15" ht="14.45" customHeight="1">
      <c r="B21" s="76"/>
      <c r="C21" s="77" t="s">
        <v>13</v>
      </c>
      <c r="D21" s="88">
        <v>282</v>
      </c>
      <c r="E21" s="79">
        <v>0.15896279594137541</v>
      </c>
      <c r="F21" s="89">
        <v>313</v>
      </c>
      <c r="G21" s="90">
        <v>0.15098890496864448</v>
      </c>
      <c r="H21" s="81">
        <v>-9.9041533546325833E-2</v>
      </c>
      <c r="I21" s="89">
        <v>179</v>
      </c>
      <c r="J21" s="91">
        <v>0.57541899441340782</v>
      </c>
      <c r="K21" s="88">
        <v>1985</v>
      </c>
      <c r="L21" s="79">
        <v>0.17082616179001722</v>
      </c>
      <c r="M21" s="89">
        <v>4404</v>
      </c>
      <c r="N21" s="90">
        <v>0.21875620902046494</v>
      </c>
      <c r="O21" s="81">
        <v>-0.54927338782924617</v>
      </c>
    </row>
    <row r="22" spans="2:15" ht="14.45" customHeight="1">
      <c r="B22" s="76"/>
      <c r="C22" s="77" t="s">
        <v>4</v>
      </c>
      <c r="D22" s="88">
        <v>271</v>
      </c>
      <c r="E22" s="79">
        <v>0.15276211950394589</v>
      </c>
      <c r="F22" s="89">
        <v>396</v>
      </c>
      <c r="G22" s="90">
        <v>0.19102749638205499</v>
      </c>
      <c r="H22" s="81">
        <v>-0.31565656565656564</v>
      </c>
      <c r="I22" s="89">
        <v>180</v>
      </c>
      <c r="J22" s="91">
        <v>0.50555555555555554</v>
      </c>
      <c r="K22" s="88">
        <v>1960</v>
      </c>
      <c r="L22" s="79">
        <v>0.16867469879518071</v>
      </c>
      <c r="M22" s="89">
        <v>3508</v>
      </c>
      <c r="N22" s="90">
        <v>0.17424995032783627</v>
      </c>
      <c r="O22" s="81">
        <v>-0.44127708095781071</v>
      </c>
    </row>
    <row r="23" spans="2:15" ht="14.45" customHeight="1">
      <c r="B23" s="118"/>
      <c r="C23" s="77" t="s">
        <v>12</v>
      </c>
      <c r="D23" s="88">
        <v>243</v>
      </c>
      <c r="E23" s="79">
        <v>0.13697857948139797</v>
      </c>
      <c r="F23" s="89">
        <v>364</v>
      </c>
      <c r="G23" s="90">
        <v>0.17559093101784853</v>
      </c>
      <c r="H23" s="81">
        <v>-0.33241758241758246</v>
      </c>
      <c r="I23" s="89">
        <v>306</v>
      </c>
      <c r="J23" s="91">
        <v>-0.20588235294117652</v>
      </c>
      <c r="K23" s="88">
        <v>1755</v>
      </c>
      <c r="L23" s="79">
        <v>0.15103270223752152</v>
      </c>
      <c r="M23" s="89">
        <v>3044</v>
      </c>
      <c r="N23" s="90">
        <v>0.15120206636201072</v>
      </c>
      <c r="O23" s="81">
        <v>-0.42345597897503284</v>
      </c>
    </row>
    <row r="24" spans="2:15" ht="14.45" customHeight="1">
      <c r="B24" s="76"/>
      <c r="C24" s="77" t="s">
        <v>14</v>
      </c>
      <c r="D24" s="88">
        <v>77</v>
      </c>
      <c r="E24" s="79">
        <v>4.3404735062006768E-2</v>
      </c>
      <c r="F24" s="89">
        <v>168</v>
      </c>
      <c r="G24" s="90">
        <v>8.1041968162083936E-2</v>
      </c>
      <c r="H24" s="81">
        <v>-0.54166666666666674</v>
      </c>
      <c r="I24" s="89">
        <v>56</v>
      </c>
      <c r="J24" s="91">
        <v>0.375</v>
      </c>
      <c r="K24" s="88">
        <v>544</v>
      </c>
      <c r="L24" s="79">
        <v>4.6815834767641999E-2</v>
      </c>
      <c r="M24" s="89">
        <v>1123</v>
      </c>
      <c r="N24" s="90">
        <v>5.5781839856944168E-2</v>
      </c>
      <c r="O24" s="81">
        <v>-0.51558325912733749</v>
      </c>
    </row>
    <row r="25" spans="2:15" ht="14.45" customHeight="1">
      <c r="B25" s="76"/>
      <c r="C25" s="77" t="s">
        <v>15</v>
      </c>
      <c r="D25" s="88">
        <v>26</v>
      </c>
      <c r="E25" s="79">
        <v>1.4656144306651634E-2</v>
      </c>
      <c r="F25" s="89">
        <v>12</v>
      </c>
      <c r="G25" s="90">
        <v>5.7887120115774236E-3</v>
      </c>
      <c r="H25" s="81">
        <v>1.1666666666666665</v>
      </c>
      <c r="I25" s="89">
        <v>51</v>
      </c>
      <c r="J25" s="91">
        <v>-0.49019607843137258</v>
      </c>
      <c r="K25" s="88">
        <v>380</v>
      </c>
      <c r="L25" s="79">
        <v>3.2702237521514632E-2</v>
      </c>
      <c r="M25" s="89">
        <v>260</v>
      </c>
      <c r="N25" s="90">
        <v>1.2914762567057422E-2</v>
      </c>
      <c r="O25" s="81">
        <v>0.46153846153846145</v>
      </c>
    </row>
    <row r="26" spans="2:15" ht="14.45" customHeight="1">
      <c r="B26" s="76"/>
      <c r="C26" s="77" t="s">
        <v>81</v>
      </c>
      <c r="D26" s="88">
        <v>21</v>
      </c>
      <c r="E26" s="79">
        <v>1.1837655016910935E-2</v>
      </c>
      <c r="F26" s="89">
        <v>3</v>
      </c>
      <c r="G26" s="90">
        <v>1.4471780028943559E-3</v>
      </c>
      <c r="H26" s="81">
        <v>6</v>
      </c>
      <c r="I26" s="89">
        <v>15</v>
      </c>
      <c r="J26" s="91">
        <v>0.39999999999999991</v>
      </c>
      <c r="K26" s="88">
        <v>93</v>
      </c>
      <c r="L26" s="79">
        <v>8.0034423407917381E-3</v>
      </c>
      <c r="M26" s="89">
        <v>9</v>
      </c>
      <c r="N26" s="90">
        <v>4.4704947347506458E-4</v>
      </c>
      <c r="O26" s="81">
        <v>9.3333333333333339</v>
      </c>
    </row>
    <row r="27" spans="2:15" ht="14.45" customHeight="1">
      <c r="B27" s="138"/>
      <c r="C27" s="92" t="s">
        <v>39</v>
      </c>
      <c r="D27" s="93">
        <v>3</v>
      </c>
      <c r="E27" s="94">
        <v>1.6910935738444193E-3</v>
      </c>
      <c r="F27" s="93">
        <v>0</v>
      </c>
      <c r="G27" s="99">
        <v>0</v>
      </c>
      <c r="H27" s="95"/>
      <c r="I27" s="93">
        <v>5</v>
      </c>
      <c r="J27" s="100">
        <v>-0.4</v>
      </c>
      <c r="K27" s="93">
        <v>36</v>
      </c>
      <c r="L27" s="99">
        <v>3.098106712564544E-3</v>
      </c>
      <c r="M27" s="93">
        <v>21</v>
      </c>
      <c r="N27" s="99">
        <v>1.043115438108484E-3</v>
      </c>
      <c r="O27" s="96">
        <v>0.71428571428571419</v>
      </c>
    </row>
    <row r="28" spans="2:15" ht="14.45" customHeight="1">
      <c r="B28" s="25" t="s">
        <v>6</v>
      </c>
      <c r="C28" s="97" t="s">
        <v>40</v>
      </c>
      <c r="D28" s="39">
        <v>1774</v>
      </c>
      <c r="E28" s="18">
        <v>1.0000000000000002</v>
      </c>
      <c r="F28" s="39">
        <v>2073</v>
      </c>
      <c r="G28" s="18">
        <v>1</v>
      </c>
      <c r="H28" s="19">
        <v>-0.1442354076218042</v>
      </c>
      <c r="I28" s="39">
        <v>1191</v>
      </c>
      <c r="J28" s="20">
        <v>0.48950461796809397</v>
      </c>
      <c r="K28" s="39">
        <v>11620</v>
      </c>
      <c r="L28" s="18">
        <v>1</v>
      </c>
      <c r="M28" s="39">
        <v>20132</v>
      </c>
      <c r="N28" s="20">
        <v>1</v>
      </c>
      <c r="O28" s="22">
        <v>-0.42280945757997224</v>
      </c>
    </row>
    <row r="29" spans="2:15" ht="14.45" customHeight="1">
      <c r="B29" s="25" t="s">
        <v>68</v>
      </c>
      <c r="C29" s="97" t="s">
        <v>40</v>
      </c>
      <c r="D29" s="98">
        <v>0</v>
      </c>
      <c r="E29" s="18">
        <v>0</v>
      </c>
      <c r="F29" s="98">
        <v>2</v>
      </c>
      <c r="G29" s="18">
        <v>1</v>
      </c>
      <c r="H29" s="19">
        <v>-1</v>
      </c>
      <c r="I29" s="98">
        <v>0</v>
      </c>
      <c r="J29" s="20"/>
      <c r="K29" s="98">
        <v>6</v>
      </c>
      <c r="L29" s="18">
        <v>0.99999999999999989</v>
      </c>
      <c r="M29" s="98">
        <v>21</v>
      </c>
      <c r="N29" s="20">
        <v>1</v>
      </c>
      <c r="O29" s="22">
        <v>-0.7142857142857143</v>
      </c>
    </row>
    <row r="30" spans="2:15" ht="14.45" customHeight="1">
      <c r="B30" s="26"/>
      <c r="C30" s="101" t="s">
        <v>40</v>
      </c>
      <c r="D30" s="40">
        <v>1991</v>
      </c>
      <c r="E30" s="13">
        <v>1</v>
      </c>
      <c r="F30" s="40">
        <v>2277</v>
      </c>
      <c r="G30" s="13">
        <v>1</v>
      </c>
      <c r="H30" s="14">
        <v>-0.12560386473429952</v>
      </c>
      <c r="I30" s="40">
        <v>1382</v>
      </c>
      <c r="J30" s="15">
        <v>0.44066570188133136</v>
      </c>
      <c r="K30" s="40">
        <v>13174</v>
      </c>
      <c r="L30" s="13">
        <v>1</v>
      </c>
      <c r="M30" s="40">
        <v>22088</v>
      </c>
      <c r="N30" s="13">
        <v>1</v>
      </c>
      <c r="O30" s="23">
        <v>-0.40356754798985872</v>
      </c>
    </row>
    <row r="31" spans="2:15" ht="14.45" customHeight="1">
      <c r="B31" t="s">
        <v>64</v>
      </c>
    </row>
    <row r="32" spans="2:15">
      <c r="B32" s="16" t="s">
        <v>65</v>
      </c>
    </row>
    <row r="34" spans="2:15">
      <c r="B34" s="172" t="s">
        <v>50</v>
      </c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24"/>
    </row>
    <row r="35" spans="2:15">
      <c r="B35" s="173" t="s">
        <v>51</v>
      </c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9" t="s">
        <v>47</v>
      </c>
    </row>
    <row r="36" spans="2:15" ht="14.45" customHeight="1">
      <c r="B36" s="196" t="s">
        <v>31</v>
      </c>
      <c r="C36" s="196" t="s">
        <v>1</v>
      </c>
      <c r="D36" s="177" t="s">
        <v>97</v>
      </c>
      <c r="E36" s="168"/>
      <c r="F36" s="168"/>
      <c r="G36" s="168"/>
      <c r="H36" s="178"/>
      <c r="I36" s="168" t="s">
        <v>94</v>
      </c>
      <c r="J36" s="168"/>
      <c r="K36" s="177" t="s">
        <v>98</v>
      </c>
      <c r="L36" s="168"/>
      <c r="M36" s="168"/>
      <c r="N36" s="168"/>
      <c r="O36" s="178"/>
    </row>
    <row r="37" spans="2:15" ht="14.45" customHeight="1">
      <c r="B37" s="197"/>
      <c r="C37" s="197"/>
      <c r="D37" s="174" t="s">
        <v>99</v>
      </c>
      <c r="E37" s="175"/>
      <c r="F37" s="175"/>
      <c r="G37" s="175"/>
      <c r="H37" s="176"/>
      <c r="I37" s="175" t="s">
        <v>95</v>
      </c>
      <c r="J37" s="175"/>
      <c r="K37" s="174" t="s">
        <v>100</v>
      </c>
      <c r="L37" s="175"/>
      <c r="M37" s="175"/>
      <c r="N37" s="175"/>
      <c r="O37" s="176"/>
    </row>
    <row r="38" spans="2:15" ht="14.45" customHeight="1">
      <c r="B38" s="197"/>
      <c r="C38" s="195"/>
      <c r="D38" s="166">
        <v>2020</v>
      </c>
      <c r="E38" s="169"/>
      <c r="F38" s="179">
        <v>2019</v>
      </c>
      <c r="G38" s="179"/>
      <c r="H38" s="198" t="s">
        <v>32</v>
      </c>
      <c r="I38" s="200">
        <v>2020</v>
      </c>
      <c r="J38" s="166" t="s">
        <v>101</v>
      </c>
      <c r="K38" s="166">
        <v>2020</v>
      </c>
      <c r="L38" s="169"/>
      <c r="M38" s="179">
        <v>2019</v>
      </c>
      <c r="N38" s="169"/>
      <c r="O38" s="185" t="s">
        <v>32</v>
      </c>
    </row>
    <row r="39" spans="2:15" ht="18.75" customHeight="1">
      <c r="B39" s="202" t="s">
        <v>31</v>
      </c>
      <c r="C39" s="186" t="s">
        <v>34</v>
      </c>
      <c r="D39" s="170"/>
      <c r="E39" s="171"/>
      <c r="F39" s="180"/>
      <c r="G39" s="180"/>
      <c r="H39" s="199"/>
      <c r="I39" s="201"/>
      <c r="J39" s="167"/>
      <c r="K39" s="170"/>
      <c r="L39" s="171"/>
      <c r="M39" s="180"/>
      <c r="N39" s="171"/>
      <c r="O39" s="185"/>
    </row>
    <row r="40" spans="2:15" ht="14.45" customHeight="1">
      <c r="B40" s="202"/>
      <c r="C40" s="186"/>
      <c r="D40" s="153" t="s">
        <v>35</v>
      </c>
      <c r="E40" s="155" t="s">
        <v>2</v>
      </c>
      <c r="F40" s="154" t="s">
        <v>35</v>
      </c>
      <c r="G40" s="58" t="s">
        <v>2</v>
      </c>
      <c r="H40" s="188" t="s">
        <v>36</v>
      </c>
      <c r="I40" s="59" t="s">
        <v>35</v>
      </c>
      <c r="J40" s="190" t="s">
        <v>102</v>
      </c>
      <c r="K40" s="153" t="s">
        <v>35</v>
      </c>
      <c r="L40" s="57" t="s">
        <v>2</v>
      </c>
      <c r="M40" s="154" t="s">
        <v>35</v>
      </c>
      <c r="N40" s="57" t="s">
        <v>2</v>
      </c>
      <c r="O40" s="192" t="s">
        <v>36</v>
      </c>
    </row>
    <row r="41" spans="2:15" ht="25.5">
      <c r="B41" s="203"/>
      <c r="C41" s="187"/>
      <c r="D41" s="156" t="s">
        <v>37</v>
      </c>
      <c r="E41" s="157" t="s">
        <v>38</v>
      </c>
      <c r="F41" s="55" t="s">
        <v>37</v>
      </c>
      <c r="G41" s="56" t="s">
        <v>38</v>
      </c>
      <c r="H41" s="189"/>
      <c r="I41" s="60" t="s">
        <v>37</v>
      </c>
      <c r="J41" s="191"/>
      <c r="K41" s="156" t="s">
        <v>37</v>
      </c>
      <c r="L41" s="157" t="s">
        <v>38</v>
      </c>
      <c r="M41" s="55" t="s">
        <v>37</v>
      </c>
      <c r="N41" s="157" t="s">
        <v>38</v>
      </c>
      <c r="O41" s="193"/>
    </row>
    <row r="42" spans="2:15">
      <c r="B42" s="152"/>
      <c r="C42" s="77" t="s">
        <v>12</v>
      </c>
      <c r="D42" s="88"/>
      <c r="E42" s="79"/>
      <c r="F42" s="89"/>
      <c r="G42" s="90"/>
      <c r="H42" s="81"/>
      <c r="I42" s="89"/>
      <c r="J42" s="91"/>
      <c r="K42" s="88">
        <v>1</v>
      </c>
      <c r="L42" s="79">
        <v>0.5</v>
      </c>
      <c r="M42" s="89"/>
      <c r="N42" s="90"/>
      <c r="O42" s="81"/>
    </row>
    <row r="43" spans="2:15">
      <c r="B43" s="152"/>
      <c r="C43" s="77" t="s">
        <v>15</v>
      </c>
      <c r="D43" s="88"/>
      <c r="E43" s="79"/>
      <c r="F43" s="89"/>
      <c r="G43" s="90"/>
      <c r="H43" s="81"/>
      <c r="I43" s="89"/>
      <c r="J43" s="91"/>
      <c r="K43" s="88">
        <v>1</v>
      </c>
      <c r="L43" s="79">
        <v>0.5</v>
      </c>
      <c r="M43" s="89"/>
      <c r="N43" s="90"/>
      <c r="O43" s="81"/>
    </row>
    <row r="44" spans="2:15">
      <c r="B44" s="26" t="s">
        <v>5</v>
      </c>
      <c r="C44" s="97" t="s">
        <v>40</v>
      </c>
      <c r="D44" s="98">
        <v>0</v>
      </c>
      <c r="E44" s="18">
        <v>0</v>
      </c>
      <c r="F44" s="98">
        <v>0</v>
      </c>
      <c r="G44" s="18">
        <v>0</v>
      </c>
      <c r="H44" s="21"/>
      <c r="I44" s="98">
        <v>0</v>
      </c>
      <c r="J44" s="18">
        <v>0</v>
      </c>
      <c r="K44" s="98">
        <v>2</v>
      </c>
      <c r="L44" s="18">
        <v>1</v>
      </c>
      <c r="M44" s="98">
        <v>0</v>
      </c>
      <c r="N44" s="18">
        <v>0</v>
      </c>
      <c r="O44" s="21"/>
    </row>
    <row r="45" spans="2:15">
      <c r="B45" s="76"/>
      <c r="C45" s="69" t="s">
        <v>3</v>
      </c>
      <c r="D45" s="86">
        <v>445</v>
      </c>
      <c r="E45" s="71">
        <v>0.31228070175438599</v>
      </c>
      <c r="F45" s="87">
        <v>429</v>
      </c>
      <c r="G45" s="72">
        <v>0.25399644760213141</v>
      </c>
      <c r="H45" s="73">
        <v>3.7296037296037365E-2</v>
      </c>
      <c r="I45" s="87">
        <v>167</v>
      </c>
      <c r="J45" s="75">
        <v>1.6646706586826348</v>
      </c>
      <c r="K45" s="86">
        <v>2385</v>
      </c>
      <c r="L45" s="71">
        <v>0.26243397887323944</v>
      </c>
      <c r="M45" s="87">
        <v>4063</v>
      </c>
      <c r="N45" s="72">
        <v>0.249202649656526</v>
      </c>
      <c r="O45" s="73">
        <v>-0.41299532365247349</v>
      </c>
    </row>
    <row r="46" spans="2:15">
      <c r="B46" s="76"/>
      <c r="C46" s="77" t="s">
        <v>11</v>
      </c>
      <c r="D46" s="88">
        <v>247</v>
      </c>
      <c r="E46" s="79">
        <v>0.17333333333333334</v>
      </c>
      <c r="F46" s="89">
        <v>244</v>
      </c>
      <c r="G46" s="90">
        <v>0.14446417998815866</v>
      </c>
      <c r="H46" s="81">
        <v>1.2295081967213184E-2</v>
      </c>
      <c r="I46" s="89">
        <v>129</v>
      </c>
      <c r="J46" s="91">
        <v>0.91472868217054271</v>
      </c>
      <c r="K46" s="88">
        <v>1645</v>
      </c>
      <c r="L46" s="79">
        <v>0.18100792253521128</v>
      </c>
      <c r="M46" s="89">
        <v>2561</v>
      </c>
      <c r="N46" s="90">
        <v>0.15707801766437685</v>
      </c>
      <c r="O46" s="81">
        <v>-0.35767278406872316</v>
      </c>
    </row>
    <row r="47" spans="2:15">
      <c r="B47" s="76"/>
      <c r="C47" s="77" t="s">
        <v>13</v>
      </c>
      <c r="D47" s="88">
        <v>227</v>
      </c>
      <c r="E47" s="79">
        <v>0.15929824561403508</v>
      </c>
      <c r="F47" s="89">
        <v>258</v>
      </c>
      <c r="G47" s="90">
        <v>0.15275310834813499</v>
      </c>
      <c r="H47" s="81">
        <v>-0.12015503875968991</v>
      </c>
      <c r="I47" s="89">
        <v>138</v>
      </c>
      <c r="J47" s="91">
        <v>0.64492753623188404</v>
      </c>
      <c r="K47" s="88">
        <v>1566</v>
      </c>
      <c r="L47" s="79">
        <v>0.17231514084507044</v>
      </c>
      <c r="M47" s="89">
        <v>3591</v>
      </c>
      <c r="N47" s="90">
        <v>0.22025269872423944</v>
      </c>
      <c r="O47" s="81">
        <v>-0.56390977443609025</v>
      </c>
    </row>
    <row r="48" spans="2:15">
      <c r="B48" s="76"/>
      <c r="C48" s="77" t="s">
        <v>4</v>
      </c>
      <c r="D48" s="88">
        <v>220</v>
      </c>
      <c r="E48" s="79">
        <v>0.15438596491228071</v>
      </c>
      <c r="F48" s="89">
        <v>323</v>
      </c>
      <c r="G48" s="90">
        <v>0.19123741859088217</v>
      </c>
      <c r="H48" s="81">
        <v>-0.31888544891640869</v>
      </c>
      <c r="I48" s="89">
        <v>130</v>
      </c>
      <c r="J48" s="91">
        <v>0.69230769230769229</v>
      </c>
      <c r="K48" s="88">
        <v>1425</v>
      </c>
      <c r="L48" s="79">
        <v>0.15680017605633803</v>
      </c>
      <c r="M48" s="89">
        <v>2639</v>
      </c>
      <c r="N48" s="90">
        <v>0.1618621197252208</v>
      </c>
      <c r="O48" s="81">
        <v>-0.4600227358848048</v>
      </c>
    </row>
    <row r="49" spans="2:15">
      <c r="B49" s="118"/>
      <c r="C49" s="77" t="s">
        <v>12</v>
      </c>
      <c r="D49" s="88">
        <v>190</v>
      </c>
      <c r="E49" s="79">
        <v>0.13333333333333333</v>
      </c>
      <c r="F49" s="89">
        <v>295</v>
      </c>
      <c r="G49" s="90">
        <v>0.17465956187092954</v>
      </c>
      <c r="H49" s="81">
        <v>-0.35593220338983056</v>
      </c>
      <c r="I49" s="89">
        <v>250</v>
      </c>
      <c r="J49" s="91">
        <v>-0.24</v>
      </c>
      <c r="K49" s="88">
        <v>1257</v>
      </c>
      <c r="L49" s="79">
        <v>0.13831426056338028</v>
      </c>
      <c r="M49" s="89">
        <v>2406</v>
      </c>
      <c r="N49" s="90">
        <v>0.1475711481844946</v>
      </c>
      <c r="O49" s="81">
        <v>-0.47755610972568574</v>
      </c>
    </row>
    <row r="50" spans="2:15">
      <c r="B50" s="76"/>
      <c r="C50" s="77" t="s">
        <v>14</v>
      </c>
      <c r="D50" s="88">
        <v>55</v>
      </c>
      <c r="E50" s="79">
        <v>3.8596491228070177E-2</v>
      </c>
      <c r="F50" s="89">
        <v>129</v>
      </c>
      <c r="G50" s="90">
        <v>7.6376554174067496E-2</v>
      </c>
      <c r="H50" s="81">
        <v>-0.5736434108527132</v>
      </c>
      <c r="I50" s="89">
        <v>31</v>
      </c>
      <c r="J50" s="91">
        <v>0.77419354838709675</v>
      </c>
      <c r="K50" s="88">
        <v>387</v>
      </c>
      <c r="L50" s="79">
        <v>4.2583626760563383E-2</v>
      </c>
      <c r="M50" s="89">
        <v>884</v>
      </c>
      <c r="N50" s="90">
        <v>5.42198233562316E-2</v>
      </c>
      <c r="O50" s="81">
        <v>-0.56221719457013575</v>
      </c>
    </row>
    <row r="51" spans="2:15">
      <c r="B51" s="76"/>
      <c r="C51" s="77" t="s">
        <v>15</v>
      </c>
      <c r="D51" s="88">
        <v>20</v>
      </c>
      <c r="E51" s="79">
        <v>1.4035087719298246E-2</v>
      </c>
      <c r="F51" s="89">
        <v>8</v>
      </c>
      <c r="G51" s="90">
        <v>4.7365304914150381E-3</v>
      </c>
      <c r="H51" s="81">
        <v>1.5</v>
      </c>
      <c r="I51" s="89">
        <v>44</v>
      </c>
      <c r="J51" s="91">
        <v>-0.54545454545454541</v>
      </c>
      <c r="K51" s="88">
        <v>322</v>
      </c>
      <c r="L51" s="79">
        <v>3.5431338028169015E-2</v>
      </c>
      <c r="M51" s="89">
        <v>148</v>
      </c>
      <c r="N51" s="90">
        <v>9.0775269872423944E-3</v>
      </c>
      <c r="O51" s="81">
        <v>1.1756756756756759</v>
      </c>
    </row>
    <row r="52" spans="2:15">
      <c r="B52" s="76"/>
      <c r="C52" s="77" t="s">
        <v>81</v>
      </c>
      <c r="D52" s="88">
        <v>21</v>
      </c>
      <c r="E52" s="79">
        <v>1.4736842105263158E-2</v>
      </c>
      <c r="F52" s="89">
        <v>3</v>
      </c>
      <c r="G52" s="90">
        <v>1.7761989342806395E-3</v>
      </c>
      <c r="H52" s="81">
        <v>6</v>
      </c>
      <c r="I52" s="89">
        <v>15</v>
      </c>
      <c r="J52" s="91">
        <v>0.39999999999999991</v>
      </c>
      <c r="K52" s="88">
        <v>93</v>
      </c>
      <c r="L52" s="79">
        <v>1.0233274647887324E-2</v>
      </c>
      <c r="M52" s="89">
        <v>9</v>
      </c>
      <c r="N52" s="90">
        <v>5.5201177625122675E-4</v>
      </c>
      <c r="O52" s="81">
        <v>9.3333333333333339</v>
      </c>
    </row>
    <row r="53" spans="2:15">
      <c r="B53" s="138"/>
      <c r="C53" s="92" t="s">
        <v>39</v>
      </c>
      <c r="D53" s="93">
        <v>0</v>
      </c>
      <c r="E53" s="94">
        <v>0</v>
      </c>
      <c r="F53" s="93">
        <v>0</v>
      </c>
      <c r="G53" s="99">
        <v>0</v>
      </c>
      <c r="H53" s="95"/>
      <c r="I53" s="93">
        <v>0</v>
      </c>
      <c r="J53" s="100"/>
      <c r="K53" s="93">
        <v>5</v>
      </c>
      <c r="L53" s="99">
        <v>5.5017605633802819E-4</v>
      </c>
      <c r="M53" s="93">
        <v>0</v>
      </c>
      <c r="N53" s="99">
        <v>0</v>
      </c>
      <c r="O53" s="96"/>
    </row>
    <row r="54" spans="2:15">
      <c r="B54" s="25" t="s">
        <v>6</v>
      </c>
      <c r="C54" s="97" t="s">
        <v>40</v>
      </c>
      <c r="D54" s="39">
        <v>1425</v>
      </c>
      <c r="E54" s="18">
        <v>1</v>
      </c>
      <c r="F54" s="39">
        <v>1689</v>
      </c>
      <c r="G54" s="18">
        <v>1</v>
      </c>
      <c r="H54" s="19">
        <v>-0.15630550621669625</v>
      </c>
      <c r="I54" s="39">
        <v>904</v>
      </c>
      <c r="J54" s="20">
        <v>0.57632743362831862</v>
      </c>
      <c r="K54" s="39">
        <v>9085</v>
      </c>
      <c r="L54" s="18">
        <v>0.99966989436619724</v>
      </c>
      <c r="M54" s="39">
        <v>16301</v>
      </c>
      <c r="N54" s="20">
        <v>0.99981599607458282</v>
      </c>
      <c r="O54" s="22">
        <v>-0.4426722286976259</v>
      </c>
    </row>
    <row r="55" spans="2:15">
      <c r="B55" s="25" t="s">
        <v>68</v>
      </c>
      <c r="C55" s="97" t="s">
        <v>40</v>
      </c>
      <c r="D55" s="98">
        <v>0</v>
      </c>
      <c r="E55" s="18">
        <v>1</v>
      </c>
      <c r="F55" s="98">
        <v>0</v>
      </c>
      <c r="G55" s="18">
        <v>1</v>
      </c>
      <c r="H55" s="19"/>
      <c r="I55" s="98">
        <v>0</v>
      </c>
      <c r="J55" s="20"/>
      <c r="K55" s="98">
        <v>1</v>
      </c>
      <c r="L55" s="18">
        <v>1</v>
      </c>
      <c r="M55" s="98">
        <v>3</v>
      </c>
      <c r="N55" s="18">
        <v>1</v>
      </c>
      <c r="O55" s="22">
        <v>-0.66666666666666674</v>
      </c>
    </row>
    <row r="56" spans="2:15">
      <c r="B56" s="26"/>
      <c r="C56" s="101" t="s">
        <v>40</v>
      </c>
      <c r="D56" s="40">
        <v>1425</v>
      </c>
      <c r="E56" s="13">
        <v>1</v>
      </c>
      <c r="F56" s="40">
        <v>1689</v>
      </c>
      <c r="G56" s="13">
        <v>1</v>
      </c>
      <c r="H56" s="14">
        <v>-0.15630550621669625</v>
      </c>
      <c r="I56" s="40">
        <v>904</v>
      </c>
      <c r="J56" s="15">
        <v>0.57632743362831862</v>
      </c>
      <c r="K56" s="40">
        <v>9088</v>
      </c>
      <c r="L56" s="13">
        <v>1</v>
      </c>
      <c r="M56" s="40">
        <v>16304</v>
      </c>
      <c r="N56" s="13">
        <v>1</v>
      </c>
      <c r="O56" s="23">
        <v>-0.44259077526987245</v>
      </c>
    </row>
    <row r="57" spans="2:15">
      <c r="B57" s="36" t="s">
        <v>54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2:15">
      <c r="B59" s="172" t="s">
        <v>62</v>
      </c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24"/>
    </row>
    <row r="60" spans="2:15">
      <c r="B60" s="173" t="s">
        <v>63</v>
      </c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9" t="s">
        <v>47</v>
      </c>
    </row>
    <row r="61" spans="2:15">
      <c r="B61" s="196" t="s">
        <v>31</v>
      </c>
      <c r="C61" s="196" t="s">
        <v>1</v>
      </c>
      <c r="D61" s="177" t="s">
        <v>107</v>
      </c>
      <c r="E61" s="168"/>
      <c r="F61" s="168"/>
      <c r="G61" s="168"/>
      <c r="H61" s="178"/>
      <c r="I61" s="168" t="s">
        <v>97</v>
      </c>
      <c r="J61" s="168"/>
      <c r="K61" s="177" t="s">
        <v>108</v>
      </c>
      <c r="L61" s="168"/>
      <c r="M61" s="168"/>
      <c r="N61" s="168"/>
      <c r="O61" s="178"/>
    </row>
    <row r="62" spans="2:15">
      <c r="B62" s="197"/>
      <c r="C62" s="197"/>
      <c r="D62" s="174" t="s">
        <v>109</v>
      </c>
      <c r="E62" s="175"/>
      <c r="F62" s="175"/>
      <c r="G62" s="175"/>
      <c r="H62" s="176"/>
      <c r="I62" s="175" t="s">
        <v>99</v>
      </c>
      <c r="J62" s="175"/>
      <c r="K62" s="174" t="s">
        <v>110</v>
      </c>
      <c r="L62" s="175"/>
      <c r="M62" s="175"/>
      <c r="N62" s="175"/>
      <c r="O62" s="176"/>
    </row>
    <row r="63" spans="2:15" ht="15" customHeight="1">
      <c r="B63" s="197"/>
      <c r="C63" s="195"/>
      <c r="D63" s="166">
        <v>2020</v>
      </c>
      <c r="E63" s="169"/>
      <c r="F63" s="179">
        <v>2019</v>
      </c>
      <c r="G63" s="179"/>
      <c r="H63" s="198" t="s">
        <v>32</v>
      </c>
      <c r="I63" s="200">
        <v>2020</v>
      </c>
      <c r="J63" s="166" t="s">
        <v>111</v>
      </c>
      <c r="K63" s="166">
        <v>2020</v>
      </c>
      <c r="L63" s="169"/>
      <c r="M63" s="179">
        <v>2019</v>
      </c>
      <c r="N63" s="169"/>
      <c r="O63" s="185" t="s">
        <v>32</v>
      </c>
    </row>
    <row r="64" spans="2:15" ht="14.45" customHeight="1">
      <c r="B64" s="202" t="s">
        <v>31</v>
      </c>
      <c r="C64" s="186" t="s">
        <v>34</v>
      </c>
      <c r="D64" s="170"/>
      <c r="E64" s="171"/>
      <c r="F64" s="180"/>
      <c r="G64" s="180"/>
      <c r="H64" s="199"/>
      <c r="I64" s="201"/>
      <c r="J64" s="167"/>
      <c r="K64" s="170"/>
      <c r="L64" s="171"/>
      <c r="M64" s="180"/>
      <c r="N64" s="171"/>
      <c r="O64" s="185"/>
    </row>
    <row r="65" spans="2:15" ht="15" customHeight="1">
      <c r="B65" s="202"/>
      <c r="C65" s="186"/>
      <c r="D65" s="162" t="s">
        <v>35</v>
      </c>
      <c r="E65" s="158" t="s">
        <v>2</v>
      </c>
      <c r="F65" s="161" t="s">
        <v>35</v>
      </c>
      <c r="G65" s="58" t="s">
        <v>2</v>
      </c>
      <c r="H65" s="188" t="s">
        <v>36</v>
      </c>
      <c r="I65" s="59" t="s">
        <v>35</v>
      </c>
      <c r="J65" s="190" t="s">
        <v>112</v>
      </c>
      <c r="K65" s="162" t="s">
        <v>35</v>
      </c>
      <c r="L65" s="57" t="s">
        <v>2</v>
      </c>
      <c r="M65" s="161" t="s">
        <v>35</v>
      </c>
      <c r="N65" s="57" t="s">
        <v>2</v>
      </c>
      <c r="O65" s="192" t="s">
        <v>36</v>
      </c>
    </row>
    <row r="66" spans="2:15" ht="14.25" customHeight="1">
      <c r="B66" s="203"/>
      <c r="C66" s="187"/>
      <c r="D66" s="159" t="s">
        <v>37</v>
      </c>
      <c r="E66" s="160" t="s">
        <v>38</v>
      </c>
      <c r="F66" s="55" t="s">
        <v>37</v>
      </c>
      <c r="G66" s="56" t="s">
        <v>38</v>
      </c>
      <c r="H66" s="189"/>
      <c r="I66" s="60" t="s">
        <v>37</v>
      </c>
      <c r="J66" s="191"/>
      <c r="K66" s="159" t="s">
        <v>37</v>
      </c>
      <c r="L66" s="160" t="s">
        <v>38</v>
      </c>
      <c r="M66" s="55" t="s">
        <v>37</v>
      </c>
      <c r="N66" s="160" t="s">
        <v>38</v>
      </c>
      <c r="O66" s="193"/>
    </row>
    <row r="67" spans="2:15">
      <c r="B67" s="76"/>
      <c r="C67" s="69" t="s">
        <v>15</v>
      </c>
      <c r="D67" s="86">
        <v>69</v>
      </c>
      <c r="E67" s="71">
        <v>0.31797235023041476</v>
      </c>
      <c r="F67" s="87">
        <v>51</v>
      </c>
      <c r="G67" s="72">
        <v>0.25247524752475248</v>
      </c>
      <c r="H67" s="73">
        <v>0.35294117647058831</v>
      </c>
      <c r="I67" s="86">
        <v>73</v>
      </c>
      <c r="J67" s="75">
        <v>-5.4794520547945202E-2</v>
      </c>
      <c r="K67" s="86">
        <v>662</v>
      </c>
      <c r="L67" s="71">
        <v>0.42820181112548511</v>
      </c>
      <c r="M67" s="87">
        <v>763</v>
      </c>
      <c r="N67" s="72">
        <v>0.3943152454780362</v>
      </c>
      <c r="O67" s="73">
        <v>-0.13237221494102225</v>
      </c>
    </row>
    <row r="68" spans="2:15">
      <c r="B68" s="76"/>
      <c r="C68" s="77" t="s">
        <v>4</v>
      </c>
      <c r="D68" s="88">
        <v>64</v>
      </c>
      <c r="E68" s="79">
        <v>0.29493087557603687</v>
      </c>
      <c r="F68" s="89">
        <v>68</v>
      </c>
      <c r="G68" s="90">
        <v>0.33663366336633666</v>
      </c>
      <c r="H68" s="81">
        <v>-5.8823529411764719E-2</v>
      </c>
      <c r="I68" s="88">
        <v>47</v>
      </c>
      <c r="J68" s="91">
        <v>0.36170212765957444</v>
      </c>
      <c r="K68" s="88">
        <v>315</v>
      </c>
      <c r="L68" s="79">
        <v>0.203751617076326</v>
      </c>
      <c r="M68" s="89">
        <v>494</v>
      </c>
      <c r="N68" s="90">
        <v>0.25529715762273902</v>
      </c>
      <c r="O68" s="81">
        <v>-0.36234817813765186</v>
      </c>
    </row>
    <row r="69" spans="2:15">
      <c r="B69" s="76"/>
      <c r="C69" s="77" t="s">
        <v>12</v>
      </c>
      <c r="D69" s="88">
        <v>50</v>
      </c>
      <c r="E69" s="79">
        <v>0.2304147465437788</v>
      </c>
      <c r="F69" s="89">
        <v>56</v>
      </c>
      <c r="G69" s="90">
        <v>0.27722772277227725</v>
      </c>
      <c r="H69" s="81">
        <v>-0.1071428571428571</v>
      </c>
      <c r="I69" s="89"/>
      <c r="J69" s="91"/>
      <c r="K69" s="88">
        <v>305</v>
      </c>
      <c r="L69" s="79">
        <v>0.19728331177231564</v>
      </c>
      <c r="M69" s="89">
        <v>368</v>
      </c>
      <c r="N69" s="90">
        <v>0.19018087855297158</v>
      </c>
      <c r="O69" s="81">
        <v>-0.17119565217391308</v>
      </c>
    </row>
    <row r="70" spans="2:15" ht="14.45" customHeight="1">
      <c r="B70" s="76"/>
      <c r="C70" s="77" t="s">
        <v>3</v>
      </c>
      <c r="D70" s="88">
        <v>8</v>
      </c>
      <c r="E70" s="79">
        <v>3.6866359447004608E-2</v>
      </c>
      <c r="F70" s="89">
        <v>10</v>
      </c>
      <c r="G70" s="90">
        <v>4.9504950495049507E-2</v>
      </c>
      <c r="H70" s="81">
        <v>-0.19999999999999996</v>
      </c>
      <c r="I70" s="89"/>
      <c r="J70" s="91"/>
      <c r="K70" s="88">
        <v>96</v>
      </c>
      <c r="L70" s="79">
        <v>6.2095730918499355E-2</v>
      </c>
      <c r="M70" s="89">
        <v>90</v>
      </c>
      <c r="N70" s="90">
        <v>4.6511627906976744E-2</v>
      </c>
      <c r="O70" s="81">
        <v>6.6666666666666652E-2</v>
      </c>
    </row>
    <row r="71" spans="2:15" ht="14.45" customHeight="1">
      <c r="B71" s="118"/>
      <c r="C71" s="77" t="s">
        <v>52</v>
      </c>
      <c r="D71" s="88">
        <v>9</v>
      </c>
      <c r="E71" s="79">
        <v>4.1474654377880185E-2</v>
      </c>
      <c r="F71" s="89">
        <v>2</v>
      </c>
      <c r="G71" s="90">
        <v>9.9009900990099011E-3</v>
      </c>
      <c r="H71" s="81">
        <v>3.5</v>
      </c>
      <c r="I71" s="89">
        <v>12</v>
      </c>
      <c r="J71" s="91">
        <v>-0.25</v>
      </c>
      <c r="K71" s="88">
        <v>80</v>
      </c>
      <c r="L71" s="79">
        <v>5.1746442432082797E-2</v>
      </c>
      <c r="M71" s="89">
        <v>93</v>
      </c>
      <c r="N71" s="90">
        <v>4.8062015503875968E-2</v>
      </c>
      <c r="O71" s="81">
        <v>-0.13978494623655913</v>
      </c>
    </row>
    <row r="72" spans="2:15" ht="14.45" customHeight="1">
      <c r="B72" s="76"/>
      <c r="C72" s="77" t="s">
        <v>14</v>
      </c>
      <c r="D72" s="88">
        <v>14</v>
      </c>
      <c r="E72" s="79">
        <v>6.4516129032258063E-2</v>
      </c>
      <c r="F72" s="89">
        <v>8</v>
      </c>
      <c r="G72" s="90">
        <v>3.9603960396039604E-2</v>
      </c>
      <c r="H72" s="81">
        <v>0.75</v>
      </c>
      <c r="I72" s="89">
        <v>9</v>
      </c>
      <c r="J72" s="91">
        <v>0.55555555555555558</v>
      </c>
      <c r="K72" s="88">
        <v>41</v>
      </c>
      <c r="L72" s="79">
        <v>2.6520051746442432E-2</v>
      </c>
      <c r="M72" s="89">
        <v>41</v>
      </c>
      <c r="N72" s="90">
        <v>2.1188630490956071E-2</v>
      </c>
      <c r="O72" s="81">
        <v>0</v>
      </c>
    </row>
    <row r="73" spans="2:15" ht="14.45" customHeight="1">
      <c r="B73" s="76"/>
      <c r="C73" s="77" t="s">
        <v>67</v>
      </c>
      <c r="D73" s="88">
        <v>0</v>
      </c>
      <c r="E73" s="79">
        <v>0</v>
      </c>
      <c r="F73" s="89">
        <v>1</v>
      </c>
      <c r="G73" s="90">
        <v>4.9504950495049506E-3</v>
      </c>
      <c r="H73" s="81">
        <v>-1</v>
      </c>
      <c r="I73" s="89">
        <v>4</v>
      </c>
      <c r="J73" s="91">
        <v>-1</v>
      </c>
      <c r="K73" s="88">
        <v>12</v>
      </c>
      <c r="L73" s="79">
        <v>7.7619663648124193E-3</v>
      </c>
      <c r="M73" s="89">
        <v>25</v>
      </c>
      <c r="N73" s="90">
        <v>1.2919896640826873E-2</v>
      </c>
      <c r="O73" s="81">
        <v>-0.52</v>
      </c>
    </row>
    <row r="74" spans="2:15">
      <c r="B74" s="76"/>
      <c r="C74" s="92" t="s">
        <v>39</v>
      </c>
      <c r="D74" s="93">
        <v>3</v>
      </c>
      <c r="E74" s="94">
        <v>1.3824884792626727E-2</v>
      </c>
      <c r="F74" s="93">
        <v>6</v>
      </c>
      <c r="G74" s="99">
        <v>2.9702970297029702E-2</v>
      </c>
      <c r="H74" s="95">
        <v>-0.5</v>
      </c>
      <c r="I74" s="93">
        <v>6</v>
      </c>
      <c r="J74" s="100">
        <v>-0.5</v>
      </c>
      <c r="K74" s="93">
        <v>35</v>
      </c>
      <c r="L74" s="99">
        <v>2.2639068564036222E-2</v>
      </c>
      <c r="M74" s="93">
        <v>61</v>
      </c>
      <c r="N74" s="99">
        <v>3.1524547803617575E-2</v>
      </c>
      <c r="O74" s="96">
        <v>-0.42622950819672134</v>
      </c>
    </row>
    <row r="75" spans="2:15" ht="15" customHeight="1">
      <c r="B75" s="26" t="s">
        <v>5</v>
      </c>
      <c r="C75" s="97" t="s">
        <v>40</v>
      </c>
      <c r="D75" s="39">
        <v>217</v>
      </c>
      <c r="E75" s="18">
        <v>0.99999999999999989</v>
      </c>
      <c r="F75" s="39">
        <v>202</v>
      </c>
      <c r="G75" s="18">
        <v>1.0000000000000002</v>
      </c>
      <c r="H75" s="19">
        <v>7.4257425742574323E-2</v>
      </c>
      <c r="I75" s="39">
        <v>151</v>
      </c>
      <c r="J75" s="20">
        <v>-3.8875368373328154</v>
      </c>
      <c r="K75" s="39">
        <v>1546</v>
      </c>
      <c r="L75" s="18">
        <v>1.0000000000000002</v>
      </c>
      <c r="M75" s="39">
        <v>1935</v>
      </c>
      <c r="N75" s="20">
        <v>0.99999999999999989</v>
      </c>
      <c r="O75" s="22">
        <v>-0.20103359173126611</v>
      </c>
    </row>
    <row r="76" spans="2:15">
      <c r="B76" s="76"/>
      <c r="C76" s="69" t="s">
        <v>4</v>
      </c>
      <c r="D76" s="86">
        <v>51</v>
      </c>
      <c r="E76" s="71">
        <v>0.14613180515759314</v>
      </c>
      <c r="F76" s="87">
        <v>73</v>
      </c>
      <c r="G76" s="72">
        <v>0.19010416666666666</v>
      </c>
      <c r="H76" s="73">
        <v>-0.30136986301369861</v>
      </c>
      <c r="I76" s="87">
        <v>50</v>
      </c>
      <c r="J76" s="75">
        <v>2.0000000000000018E-2</v>
      </c>
      <c r="K76" s="86">
        <v>535</v>
      </c>
      <c r="L76" s="71">
        <v>0.21104536489151873</v>
      </c>
      <c r="M76" s="87">
        <v>869</v>
      </c>
      <c r="N76" s="72">
        <v>0.22683372487601147</v>
      </c>
      <c r="O76" s="73">
        <v>-0.3843498273878021</v>
      </c>
    </row>
    <row r="77" spans="2:15" ht="15" customHeight="1">
      <c r="B77" s="76"/>
      <c r="C77" s="77" t="s">
        <v>12</v>
      </c>
      <c r="D77" s="88">
        <v>53</v>
      </c>
      <c r="E77" s="79">
        <v>0.15186246418338109</v>
      </c>
      <c r="F77" s="89">
        <v>69</v>
      </c>
      <c r="G77" s="90">
        <v>0.1796875</v>
      </c>
      <c r="H77" s="81">
        <v>-0.23188405797101452</v>
      </c>
      <c r="I77" s="89">
        <v>56</v>
      </c>
      <c r="J77" s="91">
        <v>-5.3571428571428603E-2</v>
      </c>
      <c r="K77" s="88">
        <v>498</v>
      </c>
      <c r="L77" s="79">
        <v>0.19644970414201182</v>
      </c>
      <c r="M77" s="89">
        <v>638</v>
      </c>
      <c r="N77" s="90">
        <v>0.16653615244061604</v>
      </c>
      <c r="O77" s="81">
        <v>-0.21943573667711602</v>
      </c>
    </row>
    <row r="78" spans="2:15">
      <c r="B78" s="76"/>
      <c r="C78" s="77" t="s">
        <v>11</v>
      </c>
      <c r="D78" s="88">
        <v>94</v>
      </c>
      <c r="E78" s="79">
        <v>0.2693409742120344</v>
      </c>
      <c r="F78" s="89">
        <v>84</v>
      </c>
      <c r="G78" s="90">
        <v>0.21875</v>
      </c>
      <c r="H78" s="81">
        <v>0.11904761904761907</v>
      </c>
      <c r="I78" s="89">
        <v>63</v>
      </c>
      <c r="J78" s="91">
        <v>0.49206349206349209</v>
      </c>
      <c r="K78" s="88">
        <v>469</v>
      </c>
      <c r="L78" s="79">
        <v>0.18500986193293886</v>
      </c>
      <c r="M78" s="89">
        <v>596</v>
      </c>
      <c r="N78" s="90">
        <v>0.1555729574523623</v>
      </c>
      <c r="O78" s="81">
        <v>-0.21308724832214765</v>
      </c>
    </row>
    <row r="79" spans="2:15" ht="15" customHeight="1">
      <c r="B79" s="76"/>
      <c r="C79" s="77" t="s">
        <v>13</v>
      </c>
      <c r="D79" s="88">
        <v>55</v>
      </c>
      <c r="E79" s="79">
        <v>0.15759312320916904</v>
      </c>
      <c r="F79" s="89">
        <v>55</v>
      </c>
      <c r="G79" s="90">
        <v>0.14322916666666666</v>
      </c>
      <c r="H79" s="81">
        <v>0</v>
      </c>
      <c r="I79" s="89">
        <v>41</v>
      </c>
      <c r="J79" s="91">
        <v>0.34146341463414642</v>
      </c>
      <c r="K79" s="88">
        <v>419</v>
      </c>
      <c r="L79" s="79">
        <v>0.16528599605522681</v>
      </c>
      <c r="M79" s="89">
        <v>813</v>
      </c>
      <c r="N79" s="90">
        <v>0.21221613155833985</v>
      </c>
      <c r="O79" s="81">
        <v>-0.48462484624846247</v>
      </c>
    </row>
    <row r="80" spans="2:15">
      <c r="B80" s="118"/>
      <c r="C80" s="77" t="s">
        <v>3</v>
      </c>
      <c r="D80" s="88">
        <v>65</v>
      </c>
      <c r="E80" s="79">
        <v>0.18624641833810887</v>
      </c>
      <c r="F80" s="89">
        <v>60</v>
      </c>
      <c r="G80" s="90">
        <v>0.15625</v>
      </c>
      <c r="H80" s="81">
        <v>8.3333333333333259E-2</v>
      </c>
      <c r="I80" s="89">
        <v>40</v>
      </c>
      <c r="J80" s="91">
        <v>0.625</v>
      </c>
      <c r="K80" s="88">
        <v>368</v>
      </c>
      <c r="L80" s="79">
        <v>0.14516765285996056</v>
      </c>
      <c r="M80" s="89">
        <v>543</v>
      </c>
      <c r="N80" s="90">
        <v>0.14173844949099451</v>
      </c>
      <c r="O80" s="81">
        <v>-0.32228360957642721</v>
      </c>
    </row>
    <row r="81" spans="2:15" ht="15" customHeight="1">
      <c r="B81" s="76"/>
      <c r="C81" s="77" t="s">
        <v>14</v>
      </c>
      <c r="D81" s="88">
        <v>22</v>
      </c>
      <c r="E81" s="79">
        <v>6.3037249283667621E-2</v>
      </c>
      <c r="F81" s="89">
        <v>39</v>
      </c>
      <c r="G81" s="90">
        <v>0.1015625</v>
      </c>
      <c r="H81" s="81">
        <v>-0.4358974358974359</v>
      </c>
      <c r="I81" s="89">
        <v>25</v>
      </c>
      <c r="J81" s="91">
        <v>-0.12</v>
      </c>
      <c r="K81" s="88">
        <v>157</v>
      </c>
      <c r="L81" s="79">
        <v>6.1932938856015779E-2</v>
      </c>
      <c r="M81" s="89">
        <v>239</v>
      </c>
      <c r="N81" s="90">
        <v>6.2385800052205689E-2</v>
      </c>
      <c r="O81" s="81">
        <v>-0.34309623430962344</v>
      </c>
    </row>
    <row r="82" spans="2:15" ht="15" customHeight="1">
      <c r="B82" s="76"/>
      <c r="C82" s="77" t="s">
        <v>15</v>
      </c>
      <c r="D82" s="88">
        <v>6</v>
      </c>
      <c r="E82" s="79">
        <v>1.7191977077363897E-2</v>
      </c>
      <c r="F82" s="89">
        <v>4</v>
      </c>
      <c r="G82" s="90">
        <v>1.0416666666666666E-2</v>
      </c>
      <c r="H82" s="81">
        <v>0.5</v>
      </c>
      <c r="I82" s="89">
        <v>7</v>
      </c>
      <c r="J82" s="91">
        <v>-0.1428571428571429</v>
      </c>
      <c r="K82" s="88">
        <v>58</v>
      </c>
      <c r="L82" s="79">
        <v>2.2879684418145956E-2</v>
      </c>
      <c r="M82" s="89">
        <v>112</v>
      </c>
      <c r="N82" s="90">
        <v>2.9235186635343254E-2</v>
      </c>
      <c r="O82" s="81">
        <v>-0.4821428571428571</v>
      </c>
    </row>
    <row r="83" spans="2:15" ht="15" customHeight="1">
      <c r="B83" s="138"/>
      <c r="C83" s="92" t="s">
        <v>39</v>
      </c>
      <c r="D83" s="93">
        <v>3</v>
      </c>
      <c r="E83" s="94">
        <v>8.5959885386819486E-3</v>
      </c>
      <c r="F83" s="93">
        <v>0</v>
      </c>
      <c r="G83" s="99">
        <v>0</v>
      </c>
      <c r="H83" s="95"/>
      <c r="I83" s="93">
        <v>5</v>
      </c>
      <c r="J83" s="100">
        <v>-0.4</v>
      </c>
      <c r="K83" s="93">
        <v>31</v>
      </c>
      <c r="L83" s="99">
        <v>1.2228796844181459E-2</v>
      </c>
      <c r="M83" s="93">
        <v>21</v>
      </c>
      <c r="N83" s="99">
        <v>5.4815974941268596E-3</v>
      </c>
      <c r="O83" s="96">
        <v>0.47619047619047628</v>
      </c>
    </row>
    <row r="84" spans="2:15" ht="15" customHeight="1">
      <c r="B84" s="25" t="s">
        <v>6</v>
      </c>
      <c r="C84" s="97" t="s">
        <v>40</v>
      </c>
      <c r="D84" s="39">
        <v>349</v>
      </c>
      <c r="E84" s="18">
        <v>1</v>
      </c>
      <c r="F84" s="39">
        <v>384</v>
      </c>
      <c r="G84" s="18">
        <v>1</v>
      </c>
      <c r="H84" s="19">
        <v>-9.114583333333337E-2</v>
      </c>
      <c r="I84" s="39">
        <v>287</v>
      </c>
      <c r="J84" s="20">
        <v>0.21602787456445993</v>
      </c>
      <c r="K84" s="39">
        <v>2535</v>
      </c>
      <c r="L84" s="18">
        <v>1</v>
      </c>
      <c r="M84" s="39">
        <v>3831</v>
      </c>
      <c r="N84" s="20">
        <v>1</v>
      </c>
      <c r="O84" s="22">
        <v>-0.33829287392325769</v>
      </c>
    </row>
    <row r="85" spans="2:15">
      <c r="B85" s="25" t="s">
        <v>68</v>
      </c>
      <c r="C85" s="97" t="s">
        <v>40</v>
      </c>
      <c r="D85" s="98">
        <v>0</v>
      </c>
      <c r="E85" s="18">
        <v>1</v>
      </c>
      <c r="F85" s="98">
        <v>2</v>
      </c>
      <c r="G85" s="18">
        <v>1</v>
      </c>
      <c r="H85" s="19">
        <v>-1</v>
      </c>
      <c r="I85" s="98">
        <v>0</v>
      </c>
      <c r="J85" s="20"/>
      <c r="K85" s="98">
        <v>5</v>
      </c>
      <c r="L85" s="18">
        <v>1</v>
      </c>
      <c r="M85" s="98">
        <v>18</v>
      </c>
      <c r="N85" s="18">
        <v>1</v>
      </c>
      <c r="O85" s="22">
        <v>-0.72222222222222221</v>
      </c>
    </row>
    <row r="86" spans="2:15" ht="15" customHeight="1">
      <c r="B86" s="26"/>
      <c r="C86" s="101" t="s">
        <v>40</v>
      </c>
      <c r="D86" s="40">
        <v>566</v>
      </c>
      <c r="E86" s="13">
        <v>1</v>
      </c>
      <c r="F86" s="40">
        <v>588</v>
      </c>
      <c r="G86" s="13">
        <v>1</v>
      </c>
      <c r="H86" s="14">
        <v>-3.7414965986394599E-2</v>
      </c>
      <c r="I86" s="40">
        <v>478</v>
      </c>
      <c r="J86" s="15">
        <v>0.18410041841004188</v>
      </c>
      <c r="K86" s="40">
        <v>4086</v>
      </c>
      <c r="L86" s="13">
        <v>1</v>
      </c>
      <c r="M86" s="40">
        <v>5784</v>
      </c>
      <c r="N86" s="13">
        <v>1</v>
      </c>
      <c r="O86" s="23">
        <v>-0.29356846473029041</v>
      </c>
    </row>
    <row r="87" spans="2:15">
      <c r="B87" s="36" t="s">
        <v>54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K5:O5"/>
    <mergeCell ref="D5:H5"/>
    <mergeCell ref="I5:J5"/>
    <mergeCell ref="B34:N34"/>
    <mergeCell ref="B35:N35"/>
    <mergeCell ref="F6:G7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</mergeCells>
  <phoneticPr fontId="7" type="noConversion"/>
  <conditionalFormatting sqref="H24:H29 J24:J29 O24:O29 H15:H18 O15:O18">
    <cfRule type="cellIs" dxfId="113" priority="34" operator="lessThan">
      <formula>0</formula>
    </cfRule>
  </conditionalFormatting>
  <conditionalFormatting sqref="H10:H14 J10:J14 O10:O14">
    <cfRule type="cellIs" dxfId="112" priority="33" operator="lessThan">
      <formula>0</formula>
    </cfRule>
  </conditionalFormatting>
  <conditionalFormatting sqref="J18 J15:J16">
    <cfRule type="cellIs" dxfId="111" priority="32" operator="lessThan">
      <formula>0</formula>
    </cfRule>
  </conditionalFormatting>
  <conditionalFormatting sqref="D19:O26 D10:O16">
    <cfRule type="cellIs" dxfId="110" priority="31" operator="equal">
      <formula>0</formula>
    </cfRule>
  </conditionalFormatting>
  <conditionalFormatting sqref="H27:H28 O27:O28 H17:H18 O17:O18">
    <cfRule type="cellIs" dxfId="109" priority="30" operator="lessThan">
      <formula>0</formula>
    </cfRule>
  </conditionalFormatting>
  <conditionalFormatting sqref="H19:H23 J19:J23 O19:O23">
    <cfRule type="cellIs" dxfId="108" priority="29" operator="lessThan">
      <formula>0</formula>
    </cfRule>
  </conditionalFormatting>
  <conditionalFormatting sqref="H30 O30">
    <cfRule type="cellIs" dxfId="107" priority="28" operator="lessThan">
      <formula>0</formula>
    </cfRule>
  </conditionalFormatting>
  <conditionalFormatting sqref="H30 O30 J30">
    <cfRule type="cellIs" dxfId="106" priority="27" operator="lessThan">
      <formula>0</formula>
    </cfRule>
  </conditionalFormatting>
  <conditionalFormatting sqref="H50:H53 J50:J53 O50:O53 O44 H44">
    <cfRule type="cellIs" dxfId="105" priority="26" operator="lessThan">
      <formula>0</formula>
    </cfRule>
  </conditionalFormatting>
  <conditionalFormatting sqref="H53 O53 O44 H44">
    <cfRule type="cellIs" dxfId="104" priority="25" operator="lessThan">
      <formula>0</formula>
    </cfRule>
  </conditionalFormatting>
  <conditionalFormatting sqref="H45:H49 J45:J49 O45:O49">
    <cfRule type="cellIs" dxfId="103" priority="24" operator="lessThan">
      <formula>0</formula>
    </cfRule>
  </conditionalFormatting>
  <conditionalFormatting sqref="D45:O52">
    <cfRule type="cellIs" dxfId="102" priority="23" operator="equal">
      <formula>0</formula>
    </cfRule>
  </conditionalFormatting>
  <conditionalFormatting sqref="H55 J55 O55">
    <cfRule type="cellIs" dxfId="101" priority="22" operator="lessThan">
      <formula>0</formula>
    </cfRule>
  </conditionalFormatting>
  <conditionalFormatting sqref="H54 J54 O54">
    <cfRule type="cellIs" dxfId="100" priority="21" operator="lessThan">
      <formula>0</formula>
    </cfRule>
  </conditionalFormatting>
  <conditionalFormatting sqref="H54 O54">
    <cfRule type="cellIs" dxfId="99" priority="20" operator="lessThan">
      <formula>0</formula>
    </cfRule>
  </conditionalFormatting>
  <conditionalFormatting sqref="H56 O56">
    <cfRule type="cellIs" dxfId="98" priority="19" operator="lessThan">
      <formula>0</formula>
    </cfRule>
  </conditionalFormatting>
  <conditionalFormatting sqref="H56 O56 J56">
    <cfRule type="cellIs" dxfId="97" priority="18" operator="lessThan">
      <formula>0</formula>
    </cfRule>
  </conditionalFormatting>
  <conditionalFormatting sqref="H67:H71 J67:J71 O67:O71">
    <cfRule type="cellIs" dxfId="96" priority="17" operator="lessThan">
      <formula>0</formula>
    </cfRule>
  </conditionalFormatting>
  <conditionalFormatting sqref="J72:J73 O72:O73 H72:H73">
    <cfRule type="cellIs" dxfId="95" priority="16" operator="lessThan">
      <formula>0</formula>
    </cfRule>
  </conditionalFormatting>
  <conditionalFormatting sqref="D76:O82 D67:O73">
    <cfRule type="cellIs" dxfId="94" priority="15" operator="equal">
      <formula>0</formula>
    </cfRule>
  </conditionalFormatting>
  <conditionalFormatting sqref="H81:H83 J81:J83 O81:O83">
    <cfRule type="cellIs" dxfId="93" priority="14" operator="lessThan">
      <formula>0</formula>
    </cfRule>
  </conditionalFormatting>
  <conditionalFormatting sqref="H76:H80 J76:J80 O76:O80">
    <cfRule type="cellIs" dxfId="92" priority="13" operator="lessThan">
      <formula>0</formula>
    </cfRule>
  </conditionalFormatting>
  <conditionalFormatting sqref="H74 O74">
    <cfRule type="cellIs" dxfId="91" priority="12" operator="lessThan">
      <formula>0</formula>
    </cfRule>
  </conditionalFormatting>
  <conditionalFormatting sqref="H74 J74 O74">
    <cfRule type="cellIs" dxfId="90" priority="11" operator="lessThan">
      <formula>0</formula>
    </cfRule>
  </conditionalFormatting>
  <conditionalFormatting sqref="H75 J75 O75">
    <cfRule type="cellIs" dxfId="89" priority="10" operator="lessThan">
      <formula>0</formula>
    </cfRule>
  </conditionalFormatting>
  <conditionalFormatting sqref="H75 O75">
    <cfRule type="cellIs" dxfId="88" priority="9" operator="lessThan">
      <formula>0</formula>
    </cfRule>
  </conditionalFormatting>
  <conditionalFormatting sqref="H83 O83">
    <cfRule type="cellIs" dxfId="87" priority="8" operator="lessThan">
      <formula>0</formula>
    </cfRule>
  </conditionalFormatting>
  <conditionalFormatting sqref="H85 J85 O85">
    <cfRule type="cellIs" dxfId="86" priority="7" operator="lessThan">
      <formula>0</formula>
    </cfRule>
  </conditionalFormatting>
  <conditionalFormatting sqref="H84 J84 O84">
    <cfRule type="cellIs" dxfId="85" priority="6" operator="lessThan">
      <formula>0</formula>
    </cfRule>
  </conditionalFormatting>
  <conditionalFormatting sqref="H84 O84">
    <cfRule type="cellIs" dxfId="84" priority="5" operator="lessThan">
      <formula>0</formula>
    </cfRule>
  </conditionalFormatting>
  <conditionalFormatting sqref="H86 O86">
    <cfRule type="cellIs" dxfId="83" priority="4" operator="lessThan">
      <formula>0</formula>
    </cfRule>
  </conditionalFormatting>
  <conditionalFormatting sqref="H86 O86 J86">
    <cfRule type="cellIs" dxfId="82" priority="3" operator="lessThan">
      <formula>0</formula>
    </cfRule>
  </conditionalFormatting>
  <conditionalFormatting sqref="H42:H43 J42:J43 O42:O43">
    <cfRule type="cellIs" dxfId="81" priority="2" operator="lessThan">
      <formula>0</formula>
    </cfRule>
  </conditionalFormatting>
  <conditionalFormatting sqref="D42:O43">
    <cfRule type="cellIs" dxfId="8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1"/>
  <sheetViews>
    <sheetView showGridLines="0" zoomScale="90" zoomScaleNormal="90" workbookViewId="0">
      <selection activeCell="C18" sqref="C18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7">
        <v>44109</v>
      </c>
    </row>
    <row r="2" spans="2:15">
      <c r="B2" s="172" t="s">
        <v>29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24"/>
    </row>
    <row r="3" spans="2:15">
      <c r="B3" s="173" t="s">
        <v>30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37" t="s">
        <v>47</v>
      </c>
    </row>
    <row r="4" spans="2:15" ht="14.45" customHeight="1">
      <c r="B4" s="196" t="s">
        <v>31</v>
      </c>
      <c r="C4" s="196" t="s">
        <v>1</v>
      </c>
      <c r="D4" s="177" t="s">
        <v>107</v>
      </c>
      <c r="E4" s="168"/>
      <c r="F4" s="168"/>
      <c r="G4" s="168"/>
      <c r="H4" s="178"/>
      <c r="I4" s="168" t="s">
        <v>97</v>
      </c>
      <c r="J4" s="168"/>
      <c r="K4" s="177" t="s">
        <v>108</v>
      </c>
      <c r="L4" s="168"/>
      <c r="M4" s="168"/>
      <c r="N4" s="168"/>
      <c r="O4" s="178"/>
    </row>
    <row r="5" spans="2:15" ht="14.45" customHeight="1">
      <c r="B5" s="197"/>
      <c r="C5" s="197"/>
      <c r="D5" s="174" t="s">
        <v>109</v>
      </c>
      <c r="E5" s="175"/>
      <c r="F5" s="175"/>
      <c r="G5" s="175"/>
      <c r="H5" s="176"/>
      <c r="I5" s="175" t="s">
        <v>99</v>
      </c>
      <c r="J5" s="175"/>
      <c r="K5" s="174" t="s">
        <v>110</v>
      </c>
      <c r="L5" s="175"/>
      <c r="M5" s="175"/>
      <c r="N5" s="175"/>
      <c r="O5" s="176"/>
    </row>
    <row r="6" spans="2:15" ht="14.45" customHeight="1">
      <c r="B6" s="197"/>
      <c r="C6" s="195"/>
      <c r="D6" s="166">
        <v>2020</v>
      </c>
      <c r="E6" s="169"/>
      <c r="F6" s="179">
        <v>2019</v>
      </c>
      <c r="G6" s="179"/>
      <c r="H6" s="198" t="s">
        <v>32</v>
      </c>
      <c r="I6" s="200">
        <v>2020</v>
      </c>
      <c r="J6" s="166" t="s">
        <v>111</v>
      </c>
      <c r="K6" s="166">
        <v>2020</v>
      </c>
      <c r="L6" s="169"/>
      <c r="M6" s="179">
        <v>2019</v>
      </c>
      <c r="N6" s="169"/>
      <c r="O6" s="185" t="s">
        <v>32</v>
      </c>
    </row>
    <row r="7" spans="2:15" ht="15" customHeight="1">
      <c r="B7" s="202" t="s">
        <v>31</v>
      </c>
      <c r="C7" s="186" t="s">
        <v>34</v>
      </c>
      <c r="D7" s="170"/>
      <c r="E7" s="171"/>
      <c r="F7" s="180"/>
      <c r="G7" s="180"/>
      <c r="H7" s="199"/>
      <c r="I7" s="201"/>
      <c r="J7" s="167"/>
      <c r="K7" s="170"/>
      <c r="L7" s="171"/>
      <c r="M7" s="180"/>
      <c r="N7" s="171"/>
      <c r="O7" s="185"/>
    </row>
    <row r="8" spans="2:15" ht="15" customHeight="1">
      <c r="B8" s="202"/>
      <c r="C8" s="186"/>
      <c r="D8" s="162" t="s">
        <v>35</v>
      </c>
      <c r="E8" s="158" t="s">
        <v>2</v>
      </c>
      <c r="F8" s="161" t="s">
        <v>35</v>
      </c>
      <c r="G8" s="58" t="s">
        <v>2</v>
      </c>
      <c r="H8" s="188" t="s">
        <v>36</v>
      </c>
      <c r="I8" s="59" t="s">
        <v>35</v>
      </c>
      <c r="J8" s="190" t="s">
        <v>112</v>
      </c>
      <c r="K8" s="162" t="s">
        <v>35</v>
      </c>
      <c r="L8" s="57" t="s">
        <v>2</v>
      </c>
      <c r="M8" s="161" t="s">
        <v>35</v>
      </c>
      <c r="N8" s="57" t="s">
        <v>2</v>
      </c>
      <c r="O8" s="192" t="s">
        <v>36</v>
      </c>
    </row>
    <row r="9" spans="2:15" ht="15" customHeight="1">
      <c r="B9" s="203"/>
      <c r="C9" s="187"/>
      <c r="D9" s="159" t="s">
        <v>37</v>
      </c>
      <c r="E9" s="160" t="s">
        <v>38</v>
      </c>
      <c r="F9" s="55" t="s">
        <v>37</v>
      </c>
      <c r="G9" s="56" t="s">
        <v>38</v>
      </c>
      <c r="H9" s="189"/>
      <c r="I9" s="60" t="s">
        <v>37</v>
      </c>
      <c r="J9" s="191"/>
      <c r="K9" s="159" t="s">
        <v>37</v>
      </c>
      <c r="L9" s="160" t="s">
        <v>38</v>
      </c>
      <c r="M9" s="55" t="s">
        <v>37</v>
      </c>
      <c r="N9" s="160" t="s">
        <v>38</v>
      </c>
      <c r="O9" s="193"/>
    </row>
    <row r="10" spans="2:15">
      <c r="B10" s="76"/>
      <c r="C10" s="69" t="s">
        <v>12</v>
      </c>
      <c r="D10" s="86">
        <v>38</v>
      </c>
      <c r="E10" s="71">
        <v>0.73076923076923073</v>
      </c>
      <c r="F10" s="87">
        <v>32</v>
      </c>
      <c r="G10" s="72">
        <v>0.72727272727272729</v>
      </c>
      <c r="H10" s="73">
        <v>0.1875</v>
      </c>
      <c r="I10" s="87">
        <v>14</v>
      </c>
      <c r="J10" s="75">
        <v>1.7142857142857144</v>
      </c>
      <c r="K10" s="86">
        <v>164</v>
      </c>
      <c r="L10" s="71">
        <v>0.61654135338345861</v>
      </c>
      <c r="M10" s="87">
        <v>144</v>
      </c>
      <c r="N10" s="72">
        <v>0.50883392226148405</v>
      </c>
      <c r="O10" s="73">
        <v>0.13888888888888884</v>
      </c>
    </row>
    <row r="11" spans="2:15">
      <c r="B11" s="76"/>
      <c r="C11" s="77" t="s">
        <v>15</v>
      </c>
      <c r="D11" s="88">
        <v>2</v>
      </c>
      <c r="E11" s="79">
        <v>3.8461538461538464E-2</v>
      </c>
      <c r="F11" s="89">
        <v>5</v>
      </c>
      <c r="G11" s="90">
        <v>0.11363636363636363</v>
      </c>
      <c r="H11" s="81">
        <v>-0.6</v>
      </c>
      <c r="I11" s="89">
        <v>4</v>
      </c>
      <c r="J11" s="91">
        <v>-0.5</v>
      </c>
      <c r="K11" s="88">
        <v>48</v>
      </c>
      <c r="L11" s="79">
        <v>0.18045112781954886</v>
      </c>
      <c r="M11" s="89">
        <v>61</v>
      </c>
      <c r="N11" s="90">
        <v>0.21554770318021202</v>
      </c>
      <c r="O11" s="81">
        <v>-0.21311475409836067</v>
      </c>
    </row>
    <row r="12" spans="2:15">
      <c r="B12" s="76"/>
      <c r="C12" s="77" t="s">
        <v>4</v>
      </c>
      <c r="D12" s="88">
        <v>8</v>
      </c>
      <c r="E12" s="79">
        <v>0.15384615384615385</v>
      </c>
      <c r="F12" s="89">
        <v>1</v>
      </c>
      <c r="G12" s="90">
        <v>2.2727272727272728E-2</v>
      </c>
      <c r="H12" s="81">
        <v>7</v>
      </c>
      <c r="I12" s="89">
        <v>2</v>
      </c>
      <c r="J12" s="91">
        <v>3</v>
      </c>
      <c r="K12" s="88">
        <v>17</v>
      </c>
      <c r="L12" s="79">
        <v>6.3909774436090222E-2</v>
      </c>
      <c r="M12" s="89">
        <v>13</v>
      </c>
      <c r="N12" s="90">
        <v>4.5936395759717315E-2</v>
      </c>
      <c r="O12" s="81">
        <v>0.30769230769230771</v>
      </c>
    </row>
    <row r="13" spans="2:15">
      <c r="B13" s="76"/>
      <c r="C13" s="77" t="s">
        <v>20</v>
      </c>
      <c r="D13" s="88">
        <v>1</v>
      </c>
      <c r="E13" s="79">
        <v>1.9230769230769232E-2</v>
      </c>
      <c r="F13" s="89">
        <v>1</v>
      </c>
      <c r="G13" s="90">
        <v>2.2727272727272728E-2</v>
      </c>
      <c r="H13" s="81">
        <v>0</v>
      </c>
      <c r="I13" s="89">
        <v>2</v>
      </c>
      <c r="J13" s="91">
        <v>-0.5</v>
      </c>
      <c r="K13" s="88">
        <v>10</v>
      </c>
      <c r="L13" s="79">
        <v>3.7593984962406013E-2</v>
      </c>
      <c r="M13" s="89">
        <v>30</v>
      </c>
      <c r="N13" s="90">
        <v>0.10600706713780919</v>
      </c>
      <c r="O13" s="81">
        <v>-0.66666666666666674</v>
      </c>
    </row>
    <row r="14" spans="2:15">
      <c r="B14" s="118"/>
      <c r="C14" s="77" t="s">
        <v>14</v>
      </c>
      <c r="D14" s="88">
        <v>2</v>
      </c>
      <c r="E14" s="79">
        <v>3.8461538461538464E-2</v>
      </c>
      <c r="F14" s="89">
        <v>2</v>
      </c>
      <c r="G14" s="90">
        <v>4.5454545454545456E-2</v>
      </c>
      <c r="H14" s="81">
        <v>0</v>
      </c>
      <c r="I14" s="89">
        <v>1</v>
      </c>
      <c r="J14" s="91">
        <v>1</v>
      </c>
      <c r="K14" s="88">
        <v>7</v>
      </c>
      <c r="L14" s="79">
        <v>2.6315789473684209E-2</v>
      </c>
      <c r="M14" s="89">
        <v>10</v>
      </c>
      <c r="N14" s="90">
        <v>3.5335689045936397E-2</v>
      </c>
      <c r="O14" s="81">
        <v>-0.30000000000000004</v>
      </c>
    </row>
    <row r="15" spans="2:15">
      <c r="B15" s="76"/>
      <c r="C15" s="77" t="s">
        <v>21</v>
      </c>
      <c r="D15" s="88">
        <v>0</v>
      </c>
      <c r="E15" s="79">
        <v>0</v>
      </c>
      <c r="F15" s="89">
        <v>0</v>
      </c>
      <c r="G15" s="90">
        <v>0</v>
      </c>
      <c r="H15" s="81"/>
      <c r="I15" s="89">
        <v>2</v>
      </c>
      <c r="J15" s="91">
        <v>-1</v>
      </c>
      <c r="K15" s="88">
        <v>6</v>
      </c>
      <c r="L15" s="79">
        <v>2.2556390977443608E-2</v>
      </c>
      <c r="M15" s="89">
        <v>5</v>
      </c>
      <c r="N15" s="90">
        <v>1.7667844522968199E-2</v>
      </c>
      <c r="O15" s="81">
        <v>0.19999999999999996</v>
      </c>
    </row>
    <row r="16" spans="2:15">
      <c r="B16" s="76"/>
      <c r="C16" s="77" t="s">
        <v>92</v>
      </c>
      <c r="D16" s="88">
        <v>1</v>
      </c>
      <c r="E16" s="79">
        <v>1.9230769230769232E-2</v>
      </c>
      <c r="F16" s="89">
        <v>0</v>
      </c>
      <c r="G16" s="90">
        <v>0</v>
      </c>
      <c r="H16" s="81"/>
      <c r="I16" s="89">
        <v>0</v>
      </c>
      <c r="J16" s="91"/>
      <c r="K16" s="88">
        <v>5</v>
      </c>
      <c r="L16" s="79">
        <v>1.8796992481203006E-2</v>
      </c>
      <c r="M16" s="89">
        <v>0</v>
      </c>
      <c r="N16" s="90">
        <v>0</v>
      </c>
      <c r="O16" s="81"/>
    </row>
    <row r="17" spans="2:16">
      <c r="B17" s="128"/>
      <c r="C17" s="92" t="s">
        <v>39</v>
      </c>
      <c r="D17" s="93">
        <v>0</v>
      </c>
      <c r="E17" s="94">
        <v>0</v>
      </c>
      <c r="F17" s="93">
        <v>3</v>
      </c>
      <c r="G17" s="94">
        <v>6.8181818181818177E-2</v>
      </c>
      <c r="H17" s="95">
        <v>-1</v>
      </c>
      <c r="I17" s="93">
        <v>1</v>
      </c>
      <c r="J17" s="94">
        <v>3.8461538461538464E-2</v>
      </c>
      <c r="K17" s="93">
        <v>9</v>
      </c>
      <c r="L17" s="94">
        <v>3.3834586466165412E-2</v>
      </c>
      <c r="M17" s="93">
        <v>20</v>
      </c>
      <c r="N17" s="94">
        <v>7.0671378091872794E-2</v>
      </c>
      <c r="O17" s="96">
        <v>-0.55000000000000004</v>
      </c>
    </row>
    <row r="18" spans="2:16">
      <c r="B18" s="25" t="s">
        <v>48</v>
      </c>
      <c r="C18" s="97" t="s">
        <v>40</v>
      </c>
      <c r="D18" s="39">
        <v>52</v>
      </c>
      <c r="E18" s="18">
        <v>1</v>
      </c>
      <c r="F18" s="39">
        <v>44</v>
      </c>
      <c r="G18" s="18">
        <v>1</v>
      </c>
      <c r="H18" s="19">
        <v>0.18181818181818188</v>
      </c>
      <c r="I18" s="39">
        <v>26</v>
      </c>
      <c r="J18" s="20">
        <v>1</v>
      </c>
      <c r="K18" s="39">
        <v>266</v>
      </c>
      <c r="L18" s="18">
        <v>1</v>
      </c>
      <c r="M18" s="39">
        <v>283</v>
      </c>
      <c r="N18" s="20">
        <v>1</v>
      </c>
      <c r="O18" s="22">
        <v>-6.0070671378091856E-2</v>
      </c>
    </row>
    <row r="19" spans="2:16">
      <c r="B19" s="76"/>
      <c r="C19" s="69" t="s">
        <v>3</v>
      </c>
      <c r="D19" s="86">
        <v>518</v>
      </c>
      <c r="E19" s="71">
        <v>0.26714801444043323</v>
      </c>
      <c r="F19" s="87">
        <v>499</v>
      </c>
      <c r="G19" s="72">
        <v>0.22366651725683551</v>
      </c>
      <c r="H19" s="73">
        <v>3.8076152304609145E-2</v>
      </c>
      <c r="I19" s="87">
        <v>216</v>
      </c>
      <c r="J19" s="75">
        <v>1.3981481481481484</v>
      </c>
      <c r="K19" s="86">
        <v>2849</v>
      </c>
      <c r="L19" s="71">
        <v>0.22081847775538677</v>
      </c>
      <c r="M19" s="87">
        <v>4696</v>
      </c>
      <c r="N19" s="72">
        <v>0.21557106132941609</v>
      </c>
      <c r="O19" s="73">
        <v>-0.39331345826235098</v>
      </c>
    </row>
    <row r="20" spans="2:16">
      <c r="B20" s="76"/>
      <c r="C20" s="77" t="s">
        <v>4</v>
      </c>
      <c r="D20" s="88">
        <v>327</v>
      </c>
      <c r="E20" s="79">
        <v>0.16864363073749356</v>
      </c>
      <c r="F20" s="89">
        <v>463</v>
      </c>
      <c r="G20" s="90">
        <v>0.20753025549081131</v>
      </c>
      <c r="H20" s="81">
        <v>-0.29373650107991356</v>
      </c>
      <c r="I20" s="89">
        <v>225</v>
      </c>
      <c r="J20" s="91">
        <v>0.45333333333333337</v>
      </c>
      <c r="K20" s="88">
        <v>2258</v>
      </c>
      <c r="L20" s="79">
        <v>0.17501162610447993</v>
      </c>
      <c r="M20" s="89">
        <v>3989</v>
      </c>
      <c r="N20" s="90">
        <v>0.18311604847594565</v>
      </c>
      <c r="O20" s="81">
        <v>-0.43394334419654046</v>
      </c>
    </row>
    <row r="21" spans="2:16">
      <c r="B21" s="76"/>
      <c r="C21" s="77" t="s">
        <v>11</v>
      </c>
      <c r="D21" s="88">
        <v>341</v>
      </c>
      <c r="E21" s="79">
        <v>0.17586384734399174</v>
      </c>
      <c r="F21" s="89">
        <v>330</v>
      </c>
      <c r="G21" s="90">
        <v>0.14791573285522186</v>
      </c>
      <c r="H21" s="81">
        <v>3.3333333333333437E-2</v>
      </c>
      <c r="I21" s="89">
        <v>192</v>
      </c>
      <c r="J21" s="91">
        <v>0.77604166666666674</v>
      </c>
      <c r="K21" s="88">
        <v>2115</v>
      </c>
      <c r="L21" s="79">
        <v>0.16392807316695085</v>
      </c>
      <c r="M21" s="89">
        <v>3163</v>
      </c>
      <c r="N21" s="90">
        <v>0.14519831068674258</v>
      </c>
      <c r="O21" s="81">
        <v>-0.33133101485931082</v>
      </c>
    </row>
    <row r="22" spans="2:16">
      <c r="B22" s="76"/>
      <c r="C22" s="77" t="s">
        <v>13</v>
      </c>
      <c r="D22" s="88">
        <v>282</v>
      </c>
      <c r="E22" s="79">
        <v>0.14543579164517792</v>
      </c>
      <c r="F22" s="89">
        <v>313</v>
      </c>
      <c r="G22" s="90">
        <v>0.14029583146571045</v>
      </c>
      <c r="H22" s="81">
        <v>-9.9041533546325833E-2</v>
      </c>
      <c r="I22" s="89">
        <v>179</v>
      </c>
      <c r="J22" s="91">
        <v>0.57541899441340782</v>
      </c>
      <c r="K22" s="88">
        <v>1985</v>
      </c>
      <c r="L22" s="79">
        <v>0.15385211595101533</v>
      </c>
      <c r="M22" s="89">
        <v>4404</v>
      </c>
      <c r="N22" s="90">
        <v>0.20216672787366874</v>
      </c>
      <c r="O22" s="81">
        <v>-0.54927338782924617</v>
      </c>
    </row>
    <row r="23" spans="2:16">
      <c r="B23" s="118"/>
      <c r="C23" s="77" t="s">
        <v>12</v>
      </c>
      <c r="D23" s="88">
        <v>255</v>
      </c>
      <c r="E23" s="79">
        <v>0.13151108818978854</v>
      </c>
      <c r="F23" s="89">
        <v>388</v>
      </c>
      <c r="G23" s="90">
        <v>0.17391304347826086</v>
      </c>
      <c r="H23" s="81">
        <v>-0.34278350515463918</v>
      </c>
      <c r="I23" s="89">
        <v>323</v>
      </c>
      <c r="J23" s="91">
        <v>-0.21052631578947367</v>
      </c>
      <c r="K23" s="88">
        <v>1897</v>
      </c>
      <c r="L23" s="79">
        <v>0.14703146798945899</v>
      </c>
      <c r="M23" s="89">
        <v>3268</v>
      </c>
      <c r="N23" s="90">
        <v>0.1500183621006243</v>
      </c>
      <c r="O23" s="81">
        <v>-0.41952264381884941</v>
      </c>
    </row>
    <row r="24" spans="2:16">
      <c r="B24" s="76"/>
      <c r="C24" s="77" t="s">
        <v>15</v>
      </c>
      <c r="D24" s="88">
        <v>93</v>
      </c>
      <c r="E24" s="79">
        <v>4.7962867457452298E-2</v>
      </c>
      <c r="F24" s="89">
        <v>58</v>
      </c>
      <c r="G24" s="90">
        <v>2.5997310623038995E-2</v>
      </c>
      <c r="H24" s="81">
        <v>0.60344827586206895</v>
      </c>
      <c r="I24" s="89">
        <v>120</v>
      </c>
      <c r="J24" s="91">
        <v>-0.22499999999999998</v>
      </c>
      <c r="K24" s="88">
        <v>995</v>
      </c>
      <c r="L24" s="79">
        <v>7.7119826383506437E-2</v>
      </c>
      <c r="M24" s="89">
        <v>962</v>
      </c>
      <c r="N24" s="90">
        <v>4.4160852001468971E-2</v>
      </c>
      <c r="O24" s="81">
        <v>3.4303534303534278E-2</v>
      </c>
    </row>
    <row r="25" spans="2:16">
      <c r="B25" s="76"/>
      <c r="C25" s="77" t="s">
        <v>14</v>
      </c>
      <c r="D25" s="88">
        <v>89</v>
      </c>
      <c r="E25" s="79">
        <v>4.5899948427024238E-2</v>
      </c>
      <c r="F25" s="89">
        <v>174</v>
      </c>
      <c r="G25" s="90">
        <v>7.7991931869116987E-2</v>
      </c>
      <c r="H25" s="81">
        <v>-0.4885057471264368</v>
      </c>
      <c r="I25" s="89">
        <v>64</v>
      </c>
      <c r="J25" s="91">
        <v>0.390625</v>
      </c>
      <c r="K25" s="88">
        <v>578</v>
      </c>
      <c r="L25" s="79">
        <v>4.4799255929313282E-2</v>
      </c>
      <c r="M25" s="89">
        <v>1154</v>
      </c>
      <c r="N25" s="90">
        <v>5.2974660301138447E-2</v>
      </c>
      <c r="O25" s="81">
        <v>-0.49913344887348354</v>
      </c>
    </row>
    <row r="26" spans="2:16">
      <c r="B26" s="76"/>
      <c r="C26" s="77" t="s">
        <v>81</v>
      </c>
      <c r="D26" s="88">
        <v>21</v>
      </c>
      <c r="E26" s="79">
        <v>1.0830324909747292E-2</v>
      </c>
      <c r="F26" s="89">
        <v>3</v>
      </c>
      <c r="G26" s="90">
        <v>1.344688480502017E-3</v>
      </c>
      <c r="H26" s="81">
        <v>6</v>
      </c>
      <c r="I26" s="89">
        <v>15</v>
      </c>
      <c r="J26" s="91">
        <v>0.39999999999999991</v>
      </c>
      <c r="K26" s="88">
        <v>93</v>
      </c>
      <c r="L26" s="79">
        <v>7.2081847775538679E-3</v>
      </c>
      <c r="M26" s="89">
        <v>9</v>
      </c>
      <c r="N26" s="90">
        <v>4.1314726404700696E-4</v>
      </c>
      <c r="O26" s="81">
        <v>9.3333333333333339</v>
      </c>
    </row>
    <row r="27" spans="2:16">
      <c r="B27" s="76"/>
      <c r="C27" s="77" t="s">
        <v>52</v>
      </c>
      <c r="D27" s="88">
        <v>9</v>
      </c>
      <c r="E27" s="79">
        <v>4.6415678184631255E-3</v>
      </c>
      <c r="F27" s="89">
        <v>2</v>
      </c>
      <c r="G27" s="90">
        <v>8.9645898700134474E-4</v>
      </c>
      <c r="H27" s="81">
        <v>3.5</v>
      </c>
      <c r="I27" s="89">
        <v>12</v>
      </c>
      <c r="J27" s="91">
        <v>-0.25</v>
      </c>
      <c r="K27" s="88">
        <v>79</v>
      </c>
      <c r="L27" s="79">
        <v>6.1230816927608121E-3</v>
      </c>
      <c r="M27" s="89">
        <v>92</v>
      </c>
      <c r="N27" s="90">
        <v>4.2232831435916269E-3</v>
      </c>
      <c r="O27" s="81">
        <v>-0.14130434782608692</v>
      </c>
    </row>
    <row r="28" spans="2:16">
      <c r="B28" s="128"/>
      <c r="C28" s="92" t="s">
        <v>82</v>
      </c>
      <c r="D28" s="93">
        <v>1</v>
      </c>
      <c r="E28" s="105">
        <v>5.1572975760701394E-4</v>
      </c>
      <c r="F28" s="140">
        <v>0</v>
      </c>
      <c r="G28" s="106">
        <v>0</v>
      </c>
      <c r="H28" s="107"/>
      <c r="I28" s="140">
        <v>1</v>
      </c>
      <c r="J28" s="109">
        <v>0</v>
      </c>
      <c r="K28" s="93">
        <v>17</v>
      </c>
      <c r="L28" s="105">
        <v>1.3176251743915672E-3</v>
      </c>
      <c r="M28" s="140">
        <v>9</v>
      </c>
      <c r="N28" s="106">
        <v>4.1314726404700696E-4</v>
      </c>
      <c r="O28" s="107">
        <v>0.88888888888888884</v>
      </c>
    </row>
    <row r="29" spans="2:16">
      <c r="B29" s="138"/>
      <c r="C29" s="92" t="s">
        <v>39</v>
      </c>
      <c r="D29" s="93">
        <v>3</v>
      </c>
      <c r="E29" s="94">
        <v>1.5471892728210418E-3</v>
      </c>
      <c r="F29" s="93">
        <v>1</v>
      </c>
      <c r="G29" s="99">
        <v>4.4822949350067237E-4</v>
      </c>
      <c r="H29" s="95">
        <v>2</v>
      </c>
      <c r="I29" s="93">
        <v>9</v>
      </c>
      <c r="J29" s="100">
        <v>-0.66666666666666674</v>
      </c>
      <c r="K29" s="93">
        <v>36</v>
      </c>
      <c r="L29" s="99">
        <v>2.7902650751821423E-3</v>
      </c>
      <c r="M29" s="93">
        <v>38</v>
      </c>
      <c r="N29" s="99">
        <v>1.744399559309585E-3</v>
      </c>
      <c r="O29" s="96">
        <v>-5.2631578947368474E-2</v>
      </c>
    </row>
    <row r="30" spans="2:16">
      <c r="B30" s="25" t="s">
        <v>49</v>
      </c>
      <c r="C30" s="97" t="s">
        <v>40</v>
      </c>
      <c r="D30" s="39">
        <v>1939</v>
      </c>
      <c r="E30" s="18">
        <v>1</v>
      </c>
      <c r="F30" s="39">
        <v>2231</v>
      </c>
      <c r="G30" s="18">
        <v>1</v>
      </c>
      <c r="H30" s="19">
        <v>-0.13088301210219633</v>
      </c>
      <c r="I30" s="39">
        <v>1356</v>
      </c>
      <c r="J30" s="20">
        <v>0.42994100294985249</v>
      </c>
      <c r="K30" s="39">
        <v>12902</v>
      </c>
      <c r="L30" s="18">
        <v>1</v>
      </c>
      <c r="M30" s="39">
        <v>21784</v>
      </c>
      <c r="N30" s="20">
        <v>1</v>
      </c>
      <c r="O30" s="22">
        <v>-0.40773044436283512</v>
      </c>
    </row>
    <row r="31" spans="2:16">
      <c r="B31" s="25" t="s">
        <v>68</v>
      </c>
      <c r="C31" s="97" t="s">
        <v>40</v>
      </c>
      <c r="D31" s="98">
        <v>0</v>
      </c>
      <c r="E31" s="18">
        <v>1</v>
      </c>
      <c r="F31" s="98">
        <v>2</v>
      </c>
      <c r="G31" s="18">
        <v>1</v>
      </c>
      <c r="H31" s="19">
        <v>-1</v>
      </c>
      <c r="I31" s="98">
        <v>0</v>
      </c>
      <c r="J31" s="18"/>
      <c r="K31" s="98">
        <v>6</v>
      </c>
      <c r="L31" s="18">
        <v>1</v>
      </c>
      <c r="M31" s="98">
        <v>21</v>
      </c>
      <c r="N31" s="18">
        <v>1</v>
      </c>
      <c r="O31" s="22">
        <v>-0.7142857142857143</v>
      </c>
      <c r="P31" s="28"/>
    </row>
    <row r="32" spans="2:16">
      <c r="B32" s="26"/>
      <c r="C32" s="101" t="s">
        <v>40</v>
      </c>
      <c r="D32" s="40">
        <v>1991</v>
      </c>
      <c r="E32" s="13">
        <v>1</v>
      </c>
      <c r="F32" s="40">
        <v>2277</v>
      </c>
      <c r="G32" s="13">
        <v>1</v>
      </c>
      <c r="H32" s="14">
        <v>-0.12560386473429952</v>
      </c>
      <c r="I32" s="40">
        <v>1382</v>
      </c>
      <c r="J32" s="15">
        <v>0.44066570188133136</v>
      </c>
      <c r="K32" s="40">
        <v>13174</v>
      </c>
      <c r="L32" s="13">
        <v>1</v>
      </c>
      <c r="M32" s="40">
        <v>22088</v>
      </c>
      <c r="N32" s="13">
        <v>1</v>
      </c>
      <c r="O32" s="23">
        <v>-0.40356754798985872</v>
      </c>
      <c r="P32" s="28"/>
    </row>
    <row r="33" spans="2:15" ht="14.45" customHeight="1">
      <c r="B33" t="s">
        <v>64</v>
      </c>
    </row>
    <row r="34" spans="2:15">
      <c r="B34" s="16" t="s">
        <v>65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72" t="s">
        <v>50</v>
      </c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24"/>
    </row>
    <row r="38" spans="2:15">
      <c r="B38" s="173" t="s">
        <v>51</v>
      </c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9" t="s">
        <v>47</v>
      </c>
    </row>
    <row r="39" spans="2:15" ht="14.45" customHeight="1">
      <c r="B39" s="196" t="s">
        <v>31</v>
      </c>
      <c r="C39" s="196" t="s">
        <v>1</v>
      </c>
      <c r="D39" s="177" t="s">
        <v>107</v>
      </c>
      <c r="E39" s="168"/>
      <c r="F39" s="168"/>
      <c r="G39" s="168"/>
      <c r="H39" s="178"/>
      <c r="I39" s="168" t="s">
        <v>97</v>
      </c>
      <c r="J39" s="168"/>
      <c r="K39" s="177" t="s">
        <v>108</v>
      </c>
      <c r="L39" s="168"/>
      <c r="M39" s="168"/>
      <c r="N39" s="168"/>
      <c r="O39" s="178"/>
    </row>
    <row r="40" spans="2:15" ht="14.45" customHeight="1">
      <c r="B40" s="197"/>
      <c r="C40" s="197"/>
      <c r="D40" s="174" t="s">
        <v>109</v>
      </c>
      <c r="E40" s="175"/>
      <c r="F40" s="175"/>
      <c r="G40" s="175"/>
      <c r="H40" s="176"/>
      <c r="I40" s="175" t="s">
        <v>99</v>
      </c>
      <c r="J40" s="175"/>
      <c r="K40" s="174" t="s">
        <v>110</v>
      </c>
      <c r="L40" s="175"/>
      <c r="M40" s="175"/>
      <c r="N40" s="175"/>
      <c r="O40" s="176"/>
    </row>
    <row r="41" spans="2:15" ht="14.45" customHeight="1">
      <c r="B41" s="197"/>
      <c r="C41" s="195"/>
      <c r="D41" s="166">
        <v>2020</v>
      </c>
      <c r="E41" s="169"/>
      <c r="F41" s="179">
        <v>2019</v>
      </c>
      <c r="G41" s="179"/>
      <c r="H41" s="198" t="s">
        <v>32</v>
      </c>
      <c r="I41" s="200">
        <v>2020</v>
      </c>
      <c r="J41" s="166" t="s">
        <v>111</v>
      </c>
      <c r="K41" s="166">
        <v>2020</v>
      </c>
      <c r="L41" s="169"/>
      <c r="M41" s="179">
        <v>2019</v>
      </c>
      <c r="N41" s="169"/>
      <c r="O41" s="185" t="s">
        <v>32</v>
      </c>
    </row>
    <row r="42" spans="2:15" ht="14.45" customHeight="1">
      <c r="B42" s="202" t="s">
        <v>31</v>
      </c>
      <c r="C42" s="186" t="s">
        <v>34</v>
      </c>
      <c r="D42" s="170"/>
      <c r="E42" s="171"/>
      <c r="F42" s="180"/>
      <c r="G42" s="180"/>
      <c r="H42" s="199"/>
      <c r="I42" s="201"/>
      <c r="J42" s="167"/>
      <c r="K42" s="170"/>
      <c r="L42" s="171"/>
      <c r="M42" s="180"/>
      <c r="N42" s="171"/>
      <c r="O42" s="185"/>
    </row>
    <row r="43" spans="2:15" ht="14.45" customHeight="1">
      <c r="B43" s="202"/>
      <c r="C43" s="186"/>
      <c r="D43" s="162" t="s">
        <v>35</v>
      </c>
      <c r="E43" s="158" t="s">
        <v>2</v>
      </c>
      <c r="F43" s="161" t="s">
        <v>35</v>
      </c>
      <c r="G43" s="58" t="s">
        <v>2</v>
      </c>
      <c r="H43" s="188" t="s">
        <v>36</v>
      </c>
      <c r="I43" s="59" t="s">
        <v>35</v>
      </c>
      <c r="J43" s="190" t="s">
        <v>112</v>
      </c>
      <c r="K43" s="162" t="s">
        <v>35</v>
      </c>
      <c r="L43" s="57" t="s">
        <v>2</v>
      </c>
      <c r="M43" s="161" t="s">
        <v>35</v>
      </c>
      <c r="N43" s="57" t="s">
        <v>2</v>
      </c>
      <c r="O43" s="192" t="s">
        <v>36</v>
      </c>
    </row>
    <row r="44" spans="2:15" ht="14.45" customHeight="1">
      <c r="B44" s="203"/>
      <c r="C44" s="187"/>
      <c r="D44" s="159" t="s">
        <v>37</v>
      </c>
      <c r="E44" s="160" t="s">
        <v>38</v>
      </c>
      <c r="F44" s="55" t="s">
        <v>37</v>
      </c>
      <c r="G44" s="56" t="s">
        <v>38</v>
      </c>
      <c r="H44" s="189"/>
      <c r="I44" s="60" t="s">
        <v>37</v>
      </c>
      <c r="J44" s="191"/>
      <c r="K44" s="159" t="s">
        <v>37</v>
      </c>
      <c r="L44" s="160" t="s">
        <v>38</v>
      </c>
      <c r="M44" s="55" t="s">
        <v>37</v>
      </c>
      <c r="N44" s="160" t="s">
        <v>38</v>
      </c>
      <c r="O44" s="193"/>
    </row>
    <row r="45" spans="2:15">
      <c r="B45" s="25" t="s">
        <v>48</v>
      </c>
      <c r="C45" s="97" t="s">
        <v>40</v>
      </c>
      <c r="D45" s="98"/>
      <c r="E45" s="18"/>
      <c r="F45" s="98"/>
      <c r="G45" s="18"/>
      <c r="H45" s="19"/>
      <c r="I45" s="98"/>
      <c r="J45" s="18"/>
      <c r="K45" s="98"/>
      <c r="L45" s="18"/>
      <c r="M45" s="98"/>
      <c r="N45" s="18"/>
      <c r="O45" s="21"/>
    </row>
    <row r="46" spans="2:15">
      <c r="B46" s="76"/>
      <c r="C46" s="69" t="s">
        <v>3</v>
      </c>
      <c r="D46" s="86">
        <v>445</v>
      </c>
      <c r="E46" s="71">
        <v>0.31228070175438599</v>
      </c>
      <c r="F46" s="87">
        <v>429</v>
      </c>
      <c r="G46" s="72">
        <v>0.25399644760213141</v>
      </c>
      <c r="H46" s="73">
        <v>3.7296037296037365E-2</v>
      </c>
      <c r="I46" s="87">
        <v>167</v>
      </c>
      <c r="J46" s="75">
        <v>1.6646706586826348</v>
      </c>
      <c r="K46" s="86">
        <v>2385</v>
      </c>
      <c r="L46" s="71">
        <v>0.26246285902938266</v>
      </c>
      <c r="M46" s="87">
        <v>4063</v>
      </c>
      <c r="N46" s="72">
        <v>0.24924851236120482</v>
      </c>
      <c r="O46" s="73">
        <v>-0.41299532365247349</v>
      </c>
    </row>
    <row r="47" spans="2:15">
      <c r="B47" s="76"/>
      <c r="C47" s="77" t="s">
        <v>11</v>
      </c>
      <c r="D47" s="88">
        <v>247</v>
      </c>
      <c r="E47" s="79">
        <v>0.17333333333333334</v>
      </c>
      <c r="F47" s="89">
        <v>244</v>
      </c>
      <c r="G47" s="90">
        <v>0.14446417998815866</v>
      </c>
      <c r="H47" s="81">
        <v>1.2295081967213184E-2</v>
      </c>
      <c r="I47" s="89">
        <v>129</v>
      </c>
      <c r="J47" s="91">
        <v>0.91472868217054271</v>
      </c>
      <c r="K47" s="88">
        <v>1645</v>
      </c>
      <c r="L47" s="79">
        <v>0.18102784197204799</v>
      </c>
      <c r="M47" s="89">
        <v>2561</v>
      </c>
      <c r="N47" s="90">
        <v>0.15710692595546286</v>
      </c>
      <c r="O47" s="81">
        <v>-0.35767278406872316</v>
      </c>
    </row>
    <row r="48" spans="2:15" ht="15" customHeight="1">
      <c r="B48" s="76"/>
      <c r="C48" s="77" t="s">
        <v>13</v>
      </c>
      <c r="D48" s="88">
        <v>227</v>
      </c>
      <c r="E48" s="79">
        <v>0.15929824561403508</v>
      </c>
      <c r="F48" s="89">
        <v>258</v>
      </c>
      <c r="G48" s="90">
        <v>0.15275310834813499</v>
      </c>
      <c r="H48" s="81">
        <v>-0.12015503875968991</v>
      </c>
      <c r="I48" s="89">
        <v>138</v>
      </c>
      <c r="J48" s="91">
        <v>0.64492753623188404</v>
      </c>
      <c r="K48" s="88">
        <v>1566</v>
      </c>
      <c r="L48" s="79">
        <v>0.17233410366457577</v>
      </c>
      <c r="M48" s="89">
        <v>3591</v>
      </c>
      <c r="N48" s="90">
        <v>0.22029323354395436</v>
      </c>
      <c r="O48" s="81">
        <v>-0.56390977443609025</v>
      </c>
    </row>
    <row r="49" spans="2:15">
      <c r="B49" s="76"/>
      <c r="C49" s="77" t="s">
        <v>4</v>
      </c>
      <c r="D49" s="88">
        <v>220</v>
      </c>
      <c r="E49" s="79">
        <v>0.15438596491228071</v>
      </c>
      <c r="F49" s="89">
        <v>323</v>
      </c>
      <c r="G49" s="90">
        <v>0.19123741859088217</v>
      </c>
      <c r="H49" s="81">
        <v>-0.31888544891640869</v>
      </c>
      <c r="I49" s="89">
        <v>130</v>
      </c>
      <c r="J49" s="91">
        <v>0.69230769230769229</v>
      </c>
      <c r="K49" s="88">
        <v>1425</v>
      </c>
      <c r="L49" s="79">
        <v>0.15681743149554309</v>
      </c>
      <c r="M49" s="89">
        <v>2639</v>
      </c>
      <c r="N49" s="90">
        <v>0.1618919084718729</v>
      </c>
      <c r="O49" s="81">
        <v>-0.4600227358848048</v>
      </c>
    </row>
    <row r="50" spans="2:15" ht="15" customHeight="1">
      <c r="B50" s="118"/>
      <c r="C50" s="77" t="s">
        <v>12</v>
      </c>
      <c r="D50" s="88">
        <v>190</v>
      </c>
      <c r="E50" s="79">
        <v>0.13333333333333333</v>
      </c>
      <c r="F50" s="89">
        <v>295</v>
      </c>
      <c r="G50" s="90">
        <v>0.17465956187092954</v>
      </c>
      <c r="H50" s="81">
        <v>-0.35593220338983056</v>
      </c>
      <c r="I50" s="89">
        <v>250</v>
      </c>
      <c r="J50" s="91">
        <v>-0.24</v>
      </c>
      <c r="K50" s="88">
        <v>1258</v>
      </c>
      <c r="L50" s="79">
        <v>0.13843952899746892</v>
      </c>
      <c r="M50" s="89">
        <v>2406</v>
      </c>
      <c r="N50" s="90">
        <v>0.14759830685234035</v>
      </c>
      <c r="O50" s="81">
        <v>-0.4771404821280133</v>
      </c>
    </row>
    <row r="51" spans="2:15">
      <c r="B51" s="76"/>
      <c r="C51" s="77" t="s">
        <v>14</v>
      </c>
      <c r="D51" s="88">
        <v>55</v>
      </c>
      <c r="E51" s="79">
        <v>3.8596491228070177E-2</v>
      </c>
      <c r="F51" s="89">
        <v>129</v>
      </c>
      <c r="G51" s="90">
        <v>7.6376554174067496E-2</v>
      </c>
      <c r="H51" s="81">
        <v>-0.5736434108527132</v>
      </c>
      <c r="I51" s="89">
        <v>31</v>
      </c>
      <c r="J51" s="91">
        <v>0.77419354838709675</v>
      </c>
      <c r="K51" s="88">
        <v>387</v>
      </c>
      <c r="L51" s="79">
        <v>4.2588312974579066E-2</v>
      </c>
      <c r="M51" s="89">
        <v>884</v>
      </c>
      <c r="N51" s="90">
        <v>5.4229801852647079E-2</v>
      </c>
      <c r="O51" s="81">
        <v>-0.56221719457013575</v>
      </c>
    </row>
    <row r="52" spans="2:15">
      <c r="B52" s="76"/>
      <c r="C52" s="77" t="s">
        <v>15</v>
      </c>
      <c r="D52" s="88">
        <v>20</v>
      </c>
      <c r="E52" s="79">
        <v>1.4035087719298246E-2</v>
      </c>
      <c r="F52" s="89">
        <v>8</v>
      </c>
      <c r="G52" s="90">
        <v>4.7365304914150381E-3</v>
      </c>
      <c r="H52" s="81">
        <v>1.5</v>
      </c>
      <c r="I52" s="89">
        <v>44</v>
      </c>
      <c r="J52" s="91">
        <v>-0.54545454545454541</v>
      </c>
      <c r="K52" s="88">
        <v>323</v>
      </c>
      <c r="L52" s="79">
        <v>3.5545284472323101E-2</v>
      </c>
      <c r="M52" s="89">
        <v>148</v>
      </c>
      <c r="N52" s="90">
        <v>9.0791975952395562E-3</v>
      </c>
      <c r="O52" s="81">
        <v>1.1824324324324325</v>
      </c>
    </row>
    <row r="53" spans="2:15">
      <c r="B53" s="76"/>
      <c r="C53" s="77" t="s">
        <v>81</v>
      </c>
      <c r="D53" s="88">
        <v>21</v>
      </c>
      <c r="E53" s="79">
        <v>1.4736842105263158E-2</v>
      </c>
      <c r="F53" s="89">
        <v>3</v>
      </c>
      <c r="G53" s="90">
        <v>1.7761989342806395E-3</v>
      </c>
      <c r="H53" s="81">
        <v>6</v>
      </c>
      <c r="I53" s="89">
        <v>15</v>
      </c>
      <c r="J53" s="91">
        <v>0.39999999999999991</v>
      </c>
      <c r="K53" s="88">
        <v>93</v>
      </c>
      <c r="L53" s="79">
        <v>1.0234400792340706E-2</v>
      </c>
      <c r="M53" s="89">
        <v>9</v>
      </c>
      <c r="N53" s="90">
        <v>5.5211336727808112E-4</v>
      </c>
      <c r="O53" s="81">
        <v>9.3333333333333339</v>
      </c>
    </row>
    <row r="54" spans="2:15">
      <c r="B54" s="138"/>
      <c r="C54" s="92" t="s">
        <v>39</v>
      </c>
      <c r="D54" s="93">
        <v>0</v>
      </c>
      <c r="E54" s="94">
        <v>0</v>
      </c>
      <c r="F54" s="93">
        <v>0</v>
      </c>
      <c r="G54" s="99">
        <v>0</v>
      </c>
      <c r="H54" s="95"/>
      <c r="I54" s="93">
        <v>0</v>
      </c>
      <c r="J54" s="100"/>
      <c r="K54" s="93">
        <v>5</v>
      </c>
      <c r="L54" s="99">
        <v>5.5023660173874765E-4</v>
      </c>
      <c r="M54" s="93">
        <v>0</v>
      </c>
      <c r="N54" s="99">
        <v>0</v>
      </c>
      <c r="O54" s="96"/>
    </row>
    <row r="55" spans="2:15">
      <c r="B55" s="25" t="s">
        <v>49</v>
      </c>
      <c r="C55" s="97" t="s">
        <v>40</v>
      </c>
      <c r="D55" s="39">
        <v>1425</v>
      </c>
      <c r="E55" s="18">
        <v>1</v>
      </c>
      <c r="F55" s="39">
        <v>1689</v>
      </c>
      <c r="G55" s="18">
        <v>1</v>
      </c>
      <c r="H55" s="19">
        <v>-0.15630550621669625</v>
      </c>
      <c r="I55" s="39">
        <v>904</v>
      </c>
      <c r="J55" s="20">
        <v>0.57632743362831862</v>
      </c>
      <c r="K55" s="39">
        <v>9087</v>
      </c>
      <c r="L55" s="18">
        <v>1</v>
      </c>
      <c r="M55" s="39">
        <v>16301</v>
      </c>
      <c r="N55" s="20">
        <v>1</v>
      </c>
      <c r="O55" s="22">
        <v>-0.44254953683823073</v>
      </c>
    </row>
    <row r="56" spans="2:15">
      <c r="B56" s="25" t="s">
        <v>68</v>
      </c>
      <c r="C56" s="97" t="s">
        <v>40</v>
      </c>
      <c r="D56" s="39">
        <v>0</v>
      </c>
      <c r="E56" s="18">
        <v>1</v>
      </c>
      <c r="F56" s="39">
        <v>0</v>
      </c>
      <c r="G56" s="18">
        <v>1</v>
      </c>
      <c r="H56" s="19"/>
      <c r="I56" s="39">
        <v>0</v>
      </c>
      <c r="J56" s="18"/>
      <c r="K56" s="39">
        <v>1</v>
      </c>
      <c r="L56" s="18">
        <v>1</v>
      </c>
      <c r="M56" s="39">
        <v>3</v>
      </c>
      <c r="N56" s="18">
        <v>1</v>
      </c>
      <c r="O56" s="22">
        <v>-0.66666666666666674</v>
      </c>
    </row>
    <row r="57" spans="2:15">
      <c r="B57" s="26"/>
      <c r="C57" s="101" t="s">
        <v>40</v>
      </c>
      <c r="D57" s="40">
        <v>1425</v>
      </c>
      <c r="E57" s="13">
        <v>1</v>
      </c>
      <c r="F57" s="40">
        <v>1689</v>
      </c>
      <c r="G57" s="13">
        <v>1</v>
      </c>
      <c r="H57" s="14">
        <v>-0.15630550621669625</v>
      </c>
      <c r="I57" s="40">
        <v>904</v>
      </c>
      <c r="J57" s="15">
        <v>0.57632743362831862</v>
      </c>
      <c r="K57" s="40">
        <v>9088</v>
      </c>
      <c r="L57" s="13">
        <v>1</v>
      </c>
      <c r="M57" s="40">
        <v>16304</v>
      </c>
      <c r="N57" s="13">
        <v>1</v>
      </c>
      <c r="O57" s="23">
        <v>-0.44259077526987245</v>
      </c>
    </row>
    <row r="58" spans="2:15">
      <c r="B58" s="61" t="s">
        <v>64</v>
      </c>
      <c r="C58" s="61"/>
      <c r="D58" s="61"/>
      <c r="E58" s="61"/>
      <c r="F58" s="61"/>
      <c r="G58" s="61"/>
      <c r="H58" s="61"/>
      <c r="I58" s="62"/>
      <c r="J58" s="61"/>
      <c r="K58" s="61"/>
      <c r="L58" s="61"/>
      <c r="M58" s="61"/>
      <c r="N58" s="61"/>
      <c r="O58" s="61"/>
    </row>
    <row r="59" spans="2:15">
      <c r="B59" s="16" t="s">
        <v>65</v>
      </c>
    </row>
    <row r="61" spans="2:15">
      <c r="B61" s="204" t="s">
        <v>62</v>
      </c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148"/>
    </row>
    <row r="62" spans="2:15">
      <c r="B62" s="205" t="s">
        <v>90</v>
      </c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149" t="s">
        <v>47</v>
      </c>
    </row>
    <row r="63" spans="2:15">
      <c r="B63" s="196" t="s">
        <v>31</v>
      </c>
      <c r="C63" s="196" t="s">
        <v>1</v>
      </c>
      <c r="D63" s="177" t="s">
        <v>107</v>
      </c>
      <c r="E63" s="168"/>
      <c r="F63" s="168"/>
      <c r="G63" s="168"/>
      <c r="H63" s="178"/>
      <c r="I63" s="168" t="s">
        <v>97</v>
      </c>
      <c r="J63" s="168"/>
      <c r="K63" s="177" t="s">
        <v>108</v>
      </c>
      <c r="L63" s="168"/>
      <c r="M63" s="168"/>
      <c r="N63" s="168"/>
      <c r="O63" s="178"/>
    </row>
    <row r="64" spans="2:15">
      <c r="B64" s="197"/>
      <c r="C64" s="197"/>
      <c r="D64" s="174" t="s">
        <v>109</v>
      </c>
      <c r="E64" s="175"/>
      <c r="F64" s="175"/>
      <c r="G64" s="175"/>
      <c r="H64" s="176"/>
      <c r="I64" s="175" t="s">
        <v>99</v>
      </c>
      <c r="J64" s="175"/>
      <c r="K64" s="174" t="s">
        <v>110</v>
      </c>
      <c r="L64" s="175"/>
      <c r="M64" s="175"/>
      <c r="N64" s="175"/>
      <c r="O64" s="176"/>
    </row>
    <row r="65" spans="2:15" ht="15" customHeight="1">
      <c r="B65" s="197"/>
      <c r="C65" s="195"/>
      <c r="D65" s="166">
        <v>2020</v>
      </c>
      <c r="E65" s="169"/>
      <c r="F65" s="179">
        <v>2019</v>
      </c>
      <c r="G65" s="179"/>
      <c r="H65" s="198" t="s">
        <v>32</v>
      </c>
      <c r="I65" s="200">
        <v>2020</v>
      </c>
      <c r="J65" s="166" t="s">
        <v>111</v>
      </c>
      <c r="K65" s="166">
        <v>2020</v>
      </c>
      <c r="L65" s="169"/>
      <c r="M65" s="179">
        <v>2019</v>
      </c>
      <c r="N65" s="169"/>
      <c r="O65" s="185" t="s">
        <v>32</v>
      </c>
    </row>
    <row r="66" spans="2:15">
      <c r="B66" s="202" t="s">
        <v>31</v>
      </c>
      <c r="C66" s="186" t="s">
        <v>34</v>
      </c>
      <c r="D66" s="170"/>
      <c r="E66" s="171"/>
      <c r="F66" s="180"/>
      <c r="G66" s="180"/>
      <c r="H66" s="199"/>
      <c r="I66" s="201"/>
      <c r="J66" s="167"/>
      <c r="K66" s="170"/>
      <c r="L66" s="171"/>
      <c r="M66" s="180"/>
      <c r="N66" s="171"/>
      <c r="O66" s="185"/>
    </row>
    <row r="67" spans="2:15" ht="15" customHeight="1">
      <c r="B67" s="202"/>
      <c r="C67" s="186"/>
      <c r="D67" s="162" t="s">
        <v>35</v>
      </c>
      <c r="E67" s="158" t="s">
        <v>2</v>
      </c>
      <c r="F67" s="161" t="s">
        <v>35</v>
      </c>
      <c r="G67" s="58" t="s">
        <v>2</v>
      </c>
      <c r="H67" s="188" t="s">
        <v>36</v>
      </c>
      <c r="I67" s="59" t="s">
        <v>35</v>
      </c>
      <c r="J67" s="190" t="s">
        <v>112</v>
      </c>
      <c r="K67" s="162" t="s">
        <v>35</v>
      </c>
      <c r="L67" s="57" t="s">
        <v>2</v>
      </c>
      <c r="M67" s="161" t="s">
        <v>35</v>
      </c>
      <c r="N67" s="57" t="s">
        <v>2</v>
      </c>
      <c r="O67" s="192" t="s">
        <v>36</v>
      </c>
    </row>
    <row r="68" spans="2:15" ht="25.5">
      <c r="B68" s="203"/>
      <c r="C68" s="187"/>
      <c r="D68" s="159" t="s">
        <v>37</v>
      </c>
      <c r="E68" s="160" t="s">
        <v>38</v>
      </c>
      <c r="F68" s="55" t="s">
        <v>37</v>
      </c>
      <c r="G68" s="56" t="s">
        <v>38</v>
      </c>
      <c r="H68" s="189"/>
      <c r="I68" s="60" t="s">
        <v>37</v>
      </c>
      <c r="J68" s="191"/>
      <c r="K68" s="159" t="s">
        <v>37</v>
      </c>
      <c r="L68" s="160" t="s">
        <v>38</v>
      </c>
      <c r="M68" s="55" t="s">
        <v>37</v>
      </c>
      <c r="N68" s="160" t="s">
        <v>38</v>
      </c>
      <c r="O68" s="193"/>
    </row>
    <row r="69" spans="2:15">
      <c r="B69" s="76"/>
      <c r="C69" s="69" t="s">
        <v>4</v>
      </c>
      <c r="D69" s="86">
        <v>115</v>
      </c>
      <c r="E69" s="71">
        <v>0.20318021201413428</v>
      </c>
      <c r="F69" s="87">
        <v>142</v>
      </c>
      <c r="G69" s="72">
        <v>0.24149659863945577</v>
      </c>
      <c r="H69" s="73">
        <v>-0.1901408450704225</v>
      </c>
      <c r="I69" s="86">
        <v>97</v>
      </c>
      <c r="J69" s="75">
        <v>0.18556701030927836</v>
      </c>
      <c r="K69" s="86">
        <v>850</v>
      </c>
      <c r="L69" s="71">
        <v>0.20802741067058247</v>
      </c>
      <c r="M69" s="87">
        <v>1364</v>
      </c>
      <c r="N69" s="72">
        <v>0.23582295988934993</v>
      </c>
      <c r="O69" s="73">
        <v>-0.37683284457478006</v>
      </c>
    </row>
    <row r="70" spans="2:15">
      <c r="B70" s="76"/>
      <c r="C70" s="77" t="s">
        <v>12</v>
      </c>
      <c r="D70" s="88">
        <v>103</v>
      </c>
      <c r="E70" s="79">
        <v>0.18197879858657243</v>
      </c>
      <c r="F70" s="89">
        <v>125</v>
      </c>
      <c r="G70" s="90">
        <v>0.21258503401360543</v>
      </c>
      <c r="H70" s="81">
        <v>-0.17600000000000005</v>
      </c>
      <c r="I70" s="88">
        <v>87</v>
      </c>
      <c r="J70" s="91">
        <v>0.18390804597701149</v>
      </c>
      <c r="K70" s="88">
        <v>803</v>
      </c>
      <c r="L70" s="79">
        <v>0.19652471855115028</v>
      </c>
      <c r="M70" s="89">
        <v>1009</v>
      </c>
      <c r="N70" s="90">
        <v>0.17444674965421852</v>
      </c>
      <c r="O70" s="81">
        <v>-0.20416253716551036</v>
      </c>
    </row>
    <row r="71" spans="2:15">
      <c r="B71" s="76"/>
      <c r="C71" s="77" t="s">
        <v>15</v>
      </c>
      <c r="D71" s="88">
        <v>75</v>
      </c>
      <c r="E71" s="79">
        <v>0.13250883392226148</v>
      </c>
      <c r="F71" s="89">
        <v>55</v>
      </c>
      <c r="G71" s="90">
        <v>9.3537414965986401E-2</v>
      </c>
      <c r="H71" s="81">
        <v>0.36363636363636354</v>
      </c>
      <c r="I71" s="89">
        <v>80</v>
      </c>
      <c r="J71" s="91">
        <v>-6.25E-2</v>
      </c>
      <c r="K71" s="88">
        <v>720</v>
      </c>
      <c r="L71" s="79">
        <v>0.1762114537444934</v>
      </c>
      <c r="M71" s="89">
        <v>876</v>
      </c>
      <c r="N71" s="90">
        <v>0.15145228215767634</v>
      </c>
      <c r="O71" s="81">
        <v>-0.17808219178082196</v>
      </c>
    </row>
    <row r="72" spans="2:15">
      <c r="B72" s="76"/>
      <c r="C72" s="77" t="s">
        <v>11</v>
      </c>
      <c r="D72" s="88">
        <v>94</v>
      </c>
      <c r="E72" s="79">
        <v>0.16607773851590105</v>
      </c>
      <c r="F72" s="89">
        <v>87</v>
      </c>
      <c r="G72" s="90">
        <v>0.14795918367346939</v>
      </c>
      <c r="H72" s="81">
        <v>8.0459770114942541E-2</v>
      </c>
      <c r="I72" s="89">
        <v>63</v>
      </c>
      <c r="J72" s="91">
        <v>0.49206349206349209</v>
      </c>
      <c r="K72" s="88">
        <v>470</v>
      </c>
      <c r="L72" s="79">
        <v>0.11502692119432208</v>
      </c>
      <c r="M72" s="89">
        <v>604</v>
      </c>
      <c r="N72" s="90">
        <v>0.10442600276625173</v>
      </c>
      <c r="O72" s="81">
        <v>-0.22185430463576161</v>
      </c>
    </row>
    <row r="73" spans="2:15">
      <c r="B73" s="118"/>
      <c r="C73" s="77" t="s">
        <v>3</v>
      </c>
      <c r="D73" s="88">
        <v>73</v>
      </c>
      <c r="E73" s="79">
        <v>0.12897526501766785</v>
      </c>
      <c r="F73" s="89">
        <v>70</v>
      </c>
      <c r="G73" s="90">
        <v>0.11904761904761904</v>
      </c>
      <c r="H73" s="81">
        <v>4.2857142857142927E-2</v>
      </c>
      <c r="I73" s="89">
        <v>49</v>
      </c>
      <c r="J73" s="91">
        <v>0.48979591836734704</v>
      </c>
      <c r="K73" s="88">
        <v>467</v>
      </c>
      <c r="L73" s="79">
        <v>0.11429270680372002</v>
      </c>
      <c r="M73" s="89">
        <v>635</v>
      </c>
      <c r="N73" s="90">
        <v>0.10978561549100968</v>
      </c>
      <c r="O73" s="81">
        <v>-0.26456692913385826</v>
      </c>
    </row>
    <row r="74" spans="2:15">
      <c r="B74" s="76"/>
      <c r="C74" s="77" t="s">
        <v>13</v>
      </c>
      <c r="D74" s="88">
        <v>55</v>
      </c>
      <c r="E74" s="79">
        <v>9.7173144876325085E-2</v>
      </c>
      <c r="F74" s="89">
        <v>55</v>
      </c>
      <c r="G74" s="90">
        <v>9.3537414965986401E-2</v>
      </c>
      <c r="H74" s="81">
        <v>0</v>
      </c>
      <c r="I74" s="89">
        <v>41</v>
      </c>
      <c r="J74" s="91">
        <v>0.34146341463414642</v>
      </c>
      <c r="K74" s="88">
        <v>419</v>
      </c>
      <c r="L74" s="79">
        <v>0.10254527655408713</v>
      </c>
      <c r="M74" s="89">
        <v>813</v>
      </c>
      <c r="N74" s="90">
        <v>0.14056016597510373</v>
      </c>
      <c r="O74" s="81">
        <v>-0.48462484624846247</v>
      </c>
    </row>
    <row r="75" spans="2:15">
      <c r="B75" s="76"/>
      <c r="C75" s="77" t="s">
        <v>14</v>
      </c>
      <c r="D75" s="88">
        <v>36</v>
      </c>
      <c r="E75" s="79">
        <v>6.3604240282685506E-2</v>
      </c>
      <c r="F75" s="89">
        <v>47</v>
      </c>
      <c r="G75" s="90">
        <v>7.9931972789115652E-2</v>
      </c>
      <c r="H75" s="81">
        <v>-0.23404255319148937</v>
      </c>
      <c r="I75" s="89">
        <v>34</v>
      </c>
      <c r="J75" s="91">
        <v>5.8823529411764719E-2</v>
      </c>
      <c r="K75" s="88">
        <v>198</v>
      </c>
      <c r="L75" s="79">
        <v>4.8458149779735685E-2</v>
      </c>
      <c r="M75" s="89">
        <v>288</v>
      </c>
      <c r="N75" s="90">
        <v>4.9792531120331947E-2</v>
      </c>
      <c r="O75" s="81">
        <v>-0.3125</v>
      </c>
    </row>
    <row r="76" spans="2:15">
      <c r="B76" s="76"/>
      <c r="C76" s="77" t="s">
        <v>52</v>
      </c>
      <c r="D76" s="88">
        <v>9</v>
      </c>
      <c r="E76" s="79">
        <v>1.5901060070671377E-2</v>
      </c>
      <c r="F76" s="89">
        <v>2</v>
      </c>
      <c r="G76" s="79">
        <v>3.4013605442176869E-3</v>
      </c>
      <c r="H76" s="81">
        <v>3.5</v>
      </c>
      <c r="I76" s="89">
        <v>12</v>
      </c>
      <c r="J76" s="91">
        <v>-0.25</v>
      </c>
      <c r="K76" s="88">
        <v>80</v>
      </c>
      <c r="L76" s="79">
        <v>1.957905041605482E-2</v>
      </c>
      <c r="M76" s="89">
        <v>94</v>
      </c>
      <c r="N76" s="90">
        <v>1.6251728907330568E-2</v>
      </c>
      <c r="O76" s="121">
        <v>-0.14893617021276595</v>
      </c>
    </row>
    <row r="77" spans="2:15">
      <c r="B77" s="76"/>
      <c r="C77" s="77" t="s">
        <v>82</v>
      </c>
      <c r="D77" s="88">
        <v>1</v>
      </c>
      <c r="E77" s="79">
        <v>1.7667844522968198E-3</v>
      </c>
      <c r="F77" s="89">
        <v>0</v>
      </c>
      <c r="G77" s="79">
        <v>0</v>
      </c>
      <c r="H77" s="81"/>
      <c r="I77" s="89">
        <v>1</v>
      </c>
      <c r="J77" s="91">
        <v>0</v>
      </c>
      <c r="K77" s="88">
        <v>17</v>
      </c>
      <c r="L77" s="79">
        <v>4.1605482134116495E-3</v>
      </c>
      <c r="M77" s="89">
        <v>9</v>
      </c>
      <c r="N77" s="90">
        <v>1.5560165975103733E-3</v>
      </c>
      <c r="O77" s="121">
        <v>0.88888888888888884</v>
      </c>
    </row>
    <row r="78" spans="2:15">
      <c r="B78" s="76"/>
      <c r="C78" s="77" t="s">
        <v>67</v>
      </c>
      <c r="D78" s="88">
        <v>0</v>
      </c>
      <c r="E78" s="79">
        <v>0</v>
      </c>
      <c r="F78" s="89">
        <v>1</v>
      </c>
      <c r="G78" s="79">
        <v>1.7006802721088435E-3</v>
      </c>
      <c r="H78" s="81">
        <v>-1</v>
      </c>
      <c r="I78" s="89">
        <v>4</v>
      </c>
      <c r="J78" s="91">
        <v>-1</v>
      </c>
      <c r="K78" s="88">
        <v>12</v>
      </c>
      <c r="L78" s="79">
        <v>2.936857562408223E-3</v>
      </c>
      <c r="M78" s="89">
        <v>25</v>
      </c>
      <c r="N78" s="90">
        <v>4.3222683264177043E-3</v>
      </c>
      <c r="O78" s="121">
        <v>-0.52</v>
      </c>
    </row>
    <row r="79" spans="2:15">
      <c r="B79" s="138"/>
      <c r="C79" s="92" t="s">
        <v>39</v>
      </c>
      <c r="D79" s="93">
        <v>5</v>
      </c>
      <c r="E79" s="94">
        <v>8.8339222614840993E-3</v>
      </c>
      <c r="F79" s="93">
        <v>4</v>
      </c>
      <c r="G79" s="94">
        <v>6.8027210884353739E-3</v>
      </c>
      <c r="H79" s="95">
        <v>0.25</v>
      </c>
      <c r="I79" s="93">
        <v>10</v>
      </c>
      <c r="J79" s="94">
        <v>2.0920502092050208E-2</v>
      </c>
      <c r="K79" s="93">
        <v>50</v>
      </c>
      <c r="L79" s="94">
        <v>1.2236906510034264E-2</v>
      </c>
      <c r="M79" s="93">
        <v>67</v>
      </c>
      <c r="N79" s="94">
        <v>1.1583679114799447E-2</v>
      </c>
      <c r="O79" s="96">
        <v>-0.25373134328358204</v>
      </c>
    </row>
    <row r="80" spans="2:15">
      <c r="B80" s="26"/>
      <c r="C80" s="101" t="s">
        <v>40</v>
      </c>
      <c r="D80" s="40">
        <v>566</v>
      </c>
      <c r="E80" s="13">
        <v>1</v>
      </c>
      <c r="F80" s="40">
        <v>588</v>
      </c>
      <c r="G80" s="13">
        <v>1</v>
      </c>
      <c r="H80" s="14">
        <v>-3.7414965986394599E-2</v>
      </c>
      <c r="I80" s="40">
        <v>478</v>
      </c>
      <c r="J80" s="15">
        <v>0.18410041841004188</v>
      </c>
      <c r="K80" s="40">
        <v>4086</v>
      </c>
      <c r="L80" s="13">
        <v>1</v>
      </c>
      <c r="M80" s="40">
        <v>5784</v>
      </c>
      <c r="N80" s="13">
        <v>1</v>
      </c>
      <c r="O80" s="23">
        <v>-0.29356846473029041</v>
      </c>
    </row>
    <row r="81" spans="2:15">
      <c r="B81" s="150" t="s">
        <v>54</v>
      </c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</row>
  </sheetData>
  <mergeCells count="69">
    <mergeCell ref="O67:O68"/>
    <mergeCell ref="D65:E66"/>
    <mergeCell ref="F65:G66"/>
    <mergeCell ref="H65:H66"/>
    <mergeCell ref="I65:I66"/>
    <mergeCell ref="J65:J66"/>
    <mergeCell ref="K65:L66"/>
    <mergeCell ref="B61:N61"/>
    <mergeCell ref="B62:N62"/>
    <mergeCell ref="B63:B65"/>
    <mergeCell ref="C63:C65"/>
    <mergeCell ref="D63:H63"/>
    <mergeCell ref="I63:J63"/>
    <mergeCell ref="K63:O63"/>
    <mergeCell ref="D64:H64"/>
    <mergeCell ref="I64:J64"/>
    <mergeCell ref="K64:O64"/>
    <mergeCell ref="M65:N66"/>
    <mergeCell ref="O65:O66"/>
    <mergeCell ref="B66:B68"/>
    <mergeCell ref="C66:C68"/>
    <mergeCell ref="H67:H68"/>
    <mergeCell ref="J67:J68"/>
    <mergeCell ref="O43:O44"/>
    <mergeCell ref="D41:E42"/>
    <mergeCell ref="F41:G42"/>
    <mergeCell ref="H41:H42"/>
    <mergeCell ref="I41:I42"/>
    <mergeCell ref="J41:J42"/>
    <mergeCell ref="K41:L42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M41:N42"/>
    <mergeCell ref="O41:O42"/>
    <mergeCell ref="B42:B44"/>
    <mergeCell ref="C42:C44"/>
    <mergeCell ref="H43:H44"/>
    <mergeCell ref="J43:J44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24:H29 J24:J29 O24:O29 H15:H17 O15:O17">
    <cfRule type="cellIs" dxfId="79" priority="35" operator="lessThan">
      <formula>0</formula>
    </cfRule>
  </conditionalFormatting>
  <conditionalFormatting sqref="H11:H14 J11:J14 O11:O14">
    <cfRule type="cellIs" dxfId="78" priority="34" operator="lessThan">
      <formula>0</formula>
    </cfRule>
  </conditionalFormatting>
  <conditionalFormatting sqref="J15:J16">
    <cfRule type="cellIs" dxfId="77" priority="33" operator="lessThan">
      <formula>0</formula>
    </cfRule>
  </conditionalFormatting>
  <conditionalFormatting sqref="H10 J10 O10">
    <cfRule type="cellIs" dxfId="76" priority="32" operator="lessThan">
      <formula>0</formula>
    </cfRule>
  </conditionalFormatting>
  <conditionalFormatting sqref="H17 O17">
    <cfRule type="cellIs" dxfId="75" priority="30" operator="lessThan">
      <formula>0</formula>
    </cfRule>
  </conditionalFormatting>
  <conditionalFormatting sqref="H19:H23 J19:J23 O19:O23">
    <cfRule type="cellIs" dxfId="74" priority="29" operator="lessThan">
      <formula>0</formula>
    </cfRule>
  </conditionalFormatting>
  <conditionalFormatting sqref="D19:O28 D10:O16">
    <cfRule type="cellIs" dxfId="73" priority="31" operator="equal">
      <formula>0</formula>
    </cfRule>
  </conditionalFormatting>
  <conditionalFormatting sqref="H18 J18 O18">
    <cfRule type="cellIs" dxfId="72" priority="28" operator="lessThan">
      <formula>0</formula>
    </cfRule>
  </conditionalFormatting>
  <conditionalFormatting sqref="H18 O18">
    <cfRule type="cellIs" dxfId="71" priority="27" operator="lessThan">
      <formula>0</formula>
    </cfRule>
  </conditionalFormatting>
  <conditionalFormatting sqref="H29 O29">
    <cfRule type="cellIs" dxfId="70" priority="26" operator="lessThan">
      <formula>0</formula>
    </cfRule>
  </conditionalFormatting>
  <conditionalFormatting sqref="H30 J30 O30">
    <cfRule type="cellIs" dxfId="69" priority="25" operator="lessThan">
      <formula>0</formula>
    </cfRule>
  </conditionalFormatting>
  <conditionalFormatting sqref="H30 O30">
    <cfRule type="cellIs" dxfId="68" priority="24" operator="lessThan">
      <formula>0</formula>
    </cfRule>
  </conditionalFormatting>
  <conditionalFormatting sqref="H31 O31">
    <cfRule type="cellIs" dxfId="67" priority="23" operator="lessThan">
      <formula>0</formula>
    </cfRule>
  </conditionalFormatting>
  <conditionalFormatting sqref="H31 O31 J31">
    <cfRule type="cellIs" dxfId="66" priority="22" operator="lessThan">
      <formula>0</formula>
    </cfRule>
  </conditionalFormatting>
  <conditionalFormatting sqref="H32 O32">
    <cfRule type="cellIs" dxfId="65" priority="21" operator="lessThan">
      <formula>0</formula>
    </cfRule>
  </conditionalFormatting>
  <conditionalFormatting sqref="H32 O32 J32">
    <cfRule type="cellIs" dxfId="64" priority="20" operator="lessThan">
      <formula>0</formula>
    </cfRule>
  </conditionalFormatting>
  <conditionalFormatting sqref="H46:H50 J46:J50 O46:O50">
    <cfRule type="cellIs" dxfId="63" priority="18" operator="lessThan">
      <formula>0</formula>
    </cfRule>
  </conditionalFormatting>
  <conditionalFormatting sqref="H51:H53 J51:J53 O51:O53">
    <cfRule type="cellIs" dxfId="62" priority="17" operator="lessThan">
      <formula>0</formula>
    </cfRule>
  </conditionalFormatting>
  <conditionalFormatting sqref="H54 J54 O54">
    <cfRule type="cellIs" dxfId="61" priority="15" operator="lessThan">
      <formula>0</formula>
    </cfRule>
  </conditionalFormatting>
  <conditionalFormatting sqref="H54 O54">
    <cfRule type="cellIs" dxfId="60" priority="16" operator="lessThan">
      <formula>0</formula>
    </cfRule>
  </conditionalFormatting>
  <conditionalFormatting sqref="H57 O57">
    <cfRule type="cellIs" dxfId="59" priority="14" operator="lessThan">
      <formula>0</formula>
    </cfRule>
  </conditionalFormatting>
  <conditionalFormatting sqref="H57 O57 J57">
    <cfRule type="cellIs" dxfId="58" priority="13" operator="lessThan">
      <formula>0</formula>
    </cfRule>
  </conditionalFormatting>
  <conditionalFormatting sqref="H55 J55 O55">
    <cfRule type="cellIs" dxfId="57" priority="12" operator="lessThan">
      <formula>0</formula>
    </cfRule>
  </conditionalFormatting>
  <conditionalFormatting sqref="H55 O55">
    <cfRule type="cellIs" dxfId="56" priority="11" operator="lessThan">
      <formula>0</formula>
    </cfRule>
  </conditionalFormatting>
  <conditionalFormatting sqref="H56 O56">
    <cfRule type="cellIs" dxfId="55" priority="10" operator="lessThan">
      <formula>0</formula>
    </cfRule>
  </conditionalFormatting>
  <conditionalFormatting sqref="H56 O56 J56">
    <cfRule type="cellIs" dxfId="54" priority="9" operator="lessThan">
      <formula>0</formula>
    </cfRule>
  </conditionalFormatting>
  <conditionalFormatting sqref="H79 O79">
    <cfRule type="cellIs" dxfId="53" priority="8" operator="lessThan">
      <formula>0</formula>
    </cfRule>
  </conditionalFormatting>
  <conditionalFormatting sqref="H69:H73 J69:J73 O69:O73">
    <cfRule type="cellIs" dxfId="52" priority="6" operator="lessThan">
      <formula>0</formula>
    </cfRule>
  </conditionalFormatting>
  <conditionalFormatting sqref="H79 O79">
    <cfRule type="cellIs" dxfId="51" priority="7" operator="lessThan">
      <formula>0</formula>
    </cfRule>
  </conditionalFormatting>
  <conditionalFormatting sqref="J74:J78 O74:O78 H74:H78">
    <cfRule type="cellIs" dxfId="50" priority="5" operator="lessThan">
      <formula>0</formula>
    </cfRule>
  </conditionalFormatting>
  <conditionalFormatting sqref="D69:O78">
    <cfRule type="cellIs" dxfId="49" priority="4" operator="equal">
      <formula>0</formula>
    </cfRule>
  </conditionalFormatting>
  <conditionalFormatting sqref="H80 O80">
    <cfRule type="cellIs" dxfId="48" priority="3" operator="lessThan">
      <formula>0</formula>
    </cfRule>
  </conditionalFormatting>
  <conditionalFormatting sqref="H80 O80 J80">
    <cfRule type="cellIs" dxfId="47" priority="2" operator="lessThan">
      <formula>0</formula>
    </cfRule>
  </conditionalFormatting>
  <conditionalFormatting sqref="H45 O45 J45">
    <cfRule type="cellIs" dxfId="4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7">
        <v>44109</v>
      </c>
    </row>
    <row r="2" spans="2:15" ht="14.45" customHeight="1">
      <c r="B2" s="172" t="s">
        <v>42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"/>
    </row>
    <row r="3" spans="2:15" ht="14.45" customHeight="1">
      <c r="B3" s="214" t="s">
        <v>43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37" t="s">
        <v>41</v>
      </c>
    </row>
    <row r="4" spans="2:15" ht="14.45" customHeight="1">
      <c r="B4" s="194" t="s">
        <v>0</v>
      </c>
      <c r="C4" s="196" t="s">
        <v>1</v>
      </c>
      <c r="D4" s="177" t="s">
        <v>107</v>
      </c>
      <c r="E4" s="168"/>
      <c r="F4" s="168"/>
      <c r="G4" s="168"/>
      <c r="H4" s="178"/>
      <c r="I4" s="168" t="s">
        <v>97</v>
      </c>
      <c r="J4" s="168"/>
      <c r="K4" s="177" t="s">
        <v>108</v>
      </c>
      <c r="L4" s="168"/>
      <c r="M4" s="168"/>
      <c r="N4" s="168"/>
      <c r="O4" s="178"/>
    </row>
    <row r="5" spans="2:15" ht="14.45" customHeight="1">
      <c r="B5" s="195"/>
      <c r="C5" s="197"/>
      <c r="D5" s="174" t="s">
        <v>109</v>
      </c>
      <c r="E5" s="175"/>
      <c r="F5" s="175"/>
      <c r="G5" s="175"/>
      <c r="H5" s="176"/>
      <c r="I5" s="175" t="s">
        <v>99</v>
      </c>
      <c r="J5" s="175"/>
      <c r="K5" s="174" t="s">
        <v>110</v>
      </c>
      <c r="L5" s="175"/>
      <c r="M5" s="175"/>
      <c r="N5" s="175"/>
      <c r="O5" s="176"/>
    </row>
    <row r="6" spans="2:15" ht="14.45" customHeight="1">
      <c r="B6" s="195"/>
      <c r="C6" s="195"/>
      <c r="D6" s="166">
        <v>2020</v>
      </c>
      <c r="E6" s="169"/>
      <c r="F6" s="179">
        <v>2019</v>
      </c>
      <c r="G6" s="179"/>
      <c r="H6" s="198" t="s">
        <v>32</v>
      </c>
      <c r="I6" s="200">
        <v>2020</v>
      </c>
      <c r="J6" s="166" t="s">
        <v>111</v>
      </c>
      <c r="K6" s="166">
        <v>2020</v>
      </c>
      <c r="L6" s="169"/>
      <c r="M6" s="179">
        <v>2019</v>
      </c>
      <c r="N6" s="169"/>
      <c r="O6" s="185" t="s">
        <v>32</v>
      </c>
    </row>
    <row r="7" spans="2:15" ht="14.45" customHeight="1">
      <c r="B7" s="186" t="s">
        <v>33</v>
      </c>
      <c r="C7" s="186" t="s">
        <v>34</v>
      </c>
      <c r="D7" s="170"/>
      <c r="E7" s="171"/>
      <c r="F7" s="180"/>
      <c r="G7" s="180"/>
      <c r="H7" s="199"/>
      <c r="I7" s="201"/>
      <c r="J7" s="167"/>
      <c r="K7" s="170"/>
      <c r="L7" s="171"/>
      <c r="M7" s="180"/>
      <c r="N7" s="171"/>
      <c r="O7" s="185"/>
    </row>
    <row r="8" spans="2:15" ht="14.45" customHeight="1">
      <c r="B8" s="186"/>
      <c r="C8" s="186"/>
      <c r="D8" s="162" t="s">
        <v>35</v>
      </c>
      <c r="E8" s="158" t="s">
        <v>2</v>
      </c>
      <c r="F8" s="161" t="s">
        <v>35</v>
      </c>
      <c r="G8" s="58" t="s">
        <v>2</v>
      </c>
      <c r="H8" s="188" t="s">
        <v>36</v>
      </c>
      <c r="I8" s="59" t="s">
        <v>35</v>
      </c>
      <c r="J8" s="190" t="s">
        <v>112</v>
      </c>
      <c r="K8" s="162" t="s">
        <v>35</v>
      </c>
      <c r="L8" s="57" t="s">
        <v>2</v>
      </c>
      <c r="M8" s="161" t="s">
        <v>35</v>
      </c>
      <c r="N8" s="57" t="s">
        <v>2</v>
      </c>
      <c r="O8" s="192" t="s">
        <v>36</v>
      </c>
    </row>
    <row r="9" spans="2:15" ht="14.45" customHeight="1">
      <c r="B9" s="187"/>
      <c r="C9" s="187"/>
      <c r="D9" s="159" t="s">
        <v>37</v>
      </c>
      <c r="E9" s="160" t="s">
        <v>38</v>
      </c>
      <c r="F9" s="55" t="s">
        <v>37</v>
      </c>
      <c r="G9" s="56" t="s">
        <v>38</v>
      </c>
      <c r="H9" s="189"/>
      <c r="I9" s="60" t="s">
        <v>37</v>
      </c>
      <c r="J9" s="191"/>
      <c r="K9" s="159" t="s">
        <v>37</v>
      </c>
      <c r="L9" s="160" t="s">
        <v>38</v>
      </c>
      <c r="M9" s="55" t="s">
        <v>37</v>
      </c>
      <c r="N9" s="160" t="s">
        <v>38</v>
      </c>
      <c r="O9" s="193"/>
    </row>
    <row r="10" spans="2:15" ht="14.45" customHeight="1">
      <c r="B10" s="68">
        <v>1</v>
      </c>
      <c r="C10" s="69" t="s">
        <v>14</v>
      </c>
      <c r="D10" s="70">
        <v>789</v>
      </c>
      <c r="E10" s="71">
        <v>0.15546798029556649</v>
      </c>
      <c r="F10" s="70">
        <v>562</v>
      </c>
      <c r="G10" s="72">
        <v>0.13490158425348056</v>
      </c>
      <c r="H10" s="73">
        <v>0.40391459074733094</v>
      </c>
      <c r="I10" s="74">
        <v>604</v>
      </c>
      <c r="J10" s="75">
        <v>0.30629139072847678</v>
      </c>
      <c r="K10" s="70">
        <v>5636</v>
      </c>
      <c r="L10" s="71">
        <v>0.13964321110009911</v>
      </c>
      <c r="M10" s="70">
        <v>7239</v>
      </c>
      <c r="N10" s="72">
        <v>0.14175217357249159</v>
      </c>
      <c r="O10" s="73">
        <v>-0.22143942533499106</v>
      </c>
    </row>
    <row r="11" spans="2:15" ht="14.45" customHeight="1">
      <c r="B11" s="76">
        <v>2</v>
      </c>
      <c r="C11" s="77" t="s">
        <v>16</v>
      </c>
      <c r="D11" s="78">
        <v>845</v>
      </c>
      <c r="E11" s="79">
        <v>0.1665024630541872</v>
      </c>
      <c r="F11" s="78">
        <v>622</v>
      </c>
      <c r="G11" s="90">
        <v>0.14930388862217955</v>
      </c>
      <c r="H11" s="81">
        <v>0.35852090032154349</v>
      </c>
      <c r="I11" s="102">
        <v>679</v>
      </c>
      <c r="J11" s="91">
        <v>0.24447717231222388</v>
      </c>
      <c r="K11" s="78">
        <v>5504</v>
      </c>
      <c r="L11" s="79">
        <v>0.13637264618434095</v>
      </c>
      <c r="M11" s="78">
        <v>7942</v>
      </c>
      <c r="N11" s="90">
        <v>0.15551813268583065</v>
      </c>
      <c r="O11" s="81">
        <v>-0.30697557290355071</v>
      </c>
    </row>
    <row r="12" spans="2:15" ht="14.45" customHeight="1">
      <c r="B12" s="76">
        <v>3</v>
      </c>
      <c r="C12" s="77" t="s">
        <v>19</v>
      </c>
      <c r="D12" s="78">
        <v>697</v>
      </c>
      <c r="E12" s="79">
        <v>0.13733990147783251</v>
      </c>
      <c r="F12" s="78">
        <v>687</v>
      </c>
      <c r="G12" s="90">
        <v>0.16490638502160346</v>
      </c>
      <c r="H12" s="81">
        <v>1.4556040756914079E-2</v>
      </c>
      <c r="I12" s="102">
        <v>657</v>
      </c>
      <c r="J12" s="91">
        <v>6.0882800608828003E-2</v>
      </c>
      <c r="K12" s="78">
        <v>5461</v>
      </c>
      <c r="L12" s="79">
        <v>0.13530723488602578</v>
      </c>
      <c r="M12" s="78">
        <v>6410</v>
      </c>
      <c r="N12" s="90">
        <v>0.12551891595519699</v>
      </c>
      <c r="O12" s="81">
        <v>-0.14804992199687983</v>
      </c>
    </row>
    <row r="13" spans="2:15" ht="14.45" customHeight="1">
      <c r="B13" s="76">
        <v>4</v>
      </c>
      <c r="C13" s="77" t="s">
        <v>12</v>
      </c>
      <c r="D13" s="78">
        <v>725</v>
      </c>
      <c r="E13" s="79">
        <v>0.14285714285714285</v>
      </c>
      <c r="F13" s="78">
        <v>488</v>
      </c>
      <c r="G13" s="90">
        <v>0.1171387421987518</v>
      </c>
      <c r="H13" s="81">
        <v>0.48565573770491799</v>
      </c>
      <c r="I13" s="102">
        <v>574</v>
      </c>
      <c r="J13" s="91">
        <v>0.26306620209059228</v>
      </c>
      <c r="K13" s="78">
        <v>4747</v>
      </c>
      <c r="L13" s="79">
        <v>0.11761645193260654</v>
      </c>
      <c r="M13" s="78">
        <v>4698</v>
      </c>
      <c r="N13" s="90">
        <v>9.1994987076055454E-2</v>
      </c>
      <c r="O13" s="81">
        <v>1.0429970200085181E-2</v>
      </c>
    </row>
    <row r="14" spans="2:15" ht="14.45" customHeight="1">
      <c r="B14" s="103">
        <v>5</v>
      </c>
      <c r="C14" s="92" t="s">
        <v>20</v>
      </c>
      <c r="D14" s="104">
        <v>531</v>
      </c>
      <c r="E14" s="105">
        <v>0.10463054187192118</v>
      </c>
      <c r="F14" s="104">
        <v>310</v>
      </c>
      <c r="G14" s="106">
        <v>7.4411905904944786E-2</v>
      </c>
      <c r="H14" s="107">
        <v>0.7129032258064516</v>
      </c>
      <c r="I14" s="108">
        <v>573</v>
      </c>
      <c r="J14" s="109">
        <v>-7.3298429319371694E-2</v>
      </c>
      <c r="K14" s="104">
        <v>3898</v>
      </c>
      <c r="L14" s="105">
        <v>9.6580773042616447E-2</v>
      </c>
      <c r="M14" s="104">
        <v>5533</v>
      </c>
      <c r="N14" s="106">
        <v>0.10834573509830031</v>
      </c>
      <c r="O14" s="107">
        <v>-0.29549972889933129</v>
      </c>
    </row>
    <row r="15" spans="2:15" ht="14.45" customHeight="1">
      <c r="B15" s="68">
        <v>6</v>
      </c>
      <c r="C15" s="69" t="s">
        <v>18</v>
      </c>
      <c r="D15" s="70">
        <v>241</v>
      </c>
      <c r="E15" s="71">
        <v>4.7487684729064041E-2</v>
      </c>
      <c r="F15" s="70">
        <v>364</v>
      </c>
      <c r="G15" s="72">
        <v>8.7373979836773891E-2</v>
      </c>
      <c r="H15" s="73">
        <v>-0.33791208791208793</v>
      </c>
      <c r="I15" s="74">
        <v>321</v>
      </c>
      <c r="J15" s="75">
        <v>-0.24922118380062308</v>
      </c>
      <c r="K15" s="70">
        <v>2981</v>
      </c>
      <c r="L15" s="71">
        <v>7.3860257680872149E-2</v>
      </c>
      <c r="M15" s="70">
        <v>4349</v>
      </c>
      <c r="N15" s="72">
        <v>8.5160961854781864E-2</v>
      </c>
      <c r="O15" s="73">
        <v>-0.31455507013106465</v>
      </c>
    </row>
    <row r="16" spans="2:15" ht="14.45" customHeight="1">
      <c r="B16" s="76">
        <v>7</v>
      </c>
      <c r="C16" s="77" t="s">
        <v>15</v>
      </c>
      <c r="D16" s="78">
        <v>201</v>
      </c>
      <c r="E16" s="79">
        <v>3.9605911330049259E-2</v>
      </c>
      <c r="F16" s="78">
        <v>223</v>
      </c>
      <c r="G16" s="90">
        <v>5.3528564570331255E-2</v>
      </c>
      <c r="H16" s="81">
        <v>-9.8654708520179324E-2</v>
      </c>
      <c r="I16" s="102">
        <v>246</v>
      </c>
      <c r="J16" s="91">
        <v>-0.18292682926829273</v>
      </c>
      <c r="K16" s="78">
        <v>2703</v>
      </c>
      <c r="L16" s="79">
        <v>6.6972249752229929E-2</v>
      </c>
      <c r="M16" s="78">
        <v>3627</v>
      </c>
      <c r="N16" s="90">
        <v>7.1022949792433621E-2</v>
      </c>
      <c r="O16" s="81">
        <v>-0.25475599669148052</v>
      </c>
    </row>
    <row r="17" spans="2:22" ht="14.45" customHeight="1">
      <c r="B17" s="76">
        <v>8</v>
      </c>
      <c r="C17" s="77" t="s">
        <v>21</v>
      </c>
      <c r="D17" s="78">
        <v>244</v>
      </c>
      <c r="E17" s="79">
        <v>4.8078817733990149E-2</v>
      </c>
      <c r="F17" s="78">
        <v>238</v>
      </c>
      <c r="G17" s="90">
        <v>5.7129140662506003E-2</v>
      </c>
      <c r="H17" s="81">
        <v>2.5210084033613356E-2</v>
      </c>
      <c r="I17" s="102">
        <v>239</v>
      </c>
      <c r="J17" s="91">
        <v>2.0920502092050208E-2</v>
      </c>
      <c r="K17" s="78">
        <v>2052</v>
      </c>
      <c r="L17" s="79">
        <v>5.0842418235877103E-2</v>
      </c>
      <c r="M17" s="78">
        <v>2836</v>
      </c>
      <c r="N17" s="90">
        <v>5.5533798073157357E-2</v>
      </c>
      <c r="O17" s="81">
        <v>-0.27644569816643161</v>
      </c>
    </row>
    <row r="18" spans="2:22" ht="14.45" customHeight="1">
      <c r="B18" s="76">
        <v>9</v>
      </c>
      <c r="C18" s="77" t="s">
        <v>17</v>
      </c>
      <c r="D18" s="78">
        <v>159</v>
      </c>
      <c r="E18" s="79">
        <v>3.1330049261083744E-2</v>
      </c>
      <c r="F18" s="78">
        <v>233</v>
      </c>
      <c r="G18" s="90">
        <v>5.5928948631781085E-2</v>
      </c>
      <c r="H18" s="81">
        <v>-0.31759656652360513</v>
      </c>
      <c r="I18" s="102">
        <v>249</v>
      </c>
      <c r="J18" s="91">
        <v>-0.36144578313253017</v>
      </c>
      <c r="K18" s="78">
        <v>2050</v>
      </c>
      <c r="L18" s="79">
        <v>5.0792864222001979E-2</v>
      </c>
      <c r="M18" s="78">
        <v>2891</v>
      </c>
      <c r="N18" s="90">
        <v>5.6610793451868098E-2</v>
      </c>
      <c r="O18" s="81">
        <v>-0.29090280179868555</v>
      </c>
    </row>
    <row r="19" spans="2:22" ht="14.45" customHeight="1">
      <c r="B19" s="103">
        <v>10</v>
      </c>
      <c r="C19" s="92" t="s">
        <v>53</v>
      </c>
      <c r="D19" s="104">
        <v>290</v>
      </c>
      <c r="E19" s="105">
        <v>5.7142857142857141E-2</v>
      </c>
      <c r="F19" s="104">
        <v>140</v>
      </c>
      <c r="G19" s="106">
        <v>3.3605376860297645E-2</v>
      </c>
      <c r="H19" s="107">
        <v>1.0714285714285716</v>
      </c>
      <c r="I19" s="108">
        <v>262</v>
      </c>
      <c r="J19" s="109">
        <v>0.10687022900763354</v>
      </c>
      <c r="K19" s="104">
        <v>1974</v>
      </c>
      <c r="L19" s="105">
        <v>4.8909811694747271E-2</v>
      </c>
      <c r="M19" s="104">
        <v>1297</v>
      </c>
      <c r="N19" s="106">
        <v>2.5397509203415054E-2</v>
      </c>
      <c r="O19" s="107">
        <v>0.52197378565921349</v>
      </c>
    </row>
    <row r="20" spans="2:22" ht="14.45" customHeight="1">
      <c r="B20" s="68">
        <v>11</v>
      </c>
      <c r="C20" s="69" t="s">
        <v>46</v>
      </c>
      <c r="D20" s="70">
        <v>174</v>
      </c>
      <c r="E20" s="71">
        <v>3.4285714285714287E-2</v>
      </c>
      <c r="F20" s="70">
        <v>180</v>
      </c>
      <c r="G20" s="72">
        <v>4.3206913106096978E-2</v>
      </c>
      <c r="H20" s="73">
        <v>-3.3333333333333326E-2</v>
      </c>
      <c r="I20" s="74">
        <v>123</v>
      </c>
      <c r="J20" s="75">
        <v>0.41463414634146334</v>
      </c>
      <c r="K20" s="70">
        <v>1093</v>
      </c>
      <c r="L20" s="71">
        <v>2.7081268582755204E-2</v>
      </c>
      <c r="M20" s="70">
        <v>1827</v>
      </c>
      <c r="N20" s="72">
        <v>3.5775828307354901E-2</v>
      </c>
      <c r="O20" s="73">
        <v>-0.40175150519978109</v>
      </c>
    </row>
    <row r="21" spans="2:22" ht="14.45" customHeight="1">
      <c r="B21" s="76">
        <v>12</v>
      </c>
      <c r="C21" s="77" t="s">
        <v>4</v>
      </c>
      <c r="D21" s="78">
        <v>63</v>
      </c>
      <c r="E21" s="79">
        <v>1.2413793103448275E-2</v>
      </c>
      <c r="F21" s="78">
        <v>43</v>
      </c>
      <c r="G21" s="90">
        <v>1.0321651464234277E-2</v>
      </c>
      <c r="H21" s="81">
        <v>0.46511627906976738</v>
      </c>
      <c r="I21" s="102">
        <v>77</v>
      </c>
      <c r="J21" s="91">
        <v>-0.18181818181818177</v>
      </c>
      <c r="K21" s="78">
        <v>589</v>
      </c>
      <c r="L21" s="79">
        <v>1.4593657086223984E-2</v>
      </c>
      <c r="M21" s="78">
        <v>600</v>
      </c>
      <c r="N21" s="90">
        <v>1.1749040495026239E-2</v>
      </c>
      <c r="O21" s="81">
        <v>-1.8333333333333313E-2</v>
      </c>
    </row>
    <row r="22" spans="2:22" ht="14.45" customHeight="1">
      <c r="B22" s="76">
        <v>13</v>
      </c>
      <c r="C22" s="77" t="s">
        <v>22</v>
      </c>
      <c r="D22" s="78">
        <v>40</v>
      </c>
      <c r="E22" s="79">
        <v>7.8817733990147777E-3</v>
      </c>
      <c r="F22" s="78">
        <v>19</v>
      </c>
      <c r="G22" s="90">
        <v>4.5607297167546811E-3</v>
      </c>
      <c r="H22" s="81">
        <v>1.1052631578947367</v>
      </c>
      <c r="I22" s="102">
        <v>48</v>
      </c>
      <c r="J22" s="91">
        <v>-0.16666666666666663</v>
      </c>
      <c r="K22" s="78">
        <v>281</v>
      </c>
      <c r="L22" s="79">
        <v>6.9623389494549055E-3</v>
      </c>
      <c r="M22" s="78">
        <v>366</v>
      </c>
      <c r="N22" s="90">
        <v>7.1669147019660061E-3</v>
      </c>
      <c r="O22" s="81">
        <v>-0.23224043715846998</v>
      </c>
    </row>
    <row r="23" spans="2:22" ht="14.45" customHeight="1">
      <c r="B23" s="76">
        <v>14</v>
      </c>
      <c r="C23" s="77" t="s">
        <v>93</v>
      </c>
      <c r="D23" s="78">
        <v>9</v>
      </c>
      <c r="E23" s="79">
        <v>1.7733990147783252E-3</v>
      </c>
      <c r="F23" s="78">
        <v>18</v>
      </c>
      <c r="G23" s="90">
        <v>4.3206913106096975E-3</v>
      </c>
      <c r="H23" s="81">
        <v>-0.5</v>
      </c>
      <c r="I23" s="102">
        <v>47</v>
      </c>
      <c r="J23" s="91">
        <v>-0.8085106382978724</v>
      </c>
      <c r="K23" s="78">
        <v>252</v>
      </c>
      <c r="L23" s="79">
        <v>6.2438057482656099E-3</v>
      </c>
      <c r="M23" s="78">
        <v>182</v>
      </c>
      <c r="N23" s="90">
        <v>3.5638756168246259E-3</v>
      </c>
      <c r="O23" s="81">
        <v>0.38461538461538458</v>
      </c>
      <c r="P23" s="28"/>
    </row>
    <row r="24" spans="2:22" ht="14.45" customHeight="1">
      <c r="B24" s="103">
        <v>15</v>
      </c>
      <c r="C24" s="92" t="s">
        <v>60</v>
      </c>
      <c r="D24" s="104">
        <v>24</v>
      </c>
      <c r="E24" s="105">
        <v>4.7290640394088666E-3</v>
      </c>
      <c r="F24" s="104">
        <v>9</v>
      </c>
      <c r="G24" s="106">
        <v>2.1603456553048487E-3</v>
      </c>
      <c r="H24" s="107">
        <v>1.6666666666666665</v>
      </c>
      <c r="I24" s="108">
        <v>28</v>
      </c>
      <c r="J24" s="109">
        <v>-0.1428571428571429</v>
      </c>
      <c r="K24" s="104">
        <v>222</v>
      </c>
      <c r="L24" s="105">
        <v>5.5004955401387516E-3</v>
      </c>
      <c r="M24" s="104">
        <v>224</v>
      </c>
      <c r="N24" s="106">
        <v>4.3863084514764623E-3</v>
      </c>
      <c r="O24" s="107">
        <v>-8.9285714285713969E-3</v>
      </c>
    </row>
    <row r="25" spans="2:22" ht="14.45" customHeight="1">
      <c r="B25" s="206" t="s">
        <v>59</v>
      </c>
      <c r="C25" s="207"/>
      <c r="D25" s="129">
        <f>SUM(D10:D24)</f>
        <v>5032</v>
      </c>
      <c r="E25" s="50">
        <f>D25/D27</f>
        <v>0.99152709359605906</v>
      </c>
      <c r="F25" s="129">
        <f>SUM(F10:F24)</f>
        <v>4136</v>
      </c>
      <c r="G25" s="50">
        <f>F25/F27</f>
        <v>0.99279884781565053</v>
      </c>
      <c r="H25" s="49">
        <f>D25/F25-1</f>
        <v>0.2166344294003868</v>
      </c>
      <c r="I25" s="129">
        <f>SUM(I10:I24)</f>
        <v>4727</v>
      </c>
      <c r="J25" s="50">
        <f>D25/I25-1</f>
        <v>6.4522953247302839E-2</v>
      </c>
      <c r="K25" s="129">
        <f>SUM(K10:K24)</f>
        <v>39443</v>
      </c>
      <c r="L25" s="50">
        <f>K25/K27</f>
        <v>0.97727948463825565</v>
      </c>
      <c r="M25" s="129">
        <f>SUM(M10:M24)</f>
        <v>50021</v>
      </c>
      <c r="N25" s="50">
        <f>M25/M27</f>
        <v>0.97949792433617922</v>
      </c>
      <c r="O25" s="49">
        <f>K25/M25-1</f>
        <v>-0.21147118210351656</v>
      </c>
    </row>
    <row r="26" spans="2:22">
      <c r="B26" s="206" t="s">
        <v>39</v>
      </c>
      <c r="C26" s="207"/>
      <c r="D26" s="131">
        <f>D27-SUM(D10:D24)</f>
        <v>43</v>
      </c>
      <c r="E26" s="50">
        <f>D26/D27</f>
        <v>8.4729064039408865E-3</v>
      </c>
      <c r="F26" s="131">
        <f>F27-SUM(F10:F24)</f>
        <v>30</v>
      </c>
      <c r="G26" s="141">
        <f>F26/F27</f>
        <v>7.2011521843494963E-3</v>
      </c>
      <c r="H26" s="49">
        <f>D26/F26-1</f>
        <v>0.43333333333333335</v>
      </c>
      <c r="I26" s="131">
        <f>I27-SUM(I10:I24)</f>
        <v>105</v>
      </c>
      <c r="J26" s="142">
        <f>D26/I26-1</f>
        <v>-0.59047619047619049</v>
      </c>
      <c r="K26" s="131">
        <f>K27-SUM(K10:K24)</f>
        <v>917</v>
      </c>
      <c r="L26" s="50">
        <f>K26/K27</f>
        <v>2.2720515361744301E-2</v>
      </c>
      <c r="M26" s="131">
        <f>M27-SUM(M10:M24)</f>
        <v>1047</v>
      </c>
      <c r="N26" s="50">
        <f>M26/M27</f>
        <v>2.0502075663820788E-2</v>
      </c>
      <c r="O26" s="49">
        <f>K26/M26-1</f>
        <v>-0.1241642788920726</v>
      </c>
    </row>
    <row r="27" spans="2:22">
      <c r="B27" s="208" t="s">
        <v>40</v>
      </c>
      <c r="C27" s="209"/>
      <c r="D27" s="52">
        <v>5075</v>
      </c>
      <c r="E27" s="84">
        <v>1</v>
      </c>
      <c r="F27" s="52">
        <v>4166</v>
      </c>
      <c r="G27" s="85">
        <v>0.99999999999999989</v>
      </c>
      <c r="H27" s="47">
        <v>0.21819491118578971</v>
      </c>
      <c r="I27" s="53">
        <v>4832</v>
      </c>
      <c r="J27" s="48">
        <v>5.0289735099337651E-2</v>
      </c>
      <c r="K27" s="52">
        <v>40360</v>
      </c>
      <c r="L27" s="84">
        <v>1</v>
      </c>
      <c r="M27" s="52">
        <v>51068</v>
      </c>
      <c r="N27" s="85">
        <v>1.0000000000000004</v>
      </c>
      <c r="O27" s="47">
        <v>-0.20968120936790158</v>
      </c>
      <c r="P27" s="28"/>
    </row>
    <row r="28" spans="2:22">
      <c r="B28" t="s">
        <v>64</v>
      </c>
    </row>
    <row r="29" spans="2:22">
      <c r="B29" s="16" t="s">
        <v>65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204" t="s">
        <v>113</v>
      </c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110"/>
      <c r="O32" s="204" t="s">
        <v>85</v>
      </c>
      <c r="P32" s="204"/>
      <c r="Q32" s="204"/>
      <c r="R32" s="204"/>
      <c r="S32" s="204"/>
      <c r="T32" s="204"/>
      <c r="U32" s="204"/>
      <c r="V32" s="204"/>
    </row>
    <row r="33" spans="2:22">
      <c r="B33" s="205" t="s">
        <v>114</v>
      </c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110"/>
      <c r="O33" s="205" t="s">
        <v>86</v>
      </c>
      <c r="P33" s="205"/>
      <c r="Q33" s="205"/>
      <c r="R33" s="205"/>
      <c r="S33" s="205"/>
      <c r="T33" s="205"/>
      <c r="U33" s="205"/>
      <c r="V33" s="205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0"/>
      <c r="L34" s="111" t="s">
        <v>47</v>
      </c>
      <c r="M34" s="110"/>
      <c r="O34" s="42"/>
      <c r="P34" s="42"/>
      <c r="Q34" s="42"/>
      <c r="R34" s="42"/>
      <c r="S34" s="42"/>
      <c r="T34" s="42"/>
      <c r="U34" s="110"/>
      <c r="V34" s="111" t="s">
        <v>47</v>
      </c>
    </row>
    <row r="35" spans="2:22">
      <c r="B35" s="194" t="s">
        <v>0</v>
      </c>
      <c r="C35" s="194" t="s">
        <v>69</v>
      </c>
      <c r="D35" s="177" t="s">
        <v>107</v>
      </c>
      <c r="E35" s="168"/>
      <c r="F35" s="168"/>
      <c r="G35" s="168"/>
      <c r="H35" s="168"/>
      <c r="I35" s="178"/>
      <c r="J35" s="177" t="s">
        <v>97</v>
      </c>
      <c r="K35" s="168"/>
      <c r="L35" s="178"/>
      <c r="M35" s="110"/>
      <c r="N35" s="110"/>
      <c r="O35" s="194" t="s">
        <v>0</v>
      </c>
      <c r="P35" s="194" t="s">
        <v>69</v>
      </c>
      <c r="Q35" s="177" t="s">
        <v>108</v>
      </c>
      <c r="R35" s="168"/>
      <c r="S35" s="168"/>
      <c r="T35" s="168"/>
      <c r="U35" s="168"/>
      <c r="V35" s="178"/>
    </row>
    <row r="36" spans="2:22">
      <c r="B36" s="195"/>
      <c r="C36" s="195"/>
      <c r="D36" s="174" t="s">
        <v>109</v>
      </c>
      <c r="E36" s="175"/>
      <c r="F36" s="175"/>
      <c r="G36" s="175"/>
      <c r="H36" s="175"/>
      <c r="I36" s="176"/>
      <c r="J36" s="174" t="s">
        <v>99</v>
      </c>
      <c r="K36" s="175"/>
      <c r="L36" s="176"/>
      <c r="M36" s="110"/>
      <c r="N36" s="110"/>
      <c r="O36" s="195"/>
      <c r="P36" s="195"/>
      <c r="Q36" s="174" t="s">
        <v>110</v>
      </c>
      <c r="R36" s="175"/>
      <c r="S36" s="175"/>
      <c r="T36" s="175"/>
      <c r="U36" s="175"/>
      <c r="V36" s="176"/>
    </row>
    <row r="37" spans="2:22" ht="18" customHeight="1">
      <c r="B37" s="195"/>
      <c r="C37" s="195"/>
      <c r="D37" s="166">
        <v>2020</v>
      </c>
      <c r="E37" s="169"/>
      <c r="F37" s="179">
        <v>2019</v>
      </c>
      <c r="G37" s="169"/>
      <c r="H37" s="198" t="s">
        <v>32</v>
      </c>
      <c r="I37" s="215" t="s">
        <v>70</v>
      </c>
      <c r="J37" s="221">
        <v>2020</v>
      </c>
      <c r="K37" s="216" t="s">
        <v>111</v>
      </c>
      <c r="L37" s="215" t="s">
        <v>115</v>
      </c>
      <c r="M37" s="110"/>
      <c r="N37" s="110"/>
      <c r="O37" s="195"/>
      <c r="P37" s="195"/>
      <c r="Q37" s="166">
        <v>2020</v>
      </c>
      <c r="R37" s="169"/>
      <c r="S37" s="166">
        <v>2019</v>
      </c>
      <c r="T37" s="169"/>
      <c r="U37" s="198" t="s">
        <v>32</v>
      </c>
      <c r="V37" s="210" t="s">
        <v>87</v>
      </c>
    </row>
    <row r="38" spans="2:22" ht="18" customHeight="1">
      <c r="B38" s="186" t="s">
        <v>33</v>
      </c>
      <c r="C38" s="186" t="s">
        <v>69</v>
      </c>
      <c r="D38" s="170"/>
      <c r="E38" s="171"/>
      <c r="F38" s="180"/>
      <c r="G38" s="171"/>
      <c r="H38" s="199"/>
      <c r="I38" s="216"/>
      <c r="J38" s="221"/>
      <c r="K38" s="216"/>
      <c r="L38" s="216"/>
      <c r="M38" s="110"/>
      <c r="N38" s="110"/>
      <c r="O38" s="186" t="s">
        <v>33</v>
      </c>
      <c r="P38" s="186" t="s">
        <v>69</v>
      </c>
      <c r="Q38" s="170"/>
      <c r="R38" s="171"/>
      <c r="S38" s="170"/>
      <c r="T38" s="171"/>
      <c r="U38" s="199"/>
      <c r="V38" s="211"/>
    </row>
    <row r="39" spans="2:22" ht="18" customHeight="1">
      <c r="B39" s="186"/>
      <c r="C39" s="186"/>
      <c r="D39" s="162" t="s">
        <v>35</v>
      </c>
      <c r="E39" s="112" t="s">
        <v>2</v>
      </c>
      <c r="F39" s="162" t="s">
        <v>35</v>
      </c>
      <c r="G39" s="112" t="s">
        <v>2</v>
      </c>
      <c r="H39" s="188" t="s">
        <v>36</v>
      </c>
      <c r="I39" s="188" t="s">
        <v>71</v>
      </c>
      <c r="J39" s="113" t="s">
        <v>35</v>
      </c>
      <c r="K39" s="217" t="s">
        <v>112</v>
      </c>
      <c r="L39" s="217" t="s">
        <v>116</v>
      </c>
      <c r="M39" s="110"/>
      <c r="N39" s="110"/>
      <c r="O39" s="186"/>
      <c r="P39" s="186"/>
      <c r="Q39" s="162" t="s">
        <v>35</v>
      </c>
      <c r="R39" s="112" t="s">
        <v>2</v>
      </c>
      <c r="S39" s="162" t="s">
        <v>35</v>
      </c>
      <c r="T39" s="112" t="s">
        <v>2</v>
      </c>
      <c r="U39" s="188" t="s">
        <v>36</v>
      </c>
      <c r="V39" s="212" t="s">
        <v>88</v>
      </c>
    </row>
    <row r="40" spans="2:22" ht="18" customHeight="1">
      <c r="B40" s="187"/>
      <c r="C40" s="187"/>
      <c r="D40" s="159" t="s">
        <v>37</v>
      </c>
      <c r="E40" s="56" t="s">
        <v>38</v>
      </c>
      <c r="F40" s="159" t="s">
        <v>37</v>
      </c>
      <c r="G40" s="56" t="s">
        <v>38</v>
      </c>
      <c r="H40" s="222"/>
      <c r="I40" s="222"/>
      <c r="J40" s="159" t="s">
        <v>37</v>
      </c>
      <c r="K40" s="218"/>
      <c r="L40" s="218"/>
      <c r="M40" s="110"/>
      <c r="N40" s="110"/>
      <c r="O40" s="187"/>
      <c r="P40" s="187"/>
      <c r="Q40" s="159" t="s">
        <v>37</v>
      </c>
      <c r="R40" s="56" t="s">
        <v>38</v>
      </c>
      <c r="S40" s="159" t="s">
        <v>37</v>
      </c>
      <c r="T40" s="56" t="s">
        <v>38</v>
      </c>
      <c r="U40" s="189"/>
      <c r="V40" s="213"/>
    </row>
    <row r="41" spans="2:22">
      <c r="B41" s="68">
        <v>1</v>
      </c>
      <c r="C41" s="86" t="s">
        <v>73</v>
      </c>
      <c r="D41" s="70">
        <v>661</v>
      </c>
      <c r="E41" s="75">
        <v>0.1302463054187192</v>
      </c>
      <c r="F41" s="70">
        <v>307</v>
      </c>
      <c r="G41" s="75">
        <v>7.3691790686509842E-2</v>
      </c>
      <c r="H41" s="114">
        <v>1.1530944625407167</v>
      </c>
      <c r="I41" s="115">
        <v>2</v>
      </c>
      <c r="J41" s="70">
        <v>513</v>
      </c>
      <c r="K41" s="116">
        <v>0.28849902534113059</v>
      </c>
      <c r="L41" s="117">
        <v>1</v>
      </c>
      <c r="M41" s="110"/>
      <c r="N41" s="110"/>
      <c r="O41" s="68">
        <v>1</v>
      </c>
      <c r="P41" s="86" t="s">
        <v>72</v>
      </c>
      <c r="Q41" s="70">
        <v>4659</v>
      </c>
      <c r="R41" s="75">
        <v>0.11543607532210109</v>
      </c>
      <c r="S41" s="70">
        <v>5749</v>
      </c>
      <c r="T41" s="75">
        <v>0.11257538967650975</v>
      </c>
      <c r="U41" s="73">
        <v>-0.18959819098973729</v>
      </c>
      <c r="V41" s="117">
        <v>0</v>
      </c>
    </row>
    <row r="42" spans="2:22">
      <c r="B42" s="118">
        <v>2</v>
      </c>
      <c r="C42" s="88" t="s">
        <v>72</v>
      </c>
      <c r="D42" s="78">
        <v>659</v>
      </c>
      <c r="E42" s="91">
        <v>0.12985221674876848</v>
      </c>
      <c r="F42" s="78">
        <v>409</v>
      </c>
      <c r="G42" s="91">
        <v>9.8175708113298121E-2</v>
      </c>
      <c r="H42" s="119">
        <v>0.61124694376528121</v>
      </c>
      <c r="I42" s="120">
        <v>0</v>
      </c>
      <c r="J42" s="78">
        <v>524</v>
      </c>
      <c r="K42" s="121">
        <v>0.25763358778625944</v>
      </c>
      <c r="L42" s="122">
        <v>-1</v>
      </c>
      <c r="M42" s="110"/>
      <c r="N42" s="110"/>
      <c r="O42" s="118">
        <v>2</v>
      </c>
      <c r="P42" s="88" t="s">
        <v>73</v>
      </c>
      <c r="Q42" s="78">
        <v>4295</v>
      </c>
      <c r="R42" s="91">
        <v>0.10641724479682854</v>
      </c>
      <c r="S42" s="78">
        <v>4133</v>
      </c>
      <c r="T42" s="91">
        <v>8.0931307276572412E-2</v>
      </c>
      <c r="U42" s="81">
        <v>3.9196709412049335E-2</v>
      </c>
      <c r="V42" s="122">
        <v>0</v>
      </c>
    </row>
    <row r="43" spans="2:22">
      <c r="B43" s="118">
        <v>3</v>
      </c>
      <c r="C43" s="88" t="s">
        <v>80</v>
      </c>
      <c r="D43" s="78">
        <v>602</v>
      </c>
      <c r="E43" s="91">
        <v>0.11862068965517242</v>
      </c>
      <c r="F43" s="78">
        <v>412</v>
      </c>
      <c r="G43" s="91">
        <v>9.8895823331733079E-2</v>
      </c>
      <c r="H43" s="119">
        <v>0.46116504854368934</v>
      </c>
      <c r="I43" s="120">
        <v>-2</v>
      </c>
      <c r="J43" s="78">
        <v>394</v>
      </c>
      <c r="K43" s="121">
        <v>0.52791878172588835</v>
      </c>
      <c r="L43" s="122">
        <v>0</v>
      </c>
      <c r="M43" s="110"/>
      <c r="N43" s="110"/>
      <c r="O43" s="118">
        <v>3</v>
      </c>
      <c r="P43" s="88" t="s">
        <v>80</v>
      </c>
      <c r="Q43" s="78">
        <v>3822</v>
      </c>
      <c r="R43" s="91">
        <v>9.4697720515361739E-2</v>
      </c>
      <c r="S43" s="78">
        <v>3695</v>
      </c>
      <c r="T43" s="91">
        <v>7.2354507715203256E-2</v>
      </c>
      <c r="U43" s="81">
        <v>3.437077131258448E-2</v>
      </c>
      <c r="V43" s="122">
        <v>0</v>
      </c>
    </row>
    <row r="44" spans="2:22">
      <c r="B44" s="118">
        <v>4</v>
      </c>
      <c r="C44" s="88" t="s">
        <v>76</v>
      </c>
      <c r="D44" s="78">
        <v>277</v>
      </c>
      <c r="E44" s="91">
        <v>5.4581280788177339E-2</v>
      </c>
      <c r="F44" s="78">
        <v>241</v>
      </c>
      <c r="G44" s="91">
        <v>5.7849255880940947E-2</v>
      </c>
      <c r="H44" s="119">
        <v>0.14937759336099576</v>
      </c>
      <c r="I44" s="120">
        <v>0</v>
      </c>
      <c r="J44" s="78">
        <v>263</v>
      </c>
      <c r="K44" s="121">
        <v>5.323193916349811E-2</v>
      </c>
      <c r="L44" s="122">
        <v>0</v>
      </c>
      <c r="M44" s="110"/>
      <c r="N44" s="110"/>
      <c r="O44" s="118">
        <v>4</v>
      </c>
      <c r="P44" s="88" t="s">
        <v>74</v>
      </c>
      <c r="Q44" s="78">
        <v>2702</v>
      </c>
      <c r="R44" s="91">
        <v>6.6947472745292363E-2</v>
      </c>
      <c r="S44" s="78">
        <v>3626</v>
      </c>
      <c r="T44" s="91">
        <v>7.1003368058275243E-2</v>
      </c>
      <c r="U44" s="81">
        <v>-0.25482625482625487</v>
      </c>
      <c r="V44" s="122">
        <v>0</v>
      </c>
    </row>
    <row r="45" spans="2:22">
      <c r="B45" s="118">
        <v>5</v>
      </c>
      <c r="C45" s="93" t="s">
        <v>89</v>
      </c>
      <c r="D45" s="104">
        <v>222</v>
      </c>
      <c r="E45" s="109">
        <v>4.3743842364532021E-2</v>
      </c>
      <c r="F45" s="104">
        <v>144</v>
      </c>
      <c r="G45" s="109">
        <v>3.456553048487758E-2</v>
      </c>
      <c r="H45" s="123">
        <v>0.54166666666666674</v>
      </c>
      <c r="I45" s="124">
        <v>5</v>
      </c>
      <c r="J45" s="104">
        <v>210</v>
      </c>
      <c r="K45" s="125">
        <v>5.7142857142857162E-2</v>
      </c>
      <c r="L45" s="126">
        <v>1</v>
      </c>
      <c r="M45" s="110"/>
      <c r="N45" s="110"/>
      <c r="O45" s="118">
        <v>5</v>
      </c>
      <c r="P45" s="93" t="s">
        <v>76</v>
      </c>
      <c r="Q45" s="104">
        <v>2140</v>
      </c>
      <c r="R45" s="109">
        <v>5.3022794846382559E-2</v>
      </c>
      <c r="S45" s="104">
        <v>2537</v>
      </c>
      <c r="T45" s="109">
        <v>4.9678859559802613E-2</v>
      </c>
      <c r="U45" s="107">
        <v>-0.15648403626330309</v>
      </c>
      <c r="V45" s="126">
        <v>0</v>
      </c>
    </row>
    <row r="46" spans="2:22">
      <c r="B46" s="127">
        <v>6</v>
      </c>
      <c r="C46" s="86" t="s">
        <v>74</v>
      </c>
      <c r="D46" s="70">
        <v>201</v>
      </c>
      <c r="E46" s="75">
        <v>3.9605911330049259E-2</v>
      </c>
      <c r="F46" s="70">
        <v>223</v>
      </c>
      <c r="G46" s="75">
        <v>5.3528564570331255E-2</v>
      </c>
      <c r="H46" s="114">
        <v>-9.8654708520179324E-2</v>
      </c>
      <c r="I46" s="115">
        <v>0</v>
      </c>
      <c r="J46" s="70">
        <v>246</v>
      </c>
      <c r="K46" s="116">
        <v>-0.18292682926829273</v>
      </c>
      <c r="L46" s="117">
        <v>-1</v>
      </c>
      <c r="M46" s="110"/>
      <c r="N46" s="110"/>
      <c r="O46" s="127">
        <v>6</v>
      </c>
      <c r="P46" s="86" t="s">
        <v>75</v>
      </c>
      <c r="Q46" s="70">
        <v>1869</v>
      </c>
      <c r="R46" s="75">
        <v>4.6308225966303268E-2</v>
      </c>
      <c r="S46" s="70">
        <v>2456</v>
      </c>
      <c r="T46" s="75">
        <v>4.8092739092974075E-2</v>
      </c>
      <c r="U46" s="73">
        <v>-0.23900651465798051</v>
      </c>
      <c r="V46" s="117">
        <v>1</v>
      </c>
    </row>
    <row r="47" spans="2:22">
      <c r="B47" s="118">
        <v>7</v>
      </c>
      <c r="C47" s="88" t="s">
        <v>117</v>
      </c>
      <c r="D47" s="78">
        <v>174</v>
      </c>
      <c r="E47" s="91">
        <v>3.4285714285714287E-2</v>
      </c>
      <c r="F47" s="78">
        <v>180</v>
      </c>
      <c r="G47" s="91">
        <v>4.3206913106096978E-2</v>
      </c>
      <c r="H47" s="119">
        <v>-3.3333333333333326E-2</v>
      </c>
      <c r="I47" s="120">
        <v>0</v>
      </c>
      <c r="J47" s="78">
        <v>123</v>
      </c>
      <c r="K47" s="121">
        <v>0.41463414634146334</v>
      </c>
      <c r="L47" s="122">
        <v>6</v>
      </c>
      <c r="M47" s="110"/>
      <c r="N47" s="110"/>
      <c r="O47" s="118">
        <v>7</v>
      </c>
      <c r="P47" s="88" t="s">
        <v>89</v>
      </c>
      <c r="Q47" s="78">
        <v>1475</v>
      </c>
      <c r="R47" s="91">
        <v>3.6546085232903862E-2</v>
      </c>
      <c r="S47" s="78">
        <v>2491</v>
      </c>
      <c r="T47" s="91">
        <v>4.8778099788517271E-2</v>
      </c>
      <c r="U47" s="81">
        <v>-0.40786832597350464</v>
      </c>
      <c r="V47" s="122">
        <v>-1</v>
      </c>
    </row>
    <row r="48" spans="2:22">
      <c r="B48" s="118">
        <v>8</v>
      </c>
      <c r="C48" s="88" t="s">
        <v>118</v>
      </c>
      <c r="D48" s="78">
        <v>153</v>
      </c>
      <c r="E48" s="91">
        <v>3.0147783251231526E-2</v>
      </c>
      <c r="F48" s="78">
        <v>101</v>
      </c>
      <c r="G48" s="91">
        <v>2.4243879020643302E-2</v>
      </c>
      <c r="H48" s="119">
        <v>0.51485148514851486</v>
      </c>
      <c r="I48" s="120">
        <v>7</v>
      </c>
      <c r="J48" s="78">
        <v>84</v>
      </c>
      <c r="K48" s="121">
        <v>0.8214285714285714</v>
      </c>
      <c r="L48" s="122">
        <v>10</v>
      </c>
      <c r="M48" s="110"/>
      <c r="N48" s="110"/>
      <c r="O48" s="118">
        <v>8</v>
      </c>
      <c r="P48" s="88" t="s">
        <v>83</v>
      </c>
      <c r="Q48" s="78">
        <v>1233</v>
      </c>
      <c r="R48" s="91">
        <v>3.0550049554013876E-2</v>
      </c>
      <c r="S48" s="78">
        <v>1487</v>
      </c>
      <c r="T48" s="91">
        <v>2.9118038693506695E-2</v>
      </c>
      <c r="U48" s="81">
        <v>-0.17081371889710828</v>
      </c>
      <c r="V48" s="122">
        <v>5</v>
      </c>
    </row>
    <row r="49" spans="2:22">
      <c r="B49" s="118">
        <v>9</v>
      </c>
      <c r="C49" s="88" t="s">
        <v>119</v>
      </c>
      <c r="D49" s="78">
        <v>138</v>
      </c>
      <c r="E49" s="91">
        <v>2.7192118226600986E-2</v>
      </c>
      <c r="F49" s="78">
        <v>71</v>
      </c>
      <c r="G49" s="91">
        <v>1.7042726836293806E-2</v>
      </c>
      <c r="H49" s="119">
        <v>0.94366197183098599</v>
      </c>
      <c r="I49" s="120">
        <v>11</v>
      </c>
      <c r="J49" s="78">
        <v>136</v>
      </c>
      <c r="K49" s="121">
        <v>1.4705882352941124E-2</v>
      </c>
      <c r="L49" s="122">
        <v>2</v>
      </c>
      <c r="M49" s="110"/>
      <c r="N49" s="110"/>
      <c r="O49" s="118">
        <v>9</v>
      </c>
      <c r="P49" s="88" t="s">
        <v>91</v>
      </c>
      <c r="Q49" s="78">
        <v>1165</v>
      </c>
      <c r="R49" s="91">
        <v>2.8865213082259662E-2</v>
      </c>
      <c r="S49" s="78">
        <v>1502</v>
      </c>
      <c r="T49" s="91">
        <v>2.9411764705882353E-2</v>
      </c>
      <c r="U49" s="81">
        <v>-0.22436750998668442</v>
      </c>
      <c r="V49" s="122">
        <v>3</v>
      </c>
    </row>
    <row r="50" spans="2:22">
      <c r="B50" s="118">
        <v>10</v>
      </c>
      <c r="C50" s="88" t="s">
        <v>120</v>
      </c>
      <c r="D50" s="78">
        <v>122</v>
      </c>
      <c r="E50" s="83">
        <v>2.4039408866995075E-2</v>
      </c>
      <c r="F50" s="78">
        <v>0</v>
      </c>
      <c r="G50" s="83">
        <v>0</v>
      </c>
      <c r="H50" s="119"/>
      <c r="I50" s="120"/>
      <c r="J50" s="78">
        <v>107</v>
      </c>
      <c r="K50" s="121">
        <v>0.14018691588785037</v>
      </c>
      <c r="L50" s="122">
        <v>5</v>
      </c>
      <c r="M50" s="110"/>
      <c r="N50" s="110"/>
      <c r="O50" s="128">
        <v>10</v>
      </c>
      <c r="P50" s="93" t="s">
        <v>96</v>
      </c>
      <c r="Q50" s="104">
        <v>1145</v>
      </c>
      <c r="R50" s="109">
        <v>2.8369672943508423E-2</v>
      </c>
      <c r="S50" s="104">
        <v>1547</v>
      </c>
      <c r="T50" s="109">
        <v>3.0292942743009321E-2</v>
      </c>
      <c r="U50" s="107">
        <v>-0.25985778926955394</v>
      </c>
      <c r="V50" s="126">
        <v>1</v>
      </c>
    </row>
    <row r="51" spans="2:22">
      <c r="B51" s="206" t="s">
        <v>77</v>
      </c>
      <c r="C51" s="207"/>
      <c r="D51" s="129">
        <f>SUM(D41:D50)</f>
        <v>3209</v>
      </c>
      <c r="E51" s="141">
        <f>D51/D53</f>
        <v>0.63231527093596063</v>
      </c>
      <c r="F51" s="129">
        <f>SUM(F41:F50)</f>
        <v>2088</v>
      </c>
      <c r="G51" s="141">
        <f>F51/F53</f>
        <v>0.50120019203072497</v>
      </c>
      <c r="H51" s="143">
        <f>D51/F51-1</f>
        <v>0.53687739463601525</v>
      </c>
      <c r="I51" s="130"/>
      <c r="J51" s="129">
        <f>SUM(J41:J50)</f>
        <v>2600</v>
      </c>
      <c r="K51" s="32">
        <f>E51/J51-1</f>
        <v>-0.99975680181887083</v>
      </c>
      <c r="L51" s="144"/>
      <c r="O51" s="206" t="s">
        <v>77</v>
      </c>
      <c r="P51" s="207"/>
      <c r="Q51" s="129">
        <f>SUM(Q41:Q50)</f>
        <v>24505</v>
      </c>
      <c r="R51" s="141">
        <f>Q51/Q53</f>
        <v>0.60716055500495536</v>
      </c>
      <c r="S51" s="129">
        <f>SUM(S41:S50)</f>
        <v>29223</v>
      </c>
      <c r="T51" s="141">
        <f>S51/S53</f>
        <v>0.572237017310253</v>
      </c>
      <c r="U51" s="143">
        <f>Q51/S51-1</f>
        <v>-0.16144817438319137</v>
      </c>
      <c r="V51" s="147"/>
    </row>
    <row r="52" spans="2:22">
      <c r="B52" s="206" t="s">
        <v>39</v>
      </c>
      <c r="C52" s="207"/>
      <c r="D52" s="129">
        <f>D53-D51</f>
        <v>1866</v>
      </c>
      <c r="E52" s="141">
        <f>D52/D53</f>
        <v>0.36768472906403943</v>
      </c>
      <c r="F52" s="129">
        <f>F53-F51</f>
        <v>2078</v>
      </c>
      <c r="G52" s="141">
        <f>F52/F53</f>
        <v>0.49879980796927509</v>
      </c>
      <c r="H52" s="143">
        <f>D52/F52-1</f>
        <v>-0.10202117420596724</v>
      </c>
      <c r="I52" s="131"/>
      <c r="J52" s="129">
        <f>J53-J51</f>
        <v>2232</v>
      </c>
      <c r="K52" s="32">
        <f>E52/J52-1</f>
        <v>-0.99983526669844802</v>
      </c>
      <c r="L52" s="144"/>
      <c r="O52" s="206" t="s">
        <v>39</v>
      </c>
      <c r="P52" s="207"/>
      <c r="Q52" s="129">
        <f>Q53-Q51</f>
        <v>15855</v>
      </c>
      <c r="R52" s="141">
        <f>Q52/Q53</f>
        <v>0.39283944499504458</v>
      </c>
      <c r="S52" s="129">
        <f>S53-S51</f>
        <v>21845</v>
      </c>
      <c r="T52" s="141">
        <f>S52/S53</f>
        <v>0.427762982689747</v>
      </c>
      <c r="U52" s="143">
        <f>Q52/S52-1</f>
        <v>-0.27420462348363472</v>
      </c>
      <c r="V52" s="145"/>
    </row>
    <row r="53" spans="2:22">
      <c r="B53" s="208" t="s">
        <v>78</v>
      </c>
      <c r="C53" s="209"/>
      <c r="D53" s="40">
        <v>5075</v>
      </c>
      <c r="E53" s="132">
        <v>1</v>
      </c>
      <c r="F53" s="40">
        <v>4166</v>
      </c>
      <c r="G53" s="132">
        <v>1</v>
      </c>
      <c r="H53" s="43">
        <v>0.21819491118578971</v>
      </c>
      <c r="I53" s="43"/>
      <c r="J53" s="40">
        <v>4832</v>
      </c>
      <c r="K53" s="15">
        <v>5.0289735099337651E-2</v>
      </c>
      <c r="L53" s="133"/>
      <c r="O53" s="208" t="s">
        <v>78</v>
      </c>
      <c r="P53" s="209"/>
      <c r="Q53" s="40">
        <v>40360</v>
      </c>
      <c r="R53" s="132">
        <v>1</v>
      </c>
      <c r="S53" s="40">
        <v>51068</v>
      </c>
      <c r="T53" s="132">
        <v>1</v>
      </c>
      <c r="U53" s="146">
        <v>-0.20968120936790158</v>
      </c>
      <c r="V53" s="146"/>
    </row>
  </sheetData>
  <mergeCells count="67">
    <mergeCell ref="B33:L33"/>
    <mergeCell ref="C35:C37"/>
    <mergeCell ref="F37:G38"/>
    <mergeCell ref="I37:I38"/>
    <mergeCell ref="J37:J38"/>
    <mergeCell ref="J35:L35"/>
    <mergeCell ref="D35:I35"/>
    <mergeCell ref="H37:H38"/>
    <mergeCell ref="C7:C9"/>
    <mergeCell ref="J8:J9"/>
    <mergeCell ref="F6:G7"/>
    <mergeCell ref="B25:C25"/>
    <mergeCell ref="B26:C26"/>
    <mergeCell ref="O8:O9"/>
    <mergeCell ref="H8:H9"/>
    <mergeCell ref="K5:O5"/>
    <mergeCell ref="D6:E7"/>
    <mergeCell ref="D5:H5"/>
    <mergeCell ref="I5:J5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9:H40"/>
    <mergeCell ref="K39:K40"/>
    <mergeCell ref="K37:K38"/>
    <mergeCell ref="B35:B37"/>
    <mergeCell ref="V39:V40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B27:C27"/>
    <mergeCell ref="K4:O4"/>
    <mergeCell ref="B7:B9"/>
    <mergeCell ref="O51:P51"/>
    <mergeCell ref="O52:P52"/>
    <mergeCell ref="O53:P53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U39:U40"/>
  </mergeCells>
  <phoneticPr fontId="7" type="noConversion"/>
  <conditionalFormatting sqref="H26 J26 O26">
    <cfRule type="cellIs" dxfId="45" priority="70" operator="lessThan">
      <formula>0</formula>
    </cfRule>
  </conditionalFormatting>
  <conditionalFormatting sqref="H25 O25">
    <cfRule type="cellIs" dxfId="44" priority="69" operator="lessThan">
      <formula>0</formula>
    </cfRule>
  </conditionalFormatting>
  <conditionalFormatting sqref="K52">
    <cfRule type="cellIs" dxfId="43" priority="60" operator="lessThan">
      <formula>0</formula>
    </cfRule>
  </conditionalFormatting>
  <conditionalFormatting sqref="H52">
    <cfRule type="cellIs" dxfId="42" priority="61" operator="lessThan">
      <formula>0</formula>
    </cfRule>
  </conditionalFormatting>
  <conditionalFormatting sqref="K51">
    <cfRule type="cellIs" dxfId="41" priority="58" operator="lessThan">
      <formula>0</formula>
    </cfRule>
  </conditionalFormatting>
  <conditionalFormatting sqref="H51">
    <cfRule type="cellIs" dxfId="40" priority="59" operator="lessThan">
      <formula>0</formula>
    </cfRule>
  </conditionalFormatting>
  <conditionalFormatting sqref="L52">
    <cfRule type="cellIs" dxfId="39" priority="56" operator="lessThan">
      <formula>0</formula>
    </cfRule>
  </conditionalFormatting>
  <conditionalFormatting sqref="K52">
    <cfRule type="cellIs" dxfId="38" priority="57" operator="lessThan">
      <formula>0</formula>
    </cfRule>
  </conditionalFormatting>
  <conditionalFormatting sqref="L51">
    <cfRule type="cellIs" dxfId="37" priority="54" operator="lessThan">
      <formula>0</formula>
    </cfRule>
  </conditionalFormatting>
  <conditionalFormatting sqref="K51">
    <cfRule type="cellIs" dxfId="36" priority="55" operator="lessThan">
      <formula>0</formula>
    </cfRule>
  </conditionalFormatting>
  <conditionalFormatting sqref="H15:H24 J15:J24 O15:O24">
    <cfRule type="cellIs" dxfId="35" priority="31" operator="lessThan">
      <formula>0</formula>
    </cfRule>
  </conditionalFormatting>
  <conditionalFormatting sqref="L53">
    <cfRule type="cellIs" dxfId="34" priority="39" operator="lessThan">
      <formula>0</formula>
    </cfRule>
  </conditionalFormatting>
  <conditionalFormatting sqref="H10:H14 J10:J14 O10:O14">
    <cfRule type="cellIs" dxfId="33" priority="32" operator="lessThan">
      <formula>0</formula>
    </cfRule>
  </conditionalFormatting>
  <conditionalFormatting sqref="D10:E24 G10:J24 L10:L24 N10:O24">
    <cfRule type="cellIs" dxfId="32" priority="30" operator="equal">
      <formula>0</formula>
    </cfRule>
  </conditionalFormatting>
  <conditionalFormatting sqref="F10:F24">
    <cfRule type="cellIs" dxfId="31" priority="29" operator="equal">
      <formula>0</formula>
    </cfRule>
  </conditionalFormatting>
  <conditionalFormatting sqref="K10:K24">
    <cfRule type="cellIs" dxfId="30" priority="28" operator="equal">
      <formula>0</formula>
    </cfRule>
  </conditionalFormatting>
  <conditionalFormatting sqref="M10:M24">
    <cfRule type="cellIs" dxfId="29" priority="27" operator="equal">
      <formula>0</formula>
    </cfRule>
  </conditionalFormatting>
  <conditionalFormatting sqref="O27 J27 H27">
    <cfRule type="cellIs" dxfId="28" priority="26" operator="lessThan">
      <formula>0</formula>
    </cfRule>
  </conditionalFormatting>
  <conditionalFormatting sqref="U41:U50">
    <cfRule type="cellIs" dxfId="27" priority="24" operator="lessThan">
      <formula>0</formula>
    </cfRule>
  </conditionalFormatting>
  <conditionalFormatting sqref="K41:K50 H41:H50">
    <cfRule type="cellIs" dxfId="26" priority="25" operator="lessThan">
      <formula>0</formula>
    </cfRule>
  </conditionalFormatting>
  <conditionalFormatting sqref="L41:L50">
    <cfRule type="cellIs" dxfId="25" priority="21" operator="lessThan">
      <formula>0</formula>
    </cfRule>
    <cfRule type="cellIs" dxfId="24" priority="22" operator="equal">
      <formula>0</formula>
    </cfRule>
    <cfRule type="cellIs" dxfId="23" priority="23" operator="greaterThan">
      <formula>0</formula>
    </cfRule>
  </conditionalFormatting>
  <conditionalFormatting sqref="V41:V50">
    <cfRule type="cellIs" dxfId="22" priority="18" operator="lessThan">
      <formula>0</formula>
    </cfRule>
    <cfRule type="cellIs" dxfId="21" priority="19" operator="equal">
      <formula>0</formula>
    </cfRule>
    <cfRule type="cellIs" dxfId="20" priority="20" operator="greaterThan">
      <formula>0</formula>
    </cfRule>
  </conditionalFormatting>
  <conditionalFormatting sqref="I41:I50">
    <cfRule type="cellIs" dxfId="19" priority="15" operator="lessThan">
      <formula>0</formula>
    </cfRule>
    <cfRule type="cellIs" dxfId="18" priority="16" operator="equal">
      <formula>0</formula>
    </cfRule>
    <cfRule type="cellIs" dxfId="17" priority="17" operator="greaterThan">
      <formula>0</formula>
    </cfRule>
  </conditionalFormatting>
  <conditionalFormatting sqref="V53">
    <cfRule type="cellIs" dxfId="16" priority="12" operator="lessThan">
      <formula>0</formula>
    </cfRule>
  </conditionalFormatting>
  <conditionalFormatting sqref="H53:I53 K53">
    <cfRule type="cellIs" dxfId="15" priority="11" operator="lessThan">
      <formula>0</formula>
    </cfRule>
  </conditionalFormatting>
  <conditionalFormatting sqref="U53">
    <cfRule type="cellIs" dxfId="14" priority="10" operator="lessThan">
      <formula>0</formula>
    </cfRule>
  </conditionalFormatting>
  <conditionalFormatting sqref="U51">
    <cfRule type="cellIs" dxfId="13" priority="2" operator="lessThan">
      <formula>0</formula>
    </cfRule>
  </conditionalFormatting>
  <conditionalFormatting sqref="U52">
    <cfRule type="cellIs" dxfId="1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7">
        <v>44109</v>
      </c>
    </row>
    <row r="2" spans="2:15">
      <c r="B2" s="219" t="s">
        <v>45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17"/>
    </row>
    <row r="3" spans="2:15">
      <c r="B3" s="220" t="s">
        <v>44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37" t="s">
        <v>41</v>
      </c>
    </row>
    <row r="4" spans="2:15" ht="15" customHeight="1">
      <c r="B4" s="194" t="s">
        <v>0</v>
      </c>
      <c r="C4" s="196" t="s">
        <v>1</v>
      </c>
      <c r="D4" s="177" t="s">
        <v>107</v>
      </c>
      <c r="E4" s="168"/>
      <c r="F4" s="168"/>
      <c r="G4" s="168"/>
      <c r="H4" s="178"/>
      <c r="I4" s="168" t="s">
        <v>97</v>
      </c>
      <c r="J4" s="168"/>
      <c r="K4" s="177" t="s">
        <v>108</v>
      </c>
      <c r="L4" s="168"/>
      <c r="M4" s="168"/>
      <c r="N4" s="168"/>
      <c r="O4" s="178"/>
    </row>
    <row r="5" spans="2:15">
      <c r="B5" s="195"/>
      <c r="C5" s="197"/>
      <c r="D5" s="174" t="s">
        <v>109</v>
      </c>
      <c r="E5" s="175"/>
      <c r="F5" s="175"/>
      <c r="G5" s="175"/>
      <c r="H5" s="176"/>
      <c r="I5" s="175" t="s">
        <v>99</v>
      </c>
      <c r="J5" s="175"/>
      <c r="K5" s="174" t="s">
        <v>110</v>
      </c>
      <c r="L5" s="175"/>
      <c r="M5" s="175"/>
      <c r="N5" s="175"/>
      <c r="O5" s="176"/>
    </row>
    <row r="6" spans="2:15" ht="19.5" customHeight="1">
      <c r="B6" s="195"/>
      <c r="C6" s="195"/>
      <c r="D6" s="166">
        <v>2020</v>
      </c>
      <c r="E6" s="169"/>
      <c r="F6" s="179">
        <v>2019</v>
      </c>
      <c r="G6" s="179"/>
      <c r="H6" s="198" t="s">
        <v>32</v>
      </c>
      <c r="I6" s="200">
        <v>2020</v>
      </c>
      <c r="J6" s="166" t="s">
        <v>111</v>
      </c>
      <c r="K6" s="166">
        <v>2020</v>
      </c>
      <c r="L6" s="169"/>
      <c r="M6" s="179">
        <v>2019</v>
      </c>
      <c r="N6" s="169"/>
      <c r="O6" s="185" t="s">
        <v>32</v>
      </c>
    </row>
    <row r="7" spans="2:15" ht="19.5" customHeight="1">
      <c r="B7" s="186" t="s">
        <v>33</v>
      </c>
      <c r="C7" s="186" t="s">
        <v>34</v>
      </c>
      <c r="D7" s="170"/>
      <c r="E7" s="171"/>
      <c r="F7" s="180"/>
      <c r="G7" s="180"/>
      <c r="H7" s="199"/>
      <c r="I7" s="201"/>
      <c r="J7" s="167"/>
      <c r="K7" s="170"/>
      <c r="L7" s="171"/>
      <c r="M7" s="180"/>
      <c r="N7" s="171"/>
      <c r="O7" s="185"/>
    </row>
    <row r="8" spans="2:15" ht="15" customHeight="1">
      <c r="B8" s="186"/>
      <c r="C8" s="186"/>
      <c r="D8" s="162" t="s">
        <v>35</v>
      </c>
      <c r="E8" s="158" t="s">
        <v>2</v>
      </c>
      <c r="F8" s="161" t="s">
        <v>35</v>
      </c>
      <c r="G8" s="58" t="s">
        <v>2</v>
      </c>
      <c r="H8" s="188" t="s">
        <v>36</v>
      </c>
      <c r="I8" s="59" t="s">
        <v>35</v>
      </c>
      <c r="J8" s="190" t="s">
        <v>112</v>
      </c>
      <c r="K8" s="162" t="s">
        <v>35</v>
      </c>
      <c r="L8" s="57" t="s">
        <v>2</v>
      </c>
      <c r="M8" s="161" t="s">
        <v>35</v>
      </c>
      <c r="N8" s="57" t="s">
        <v>2</v>
      </c>
      <c r="O8" s="192" t="s">
        <v>36</v>
      </c>
    </row>
    <row r="9" spans="2:15" ht="15" customHeight="1">
      <c r="B9" s="187"/>
      <c r="C9" s="187"/>
      <c r="D9" s="159" t="s">
        <v>37</v>
      </c>
      <c r="E9" s="160" t="s">
        <v>38</v>
      </c>
      <c r="F9" s="55" t="s">
        <v>37</v>
      </c>
      <c r="G9" s="56" t="s">
        <v>38</v>
      </c>
      <c r="H9" s="189"/>
      <c r="I9" s="60" t="s">
        <v>37</v>
      </c>
      <c r="J9" s="191"/>
      <c r="K9" s="159" t="s">
        <v>37</v>
      </c>
      <c r="L9" s="160" t="s">
        <v>38</v>
      </c>
      <c r="M9" s="55" t="s">
        <v>37</v>
      </c>
      <c r="N9" s="160" t="s">
        <v>38</v>
      </c>
      <c r="O9" s="193"/>
    </row>
    <row r="10" spans="2:15">
      <c r="B10" s="68">
        <v>1</v>
      </c>
      <c r="C10" s="69" t="s">
        <v>12</v>
      </c>
      <c r="D10" s="70">
        <v>55</v>
      </c>
      <c r="E10" s="71">
        <v>0.5</v>
      </c>
      <c r="F10" s="70">
        <v>77</v>
      </c>
      <c r="G10" s="72">
        <v>0.46951219512195119</v>
      </c>
      <c r="H10" s="73">
        <v>-0.2857142857142857</v>
      </c>
      <c r="I10" s="74">
        <v>34</v>
      </c>
      <c r="J10" s="75">
        <v>0.61764705882352944</v>
      </c>
      <c r="K10" s="70">
        <v>433</v>
      </c>
      <c r="L10" s="71">
        <v>0.42120622568093385</v>
      </c>
      <c r="M10" s="70">
        <v>861</v>
      </c>
      <c r="N10" s="72">
        <v>0.43683409436834092</v>
      </c>
      <c r="O10" s="73">
        <v>-0.49709639953542395</v>
      </c>
    </row>
    <row r="11" spans="2:15">
      <c r="B11" s="76">
        <v>2</v>
      </c>
      <c r="C11" s="77" t="s">
        <v>57</v>
      </c>
      <c r="D11" s="78">
        <v>18</v>
      </c>
      <c r="E11" s="79">
        <v>0.16363636363636364</v>
      </c>
      <c r="F11" s="78">
        <v>61</v>
      </c>
      <c r="G11" s="90">
        <v>0.37195121951219512</v>
      </c>
      <c r="H11" s="81">
        <v>-0.70491803278688525</v>
      </c>
      <c r="I11" s="102">
        <v>10</v>
      </c>
      <c r="J11" s="91">
        <v>0.8</v>
      </c>
      <c r="K11" s="78">
        <v>251</v>
      </c>
      <c r="L11" s="79">
        <v>0.24416342412451361</v>
      </c>
      <c r="M11" s="78">
        <v>364</v>
      </c>
      <c r="N11" s="90">
        <v>0.18467782851344494</v>
      </c>
      <c r="O11" s="81">
        <v>-0.31043956043956045</v>
      </c>
    </row>
    <row r="12" spans="2:15">
      <c r="B12" s="76">
        <v>3</v>
      </c>
      <c r="C12" s="77" t="s">
        <v>19</v>
      </c>
      <c r="D12" s="78">
        <v>22</v>
      </c>
      <c r="E12" s="79">
        <v>0.2</v>
      </c>
      <c r="F12" s="78">
        <v>8</v>
      </c>
      <c r="G12" s="90">
        <v>4.878048780487805E-2</v>
      </c>
      <c r="H12" s="81">
        <v>1.75</v>
      </c>
      <c r="I12" s="102">
        <v>5</v>
      </c>
      <c r="J12" s="91">
        <v>3.4000000000000004</v>
      </c>
      <c r="K12" s="78">
        <v>70</v>
      </c>
      <c r="L12" s="79">
        <v>6.8093385214007776E-2</v>
      </c>
      <c r="M12" s="78">
        <v>19</v>
      </c>
      <c r="N12" s="90">
        <v>9.6397767630644338E-3</v>
      </c>
      <c r="O12" s="81">
        <v>2.6842105263157894</v>
      </c>
    </row>
    <row r="13" spans="2:15">
      <c r="B13" s="76">
        <v>4</v>
      </c>
      <c r="C13" s="77" t="s">
        <v>4</v>
      </c>
      <c r="D13" s="78">
        <v>3</v>
      </c>
      <c r="E13" s="79">
        <v>2.7272727272727271E-2</v>
      </c>
      <c r="F13" s="78">
        <v>12</v>
      </c>
      <c r="G13" s="90">
        <v>7.3170731707317069E-2</v>
      </c>
      <c r="H13" s="81">
        <v>-0.75</v>
      </c>
      <c r="I13" s="102">
        <v>7</v>
      </c>
      <c r="J13" s="91">
        <v>-0.5714285714285714</v>
      </c>
      <c r="K13" s="78">
        <v>66</v>
      </c>
      <c r="L13" s="79">
        <v>6.4202334630350189E-2</v>
      </c>
      <c r="M13" s="78">
        <v>240</v>
      </c>
      <c r="N13" s="90">
        <v>0.12176560121765601</v>
      </c>
      <c r="O13" s="81">
        <v>-0.72499999999999998</v>
      </c>
    </row>
    <row r="14" spans="2:15">
      <c r="B14" s="103">
        <v>5</v>
      </c>
      <c r="C14" s="92" t="s">
        <v>84</v>
      </c>
      <c r="D14" s="104">
        <v>0</v>
      </c>
      <c r="E14" s="105">
        <v>0</v>
      </c>
      <c r="F14" s="104">
        <v>0</v>
      </c>
      <c r="G14" s="106">
        <v>0</v>
      </c>
      <c r="H14" s="107"/>
      <c r="I14" s="108">
        <v>0</v>
      </c>
      <c r="J14" s="109"/>
      <c r="K14" s="104">
        <v>50</v>
      </c>
      <c r="L14" s="105">
        <v>4.8638132295719845E-2</v>
      </c>
      <c r="M14" s="104">
        <v>60</v>
      </c>
      <c r="N14" s="106">
        <v>3.0441400304414001E-2</v>
      </c>
      <c r="O14" s="107">
        <v>-0.16666666666666663</v>
      </c>
    </row>
    <row r="15" spans="2:15">
      <c r="B15" s="183" t="s">
        <v>61</v>
      </c>
      <c r="C15" s="184"/>
      <c r="D15" s="30">
        <f>SUM(D10:D14)</f>
        <v>98</v>
      </c>
      <c r="E15" s="31">
        <f>D15/D17</f>
        <v>0.89090909090909087</v>
      </c>
      <c r="F15" s="30">
        <f>SUM(F10:F14)</f>
        <v>158</v>
      </c>
      <c r="G15" s="31">
        <f>F15/F17</f>
        <v>0.96341463414634143</v>
      </c>
      <c r="H15" s="33">
        <f>D15/F15-1</f>
        <v>-0.379746835443038</v>
      </c>
      <c r="I15" s="30">
        <f>SUM(I10:I14)</f>
        <v>56</v>
      </c>
      <c r="J15" s="31">
        <f>I15/I17</f>
        <v>0.83582089552238803</v>
      </c>
      <c r="K15" s="30">
        <f>SUM(K10:K14)</f>
        <v>870</v>
      </c>
      <c r="L15" s="31">
        <f>K15/K17</f>
        <v>0.84630350194552528</v>
      </c>
      <c r="M15" s="30">
        <f>SUM(M10:M14)</f>
        <v>1544</v>
      </c>
      <c r="N15" s="31">
        <f>M15/M17</f>
        <v>0.7833587011669203</v>
      </c>
      <c r="O15" s="33">
        <f>K15/M15-1</f>
        <v>-0.43652849740932642</v>
      </c>
    </row>
    <row r="16" spans="2:15" s="29" customFormat="1">
      <c r="B16" s="183" t="s">
        <v>39</v>
      </c>
      <c r="C16" s="184"/>
      <c r="D16" s="10">
        <f>D17-SUM(D10:D14)</f>
        <v>12</v>
      </c>
      <c r="E16" s="11">
        <f>D16/D17</f>
        <v>0.10909090909090909</v>
      </c>
      <c r="F16" s="10">
        <f>F17-SUM(F10:F14)</f>
        <v>6</v>
      </c>
      <c r="G16" s="11">
        <f>F16/F17</f>
        <v>3.6585365853658534E-2</v>
      </c>
      <c r="H16" s="12">
        <f>D16/F16-1</f>
        <v>1</v>
      </c>
      <c r="I16" s="10">
        <f>I17-SUM(I10:I14)</f>
        <v>11</v>
      </c>
      <c r="J16" s="34">
        <f>D16/I16-1</f>
        <v>9.0909090909090828E-2</v>
      </c>
      <c r="K16" s="10">
        <f>K17-SUM(K10:K14)</f>
        <v>158</v>
      </c>
      <c r="L16" s="11">
        <f>K16/K17</f>
        <v>0.15369649805447472</v>
      </c>
      <c r="M16" s="10">
        <f>M17-SUM(M10:M14)</f>
        <v>427</v>
      </c>
      <c r="N16" s="11">
        <f>M16/M17</f>
        <v>0.21664129883307964</v>
      </c>
      <c r="O16" s="12">
        <f>K16/M16-1</f>
        <v>-0.62997658079625296</v>
      </c>
    </row>
    <row r="17" spans="2:15">
      <c r="B17" s="181" t="s">
        <v>40</v>
      </c>
      <c r="C17" s="182"/>
      <c r="D17" s="52">
        <v>110</v>
      </c>
      <c r="E17" s="84">
        <v>1</v>
      </c>
      <c r="F17" s="52">
        <v>164</v>
      </c>
      <c r="G17" s="85">
        <v>1</v>
      </c>
      <c r="H17" s="47">
        <v>-0.32926829268292679</v>
      </c>
      <c r="I17" s="53">
        <v>67</v>
      </c>
      <c r="J17" s="48">
        <v>0.64179104477611948</v>
      </c>
      <c r="K17" s="52">
        <v>1028</v>
      </c>
      <c r="L17" s="84">
        <v>1</v>
      </c>
      <c r="M17" s="52">
        <v>1971</v>
      </c>
      <c r="N17" s="85">
        <v>0.99999999999999978</v>
      </c>
      <c r="O17" s="47">
        <v>-0.47843734145104011</v>
      </c>
    </row>
    <row r="18" spans="2:15">
      <c r="B18" t="s">
        <v>64</v>
      </c>
    </row>
    <row r="19" spans="2:15">
      <c r="B19" s="35" t="s">
        <v>56</v>
      </c>
    </row>
    <row r="20" spans="2:15">
      <c r="B20" s="36" t="s">
        <v>58</v>
      </c>
    </row>
    <row r="21" spans="2:15">
      <c r="B21" s="16" t="s">
        <v>65</v>
      </c>
    </row>
    <row r="22" spans="2:15">
      <c r="B22" s="16" t="s">
        <v>55</v>
      </c>
    </row>
    <row r="23" spans="2:15">
      <c r="B23" s="16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11" priority="297" operator="lessThan">
      <formula>0</formula>
    </cfRule>
  </conditionalFormatting>
  <conditionalFormatting sqref="O16">
    <cfRule type="cellIs" dxfId="10" priority="296" operator="lessThan">
      <formula>0</formula>
    </cfRule>
  </conditionalFormatting>
  <conditionalFormatting sqref="J16">
    <cfRule type="cellIs" dxfId="9" priority="295" operator="lessThan">
      <formula>0</formula>
    </cfRule>
  </conditionalFormatting>
  <conditionalFormatting sqref="H15 O15">
    <cfRule type="cellIs" dxfId="8" priority="282" operator="lessThan">
      <formula>0</formula>
    </cfRule>
  </conditionalFormatting>
  <conditionalFormatting sqref="H10:H14 J10:J14 O10:O14">
    <cfRule type="cellIs" dxfId="7" priority="6" operator="lessThan">
      <formula>0</formula>
    </cfRule>
  </conditionalFormatting>
  <conditionalFormatting sqref="D10:E14 G10:J14 L10:L14 N10:O14">
    <cfRule type="cellIs" dxfId="6" priority="5" operator="equal">
      <formula>0</formula>
    </cfRule>
  </conditionalFormatting>
  <conditionalFormatting sqref="F10:F14">
    <cfRule type="cellIs" dxfId="5" priority="4" operator="equal">
      <formula>0</formula>
    </cfRule>
  </conditionalFormatting>
  <conditionalFormatting sqref="K10:K14">
    <cfRule type="cellIs" dxfId="4" priority="3" operator="equal">
      <formula>0</formula>
    </cfRule>
  </conditionalFormatting>
  <conditionalFormatting sqref="M10:M14">
    <cfRule type="cellIs" dxfId="3" priority="2" operator="equal">
      <formula>0</formula>
    </cfRule>
  </conditionalFormatting>
  <conditionalFormatting sqref="O17 J17 H17">
    <cfRule type="cellIs" dxfId="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2020-10-05T09:01:06Z</dcterms:modified>
</cp:coreProperties>
</file>