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en_skoroszyt" defaultThemeVersion="124226"/>
  <bookViews>
    <workbookView xWindow="14385" yWindow="-15" windowWidth="14430" windowHeight="11760"/>
  </bookViews>
  <sheets>
    <sheet name="Tabele zbiorcze" sheetId="7" r:id="rId1"/>
    <sheet name="Samochody ciężarowe" sheetId="1" r:id="rId2"/>
    <sheet name="Samochody ciężarowe-segmenty 1" sheetId="3" r:id="rId3"/>
    <sheet name="Samochody ciężarowe-segmenty 2" sheetId="9" r:id="rId4"/>
    <sheet name="Samochody dostawcze" sheetId="4" r:id="rId5"/>
    <sheet name="Autobusy" sheetId="5" r:id="rId6"/>
  </sheets>
  <externalReferences>
    <externalReference r:id="rId7"/>
  </externalReferences>
  <definedNames>
    <definedName name="mancs">[1]INDEX!$A$61</definedName>
    <definedName name="mansc">[1]INDEX!$A$60</definedName>
    <definedName name="Mnth">[1]INDEX!$E$21</definedName>
    <definedName name="pickups">[1]INDEX!$A$59</definedName>
    <definedName name="Yr">[1]INDEX!$E$26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1" i="4" l="1"/>
  <c r="S52" i="4" s="1"/>
  <c r="T52" i="4" s="1"/>
  <c r="Q51" i="4"/>
  <c r="R51" i="4" s="1"/>
  <c r="Q52" i="4" l="1"/>
  <c r="R52" i="4" s="1"/>
  <c r="U51" i="4"/>
  <c r="T51" i="4"/>
  <c r="U52" i="4" l="1"/>
  <c r="J51" i="4"/>
  <c r="J52" i="4" s="1"/>
  <c r="F51" i="4"/>
  <c r="D51" i="4"/>
  <c r="G51" i="4" l="1"/>
  <c r="M26" i="4"/>
  <c r="N26" i="4" s="1"/>
  <c r="K26" i="4"/>
  <c r="L26" i="4" s="1"/>
  <c r="I26" i="4"/>
  <c r="F26" i="4"/>
  <c r="G26" i="4" s="1"/>
  <c r="D26" i="4"/>
  <c r="M25" i="4"/>
  <c r="N25" i="4" s="1"/>
  <c r="K25" i="4"/>
  <c r="L25" i="4" s="1"/>
  <c r="I25" i="4"/>
  <c r="F25" i="4"/>
  <c r="G25" i="4" s="1"/>
  <c r="D25" i="4"/>
  <c r="J25" i="4" l="1"/>
  <c r="J26" i="4"/>
  <c r="H51" i="4"/>
  <c r="O25" i="4"/>
  <c r="O26" i="4"/>
  <c r="D52" i="4"/>
  <c r="E25" i="4"/>
  <c r="E26" i="4"/>
  <c r="E51" i="4"/>
  <c r="K51" i="4" s="1"/>
  <c r="F52" i="4"/>
  <c r="G52" i="4" s="1"/>
  <c r="H25" i="4"/>
  <c r="H26" i="4"/>
  <c r="M16" i="5"/>
  <c r="N16" i="5" s="1"/>
  <c r="K16" i="5"/>
  <c r="L16" i="5" s="1"/>
  <c r="I16" i="5"/>
  <c r="F16" i="5"/>
  <c r="G16" i="5" s="1"/>
  <c r="D16" i="5"/>
  <c r="M15" i="5"/>
  <c r="N15" i="5" s="1"/>
  <c r="K15" i="5"/>
  <c r="L15" i="5" s="1"/>
  <c r="I15" i="5"/>
  <c r="J15" i="5" s="1"/>
  <c r="F15" i="5"/>
  <c r="G15" i="5" s="1"/>
  <c r="D15" i="5"/>
  <c r="M18" i="1"/>
  <c r="K18" i="1"/>
  <c r="K19" i="1" s="1"/>
  <c r="I18" i="1"/>
  <c r="I19" i="1" s="1"/>
  <c r="F18" i="1"/>
  <c r="G18" i="1" s="1"/>
  <c r="D18" i="1"/>
  <c r="E18" i="1" s="1"/>
  <c r="H52" i="4" l="1"/>
  <c r="E52" i="4"/>
  <c r="K52" i="4" s="1"/>
  <c r="L18" i="1"/>
  <c r="H15" i="5"/>
  <c r="O18" i="1"/>
  <c r="J16" i="5"/>
  <c r="L19" i="1"/>
  <c r="M19" i="1"/>
  <c r="N19" i="1" s="1"/>
  <c r="N18" i="1"/>
  <c r="O15" i="5"/>
  <c r="D19" i="1"/>
  <c r="E16" i="5"/>
  <c r="E15" i="5"/>
  <c r="F19" i="1"/>
  <c r="G19" i="1" s="1"/>
  <c r="H18" i="1"/>
  <c r="H16" i="5"/>
  <c r="O16" i="5"/>
  <c r="J18" i="1"/>
  <c r="O19" i="1" l="1"/>
  <c r="J19" i="1"/>
  <c r="H19" i="1"/>
  <c r="E19" i="1"/>
</calcChain>
</file>

<file path=xl/sharedStrings.xml><?xml version="1.0" encoding="utf-8"?>
<sst xmlns="http://schemas.openxmlformats.org/spreadsheetml/2006/main" count="600" uniqueCount="111">
  <si>
    <t>Pozycja</t>
  </si>
  <si>
    <t>Marka</t>
  </si>
  <si>
    <t>Udział %</t>
  </si>
  <si>
    <t>DAF</t>
  </si>
  <si>
    <t>MAN</t>
  </si>
  <si>
    <t>3.5T&lt;DMC&lt;16T</t>
  </si>
  <si>
    <t>DMC&gt;=16T</t>
  </si>
  <si>
    <t>PZPM*</t>
  </si>
  <si>
    <t>% zmiana r/r</t>
  </si>
  <si>
    <t>SAMOCHODY CIĘŻAROWE - RAZEM</t>
  </si>
  <si>
    <t>AUTOBUSY - RAZEM</t>
  </si>
  <si>
    <t>VOLVO</t>
  </si>
  <si>
    <t>MERCEDES-BENZ</t>
  </si>
  <si>
    <t>SCANIA</t>
  </si>
  <si>
    <t>RENAULT</t>
  </si>
  <si>
    <t>IVECO</t>
  </si>
  <si>
    <t>FIAT</t>
  </si>
  <si>
    <t>CITROEN</t>
  </si>
  <si>
    <t>PEUGEOT</t>
  </si>
  <si>
    <t>FORD</t>
  </si>
  <si>
    <t>VOLKSWAGEN</t>
  </si>
  <si>
    <t>OPEL</t>
  </si>
  <si>
    <t>SKODA</t>
  </si>
  <si>
    <t>samochody ciężarowe o DMC&gt;3,5t*</t>
  </si>
  <si>
    <t>samochody specjalne o DMC&gt;3,5t</t>
  </si>
  <si>
    <t>ciągniki samochodowe*</t>
  </si>
  <si>
    <t>PIERWSZE REJESTRACJE NOWYCH POJAZDÓW UŻYTKOWYCH O DMC&gt;3,5T</t>
  </si>
  <si>
    <t>RAZEM POJAZDY UŻYTKOWE</t>
  </si>
  <si>
    <t>sztuki</t>
  </si>
  <si>
    <t>Pierwsze rejestracje NOWYCH samochodów ciężarowych o DMC&gt;3,5T, udział w rynku %</t>
  </si>
  <si>
    <t>First Registrations of NEW Commercial Vehicles, GVW&gt;3.5T, Market Share %</t>
  </si>
  <si>
    <t>Segment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</si>
  <si>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</si>
  <si>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</si>
  <si>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</si>
  <si>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</si>
  <si>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</si>
  <si>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</si>
  <si>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</si>
  <si>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</si>
  <si>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</si>
  <si>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</si>
  <si>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Pierwsze rejestracje NOWYCH samochodów dostawczych o DMC&lt;=3,5T, udział w rynku %</t>
  </si>
  <si>
    <t>First Registrations of NEW Light Commercial Vehicles up to 3.5T, Market Share %</t>
  </si>
  <si>
    <t>First Registrations of NEW Buses, GVW&gt;3.5T, Market Share %</t>
  </si>
  <si>
    <t>Pierwsze rejestracje NOWYCH autobusów o DMC&gt;3,5T, udział w rynku %</t>
  </si>
  <si>
    <t>DACIA</t>
  </si>
  <si>
    <t>Sztuki / Units</t>
  </si>
  <si>
    <t>DMC&lt;=6T</t>
  </si>
  <si>
    <t>DMC&gt;6T</t>
  </si>
  <si>
    <t>Pierwsze rejestracje NOWYCH ciągników samochodowych o DMC&gt;3,5T, udział w rynku %</t>
  </si>
  <si>
    <t>First Registrations of NEW Road Tractors, GVW&gt;3.5T, Market Share %</t>
  </si>
  <si>
    <t>MITSUBISHI FUSO</t>
  </si>
  <si>
    <t>TOYOTA</t>
  </si>
  <si>
    <t>*/ Nie uwzgledniono rejestracji własnych marek krajowych producentów</t>
  </si>
  <si>
    <t>**Units of domestic bodybuilders on Mercedes-Benz chassis are included</t>
  </si>
  <si>
    <t>** Dane zawierają zabudowy krajowych producentów na podwoziu Mercedes-Benz</t>
  </si>
  <si>
    <t>SOLARIS</t>
  </si>
  <si>
    <t>*** Nie uwzgledniono rejestracji własnych marek krajowych producentów</t>
  </si>
  <si>
    <t>RAZEM 1-15</t>
  </si>
  <si>
    <t>NISSAN</t>
  </si>
  <si>
    <t>RAZEM / Sub Total 1-5</t>
  </si>
  <si>
    <t>Pierwsze rejestracje NOWYCH podwozi samochodowych o DMC&gt;3,5T, udział w rynku %</t>
  </si>
  <si>
    <t>First Registrations of NEW commercial vehicles (without Road Tractors), GVW&gt;3.5T, Market Share %</t>
  </si>
  <si>
    <t>* Źródło: analizy PZPM na podstawie CEP (MC)</t>
  </si>
  <si>
    <t>*Source: PZPM analysis based on Central Register of Vehicles, Ministry of  Digital Affairs</t>
  </si>
  <si>
    <t>PZPM na podstawie danych CEP (MC)</t>
  </si>
  <si>
    <t>ISUZU</t>
  </si>
  <si>
    <t>B.D / N.A</t>
  </si>
  <si>
    <t>Model</t>
  </si>
  <si>
    <t>Zmiana poz r/r</t>
  </si>
  <si>
    <t>Ch position y/y</t>
  </si>
  <si>
    <t>Renault Master</t>
  </si>
  <si>
    <t>Fiat Ducato</t>
  </si>
  <si>
    <t>Iveco Daily</t>
  </si>
  <si>
    <t>Peugeot Boxer</t>
  </si>
  <si>
    <t>Ford Transit</t>
  </si>
  <si>
    <t>RAZEM 1-10</t>
  </si>
  <si>
    <t>RAZEM / TOTAL</t>
  </si>
  <si>
    <t>RAZEM / Sub Total 1-7</t>
  </si>
  <si>
    <t>Mercedes-Benz Sprinter</t>
  </si>
  <si>
    <t>FORD TRUCKS</t>
  </si>
  <si>
    <t>KAMAZ</t>
  </si>
  <si>
    <t>Opel Movano</t>
  </si>
  <si>
    <t>Ford Transit Custom</t>
  </si>
  <si>
    <t>AUTOSAN</t>
  </si>
  <si>
    <t>Rejestracje nowych samochodów dostawczych do 3,5T, ranking modeli - 2020 narastająco</t>
  </si>
  <si>
    <t>Registrations of new LCV up to 3.5T, Top Models - 2020 YTD</t>
  </si>
  <si>
    <t>Zmiana poz
r/r</t>
  </si>
  <si>
    <t>Ch. Position
y/y</t>
  </si>
  <si>
    <t>Volkswagen Crafter</t>
  </si>
  <si>
    <t>First Registrations of NEW commercial vehicles (chassis - w/o Road Tractors), GVW&gt;3.5T, Market Share %</t>
  </si>
  <si>
    <t>Citroen Jumper</t>
  </si>
  <si>
    <t>Maj</t>
  </si>
  <si>
    <t>May</t>
  </si>
  <si>
    <t>HYMER</t>
  </si>
  <si>
    <t>MITSUBISHI</t>
  </si>
  <si>
    <t>Rejestracje nowych samochodów dostawczych do 3,5T, ranking modeli - Maj 2020</t>
  </si>
  <si>
    <t>Registrations of new LCV up to 3.5T, Top Models - May 2020</t>
  </si>
  <si>
    <t>2020
Cze</t>
  </si>
  <si>
    <t>2019
Cze</t>
  </si>
  <si>
    <t>2020
Sty - Cze</t>
  </si>
  <si>
    <t>2019
Sty - Cze</t>
  </si>
  <si>
    <t>Czerwiec</t>
  </si>
  <si>
    <t>Rok narastająco Styczeń - Czerwiec</t>
  </si>
  <si>
    <t>June</t>
  </si>
  <si>
    <t>YTD January - June</t>
  </si>
  <si>
    <t>Cze/Maj
Zmiana %</t>
  </si>
  <si>
    <t>Jun/May Ch %</t>
  </si>
  <si>
    <t>Cze/Maj
Zmiana poz</t>
  </si>
  <si>
    <t>Jun/May Ch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</si>
</sst>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_-* #,##0.00_-;\-* #,##0.00_-;_-* &quot;-&quot;??_-;_-@_-"/>
    <numFmt numFmtId="165" formatCode="0.0%"/>
    <numFmt numFmtId="166" formatCode="_-* #,##0\ _z_ł_-;\-* #,##0\ _z_ł_-;_-* &quot;-&quot;??\ _z_ł_-;_-@_-"/>
    <numFmt numFmtId="167" formatCode="_(* #,##0.00_);_(* \(#,##0.00\);_(* &quot;-&quot;??_);_(@_)"/>
    <numFmt numFmtId="168" formatCode="dd\/mm\/yyyy"/>
  </numFmts>
  <fonts count="2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</font>
    <font>
      <sz val="8"/>
      <name val="Calibri"/>
      <family val="2"/>
      <charset val="238"/>
    </font>
    <font>
      <b/>
      <sz val="11"/>
      <name val="Tahoma"/>
      <family val="2"/>
      <charset val="238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20"/>
      <color rgb="FFFF0000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1"/>
      <color theme="1" tint="0.499984740745262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0" tint="-0.49998474074526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12" fillId="0" borderId="0"/>
    <xf numFmtId="167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NumberFormat="1"/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wrapText="1"/>
    </xf>
    <xf numFmtId="0" fontId="13" fillId="0" borderId="3" xfId="0" applyFont="1" applyBorder="1" applyAlignment="1">
      <alignment horizontal="left" wrapText="1" indent="1"/>
    </xf>
    <xf numFmtId="0" fontId="13" fillId="0" borderId="5" xfId="0" applyFont="1" applyBorder="1" applyAlignment="1">
      <alignment horizontal="left" wrapText="1" indent="1"/>
    </xf>
    <xf numFmtId="0" fontId="13" fillId="2" borderId="3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wrapText="1"/>
    </xf>
    <xf numFmtId="0" fontId="14" fillId="0" borderId="16" xfId="4" applyFont="1" applyFill="1" applyBorder="1" applyAlignment="1">
      <alignment horizontal="right" vertical="center"/>
    </xf>
    <xf numFmtId="0" fontId="3" fillId="0" borderId="5" xfId="4" applyNumberFormat="1" applyFont="1" applyFill="1" applyBorder="1" applyAlignment="1">
      <alignment vertical="center"/>
    </xf>
    <xf numFmtId="10" fontId="3" fillId="0" borderId="10" xfId="7" applyNumberFormat="1" applyFont="1" applyFill="1" applyBorder="1" applyAlignment="1">
      <alignment vertical="center"/>
    </xf>
    <xf numFmtId="165" fontId="3" fillId="0" borderId="6" xfId="7" applyNumberFormat="1" applyFont="1" applyFill="1" applyBorder="1" applyAlignment="1">
      <alignment vertical="center"/>
    </xf>
    <xf numFmtId="9" fontId="4" fillId="2" borderId="13" xfId="4" applyNumberFormat="1" applyFont="1" applyFill="1" applyBorder="1" applyAlignment="1">
      <alignment vertical="center"/>
    </xf>
    <xf numFmtId="165" fontId="4" fillId="2" borderId="17" xfId="4" applyNumberFormat="1" applyFont="1" applyFill="1" applyBorder="1" applyAlignment="1">
      <alignment vertical="center"/>
    </xf>
    <xf numFmtId="165" fontId="4" fillId="2" borderId="13" xfId="4" applyNumberFormat="1" applyFont="1" applyFill="1" applyBorder="1" applyAlignment="1">
      <alignment vertical="center"/>
    </xf>
    <xf numFmtId="0" fontId="16" fillId="0" borderId="0" xfId="0" applyFont="1"/>
    <xf numFmtId="0" fontId="8" fillId="0" borderId="0" xfId="4" applyFont="1" applyFill="1" applyBorder="1" applyAlignment="1">
      <alignment vertical="center"/>
    </xf>
    <xf numFmtId="9" fontId="3" fillId="2" borderId="13" xfId="4" applyNumberFormat="1" applyFont="1" applyFill="1" applyBorder="1" applyAlignment="1">
      <alignment vertical="center"/>
    </xf>
    <xf numFmtId="165" fontId="3" fillId="2" borderId="17" xfId="4" applyNumberFormat="1" applyFont="1" applyFill="1" applyBorder="1" applyAlignment="1">
      <alignment vertical="center"/>
    </xf>
    <xf numFmtId="165" fontId="3" fillId="2" borderId="13" xfId="4" applyNumberFormat="1" applyFont="1" applyFill="1" applyBorder="1" applyAlignment="1">
      <alignment vertical="center"/>
    </xf>
    <xf numFmtId="9" fontId="3" fillId="2" borderId="20" xfId="4" applyNumberFormat="1" applyFont="1" applyFill="1" applyBorder="1" applyAlignment="1">
      <alignment vertical="center"/>
    </xf>
    <xf numFmtId="165" fontId="3" fillId="2" borderId="20" xfId="4" applyNumberFormat="1" applyFont="1" applyFill="1" applyBorder="1" applyAlignment="1">
      <alignment vertical="center"/>
    </xf>
    <xf numFmtId="165" fontId="4" fillId="2" borderId="20" xfId="4" applyNumberFormat="1" applyFont="1" applyFill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/>
    <xf numFmtId="0" fontId="2" fillId="0" borderId="0" xfId="4" applyFont="1" applyFill="1"/>
    <xf numFmtId="0" fontId="2" fillId="0" borderId="0" xfId="4" applyFont="1" applyFill="1" applyBorder="1"/>
    <xf numFmtId="0" fontId="0" fillId="0" borderId="0" xfId="0" applyBorder="1"/>
    <xf numFmtId="0" fontId="3" fillId="0" borderId="1" xfId="4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165" fontId="3" fillId="0" borderId="13" xfId="7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65" fontId="3" fillId="0" borderId="10" xfId="7" applyNumberFormat="1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Fill="1" applyBorder="1" applyAlignment="1">
      <alignment horizontal="left"/>
    </xf>
    <xf numFmtId="0" fontId="14" fillId="0" borderId="16" xfId="4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vertical="center" wrapText="1" shrinkToFit="1"/>
    </xf>
    <xf numFmtId="3" fontId="3" fillId="2" borderId="1" xfId="4" applyNumberFormat="1" applyFont="1" applyFill="1" applyBorder="1" applyAlignment="1">
      <alignment vertical="center"/>
    </xf>
    <xf numFmtId="3" fontId="4" fillId="2" borderId="1" xfId="4" applyNumberFormat="1" applyFont="1" applyFill="1" applyBorder="1" applyAlignment="1">
      <alignment vertical="center"/>
    </xf>
    <xf numFmtId="0" fontId="18" fillId="0" borderId="0" xfId="0" applyFont="1"/>
    <xf numFmtId="0" fontId="19" fillId="0" borderId="0" xfId="3" applyFont="1" applyAlignment="1">
      <alignment horizontal="center" vertical="top"/>
    </xf>
    <xf numFmtId="165" fontId="4" fillId="2" borderId="1" xfId="4" applyNumberFormat="1" applyFont="1" applyFill="1" applyBorder="1" applyAlignment="1">
      <alignment vertical="center"/>
    </xf>
    <xf numFmtId="0" fontId="23" fillId="0" borderId="0" xfId="3" applyFont="1"/>
    <xf numFmtId="0" fontId="4" fillId="0" borderId="0" xfId="4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/>
    </xf>
    <xf numFmtId="165" fontId="4" fillId="2" borderId="6" xfId="4" applyNumberFormat="1" applyFont="1" applyFill="1" applyBorder="1" applyAlignment="1">
      <alignment vertical="center"/>
    </xf>
    <xf numFmtId="165" fontId="4" fillId="2" borderId="9" xfId="4" applyNumberFormat="1" applyFont="1" applyFill="1" applyBorder="1" applyAlignment="1">
      <alignment vertical="center"/>
    </xf>
    <xf numFmtId="165" fontId="3" fillId="0" borderId="2" xfId="7" applyNumberFormat="1" applyFont="1" applyFill="1" applyBorder="1" applyAlignment="1">
      <alignment vertical="center"/>
    </xf>
    <xf numFmtId="10" fontId="3" fillId="0" borderId="13" xfId="7" applyNumberFormat="1" applyFont="1" applyFill="1" applyBorder="1" applyAlignment="1">
      <alignment vertical="center"/>
    </xf>
    <xf numFmtId="3" fontId="3" fillId="0" borderId="1" xfId="4" applyNumberFormat="1" applyFont="1" applyFill="1" applyBorder="1" applyAlignment="1">
      <alignment vertical="center"/>
    </xf>
    <xf numFmtId="3" fontId="4" fillId="2" borderId="5" xfId="4" applyNumberFormat="1" applyFont="1" applyFill="1" applyBorder="1" applyAlignment="1">
      <alignment vertical="center"/>
    </xf>
    <xf numFmtId="3" fontId="4" fillId="2" borderId="9" xfId="4" applyNumberFormat="1" applyFont="1" applyFill="1" applyBorder="1" applyAlignment="1">
      <alignment vertical="center"/>
    </xf>
    <xf numFmtId="0" fontId="13" fillId="0" borderId="0" xfId="11" applyFont="1" applyFill="1" applyBorder="1" applyAlignment="1">
      <alignment horizontal="left"/>
    </xf>
    <xf numFmtId="0" fontId="15" fillId="2" borderId="9" xfId="4" applyFont="1" applyFill="1" applyBorder="1" applyAlignment="1">
      <alignment horizontal="center" vertical="center" wrapText="1"/>
    </xf>
    <xf numFmtId="0" fontId="15" fillId="2" borderId="9" xfId="4" applyFont="1" applyFill="1" applyBorder="1" applyAlignment="1">
      <alignment horizontal="center" vertical="top" wrapText="1"/>
    </xf>
    <xf numFmtId="0" fontId="3" fillId="2" borderId="8" xfId="4" applyFont="1" applyFill="1" applyBorder="1" applyAlignment="1">
      <alignment horizontal="center" wrapText="1"/>
    </xf>
    <xf numFmtId="0" fontId="3" fillId="2" borderId="15" xfId="4" applyFont="1" applyFill="1" applyBorder="1" applyAlignment="1">
      <alignment horizontal="center" wrapText="1"/>
    </xf>
    <xf numFmtId="0" fontId="13" fillId="2" borderId="7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NumberFormat="1" applyFill="1"/>
    <xf numFmtId="165" fontId="13" fillId="0" borderId="2" xfId="24" applyNumberFormat="1" applyFont="1" applyBorder="1" applyAlignment="1">
      <alignment horizontal="center"/>
    </xf>
    <xf numFmtId="165" fontId="13" fillId="0" borderId="4" xfId="24" applyNumberFormat="1" applyFont="1" applyBorder="1" applyAlignment="1">
      <alignment horizontal="center"/>
    </xf>
    <xf numFmtId="165" fontId="13" fillId="0" borderId="6" xfId="24" applyNumberFormat="1" applyFont="1" applyBorder="1" applyAlignment="1">
      <alignment horizontal="center"/>
    </xf>
    <xf numFmtId="165" fontId="13" fillId="2" borderId="2" xfId="24" applyNumberFormat="1" applyFont="1" applyFill="1" applyBorder="1" applyAlignment="1">
      <alignment horizontal="center"/>
    </xf>
    <xf numFmtId="168" fontId="0" fillId="0" borderId="0" xfId="0" applyNumberFormat="1"/>
    <xf numFmtId="0" fontId="3" fillId="0" borderId="11" xfId="4" applyFont="1" applyBorder="1" applyAlignment="1">
      <alignment horizontal="center" vertical="center"/>
    </xf>
    <xf numFmtId="0" fontId="3" fillId="0" borderId="12" xfId="4" applyFont="1" applyBorder="1" applyAlignment="1">
      <alignment vertical="center"/>
    </xf>
    <xf numFmtId="3" fontId="3" fillId="0" borderId="11" xfId="4" applyNumberFormat="1" applyFont="1" applyBorder="1" applyAlignment="1">
      <alignment vertical="center"/>
    </xf>
    <xf numFmtId="10" fontId="3" fillId="0" borderId="8" xfId="7" applyNumberFormat="1" applyFont="1" applyBorder="1" applyAlignment="1">
      <alignment vertical="center"/>
    </xf>
    <xf numFmtId="10" fontId="3" fillId="0" borderId="15" xfId="7" applyNumberFormat="1" applyFont="1" applyBorder="1" applyAlignment="1">
      <alignment vertical="center"/>
    </xf>
    <xf numFmtId="165" fontId="3" fillId="0" borderId="12" xfId="7" applyNumberFormat="1" applyFont="1" applyBorder="1" applyAlignment="1">
      <alignment vertical="center"/>
    </xf>
    <xf numFmtId="3" fontId="3" fillId="0" borderId="15" xfId="4" applyNumberFormat="1" applyFont="1" applyBorder="1" applyAlignment="1">
      <alignment vertical="center"/>
    </xf>
    <xf numFmtId="165" fontId="3" fillId="0" borderId="15" xfId="7" applyNumberFormat="1" applyFont="1" applyBorder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vertical="center"/>
    </xf>
    <xf numFmtId="3" fontId="3" fillId="0" borderId="3" xfId="4" applyNumberFormat="1" applyFont="1" applyBorder="1" applyAlignment="1">
      <alignment vertical="center"/>
    </xf>
    <xf numFmtId="10" fontId="3" fillId="0" borderId="7" xfId="7" applyNumberFormat="1" applyFont="1" applyBorder="1" applyAlignment="1">
      <alignment vertical="center"/>
    </xf>
    <xf numFmtId="10" fontId="3" fillId="0" borderId="0" xfId="7" applyNumberFormat="1" applyFont="1" applyBorder="1" applyAlignment="1">
      <alignment vertical="center"/>
    </xf>
    <xf numFmtId="165" fontId="3" fillId="0" borderId="4" xfId="7" applyNumberFormat="1" applyFont="1" applyBorder="1" applyAlignment="1">
      <alignment vertical="center"/>
    </xf>
    <xf numFmtId="3" fontId="3" fillId="0" borderId="0" xfId="4" applyNumberFormat="1" applyFont="1" applyBorder="1" applyAlignment="1">
      <alignment vertical="center"/>
    </xf>
    <xf numFmtId="165" fontId="3" fillId="0" borderId="0" xfId="7" applyNumberFormat="1" applyFont="1" applyBorder="1" applyAlignment="1">
      <alignment vertical="center"/>
    </xf>
    <xf numFmtId="9" fontId="4" fillId="2" borderId="10" xfId="7" applyFont="1" applyFill="1" applyBorder="1" applyAlignment="1">
      <alignment vertical="center"/>
    </xf>
    <xf numFmtId="9" fontId="4" fillId="2" borderId="9" xfId="7" applyFont="1" applyFill="1" applyBorder="1" applyAlignment="1">
      <alignment vertical="center"/>
    </xf>
    <xf numFmtId="0" fontId="3" fillId="0" borderId="11" xfId="4" applyFont="1" applyBorder="1" applyAlignment="1">
      <alignment vertical="center"/>
    </xf>
    <xf numFmtId="0" fontId="3" fillId="0" borderId="15" xfId="4" applyFont="1" applyBorder="1" applyAlignment="1">
      <alignment vertical="center"/>
    </xf>
    <xf numFmtId="0" fontId="3" fillId="0" borderId="3" xfId="4" applyFont="1" applyBorder="1" applyAlignment="1">
      <alignment vertical="center"/>
    </xf>
    <xf numFmtId="0" fontId="3" fillId="0" borderId="0" xfId="4" applyFont="1" applyAlignment="1">
      <alignment vertical="center"/>
    </xf>
    <xf numFmtId="10" fontId="3" fillId="0" borderId="0" xfId="7" applyNumberFormat="1" applyFont="1" applyAlignment="1">
      <alignment vertical="center"/>
    </xf>
    <xf numFmtId="165" fontId="3" fillId="0" borderId="0" xfId="7" applyNumberFormat="1" applyFont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5" xfId="4" applyFont="1" applyBorder="1" applyAlignment="1">
      <alignment vertical="center"/>
    </xf>
    <xf numFmtId="10" fontId="3" fillId="0" borderId="10" xfId="24" applyNumberFormat="1" applyFont="1" applyBorder="1" applyAlignment="1">
      <alignment vertical="center"/>
    </xf>
    <xf numFmtId="165" fontId="3" fillId="0" borderId="18" xfId="7" applyNumberFormat="1" applyFont="1" applyBorder="1" applyAlignment="1">
      <alignment vertical="center"/>
    </xf>
    <xf numFmtId="165" fontId="3" fillId="0" borderId="19" xfId="7" applyNumberFormat="1" applyFont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1" xfId="4" applyFont="1" applyFill="1" applyBorder="1" applyAlignment="1">
      <alignment vertical="center"/>
    </xf>
    <xf numFmtId="10" fontId="3" fillId="0" borderId="10" xfId="4" applyNumberFormat="1" applyFont="1" applyBorder="1" applyAlignment="1">
      <alignment vertical="center"/>
    </xf>
    <xf numFmtId="165" fontId="3" fillId="0" borderId="10" xfId="4" applyNumberFormat="1" applyFont="1" applyBorder="1" applyAlignment="1">
      <alignment vertical="center"/>
    </xf>
    <xf numFmtId="0" fontId="4" fillId="2" borderId="2" xfId="4" applyFont="1" applyFill="1" applyBorder="1" applyAlignment="1">
      <alignment vertical="center"/>
    </xf>
    <xf numFmtId="3" fontId="3" fillId="0" borderId="0" xfId="4" applyNumberFormat="1" applyFont="1" applyAlignment="1">
      <alignment vertical="center"/>
    </xf>
    <xf numFmtId="0" fontId="3" fillId="0" borderId="5" xfId="4" applyFont="1" applyBorder="1" applyAlignment="1">
      <alignment horizontal="center" vertical="center"/>
    </xf>
    <xf numFmtId="3" fontId="3" fillId="0" borderId="5" xfId="4" applyNumberFormat="1" applyFont="1" applyBorder="1" applyAlignment="1">
      <alignment vertical="center"/>
    </xf>
    <xf numFmtId="10" fontId="3" fillId="0" borderId="10" xfId="7" applyNumberFormat="1" applyFont="1" applyBorder="1" applyAlignment="1">
      <alignment vertical="center"/>
    </xf>
    <xf numFmtId="10" fontId="3" fillId="0" borderId="9" xfId="7" applyNumberFormat="1" applyFont="1" applyBorder="1" applyAlignment="1">
      <alignment vertical="center"/>
    </xf>
    <xf numFmtId="165" fontId="3" fillId="0" borderId="6" xfId="7" applyNumberFormat="1" applyFont="1" applyBorder="1" applyAlignment="1">
      <alignment vertical="center"/>
    </xf>
    <xf numFmtId="3" fontId="3" fillId="0" borderId="9" xfId="4" applyNumberFormat="1" applyFont="1" applyBorder="1" applyAlignment="1">
      <alignment vertical="center"/>
    </xf>
    <xf numFmtId="165" fontId="3" fillId="0" borderId="9" xfId="7" applyNumberFormat="1" applyFont="1" applyBorder="1" applyAlignment="1">
      <alignment vertical="center"/>
    </xf>
    <xf numFmtId="0" fontId="2" fillId="0" borderId="0" xfId="4"/>
    <xf numFmtId="0" fontId="14" fillId="0" borderId="0" xfId="4" applyFont="1" applyAlignment="1">
      <alignment horizontal="right" vertical="center"/>
    </xf>
    <xf numFmtId="0" fontId="3" fillId="2" borderId="0" xfId="4" applyFont="1" applyFill="1" applyAlignment="1">
      <alignment horizontal="center" wrapText="1"/>
    </xf>
    <xf numFmtId="0" fontId="13" fillId="2" borderId="0" xfId="4" applyFont="1" applyFill="1" applyAlignment="1">
      <alignment horizontal="center" vertical="center" wrapText="1"/>
    </xf>
    <xf numFmtId="165" fontId="3" fillId="0" borderId="11" xfId="7" applyNumberFormat="1" applyFont="1" applyBorder="1" applyAlignment="1">
      <alignment vertical="center"/>
    </xf>
    <xf numFmtId="1" fontId="3" fillId="0" borderId="12" xfId="7" applyNumberFormat="1" applyFont="1" applyBorder="1" applyAlignment="1">
      <alignment horizontal="center"/>
    </xf>
    <xf numFmtId="165" fontId="3" fillId="0" borderId="8" xfId="7" applyNumberFormat="1" applyFont="1" applyBorder="1" applyAlignment="1">
      <alignment vertical="center"/>
    </xf>
    <xf numFmtId="1" fontId="3" fillId="0" borderId="8" xfId="7" applyNumberFormat="1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165" fontId="3" fillId="0" borderId="3" xfId="7" applyNumberFormat="1" applyFont="1" applyBorder="1" applyAlignment="1">
      <alignment vertical="center"/>
    </xf>
    <xf numFmtId="1" fontId="3" fillId="0" borderId="4" xfId="7" applyNumberFormat="1" applyFont="1" applyBorder="1" applyAlignment="1">
      <alignment horizontal="center"/>
    </xf>
    <xf numFmtId="165" fontId="3" fillId="0" borderId="7" xfId="7" applyNumberFormat="1" applyFont="1" applyBorder="1" applyAlignment="1">
      <alignment vertical="center"/>
    </xf>
    <xf numFmtId="1" fontId="3" fillId="0" borderId="7" xfId="7" applyNumberFormat="1" applyFont="1" applyBorder="1" applyAlignment="1">
      <alignment horizontal="center"/>
    </xf>
    <xf numFmtId="165" fontId="3" fillId="0" borderId="5" xfId="7" applyNumberFormat="1" applyFont="1" applyBorder="1" applyAlignment="1">
      <alignment vertical="center"/>
    </xf>
    <xf numFmtId="1" fontId="3" fillId="0" borderId="6" xfId="7" applyNumberFormat="1" applyFont="1" applyBorder="1" applyAlignment="1">
      <alignment horizontal="center"/>
    </xf>
    <xf numFmtId="165" fontId="3" fillId="0" borderId="10" xfId="7" applyNumberFormat="1" applyFont="1" applyBorder="1" applyAlignment="1">
      <alignment vertical="center"/>
    </xf>
    <xf numFmtId="1" fontId="3" fillId="0" borderId="10" xfId="7" applyNumberFormat="1" applyFont="1" applyBorder="1" applyAlignment="1">
      <alignment horizontal="center"/>
    </xf>
    <xf numFmtId="0" fontId="3" fillId="0" borderId="12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3" fontId="3" fillId="0" borderId="1" xfId="4" applyNumberFormat="1" applyFont="1" applyBorder="1" applyAlignment="1">
      <alignment vertical="center"/>
    </xf>
    <xf numFmtId="1" fontId="3" fillId="0" borderId="1" xfId="4" applyNumberFormat="1" applyFont="1" applyBorder="1" applyAlignment="1">
      <alignment vertical="center"/>
    </xf>
    <xf numFmtId="0" fontId="3" fillId="0" borderId="1" xfId="4" applyFont="1" applyBorder="1" applyAlignment="1">
      <alignment vertical="center"/>
    </xf>
    <xf numFmtId="9" fontId="4" fillId="2" borderId="14" xfId="7" applyFont="1" applyFill="1" applyBorder="1" applyAlignment="1">
      <alignment vertical="center"/>
    </xf>
    <xf numFmtId="0" fontId="4" fillId="2" borderId="13" xfId="4" applyFont="1" applyFill="1" applyBorder="1" applyAlignment="1">
      <alignment vertical="center"/>
    </xf>
    <xf numFmtId="166" fontId="5" fillId="2" borderId="2" xfId="32" applyNumberFormat="1" applyFont="1" applyFill="1" applyBorder="1" applyAlignment="1">
      <alignment horizontal="center" vertical="center" wrapText="1"/>
    </xf>
    <xf numFmtId="166" fontId="13" fillId="0" borderId="2" xfId="32" applyNumberFormat="1" applyFont="1" applyBorder="1" applyAlignment="1">
      <alignment horizontal="center"/>
    </xf>
    <xf numFmtId="166" fontId="13" fillId="0" borderId="4" xfId="32" applyNumberFormat="1" applyFont="1" applyBorder="1" applyAlignment="1">
      <alignment horizontal="center"/>
    </xf>
    <xf numFmtId="166" fontId="13" fillId="2" borderId="2" xfId="32" applyNumberFormat="1" applyFont="1" applyFill="1" applyBorder="1" applyAlignment="1">
      <alignment horizontal="center"/>
    </xf>
    <xf numFmtId="0" fontId="3" fillId="0" borderId="5" xfId="4" applyFont="1" applyBorder="1"/>
    <xf numFmtId="0" fontId="13" fillId="0" borderId="0" xfId="0" applyFont="1" applyAlignment="1">
      <alignment horizontal="left" vertical="top"/>
    </xf>
    <xf numFmtId="0" fontId="3" fillId="0" borderId="9" xfId="4" applyFont="1" applyBorder="1" applyAlignment="1">
      <alignment vertical="center"/>
    </xf>
    <xf numFmtId="10" fontId="3" fillId="0" borderId="14" xfId="7" applyNumberFormat="1" applyFont="1" applyFill="1" applyBorder="1" applyAlignment="1">
      <alignment vertical="center"/>
    </xf>
    <xf numFmtId="165" fontId="3" fillId="0" borderId="14" xfId="7" applyNumberFormat="1" applyFont="1" applyFill="1" applyBorder="1" applyAlignment="1">
      <alignment vertical="center"/>
    </xf>
    <xf numFmtId="165" fontId="3" fillId="0" borderId="1" xfId="7" applyNumberFormat="1" applyFont="1" applyFill="1" applyBorder="1" applyAlignment="1">
      <alignment vertical="center"/>
    </xf>
    <xf numFmtId="0" fontId="3" fillId="0" borderId="13" xfId="7" applyNumberFormat="1" applyFont="1" applyFill="1" applyBorder="1" applyAlignment="1">
      <alignment vertical="center"/>
    </xf>
    <xf numFmtId="0" fontId="3" fillId="0" borderId="2" xfId="4" applyFont="1" applyBorder="1" applyAlignment="1">
      <alignment vertical="center"/>
    </xf>
    <xf numFmtId="165" fontId="4" fillId="2" borderId="2" xfId="4" applyNumberFormat="1" applyFont="1" applyFill="1" applyBorder="1" applyAlignment="1">
      <alignment vertical="center"/>
    </xf>
    <xf numFmtId="1" fontId="3" fillId="0" borderId="2" xfId="4" applyNumberFormat="1" applyFont="1" applyBorder="1" applyAlignment="1">
      <alignment vertical="center"/>
    </xf>
    <xf numFmtId="0" fontId="4" fillId="0" borderId="0" xfId="4" applyFont="1" applyAlignment="1">
      <alignment vertical="center"/>
    </xf>
    <xf numFmtId="0" fontId="14" fillId="0" borderId="16" xfId="4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2" fillId="0" borderId="0" xfId="4" applyFont="1"/>
    <xf numFmtId="0" fontId="3" fillId="2" borderId="3" xfId="4" applyFont="1" applyFill="1" applyBorder="1" applyAlignment="1">
      <alignment horizontal="center" vertical="center" wrapText="1"/>
    </xf>
    <xf numFmtId="0" fontId="3" fillId="2" borderId="15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10" xfId="4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0" fontId="4" fillId="2" borderId="13" xfId="4" applyNumberFormat="1" applyFont="1" applyFill="1" applyBorder="1" applyAlignment="1">
      <alignment horizontal="center" vertical="center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13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wrapText="1"/>
    </xf>
    <xf numFmtId="0" fontId="20" fillId="2" borderId="3" xfId="4" applyFont="1" applyFill="1" applyBorder="1" applyAlignment="1">
      <alignment horizontal="center" vertical="top"/>
    </xf>
    <xf numFmtId="0" fontId="20" fillId="2" borderId="5" xfId="4" applyFont="1" applyFill="1" applyBorder="1" applyAlignment="1">
      <alignment horizontal="center" vertical="top"/>
    </xf>
    <xf numFmtId="0" fontId="15" fillId="2" borderId="4" xfId="4" applyFont="1" applyFill="1" applyBorder="1" applyAlignment="1">
      <alignment horizontal="center" vertical="top" wrapText="1"/>
    </xf>
    <xf numFmtId="0" fontId="15" fillId="2" borderId="6" xfId="4" applyFont="1" applyFill="1" applyBorder="1" applyAlignment="1">
      <alignment horizontal="center" vertical="top" wrapText="1"/>
    </xf>
    <xf numFmtId="0" fontId="15" fillId="2" borderId="3" xfId="4" applyFont="1" applyFill="1" applyBorder="1" applyAlignment="1">
      <alignment horizontal="center" vertical="center" wrapText="1"/>
    </xf>
    <xf numFmtId="0" fontId="15" fillId="2" borderId="5" xfId="4" applyFont="1" applyFill="1" applyBorder="1" applyAlignment="1">
      <alignment horizontal="center" vertical="center" wrapText="1"/>
    </xf>
    <xf numFmtId="0" fontId="15" fillId="2" borderId="7" xfId="4" applyFont="1" applyFill="1" applyBorder="1" applyAlignment="1">
      <alignment horizontal="center" vertical="top" wrapText="1"/>
    </xf>
    <xf numFmtId="0" fontId="15" fillId="2" borderId="10" xfId="4" applyFont="1" applyFill="1" applyBorder="1" applyAlignment="1">
      <alignment horizontal="center" vertical="top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4" fillId="2" borderId="11" xfId="4" applyFont="1" applyFill="1" applyBorder="1" applyAlignment="1">
      <alignment horizontal="center" wrapText="1"/>
    </xf>
    <xf numFmtId="0" fontId="4" fillId="2" borderId="3" xfId="4" applyFont="1" applyFill="1" applyBorder="1" applyAlignment="1">
      <alignment horizontal="center" wrapText="1"/>
    </xf>
    <xf numFmtId="0" fontId="4" fillId="2" borderId="12" xfId="4" applyFont="1" applyFill="1" applyBorder="1" applyAlignment="1">
      <alignment horizontal="center" wrapText="1"/>
    </xf>
    <xf numFmtId="0" fontId="4" fillId="2" borderId="4" xfId="4" applyFont="1" applyFill="1" applyBorder="1" applyAlignment="1">
      <alignment horizontal="center" wrapText="1"/>
    </xf>
    <xf numFmtId="0" fontId="21" fillId="2" borderId="11" xfId="4" applyFont="1" applyFill="1" applyBorder="1" applyAlignment="1">
      <alignment horizontal="center" vertical="center"/>
    </xf>
    <xf numFmtId="0" fontId="21" fillId="2" borderId="15" xfId="4" applyFont="1" applyFill="1" applyBorder="1" applyAlignment="1">
      <alignment horizontal="center" vertical="center"/>
    </xf>
    <xf numFmtId="0" fontId="21" fillId="2" borderId="8" xfId="4" applyFont="1" applyFill="1" applyBorder="1" applyAlignment="1">
      <alignment horizontal="center" vertical="center"/>
    </xf>
    <xf numFmtId="0" fontId="3" fillId="2" borderId="15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2" fillId="2" borderId="8" xfId="4" applyFill="1" applyBorder="1" applyAlignment="1">
      <alignment horizontal="center" vertical="center" wrapText="1"/>
    </xf>
    <xf numFmtId="0" fontId="2" fillId="2" borderId="7" xfId="4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/>
    </xf>
    <xf numFmtId="0" fontId="22" fillId="0" borderId="0" xfId="4" applyFont="1" applyFill="1" applyBorder="1" applyAlignment="1">
      <alignment horizontal="center" vertical="center"/>
    </xf>
    <xf numFmtId="0" fontId="20" fillId="2" borderId="5" xfId="4" applyFont="1" applyFill="1" applyBorder="1" applyAlignment="1">
      <alignment horizontal="center" vertical="center"/>
    </xf>
    <xf numFmtId="0" fontId="20" fillId="2" borderId="9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top"/>
    </xf>
    <xf numFmtId="0" fontId="20" fillId="2" borderId="6" xfId="4" applyFont="1" applyFill="1" applyBorder="1" applyAlignment="1">
      <alignment horizontal="center" vertical="top"/>
    </xf>
    <xf numFmtId="0" fontId="8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3" fillId="2" borderId="1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2" fillId="2" borderId="0" xfId="4" applyFill="1" applyAlignment="1">
      <alignment horizontal="center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13" xfId="4" applyFont="1" applyFill="1" applyBorder="1" applyAlignment="1">
      <alignment horizontal="center" vertical="center"/>
    </xf>
    <xf numFmtId="0" fontId="15" fillId="2" borderId="5" xfId="4" applyFont="1" applyFill="1" applyBorder="1" applyAlignment="1">
      <alignment horizontal="center" vertical="top" wrapText="1"/>
    </xf>
    <xf numFmtId="0" fontId="15" fillId="2" borderId="4" xfId="4" applyFont="1" applyFill="1" applyBorder="1" applyAlignment="1">
      <alignment horizontal="center" vertical="center" wrapText="1"/>
    </xf>
    <xf numFmtId="0" fontId="15" fillId="2" borderId="6" xfId="4" applyFont="1" applyFill="1" applyBorder="1" applyAlignment="1">
      <alignment horizontal="center" vertical="center" wrapText="1"/>
    </xf>
    <xf numFmtId="0" fontId="25" fillId="2" borderId="4" xfId="4" applyFont="1" applyFill="1" applyBorder="1" applyAlignment="1">
      <alignment horizontal="center" wrapText="1"/>
    </xf>
    <xf numFmtId="0" fontId="25" fillId="2" borderId="6" xfId="4" applyFont="1" applyFill="1" applyBorder="1" applyAlignment="1">
      <alignment horizontal="center" wrapText="1"/>
    </xf>
    <xf numFmtId="0" fontId="22" fillId="0" borderId="9" xfId="4" applyFont="1" applyFill="1" applyBorder="1" applyAlignment="1">
      <alignment horizontal="center" vertical="center"/>
    </xf>
    <xf numFmtId="0" fontId="2" fillId="2" borderId="12" xfId="4" applyFill="1" applyBorder="1" applyAlignment="1">
      <alignment horizontal="center" wrapText="1"/>
    </xf>
    <xf numFmtId="0" fontId="2" fillId="2" borderId="4" xfId="4" applyFill="1" applyBorder="1" applyAlignment="1">
      <alignment horizontal="center" wrapText="1"/>
    </xf>
    <xf numFmtId="0" fontId="4" fillId="0" borderId="0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</cellXfs>
  <cellStyles count="33">
    <cellStyle name="Dziesiętny" xfId="32" builtinId="3"/>
    <cellStyle name="Dziesiętny 2" xfId="1"/>
    <cellStyle name="Dziesiętny 2 2" xfId="14"/>
    <cellStyle name="Dziesiętny 2 3" xfId="26"/>
    <cellStyle name="Dziesiętny 2 4" xfId="13"/>
    <cellStyle name="Dziesiętny 3" xfId="2"/>
    <cellStyle name="Dziesiętny 3 2" xfId="27"/>
    <cellStyle name="Dziesiętny 3 3" xfId="12"/>
    <cellStyle name="Dziesiętny 4" xfId="25"/>
    <cellStyle name="Hiperłącze" xfId="3" builtinId="8"/>
    <cellStyle name="Hiperłącze 2" xfId="28"/>
    <cellStyle name="Normalny" xfId="0" builtinId="0"/>
    <cellStyle name="Normalny 2" xfId="4"/>
    <cellStyle name="Normalny 3" xfId="5"/>
    <cellStyle name="Normalny 3 2" xfId="15"/>
    <cellStyle name="Normalny 4" xfId="6"/>
    <cellStyle name="Normalny 4 2" xfId="17"/>
    <cellStyle name="Normalny 4 3" xfId="29"/>
    <cellStyle name="Normalny 4 4" xfId="16"/>
    <cellStyle name="Normalny 5" xfId="18"/>
    <cellStyle name="Normalny 5 2" xfId="19"/>
    <cellStyle name="Normalny 6" xfId="20"/>
    <cellStyle name="Normalny 7" xfId="21"/>
    <cellStyle name="Normalny 8" xfId="11"/>
    <cellStyle name="Normalny 9" xfId="10"/>
    <cellStyle name="Procentowy 2" xfId="7"/>
    <cellStyle name="Procentowy 3" xfId="8"/>
    <cellStyle name="Procentowy 3 2" xfId="23"/>
    <cellStyle name="Procentowy 4" xfId="9"/>
    <cellStyle name="Procentowy 4 2" xfId="31"/>
    <cellStyle name="Procentowy 4 3" xfId="24"/>
    <cellStyle name="Procentowy 5" xfId="22"/>
    <cellStyle name="Procentowy 6" xfId="30"/>
  </cellStyles>
  <dxfs count="126"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auto="1"/>
      </font>
      <numFmt numFmtId="169" formatCode="\+General"/>
    </dxf>
    <dxf>
      <font>
        <color auto="1"/>
      </font>
      <numFmt numFmtId="170" formatCode="\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554144</xdr:colOff>
      <xdr:row>29</xdr:row>
      <xdr:rowOff>144780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7" y="3429000"/>
          <a:ext cx="5623560" cy="35737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6</xdr:col>
      <xdr:colOff>615104</xdr:colOff>
      <xdr:row>50</xdr:row>
      <xdr:rowOff>160020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17" y="7048500"/>
          <a:ext cx="5684520" cy="397002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6</xdr:col>
      <xdr:colOff>348404</xdr:colOff>
      <xdr:row>69</xdr:row>
      <xdr:rowOff>167640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7" y="11049000"/>
          <a:ext cx="5417820" cy="3596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B1:P18"/>
  <sheetViews>
    <sheetView showGridLines="0" tabSelected="1" zoomScale="90" zoomScaleNormal="90" workbookViewId="0"/>
  </sheetViews>
  <sheetFormatPr defaultRowHeight="15"/>
  <cols>
    <col min="1" max="1" width="1.7109375" customWidth="1"/>
    <col min="2" max="2" width="32.28515625" customWidth="1"/>
    <col min="3" max="7" width="11" customWidth="1"/>
    <col min="8" max="8" width="12" customWidth="1"/>
    <col min="12" max="12" width="24.140625" customWidth="1"/>
    <col min="16" max="16" width="10.5703125" customWidth="1"/>
    <col min="17" max="17" width="11.42578125" customWidth="1"/>
  </cols>
  <sheetData>
    <row r="1" spans="2:8">
      <c r="B1" t="s">
        <v>66</v>
      </c>
      <c r="D1" s="41"/>
      <c r="E1" s="41"/>
      <c r="F1" s="41"/>
      <c r="G1" s="41"/>
      <c r="H1" s="67">
        <v>44018</v>
      </c>
    </row>
    <row r="2" spans="2:8">
      <c r="H2" s="2" t="s">
        <v>28</v>
      </c>
    </row>
    <row r="3" spans="2:8" ht="26.25" customHeight="1">
      <c r="B3" s="157" t="s">
        <v>26</v>
      </c>
      <c r="C3" s="158"/>
      <c r="D3" s="158"/>
      <c r="E3" s="158"/>
      <c r="F3" s="158"/>
      <c r="G3" s="158"/>
      <c r="H3" s="159"/>
    </row>
    <row r="4" spans="2:8" ht="26.25" customHeight="1">
      <c r="B4" s="6"/>
      <c r="C4" s="134" t="s">
        <v>99</v>
      </c>
      <c r="D4" s="134" t="s">
        <v>100</v>
      </c>
      <c r="E4" s="7" t="s">
        <v>8</v>
      </c>
      <c r="F4" s="134" t="s">
        <v>101</v>
      </c>
      <c r="G4" s="134" t="s">
        <v>102</v>
      </c>
      <c r="H4" s="7" t="s">
        <v>8</v>
      </c>
    </row>
    <row r="5" spans="2:8" ht="26.25" customHeight="1">
      <c r="B5" s="3" t="s">
        <v>9</v>
      </c>
      <c r="C5" s="135">
        <v>1548</v>
      </c>
      <c r="D5" s="135">
        <v>3311</v>
      </c>
      <c r="E5" s="63">
        <v>-0.53246753246753253</v>
      </c>
      <c r="F5" s="135">
        <v>8137</v>
      </c>
      <c r="G5" s="135">
        <v>16786</v>
      </c>
      <c r="H5" s="63">
        <v>-0.51525080424162994</v>
      </c>
    </row>
    <row r="6" spans="2:8" ht="26.25" customHeight="1">
      <c r="B6" s="4" t="s">
        <v>23</v>
      </c>
      <c r="C6" s="136">
        <v>394</v>
      </c>
      <c r="D6" s="136">
        <v>998</v>
      </c>
      <c r="E6" s="64">
        <v>-0.60521042084168331</v>
      </c>
      <c r="F6" s="136">
        <v>2188</v>
      </c>
      <c r="G6" s="136">
        <v>3844</v>
      </c>
      <c r="H6" s="64">
        <v>-0.43080124869927161</v>
      </c>
    </row>
    <row r="7" spans="2:8" ht="26.25" customHeight="1">
      <c r="B7" s="4" t="s">
        <v>24</v>
      </c>
      <c r="C7" s="136">
        <v>62</v>
      </c>
      <c r="D7" s="136">
        <v>77</v>
      </c>
      <c r="E7" s="64">
        <v>-0.19480519480519476</v>
      </c>
      <c r="F7" s="136">
        <v>346</v>
      </c>
      <c r="G7" s="136">
        <v>348</v>
      </c>
      <c r="H7" s="64">
        <v>-5.7471264367816577E-3</v>
      </c>
    </row>
    <row r="8" spans="2:8" ht="26.25" customHeight="1">
      <c r="B8" s="5" t="s">
        <v>25</v>
      </c>
      <c r="C8" s="136">
        <v>1092</v>
      </c>
      <c r="D8" s="136">
        <v>2236</v>
      </c>
      <c r="E8" s="65">
        <v>-0.51162790697674421</v>
      </c>
      <c r="F8" s="136">
        <v>5603</v>
      </c>
      <c r="G8" s="136">
        <v>12594</v>
      </c>
      <c r="H8" s="65">
        <v>-0.55510560584405266</v>
      </c>
    </row>
    <row r="9" spans="2:8" ht="26.25" customHeight="1">
      <c r="B9" s="3" t="s">
        <v>10</v>
      </c>
      <c r="C9" s="135">
        <v>139</v>
      </c>
      <c r="D9" s="135">
        <v>396</v>
      </c>
      <c r="E9" s="63">
        <v>-0.64898989898989901</v>
      </c>
      <c r="F9" s="135">
        <v>692</v>
      </c>
      <c r="G9" s="135">
        <v>1538</v>
      </c>
      <c r="H9" s="63">
        <v>-0.55006501950585174</v>
      </c>
    </row>
    <row r="10" spans="2:8" ht="26.25" customHeight="1">
      <c r="B10" s="8" t="s">
        <v>27</v>
      </c>
      <c r="C10" s="137">
        <v>1687</v>
      </c>
      <c r="D10" s="137">
        <v>3707</v>
      </c>
      <c r="E10" s="66">
        <v>-0.54491502562719174</v>
      </c>
      <c r="F10" s="137">
        <v>8829</v>
      </c>
      <c r="G10" s="137">
        <v>18324</v>
      </c>
      <c r="H10" s="66">
        <v>-0.51817288801571704</v>
      </c>
    </row>
    <row r="11" spans="2:8" ht="26.25" customHeight="1">
      <c r="B11" s="139" t="s">
        <v>54</v>
      </c>
    </row>
    <row r="12" spans="2:8" ht="15" customHeight="1"/>
    <row r="18" spans="16:16">
      <c r="P18" s="44"/>
    </row>
  </sheetData>
  <mergeCells count="1">
    <mergeCell ref="B3:H3"/>
  </mergeCells>
  <phoneticPr fontId="7" type="noConversion"/>
  <conditionalFormatting sqref="E9 H9">
    <cfRule type="cellIs" dxfId="125" priority="2" operator="lessThan">
      <formula>0</formula>
    </cfRule>
  </conditionalFormatting>
  <conditionalFormatting sqref="E5:E7 H5:H7 H10 E10">
    <cfRule type="cellIs" dxfId="124" priority="3" operator="lessThan">
      <formula>0</formula>
    </cfRule>
  </conditionalFormatting>
  <conditionalFormatting sqref="E8 H8">
    <cfRule type="cellIs" dxfId="123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B1:O21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6.85546875" customWidth="1"/>
    <col min="4" max="9" width="9" customWidth="1"/>
    <col min="10" max="10" width="9.855468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O1" s="67">
        <v>44018</v>
      </c>
    </row>
    <row r="2" spans="2:15" ht="14.45" customHeight="1">
      <c r="B2" s="191" t="s">
        <v>29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spans="2:15" ht="14.45" customHeight="1">
      <c r="B3" s="192" t="s">
        <v>30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2:15" ht="14.45" customHeight="1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6" t="s">
        <v>47</v>
      </c>
    </row>
    <row r="5" spans="2:15" ht="14.25" customHeight="1">
      <c r="B5" s="177" t="s">
        <v>0</v>
      </c>
      <c r="C5" s="179" t="s">
        <v>1</v>
      </c>
      <c r="D5" s="181" t="s">
        <v>103</v>
      </c>
      <c r="E5" s="182"/>
      <c r="F5" s="182"/>
      <c r="G5" s="182"/>
      <c r="H5" s="183"/>
      <c r="I5" s="182" t="s">
        <v>93</v>
      </c>
      <c r="J5" s="182"/>
      <c r="K5" s="181" t="s">
        <v>104</v>
      </c>
      <c r="L5" s="182"/>
      <c r="M5" s="182"/>
      <c r="N5" s="182"/>
      <c r="O5" s="183"/>
    </row>
    <row r="6" spans="2:15" ht="14.45" customHeight="1">
      <c r="B6" s="178"/>
      <c r="C6" s="180"/>
      <c r="D6" s="193" t="s">
        <v>105</v>
      </c>
      <c r="E6" s="194"/>
      <c r="F6" s="194"/>
      <c r="G6" s="194"/>
      <c r="H6" s="195"/>
      <c r="I6" s="194" t="s">
        <v>94</v>
      </c>
      <c r="J6" s="194"/>
      <c r="K6" s="193" t="s">
        <v>106</v>
      </c>
      <c r="L6" s="194"/>
      <c r="M6" s="194"/>
      <c r="N6" s="194"/>
      <c r="O6" s="195"/>
    </row>
    <row r="7" spans="2:15" ht="14.45" customHeight="1">
      <c r="B7" s="178"/>
      <c r="C7" s="178"/>
      <c r="D7" s="173">
        <v>2020</v>
      </c>
      <c r="E7" s="174"/>
      <c r="F7" s="184">
        <v>2019</v>
      </c>
      <c r="G7" s="184"/>
      <c r="H7" s="186" t="s">
        <v>32</v>
      </c>
      <c r="I7" s="188">
        <v>2020</v>
      </c>
      <c r="J7" s="173" t="s">
        <v>107</v>
      </c>
      <c r="K7" s="173">
        <v>2020</v>
      </c>
      <c r="L7" s="174"/>
      <c r="M7" s="184">
        <v>2019</v>
      </c>
      <c r="N7" s="174"/>
      <c r="O7" s="164" t="s">
        <v>32</v>
      </c>
    </row>
    <row r="8" spans="2:15" ht="14.45" customHeight="1">
      <c r="B8" s="165" t="s">
        <v>33</v>
      </c>
      <c r="C8" s="165" t="s">
        <v>34</v>
      </c>
      <c r="D8" s="175"/>
      <c r="E8" s="176"/>
      <c r="F8" s="185"/>
      <c r="G8" s="185"/>
      <c r="H8" s="187"/>
      <c r="I8" s="189"/>
      <c r="J8" s="190"/>
      <c r="K8" s="175"/>
      <c r="L8" s="176"/>
      <c r="M8" s="185"/>
      <c r="N8" s="176"/>
      <c r="O8" s="164"/>
    </row>
    <row r="9" spans="2:15" ht="14.25" customHeight="1">
      <c r="B9" s="165"/>
      <c r="C9" s="165"/>
      <c r="D9" s="152" t="s">
        <v>35</v>
      </c>
      <c r="E9" s="154" t="s">
        <v>2</v>
      </c>
      <c r="F9" s="153" t="s">
        <v>35</v>
      </c>
      <c r="G9" s="58" t="s">
        <v>2</v>
      </c>
      <c r="H9" s="167" t="s">
        <v>36</v>
      </c>
      <c r="I9" s="59" t="s">
        <v>35</v>
      </c>
      <c r="J9" s="169" t="s">
        <v>108</v>
      </c>
      <c r="K9" s="152" t="s">
        <v>35</v>
      </c>
      <c r="L9" s="57" t="s">
        <v>2</v>
      </c>
      <c r="M9" s="153" t="s">
        <v>35</v>
      </c>
      <c r="N9" s="57" t="s">
        <v>2</v>
      </c>
      <c r="O9" s="171" t="s">
        <v>36</v>
      </c>
    </row>
    <row r="10" spans="2:15" ht="14.45" customHeight="1">
      <c r="B10" s="166"/>
      <c r="C10" s="166"/>
      <c r="D10" s="155" t="s">
        <v>37</v>
      </c>
      <c r="E10" s="156" t="s">
        <v>38</v>
      </c>
      <c r="F10" s="55" t="s">
        <v>37</v>
      </c>
      <c r="G10" s="56" t="s">
        <v>38</v>
      </c>
      <c r="H10" s="168"/>
      <c r="I10" s="60" t="s">
        <v>37</v>
      </c>
      <c r="J10" s="170"/>
      <c r="K10" s="155" t="s">
        <v>37</v>
      </c>
      <c r="L10" s="156" t="s">
        <v>38</v>
      </c>
      <c r="M10" s="55" t="s">
        <v>37</v>
      </c>
      <c r="N10" s="156" t="s">
        <v>38</v>
      </c>
      <c r="O10" s="172"/>
    </row>
    <row r="11" spans="2:15" ht="14.45" customHeight="1">
      <c r="B11" s="68">
        <v>1</v>
      </c>
      <c r="C11" s="69" t="s">
        <v>3</v>
      </c>
      <c r="D11" s="70">
        <v>304</v>
      </c>
      <c r="E11" s="71">
        <v>0.19638242894056848</v>
      </c>
      <c r="F11" s="70">
        <v>626</v>
      </c>
      <c r="G11" s="72">
        <v>0.18906674720628208</v>
      </c>
      <c r="H11" s="73">
        <v>-0.51437699680511184</v>
      </c>
      <c r="I11" s="74">
        <v>225</v>
      </c>
      <c r="J11" s="75">
        <v>0.35111111111111115</v>
      </c>
      <c r="K11" s="70">
        <v>1814</v>
      </c>
      <c r="L11" s="71">
        <v>0.22293228462578346</v>
      </c>
      <c r="M11" s="70">
        <v>3605</v>
      </c>
      <c r="N11" s="72">
        <v>0.21476230191826523</v>
      </c>
      <c r="O11" s="73">
        <v>-0.49680998613037453</v>
      </c>
    </row>
    <row r="12" spans="2:15" ht="14.45" customHeight="1">
      <c r="B12" s="76">
        <v>2</v>
      </c>
      <c r="C12" s="77" t="s">
        <v>4</v>
      </c>
      <c r="D12" s="78">
        <v>339</v>
      </c>
      <c r="E12" s="79">
        <v>0.2189922480620155</v>
      </c>
      <c r="F12" s="78">
        <v>594</v>
      </c>
      <c r="G12" s="90">
        <v>0.17940199335548174</v>
      </c>
      <c r="H12" s="81">
        <v>-0.42929292929292928</v>
      </c>
      <c r="I12" s="102">
        <v>181</v>
      </c>
      <c r="J12" s="91">
        <v>0.8729281767955801</v>
      </c>
      <c r="K12" s="78">
        <v>1431</v>
      </c>
      <c r="L12" s="79">
        <v>0.17586334029740691</v>
      </c>
      <c r="M12" s="78">
        <v>2907</v>
      </c>
      <c r="N12" s="90">
        <v>0.17318003097819612</v>
      </c>
      <c r="O12" s="81">
        <v>-0.50773993808049533</v>
      </c>
    </row>
    <row r="13" spans="2:15" ht="14.45" customHeight="1">
      <c r="B13" s="76">
        <v>3</v>
      </c>
      <c r="C13" s="77" t="s">
        <v>11</v>
      </c>
      <c r="D13" s="78">
        <v>237</v>
      </c>
      <c r="E13" s="79">
        <v>0.15310077519379844</v>
      </c>
      <c r="F13" s="78">
        <v>410</v>
      </c>
      <c r="G13" s="90">
        <v>0.12382965871337964</v>
      </c>
      <c r="H13" s="81">
        <v>-0.42195121951219516</v>
      </c>
      <c r="I13" s="102">
        <v>103</v>
      </c>
      <c r="J13" s="91">
        <v>1.3009708737864076</v>
      </c>
      <c r="K13" s="78">
        <v>1305</v>
      </c>
      <c r="L13" s="79">
        <v>0.16037851788128302</v>
      </c>
      <c r="M13" s="78">
        <v>2398</v>
      </c>
      <c r="N13" s="90">
        <v>0.14285714285714285</v>
      </c>
      <c r="O13" s="81">
        <v>-0.45579649708090075</v>
      </c>
    </row>
    <row r="14" spans="2:15" ht="14.45" customHeight="1">
      <c r="B14" s="76">
        <v>4</v>
      </c>
      <c r="C14" s="77" t="s">
        <v>13</v>
      </c>
      <c r="D14" s="78">
        <v>228</v>
      </c>
      <c r="E14" s="79">
        <v>0.14728682170542637</v>
      </c>
      <c r="F14" s="78">
        <v>619</v>
      </c>
      <c r="G14" s="90">
        <v>0.18695258230141951</v>
      </c>
      <c r="H14" s="81">
        <v>-0.63166397415185782</v>
      </c>
      <c r="I14" s="102">
        <v>142</v>
      </c>
      <c r="J14" s="91">
        <v>0.60563380281690149</v>
      </c>
      <c r="K14" s="78">
        <v>1266</v>
      </c>
      <c r="L14" s="79">
        <v>0.1555855966572447</v>
      </c>
      <c r="M14" s="78">
        <v>3661</v>
      </c>
      <c r="N14" s="90">
        <v>0.21809841534612176</v>
      </c>
      <c r="O14" s="81">
        <v>-0.65419284348538653</v>
      </c>
    </row>
    <row r="15" spans="2:15" ht="14.45" customHeight="1">
      <c r="B15" s="76">
        <v>5</v>
      </c>
      <c r="C15" s="77" t="s">
        <v>12</v>
      </c>
      <c r="D15" s="78">
        <v>223</v>
      </c>
      <c r="E15" s="79">
        <v>0.14405684754521964</v>
      </c>
      <c r="F15" s="78">
        <v>663</v>
      </c>
      <c r="G15" s="80">
        <v>0.20024161884627001</v>
      </c>
      <c r="H15" s="81">
        <v>-0.66365007541478127</v>
      </c>
      <c r="I15" s="82">
        <v>142</v>
      </c>
      <c r="J15" s="83">
        <v>0.57042253521126751</v>
      </c>
      <c r="K15" s="78">
        <v>1131</v>
      </c>
      <c r="L15" s="79">
        <v>0.13899471549711195</v>
      </c>
      <c r="M15" s="78">
        <v>2538</v>
      </c>
      <c r="N15" s="80">
        <v>0.15119742642678421</v>
      </c>
      <c r="O15" s="81">
        <v>-0.55437352245862881</v>
      </c>
    </row>
    <row r="16" spans="2:15" ht="14.45" customHeight="1">
      <c r="B16" s="76">
        <v>6</v>
      </c>
      <c r="C16" s="77" t="s">
        <v>15</v>
      </c>
      <c r="D16" s="78">
        <v>102</v>
      </c>
      <c r="E16" s="79">
        <v>6.589147286821706E-2</v>
      </c>
      <c r="F16" s="78">
        <v>179</v>
      </c>
      <c r="G16" s="80">
        <v>5.4062216852914527E-2</v>
      </c>
      <c r="H16" s="81">
        <v>-0.43016759776536317</v>
      </c>
      <c r="I16" s="82">
        <v>82</v>
      </c>
      <c r="J16" s="83">
        <v>0.24390243902439024</v>
      </c>
      <c r="K16" s="78">
        <v>658</v>
      </c>
      <c r="L16" s="79">
        <v>8.0865183728646928E-2</v>
      </c>
      <c r="M16" s="78">
        <v>781</v>
      </c>
      <c r="N16" s="80">
        <v>4.652686762778506E-2</v>
      </c>
      <c r="O16" s="81">
        <v>-0.15749039692701661</v>
      </c>
    </row>
    <row r="17" spans="2:15" ht="14.45" customHeight="1">
      <c r="B17" s="76">
        <v>7</v>
      </c>
      <c r="C17" s="77" t="s">
        <v>14</v>
      </c>
      <c r="D17" s="78">
        <v>61</v>
      </c>
      <c r="E17" s="79">
        <v>3.9405684754521962E-2</v>
      </c>
      <c r="F17" s="78">
        <v>179</v>
      </c>
      <c r="G17" s="90">
        <v>5.4062216852914527E-2</v>
      </c>
      <c r="H17" s="81">
        <v>-0.65921787709497215</v>
      </c>
      <c r="I17" s="102">
        <v>51</v>
      </c>
      <c r="J17" s="91">
        <v>0.19607843137254899</v>
      </c>
      <c r="K17" s="78">
        <v>379</v>
      </c>
      <c r="L17" s="79">
        <v>4.6577362664372617E-2</v>
      </c>
      <c r="M17" s="78">
        <v>749</v>
      </c>
      <c r="N17" s="90">
        <v>4.4620517097581316E-2</v>
      </c>
      <c r="O17" s="81">
        <v>-0.49399198931909216</v>
      </c>
    </row>
    <row r="18" spans="2:15">
      <c r="B18" s="162" t="s">
        <v>79</v>
      </c>
      <c r="C18" s="163"/>
      <c r="D18" s="51">
        <f>SUM(D11:D17)</f>
        <v>1494</v>
      </c>
      <c r="E18" s="50">
        <f>D18/D20</f>
        <v>0.96511627906976749</v>
      </c>
      <c r="F18" s="30">
        <f>SUM(F11:F17)</f>
        <v>3270</v>
      </c>
      <c r="G18" s="50">
        <f>F18/F20</f>
        <v>0.98761703412866209</v>
      </c>
      <c r="H18" s="49">
        <f>D18/F18-1</f>
        <v>-0.5431192660550459</v>
      </c>
      <c r="I18" s="30">
        <f>SUM(I11:I17)</f>
        <v>926</v>
      </c>
      <c r="J18" s="32">
        <f>D18/I18-1</f>
        <v>0.613390928725702</v>
      </c>
      <c r="K18" s="30">
        <f>SUM(K11:K17)</f>
        <v>7984</v>
      </c>
      <c r="L18" s="50">
        <f>K18/K20</f>
        <v>0.98119700135184962</v>
      </c>
      <c r="M18" s="30">
        <f>SUM(M11:M17)</f>
        <v>16639</v>
      </c>
      <c r="N18" s="50">
        <f>M18/M20</f>
        <v>0.99124270225187661</v>
      </c>
      <c r="O18" s="49">
        <f>K18/M18-1</f>
        <v>-0.52016347136246166</v>
      </c>
    </row>
    <row r="19" spans="2:15">
      <c r="B19" s="162" t="s">
        <v>39</v>
      </c>
      <c r="C19" s="163"/>
      <c r="D19" s="30">
        <f>D20-D18</f>
        <v>54</v>
      </c>
      <c r="E19" s="50">
        <f>D19/D20</f>
        <v>3.4883720930232558E-2</v>
      </c>
      <c r="F19" s="30">
        <f>F20-F18</f>
        <v>41</v>
      </c>
      <c r="G19" s="50">
        <f>F19/F20</f>
        <v>1.2382965871337965E-2</v>
      </c>
      <c r="H19" s="49">
        <f>D19/F19-1</f>
        <v>0.31707317073170738</v>
      </c>
      <c r="I19" s="30">
        <f>I20-I18</f>
        <v>25</v>
      </c>
      <c r="J19" s="32">
        <f>D19/I19-1</f>
        <v>1.1600000000000001</v>
      </c>
      <c r="K19" s="30">
        <f>K20-K18</f>
        <v>153</v>
      </c>
      <c r="L19" s="50">
        <f>K19/K20</f>
        <v>1.8802998648150424E-2</v>
      </c>
      <c r="M19" s="30">
        <f>M20-M18</f>
        <v>147</v>
      </c>
      <c r="N19" s="50">
        <f>M19/M20</f>
        <v>8.7572977481234354E-3</v>
      </c>
      <c r="O19" s="49">
        <f>K19/M19-1</f>
        <v>4.081632653061229E-2</v>
      </c>
    </row>
    <row r="20" spans="2:15">
      <c r="B20" s="160" t="s">
        <v>40</v>
      </c>
      <c r="C20" s="161"/>
      <c r="D20" s="52">
        <v>1548</v>
      </c>
      <c r="E20" s="84">
        <v>1</v>
      </c>
      <c r="F20" s="52">
        <v>3311</v>
      </c>
      <c r="G20" s="85">
        <v>1</v>
      </c>
      <c r="H20" s="47">
        <v>-0.53246753246753253</v>
      </c>
      <c r="I20" s="53">
        <v>951</v>
      </c>
      <c r="J20" s="48">
        <v>0.62776025236593069</v>
      </c>
      <c r="K20" s="52">
        <v>8137</v>
      </c>
      <c r="L20" s="84">
        <v>1</v>
      </c>
      <c r="M20" s="52">
        <v>16786</v>
      </c>
      <c r="N20" s="85">
        <v>1</v>
      </c>
      <c r="O20" s="47">
        <v>-0.51525080424162994</v>
      </c>
    </row>
    <row r="21" spans="2:15">
      <c r="B21" s="54" t="s">
        <v>54</v>
      </c>
    </row>
  </sheetData>
  <mergeCells count="26">
    <mergeCell ref="J7:J8"/>
    <mergeCell ref="I5:J5"/>
    <mergeCell ref="K7:L8"/>
    <mergeCell ref="B2:O2"/>
    <mergeCell ref="B3:O3"/>
    <mergeCell ref="K6:O6"/>
    <mergeCell ref="K5:O5"/>
    <mergeCell ref="D6:H6"/>
    <mergeCell ref="I6:J6"/>
    <mergeCell ref="M7:N8"/>
    <mergeCell ref="B20:C20"/>
    <mergeCell ref="B19:C19"/>
    <mergeCell ref="B18:C18"/>
    <mergeCell ref="O7:O8"/>
    <mergeCell ref="B8:B10"/>
    <mergeCell ref="C8:C10"/>
    <mergeCell ref="H9:H10"/>
    <mergeCell ref="J9:J10"/>
    <mergeCell ref="O9:O10"/>
    <mergeCell ref="D7:E8"/>
    <mergeCell ref="B5:B7"/>
    <mergeCell ref="C5:C7"/>
    <mergeCell ref="D5:H5"/>
    <mergeCell ref="F7:G8"/>
    <mergeCell ref="H7:H8"/>
    <mergeCell ref="I7:I8"/>
  </mergeCells>
  <phoneticPr fontId="7" type="noConversion"/>
  <conditionalFormatting sqref="H18">
    <cfRule type="cellIs" dxfId="122" priority="87" operator="lessThan">
      <formula>0</formula>
    </cfRule>
  </conditionalFormatting>
  <conditionalFormatting sqref="H19">
    <cfRule type="cellIs" dxfId="121" priority="88" operator="lessThan">
      <formula>0</formula>
    </cfRule>
  </conditionalFormatting>
  <conditionalFormatting sqref="J18:J19">
    <cfRule type="cellIs" dxfId="120" priority="86" operator="lessThan">
      <formula>0</formula>
    </cfRule>
  </conditionalFormatting>
  <conditionalFormatting sqref="O19">
    <cfRule type="cellIs" dxfId="119" priority="85" operator="lessThan">
      <formula>0</formula>
    </cfRule>
  </conditionalFormatting>
  <conditionalFormatting sqref="O18">
    <cfRule type="cellIs" dxfId="118" priority="84" operator="lessThan">
      <formula>0</formula>
    </cfRule>
  </conditionalFormatting>
  <conditionalFormatting sqref="O20 J20 H20">
    <cfRule type="cellIs" dxfId="117" priority="7" operator="lessThan">
      <formula>0</formula>
    </cfRule>
  </conditionalFormatting>
  <conditionalFormatting sqref="H11:H15 J11:J15 O11:O15">
    <cfRule type="cellIs" dxfId="116" priority="6" operator="lessThan">
      <formula>0</formula>
    </cfRule>
  </conditionalFormatting>
  <conditionalFormatting sqref="D11:E17 G11:J17 L11:L17 N11:O17">
    <cfRule type="cellIs" dxfId="115" priority="4" operator="equal">
      <formula>0</formula>
    </cfRule>
  </conditionalFormatting>
  <conditionalFormatting sqref="F11:F17">
    <cfRule type="cellIs" dxfId="114" priority="3" operator="equal">
      <formula>0</formula>
    </cfRule>
  </conditionalFormatting>
  <conditionalFormatting sqref="K11:K17">
    <cfRule type="cellIs" dxfId="113" priority="2" operator="equal">
      <formula>0</formula>
    </cfRule>
  </conditionalFormatting>
  <conditionalFormatting sqref="H16:H17 J16:J17 O16:O17">
    <cfRule type="cellIs" dxfId="112" priority="5" operator="lessThan">
      <formula>0</formula>
    </cfRule>
  </conditionalFormatting>
  <conditionalFormatting sqref="M11:M17">
    <cfRule type="cellIs" dxfId="111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B1:O85"/>
  <sheetViews>
    <sheetView showGridLines="0" zoomScale="90" zoomScaleNormal="90" workbookViewId="0"/>
  </sheetViews>
  <sheetFormatPr defaultRowHeight="15"/>
  <cols>
    <col min="1" max="1" width="1.28515625" customWidth="1"/>
    <col min="2" max="2" width="15.42578125" bestFit="1" customWidth="1"/>
    <col min="3" max="3" width="17.85546875" customWidth="1"/>
    <col min="4" max="8" width="9" customWidth="1"/>
    <col min="9" max="9" width="9" style="1" customWidth="1"/>
    <col min="10" max="10" width="9.7109375" customWidth="1"/>
    <col min="11" max="14" width="9" customWidth="1"/>
    <col min="15" max="15" width="11.5703125" customWidth="1"/>
  </cols>
  <sheetData>
    <row r="1" spans="2:15">
      <c r="B1" t="s">
        <v>7</v>
      </c>
      <c r="E1" s="41"/>
      <c r="I1"/>
      <c r="O1" s="67">
        <v>44018</v>
      </c>
    </row>
    <row r="2" spans="2:15" ht="14.45" customHeight="1">
      <c r="B2" s="191" t="s">
        <v>29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4"/>
    </row>
    <row r="3" spans="2:15" ht="14.45" customHeight="1">
      <c r="B3" s="192" t="s">
        <v>30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9" t="s">
        <v>47</v>
      </c>
    </row>
    <row r="4" spans="2:15" ht="14.45" customHeight="1">
      <c r="B4" s="179" t="s">
        <v>31</v>
      </c>
      <c r="C4" s="179" t="s">
        <v>1</v>
      </c>
      <c r="D4" s="181" t="s">
        <v>103</v>
      </c>
      <c r="E4" s="182"/>
      <c r="F4" s="182"/>
      <c r="G4" s="182"/>
      <c r="H4" s="183"/>
      <c r="I4" s="182" t="s">
        <v>93</v>
      </c>
      <c r="J4" s="182"/>
      <c r="K4" s="181" t="s">
        <v>104</v>
      </c>
      <c r="L4" s="182"/>
      <c r="M4" s="182"/>
      <c r="N4" s="182"/>
      <c r="O4" s="183"/>
    </row>
    <row r="5" spans="2:15" ht="14.45" customHeight="1">
      <c r="B5" s="180"/>
      <c r="C5" s="180"/>
      <c r="D5" s="193" t="s">
        <v>105</v>
      </c>
      <c r="E5" s="194"/>
      <c r="F5" s="194"/>
      <c r="G5" s="194"/>
      <c r="H5" s="195"/>
      <c r="I5" s="194" t="s">
        <v>94</v>
      </c>
      <c r="J5" s="194"/>
      <c r="K5" s="193" t="s">
        <v>106</v>
      </c>
      <c r="L5" s="194"/>
      <c r="M5" s="194"/>
      <c r="N5" s="194"/>
      <c r="O5" s="195"/>
    </row>
    <row r="6" spans="2:15" ht="14.45" customHeight="1">
      <c r="B6" s="180"/>
      <c r="C6" s="178"/>
      <c r="D6" s="173">
        <v>2020</v>
      </c>
      <c r="E6" s="174"/>
      <c r="F6" s="184">
        <v>2019</v>
      </c>
      <c r="G6" s="184"/>
      <c r="H6" s="186" t="s">
        <v>32</v>
      </c>
      <c r="I6" s="188">
        <v>2020</v>
      </c>
      <c r="J6" s="173" t="s">
        <v>107</v>
      </c>
      <c r="K6" s="173">
        <v>2020</v>
      </c>
      <c r="L6" s="174"/>
      <c r="M6" s="184">
        <v>2019</v>
      </c>
      <c r="N6" s="174"/>
      <c r="O6" s="164" t="s">
        <v>32</v>
      </c>
    </row>
    <row r="7" spans="2:15" ht="14.45" customHeight="1">
      <c r="B7" s="196" t="s">
        <v>31</v>
      </c>
      <c r="C7" s="165" t="s">
        <v>34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4.45" customHeight="1">
      <c r="B8" s="196"/>
      <c r="C8" s="165"/>
      <c r="D8" s="152" t="s">
        <v>35</v>
      </c>
      <c r="E8" s="154" t="s">
        <v>2</v>
      </c>
      <c r="F8" s="153" t="s">
        <v>35</v>
      </c>
      <c r="G8" s="58" t="s">
        <v>2</v>
      </c>
      <c r="H8" s="167" t="s">
        <v>36</v>
      </c>
      <c r="I8" s="59" t="s">
        <v>35</v>
      </c>
      <c r="J8" s="169" t="s">
        <v>108</v>
      </c>
      <c r="K8" s="152" t="s">
        <v>35</v>
      </c>
      <c r="L8" s="57" t="s">
        <v>2</v>
      </c>
      <c r="M8" s="153" t="s">
        <v>35</v>
      </c>
      <c r="N8" s="57" t="s">
        <v>2</v>
      </c>
      <c r="O8" s="171" t="s">
        <v>36</v>
      </c>
    </row>
    <row r="9" spans="2:15" ht="14.45" customHeight="1">
      <c r="B9" s="197"/>
      <c r="C9" s="166"/>
      <c r="D9" s="155" t="s">
        <v>37</v>
      </c>
      <c r="E9" s="156" t="s">
        <v>38</v>
      </c>
      <c r="F9" s="55" t="s">
        <v>37</v>
      </c>
      <c r="G9" s="56" t="s">
        <v>38</v>
      </c>
      <c r="H9" s="168"/>
      <c r="I9" s="60" t="s">
        <v>37</v>
      </c>
      <c r="J9" s="170"/>
      <c r="K9" s="155" t="s">
        <v>37</v>
      </c>
      <c r="L9" s="156" t="s">
        <v>38</v>
      </c>
      <c r="M9" s="55" t="s">
        <v>37</v>
      </c>
      <c r="N9" s="156" t="s">
        <v>38</v>
      </c>
      <c r="O9" s="172"/>
    </row>
    <row r="10" spans="2:15" ht="14.45" customHeight="1">
      <c r="B10" s="76"/>
      <c r="C10" s="69" t="s">
        <v>15</v>
      </c>
      <c r="D10" s="86">
        <v>79</v>
      </c>
      <c r="E10" s="71">
        <v>0.48170731707317072</v>
      </c>
      <c r="F10" s="87">
        <v>133</v>
      </c>
      <c r="G10" s="72">
        <v>0.3888888888888889</v>
      </c>
      <c r="H10" s="73">
        <v>-0.40601503759398494</v>
      </c>
      <c r="I10" s="87">
        <v>53</v>
      </c>
      <c r="J10" s="75">
        <v>0.49056603773584895</v>
      </c>
      <c r="K10" s="86">
        <v>434</v>
      </c>
      <c r="L10" s="71">
        <v>0.47225244831338409</v>
      </c>
      <c r="M10" s="87">
        <v>572</v>
      </c>
      <c r="N10" s="72">
        <v>0.42214022140221402</v>
      </c>
      <c r="O10" s="73">
        <v>-0.24125874125874125</v>
      </c>
    </row>
    <row r="11" spans="2:15" ht="14.45" customHeight="1">
      <c r="B11" s="76"/>
      <c r="C11" s="77" t="s">
        <v>12</v>
      </c>
      <c r="D11" s="88">
        <v>24</v>
      </c>
      <c r="E11" s="79">
        <v>0.14634146341463414</v>
      </c>
      <c r="F11" s="89">
        <v>78</v>
      </c>
      <c r="G11" s="90">
        <v>0.22807017543859648</v>
      </c>
      <c r="H11" s="81">
        <v>-0.69230769230769229</v>
      </c>
      <c r="I11" s="89">
        <v>29</v>
      </c>
      <c r="J11" s="91">
        <v>-0.17241379310344829</v>
      </c>
      <c r="K11" s="88">
        <v>170</v>
      </c>
      <c r="L11" s="79">
        <v>0.18498367791077258</v>
      </c>
      <c r="M11" s="89">
        <v>239</v>
      </c>
      <c r="N11" s="90">
        <v>0.17638376383763837</v>
      </c>
      <c r="O11" s="81">
        <v>-0.28870292887029292</v>
      </c>
    </row>
    <row r="12" spans="2:15" ht="14.45" customHeight="1">
      <c r="B12" s="76"/>
      <c r="C12" s="77" t="s">
        <v>4</v>
      </c>
      <c r="D12" s="88">
        <v>18</v>
      </c>
      <c r="E12" s="79">
        <v>0.10975609756097561</v>
      </c>
      <c r="F12" s="89">
        <v>70</v>
      </c>
      <c r="G12" s="90">
        <v>0.2046783625730994</v>
      </c>
      <c r="H12" s="81">
        <v>-0.74285714285714288</v>
      </c>
      <c r="I12" s="89">
        <v>19</v>
      </c>
      <c r="J12" s="91">
        <v>-5.2631578947368474E-2</v>
      </c>
      <c r="K12" s="88">
        <v>151</v>
      </c>
      <c r="L12" s="79">
        <v>0.16430903155603918</v>
      </c>
      <c r="M12" s="89">
        <v>321</v>
      </c>
      <c r="N12" s="90">
        <v>0.23690036900369005</v>
      </c>
      <c r="O12" s="81">
        <v>-0.52959501557632405</v>
      </c>
    </row>
    <row r="13" spans="2:15" ht="14.45" customHeight="1">
      <c r="B13" s="76"/>
      <c r="C13" s="77" t="s">
        <v>3</v>
      </c>
      <c r="D13" s="88">
        <v>11</v>
      </c>
      <c r="E13" s="79">
        <v>6.7073170731707321E-2</v>
      </c>
      <c r="F13" s="89">
        <v>18</v>
      </c>
      <c r="G13" s="90">
        <v>5.2631578947368418E-2</v>
      </c>
      <c r="H13" s="81">
        <v>-0.38888888888888884</v>
      </c>
      <c r="I13" s="89">
        <v>11</v>
      </c>
      <c r="J13" s="91">
        <v>0</v>
      </c>
      <c r="K13" s="88">
        <v>73</v>
      </c>
      <c r="L13" s="79">
        <v>7.9434167573449399E-2</v>
      </c>
      <c r="M13" s="89">
        <v>65</v>
      </c>
      <c r="N13" s="90">
        <v>4.797047970479705E-2</v>
      </c>
      <c r="O13" s="81">
        <v>0.12307692307692308</v>
      </c>
    </row>
    <row r="14" spans="2:15" ht="14.45" customHeight="1">
      <c r="B14" s="118"/>
      <c r="C14" s="77" t="s">
        <v>52</v>
      </c>
      <c r="D14" s="88">
        <v>27</v>
      </c>
      <c r="E14" s="79">
        <v>0.16463414634146342</v>
      </c>
      <c r="F14" s="89">
        <v>25</v>
      </c>
      <c r="G14" s="90">
        <v>7.3099415204678359E-2</v>
      </c>
      <c r="H14" s="81">
        <v>8.0000000000000071E-2</v>
      </c>
      <c r="I14" s="89">
        <v>8</v>
      </c>
      <c r="J14" s="91">
        <v>2.375</v>
      </c>
      <c r="K14" s="88">
        <v>56</v>
      </c>
      <c r="L14" s="79">
        <v>6.0935799782372145E-2</v>
      </c>
      <c r="M14" s="89">
        <v>74</v>
      </c>
      <c r="N14" s="90">
        <v>5.4612546125461257E-2</v>
      </c>
      <c r="O14" s="81">
        <v>-0.2432432432432432</v>
      </c>
    </row>
    <row r="15" spans="2:15" ht="14.45" customHeight="1">
      <c r="B15" s="76"/>
      <c r="C15" s="77" t="s">
        <v>14</v>
      </c>
      <c r="D15" s="88">
        <v>1</v>
      </c>
      <c r="E15" s="79">
        <v>6.0975609756097563E-3</v>
      </c>
      <c r="F15" s="89">
        <v>6</v>
      </c>
      <c r="G15" s="90">
        <v>1.7543859649122806E-2</v>
      </c>
      <c r="H15" s="81">
        <v>-0.83333333333333337</v>
      </c>
      <c r="I15" s="89">
        <v>3</v>
      </c>
      <c r="J15" s="91">
        <v>-0.66666666666666674</v>
      </c>
      <c r="K15" s="88">
        <v>11</v>
      </c>
      <c r="L15" s="79">
        <v>1.1969532100108813E-2</v>
      </c>
      <c r="M15" s="89">
        <v>26</v>
      </c>
      <c r="N15" s="90">
        <v>1.9188191881918819E-2</v>
      </c>
      <c r="O15" s="81">
        <v>-0.57692307692307687</v>
      </c>
    </row>
    <row r="16" spans="2:15" ht="14.45" customHeight="1">
      <c r="B16" s="76"/>
      <c r="C16" s="77" t="s">
        <v>67</v>
      </c>
      <c r="D16" s="88">
        <v>0</v>
      </c>
      <c r="E16" s="79">
        <v>0</v>
      </c>
      <c r="F16" s="89">
        <v>4</v>
      </c>
      <c r="G16" s="90">
        <v>1.1695906432748537E-2</v>
      </c>
      <c r="H16" s="81">
        <v>-1</v>
      </c>
      <c r="I16" s="89">
        <v>2</v>
      </c>
      <c r="J16" s="91">
        <v>-1</v>
      </c>
      <c r="K16" s="88">
        <v>7</v>
      </c>
      <c r="L16" s="79">
        <v>7.6169749727965181E-3</v>
      </c>
      <c r="M16" s="89">
        <v>14</v>
      </c>
      <c r="N16" s="90">
        <v>1.0332103321033211E-2</v>
      </c>
      <c r="O16" s="81">
        <v>-0.5</v>
      </c>
    </row>
    <row r="17" spans="2:15" ht="14.45" customHeight="1">
      <c r="B17" s="138"/>
      <c r="C17" s="92" t="s">
        <v>39</v>
      </c>
      <c r="D17" s="93">
        <v>4</v>
      </c>
      <c r="E17" s="94">
        <v>2.4390243902439025E-2</v>
      </c>
      <c r="F17" s="93">
        <v>8</v>
      </c>
      <c r="G17" s="94">
        <v>2.3391812865497075E-2</v>
      </c>
      <c r="H17" s="95">
        <v>-0.5</v>
      </c>
      <c r="I17" s="93">
        <v>4</v>
      </c>
      <c r="J17" s="94">
        <v>3.1496062992125984E-2</v>
      </c>
      <c r="K17" s="93">
        <v>17</v>
      </c>
      <c r="L17" s="94">
        <v>1.8498367791077257E-2</v>
      </c>
      <c r="M17" s="93">
        <v>44</v>
      </c>
      <c r="N17" s="94">
        <v>3.247232472324723E-2</v>
      </c>
      <c r="O17" s="96">
        <v>-0.61363636363636365</v>
      </c>
    </row>
    <row r="18" spans="2:15" ht="14.45" customHeight="1">
      <c r="B18" s="26" t="s">
        <v>5</v>
      </c>
      <c r="C18" s="97" t="s">
        <v>40</v>
      </c>
      <c r="D18" s="98">
        <v>164</v>
      </c>
      <c r="E18" s="18">
        <v>1</v>
      </c>
      <c r="F18" s="98">
        <v>342</v>
      </c>
      <c r="G18" s="18">
        <v>0.99999999999999989</v>
      </c>
      <c r="H18" s="19">
        <v>-0.52046783625730997</v>
      </c>
      <c r="I18" s="98">
        <v>127</v>
      </c>
      <c r="J18" s="20">
        <v>0.29133858267716528</v>
      </c>
      <c r="K18" s="98">
        <v>919</v>
      </c>
      <c r="L18" s="18">
        <v>0.99999999999999978</v>
      </c>
      <c r="M18" s="98">
        <v>1355</v>
      </c>
      <c r="N18" s="20">
        <v>0.99999999999999989</v>
      </c>
      <c r="O18" s="22">
        <v>-0.32177121771217709</v>
      </c>
    </row>
    <row r="19" spans="2:15" ht="14.45" customHeight="1">
      <c r="B19" s="76"/>
      <c r="C19" s="69" t="s">
        <v>3</v>
      </c>
      <c r="D19" s="86">
        <v>293</v>
      </c>
      <c r="E19" s="71">
        <v>0.21170520231213874</v>
      </c>
      <c r="F19" s="87">
        <v>607</v>
      </c>
      <c r="G19" s="72">
        <v>0.20451482479784366</v>
      </c>
      <c r="H19" s="73">
        <v>-0.51729818780889625</v>
      </c>
      <c r="I19" s="87">
        <v>214</v>
      </c>
      <c r="J19" s="75">
        <v>0.36915887850467288</v>
      </c>
      <c r="K19" s="86">
        <v>1738</v>
      </c>
      <c r="L19" s="71">
        <v>0.24098724348308376</v>
      </c>
      <c r="M19" s="87">
        <v>3538</v>
      </c>
      <c r="N19" s="72">
        <v>0.22941252755803399</v>
      </c>
      <c r="O19" s="73">
        <v>-0.50876201243640473</v>
      </c>
    </row>
    <row r="20" spans="2:15" ht="14.45" customHeight="1">
      <c r="B20" s="76"/>
      <c r="C20" s="77" t="s">
        <v>11</v>
      </c>
      <c r="D20" s="88">
        <v>237</v>
      </c>
      <c r="E20" s="79">
        <v>0.17124277456647399</v>
      </c>
      <c r="F20" s="89">
        <v>410</v>
      </c>
      <c r="G20" s="90">
        <v>0.13814016172506738</v>
      </c>
      <c r="H20" s="81">
        <v>-0.42195121951219516</v>
      </c>
      <c r="I20" s="89">
        <v>103</v>
      </c>
      <c r="J20" s="91">
        <v>1.3009708737864076</v>
      </c>
      <c r="K20" s="88">
        <v>1305</v>
      </c>
      <c r="L20" s="79">
        <v>0.18094841930116473</v>
      </c>
      <c r="M20" s="89">
        <v>2395</v>
      </c>
      <c r="N20" s="90">
        <v>0.1552976267669563</v>
      </c>
      <c r="O20" s="81">
        <v>-0.45511482254697289</v>
      </c>
    </row>
    <row r="21" spans="2:15" ht="14.45" customHeight="1">
      <c r="B21" s="76"/>
      <c r="C21" s="77" t="s">
        <v>4</v>
      </c>
      <c r="D21" s="88">
        <v>321</v>
      </c>
      <c r="E21" s="79">
        <v>0.2319364161849711</v>
      </c>
      <c r="F21" s="89">
        <v>524</v>
      </c>
      <c r="G21" s="90">
        <v>0.17654986522911051</v>
      </c>
      <c r="H21" s="81">
        <v>-0.38740458015267176</v>
      </c>
      <c r="I21" s="89">
        <v>162</v>
      </c>
      <c r="J21" s="91">
        <v>0.9814814814814814</v>
      </c>
      <c r="K21" s="88">
        <v>1280</v>
      </c>
      <c r="L21" s="79">
        <v>0.17748197448696618</v>
      </c>
      <c r="M21" s="89">
        <v>2586</v>
      </c>
      <c r="N21" s="90">
        <v>0.16768253144857995</v>
      </c>
      <c r="O21" s="81">
        <v>-0.50502706883217319</v>
      </c>
    </row>
    <row r="22" spans="2:15" ht="14.45" customHeight="1">
      <c r="B22" s="76"/>
      <c r="C22" s="77" t="s">
        <v>13</v>
      </c>
      <c r="D22" s="88">
        <v>228</v>
      </c>
      <c r="E22" s="79">
        <v>0.16473988439306358</v>
      </c>
      <c r="F22" s="89">
        <v>619</v>
      </c>
      <c r="G22" s="90">
        <v>0.2085579514824798</v>
      </c>
      <c r="H22" s="81">
        <v>-0.63166397415185782</v>
      </c>
      <c r="I22" s="89">
        <v>142</v>
      </c>
      <c r="J22" s="91">
        <v>0.60563380281690149</v>
      </c>
      <c r="K22" s="88">
        <v>1266</v>
      </c>
      <c r="L22" s="79">
        <v>0.17554076539101499</v>
      </c>
      <c r="M22" s="89">
        <v>3661</v>
      </c>
      <c r="N22" s="90">
        <v>0.23738814680326806</v>
      </c>
      <c r="O22" s="81">
        <v>-0.65419284348538653</v>
      </c>
    </row>
    <row r="23" spans="2:15" ht="14.45" customHeight="1">
      <c r="B23" s="118"/>
      <c r="C23" s="77" t="s">
        <v>12</v>
      </c>
      <c r="D23" s="88">
        <v>199</v>
      </c>
      <c r="E23" s="79">
        <v>0.14378612716763006</v>
      </c>
      <c r="F23" s="89">
        <v>585</v>
      </c>
      <c r="G23" s="90">
        <v>0.19710242587601079</v>
      </c>
      <c r="H23" s="81">
        <v>-0.65982905982905982</v>
      </c>
      <c r="I23" s="89">
        <v>113</v>
      </c>
      <c r="J23" s="91">
        <v>0.76106194690265494</v>
      </c>
      <c r="K23" s="88">
        <v>961</v>
      </c>
      <c r="L23" s="79">
        <v>0.13325013865779256</v>
      </c>
      <c r="M23" s="89">
        <v>2296</v>
      </c>
      <c r="N23" s="90">
        <v>0.14887822591103619</v>
      </c>
      <c r="O23" s="81">
        <v>-0.58144599303135891</v>
      </c>
    </row>
    <row r="24" spans="2:15" ht="14.45" customHeight="1">
      <c r="B24" s="76"/>
      <c r="C24" s="77" t="s">
        <v>14</v>
      </c>
      <c r="D24" s="88">
        <v>60</v>
      </c>
      <c r="E24" s="79">
        <v>4.3352601156069363E-2</v>
      </c>
      <c r="F24" s="89">
        <v>173</v>
      </c>
      <c r="G24" s="90">
        <v>5.8288409703504046E-2</v>
      </c>
      <c r="H24" s="81">
        <v>-0.65317919075144504</v>
      </c>
      <c r="I24" s="89">
        <v>48</v>
      </c>
      <c r="J24" s="91">
        <v>0.25</v>
      </c>
      <c r="K24" s="88">
        <v>368</v>
      </c>
      <c r="L24" s="79">
        <v>5.1026067665002776E-2</v>
      </c>
      <c r="M24" s="89">
        <v>721</v>
      </c>
      <c r="N24" s="90">
        <v>4.6751394112307096E-2</v>
      </c>
      <c r="O24" s="81">
        <v>-0.48959778085991679</v>
      </c>
    </row>
    <row r="25" spans="2:15" ht="14.45" customHeight="1">
      <c r="B25" s="76"/>
      <c r="C25" s="77" t="s">
        <v>15</v>
      </c>
      <c r="D25" s="88">
        <v>23</v>
      </c>
      <c r="E25" s="79">
        <v>1.6618497109826588E-2</v>
      </c>
      <c r="F25" s="89">
        <v>46</v>
      </c>
      <c r="G25" s="90">
        <v>1.5498652291105121E-2</v>
      </c>
      <c r="H25" s="81">
        <v>-0.5</v>
      </c>
      <c r="I25" s="89">
        <v>29</v>
      </c>
      <c r="J25" s="91">
        <v>-0.2068965517241379</v>
      </c>
      <c r="K25" s="88">
        <v>223</v>
      </c>
      <c r="L25" s="79">
        <v>3.0920687742651137E-2</v>
      </c>
      <c r="M25" s="89">
        <v>209</v>
      </c>
      <c r="N25" s="90">
        <v>1.355206847360913E-2</v>
      </c>
      <c r="O25" s="81">
        <v>6.698564593301426E-2</v>
      </c>
    </row>
    <row r="26" spans="2:15" ht="14.45" customHeight="1">
      <c r="B26" s="76"/>
      <c r="C26" s="77" t="s">
        <v>81</v>
      </c>
      <c r="D26" s="88">
        <v>20</v>
      </c>
      <c r="E26" s="79">
        <v>1.4450867052023121E-2</v>
      </c>
      <c r="F26" s="89">
        <v>0</v>
      </c>
      <c r="G26" s="90">
        <v>0</v>
      </c>
      <c r="H26" s="81"/>
      <c r="I26" s="89">
        <v>9</v>
      </c>
      <c r="J26" s="91">
        <v>1.2222222222222223</v>
      </c>
      <c r="K26" s="88">
        <v>45</v>
      </c>
      <c r="L26" s="79">
        <v>6.239600665557404E-3</v>
      </c>
      <c r="M26" s="89">
        <v>0</v>
      </c>
      <c r="N26" s="90">
        <v>0</v>
      </c>
      <c r="O26" s="81"/>
    </row>
    <row r="27" spans="2:15" ht="14.45" customHeight="1">
      <c r="B27" s="138"/>
      <c r="C27" s="92" t="s">
        <v>39</v>
      </c>
      <c r="D27" s="93">
        <v>3</v>
      </c>
      <c r="E27" s="94">
        <v>2.167630057803468E-3</v>
      </c>
      <c r="F27" s="93">
        <v>4</v>
      </c>
      <c r="G27" s="99">
        <v>1.3477088948787063E-3</v>
      </c>
      <c r="H27" s="95">
        <v>-0.25</v>
      </c>
      <c r="I27" s="93">
        <v>3</v>
      </c>
      <c r="J27" s="100">
        <v>0</v>
      </c>
      <c r="K27" s="93">
        <v>26</v>
      </c>
      <c r="L27" s="99">
        <v>3.6051026067665001E-3</v>
      </c>
      <c r="M27" s="93">
        <v>16</v>
      </c>
      <c r="N27" s="99">
        <v>1.0374789262093114E-3</v>
      </c>
      <c r="O27" s="96">
        <v>0.625</v>
      </c>
    </row>
    <row r="28" spans="2:15" ht="14.45" customHeight="1">
      <c r="B28" s="25" t="s">
        <v>6</v>
      </c>
      <c r="C28" s="97" t="s">
        <v>40</v>
      </c>
      <c r="D28" s="39">
        <v>1384</v>
      </c>
      <c r="E28" s="18">
        <v>0.99999999999999978</v>
      </c>
      <c r="F28" s="39">
        <v>2968</v>
      </c>
      <c r="G28" s="18">
        <v>1</v>
      </c>
      <c r="H28" s="19">
        <v>-0.53369272237196763</v>
      </c>
      <c r="I28" s="39">
        <v>823</v>
      </c>
      <c r="J28" s="20">
        <v>0.68165249088699875</v>
      </c>
      <c r="K28" s="39">
        <v>7212</v>
      </c>
      <c r="L28" s="18">
        <v>0.99999999999999989</v>
      </c>
      <c r="M28" s="39">
        <v>15422</v>
      </c>
      <c r="N28" s="20">
        <v>0.99999999999999978</v>
      </c>
      <c r="O28" s="22">
        <v>-0.53235637401115288</v>
      </c>
    </row>
    <row r="29" spans="2:15" ht="14.45" customHeight="1">
      <c r="B29" s="25" t="s">
        <v>68</v>
      </c>
      <c r="C29" s="97" t="s">
        <v>40</v>
      </c>
      <c r="D29" s="98">
        <v>0</v>
      </c>
      <c r="E29" s="18">
        <v>0</v>
      </c>
      <c r="F29" s="98">
        <v>1</v>
      </c>
      <c r="G29" s="18">
        <v>1</v>
      </c>
      <c r="H29" s="19">
        <v>-1</v>
      </c>
      <c r="I29" s="98">
        <v>1</v>
      </c>
      <c r="J29" s="20">
        <v>-1</v>
      </c>
      <c r="K29" s="98">
        <v>6</v>
      </c>
      <c r="L29" s="18">
        <v>0.99999999999999989</v>
      </c>
      <c r="M29" s="98">
        <v>9</v>
      </c>
      <c r="N29" s="20">
        <v>1</v>
      </c>
      <c r="O29" s="22">
        <v>-0.33333333333333337</v>
      </c>
    </row>
    <row r="30" spans="2:15" ht="14.45" customHeight="1">
      <c r="B30" s="26"/>
      <c r="C30" s="101" t="s">
        <v>40</v>
      </c>
      <c r="D30" s="40">
        <v>1548</v>
      </c>
      <c r="E30" s="13">
        <v>1</v>
      </c>
      <c r="F30" s="40">
        <v>3311</v>
      </c>
      <c r="G30" s="13">
        <v>1</v>
      </c>
      <c r="H30" s="14">
        <v>-0.53246753246753253</v>
      </c>
      <c r="I30" s="40">
        <v>951</v>
      </c>
      <c r="J30" s="15">
        <v>0.62776025236593069</v>
      </c>
      <c r="K30" s="40">
        <v>8137</v>
      </c>
      <c r="L30" s="13">
        <v>1</v>
      </c>
      <c r="M30" s="40">
        <v>16786</v>
      </c>
      <c r="N30" s="13">
        <v>1</v>
      </c>
      <c r="O30" s="23">
        <v>-0.51525080424162994</v>
      </c>
    </row>
    <row r="31" spans="2:15" ht="14.45" customHeight="1">
      <c r="B31" t="s">
        <v>64</v>
      </c>
    </row>
    <row r="32" spans="2:15">
      <c r="B32" s="16" t="s">
        <v>65</v>
      </c>
    </row>
    <row r="34" spans="2:15">
      <c r="B34" s="191" t="s">
        <v>50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24"/>
    </row>
    <row r="35" spans="2:15">
      <c r="B35" s="192" t="s">
        <v>51</v>
      </c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9" t="s">
        <v>47</v>
      </c>
    </row>
    <row r="36" spans="2:15" ht="14.45" customHeight="1">
      <c r="B36" s="179" t="s">
        <v>31</v>
      </c>
      <c r="C36" s="179" t="s">
        <v>1</v>
      </c>
      <c r="D36" s="181" t="s">
        <v>103</v>
      </c>
      <c r="E36" s="182"/>
      <c r="F36" s="182"/>
      <c r="G36" s="182"/>
      <c r="H36" s="183"/>
      <c r="I36" s="182" t="s">
        <v>93</v>
      </c>
      <c r="J36" s="182"/>
      <c r="K36" s="181" t="s">
        <v>104</v>
      </c>
      <c r="L36" s="182"/>
      <c r="M36" s="182"/>
      <c r="N36" s="182"/>
      <c r="O36" s="183"/>
    </row>
    <row r="37" spans="2:15" ht="14.45" customHeight="1">
      <c r="B37" s="180"/>
      <c r="C37" s="180"/>
      <c r="D37" s="193" t="s">
        <v>105</v>
      </c>
      <c r="E37" s="194"/>
      <c r="F37" s="194"/>
      <c r="G37" s="194"/>
      <c r="H37" s="195"/>
      <c r="I37" s="194" t="s">
        <v>94</v>
      </c>
      <c r="J37" s="194"/>
      <c r="K37" s="193" t="s">
        <v>106</v>
      </c>
      <c r="L37" s="194"/>
      <c r="M37" s="194"/>
      <c r="N37" s="194"/>
      <c r="O37" s="195"/>
    </row>
    <row r="38" spans="2:15" ht="14.45" customHeight="1">
      <c r="B38" s="180"/>
      <c r="C38" s="178"/>
      <c r="D38" s="173">
        <v>2020</v>
      </c>
      <c r="E38" s="174"/>
      <c r="F38" s="184">
        <v>2019</v>
      </c>
      <c r="G38" s="184"/>
      <c r="H38" s="186" t="s">
        <v>32</v>
      </c>
      <c r="I38" s="188">
        <v>2020</v>
      </c>
      <c r="J38" s="173" t="s">
        <v>107</v>
      </c>
      <c r="K38" s="173">
        <v>2020</v>
      </c>
      <c r="L38" s="174"/>
      <c r="M38" s="184">
        <v>2019</v>
      </c>
      <c r="N38" s="174"/>
      <c r="O38" s="164" t="s">
        <v>32</v>
      </c>
    </row>
    <row r="39" spans="2:15" ht="18.75" customHeight="1">
      <c r="B39" s="196" t="s">
        <v>31</v>
      </c>
      <c r="C39" s="165" t="s">
        <v>34</v>
      </c>
      <c r="D39" s="175"/>
      <c r="E39" s="176"/>
      <c r="F39" s="185"/>
      <c r="G39" s="185"/>
      <c r="H39" s="187"/>
      <c r="I39" s="189"/>
      <c r="J39" s="190"/>
      <c r="K39" s="175"/>
      <c r="L39" s="176"/>
      <c r="M39" s="185"/>
      <c r="N39" s="176"/>
      <c r="O39" s="164"/>
    </row>
    <row r="40" spans="2:15" ht="14.45" customHeight="1">
      <c r="B40" s="196"/>
      <c r="C40" s="165"/>
      <c r="D40" s="152" t="s">
        <v>35</v>
      </c>
      <c r="E40" s="154" t="s">
        <v>2</v>
      </c>
      <c r="F40" s="153" t="s">
        <v>35</v>
      </c>
      <c r="G40" s="58" t="s">
        <v>2</v>
      </c>
      <c r="H40" s="167" t="s">
        <v>36</v>
      </c>
      <c r="I40" s="59" t="s">
        <v>35</v>
      </c>
      <c r="J40" s="169" t="s">
        <v>108</v>
      </c>
      <c r="K40" s="152" t="s">
        <v>35</v>
      </c>
      <c r="L40" s="57" t="s">
        <v>2</v>
      </c>
      <c r="M40" s="153" t="s">
        <v>35</v>
      </c>
      <c r="N40" s="57" t="s">
        <v>2</v>
      </c>
      <c r="O40" s="171" t="s">
        <v>36</v>
      </c>
    </row>
    <row r="41" spans="2:15" ht="25.5">
      <c r="B41" s="197"/>
      <c r="C41" s="166"/>
      <c r="D41" s="155" t="s">
        <v>37</v>
      </c>
      <c r="E41" s="156" t="s">
        <v>38</v>
      </c>
      <c r="F41" s="55" t="s">
        <v>37</v>
      </c>
      <c r="G41" s="56" t="s">
        <v>38</v>
      </c>
      <c r="H41" s="168"/>
      <c r="I41" s="60" t="s">
        <v>37</v>
      </c>
      <c r="J41" s="170"/>
      <c r="K41" s="155" t="s">
        <v>37</v>
      </c>
      <c r="L41" s="156" t="s">
        <v>38</v>
      </c>
      <c r="M41" s="55" t="s">
        <v>37</v>
      </c>
      <c r="N41" s="156" t="s">
        <v>38</v>
      </c>
      <c r="O41" s="172"/>
    </row>
    <row r="42" spans="2:15">
      <c r="B42" s="26" t="s">
        <v>5</v>
      </c>
      <c r="C42" s="97" t="s">
        <v>40</v>
      </c>
      <c r="D42" s="98">
        <v>1</v>
      </c>
      <c r="E42" s="18">
        <v>1</v>
      </c>
      <c r="F42" s="98">
        <v>0</v>
      </c>
      <c r="G42" s="18">
        <v>0</v>
      </c>
      <c r="H42" s="21"/>
      <c r="I42" s="98">
        <v>0</v>
      </c>
      <c r="J42" s="18">
        <v>0</v>
      </c>
      <c r="K42" s="98">
        <v>1</v>
      </c>
      <c r="L42" s="18">
        <v>1</v>
      </c>
      <c r="M42" s="98">
        <v>0</v>
      </c>
      <c r="N42" s="18">
        <v>0</v>
      </c>
      <c r="O42" s="21"/>
    </row>
    <row r="43" spans="2:15">
      <c r="B43" s="76"/>
      <c r="C43" s="69" t="s">
        <v>3</v>
      </c>
      <c r="D43" s="86">
        <v>248</v>
      </c>
      <c r="E43" s="71">
        <v>0.2271062271062271</v>
      </c>
      <c r="F43" s="87">
        <v>533</v>
      </c>
      <c r="G43" s="72">
        <v>0.23837209302325582</v>
      </c>
      <c r="H43" s="73">
        <v>-0.53470919324577859</v>
      </c>
      <c r="I43" s="87">
        <v>189</v>
      </c>
      <c r="J43" s="75">
        <v>0.3121693121693121</v>
      </c>
      <c r="K43" s="86">
        <v>1505</v>
      </c>
      <c r="L43" s="71">
        <v>0.26860610387292522</v>
      </c>
      <c r="M43" s="87">
        <v>3133</v>
      </c>
      <c r="N43" s="72">
        <v>0.2487692552008893</v>
      </c>
      <c r="O43" s="73">
        <v>-0.51962974784551541</v>
      </c>
    </row>
    <row r="44" spans="2:15">
      <c r="B44" s="76"/>
      <c r="C44" s="77" t="s">
        <v>11</v>
      </c>
      <c r="D44" s="88">
        <v>190</v>
      </c>
      <c r="E44" s="79">
        <v>0.17399267399267399</v>
      </c>
      <c r="F44" s="89">
        <v>298</v>
      </c>
      <c r="G44" s="90">
        <v>0.13327370304114491</v>
      </c>
      <c r="H44" s="81">
        <v>-0.36241610738255037</v>
      </c>
      <c r="I44" s="89">
        <v>69</v>
      </c>
      <c r="J44" s="91">
        <v>1.7536231884057969</v>
      </c>
      <c r="K44" s="88">
        <v>1050</v>
      </c>
      <c r="L44" s="79">
        <v>0.18739960735320363</v>
      </c>
      <c r="M44" s="89">
        <v>1981</v>
      </c>
      <c r="N44" s="90">
        <v>0.1572971256153724</v>
      </c>
      <c r="O44" s="81">
        <v>-0.46996466431095407</v>
      </c>
    </row>
    <row r="45" spans="2:15">
      <c r="B45" s="76"/>
      <c r="C45" s="77" t="s">
        <v>13</v>
      </c>
      <c r="D45" s="88">
        <v>196</v>
      </c>
      <c r="E45" s="79">
        <v>0.17948717948717949</v>
      </c>
      <c r="F45" s="89">
        <v>455</v>
      </c>
      <c r="G45" s="90">
        <v>0.20348837209302326</v>
      </c>
      <c r="H45" s="81">
        <v>-0.56923076923076921</v>
      </c>
      <c r="I45" s="89">
        <v>114</v>
      </c>
      <c r="J45" s="91">
        <v>0.7192982456140351</v>
      </c>
      <c r="K45" s="88">
        <v>989</v>
      </c>
      <c r="L45" s="79">
        <v>0.17651258254506513</v>
      </c>
      <c r="M45" s="89">
        <v>3058</v>
      </c>
      <c r="N45" s="90">
        <v>0.24281403843099889</v>
      </c>
      <c r="O45" s="81">
        <v>-0.67658600392413337</v>
      </c>
    </row>
    <row r="46" spans="2:15">
      <c r="B46" s="76"/>
      <c r="C46" s="77" t="s">
        <v>4</v>
      </c>
      <c r="D46" s="88">
        <v>243</v>
      </c>
      <c r="E46" s="79">
        <v>0.22252747252747251</v>
      </c>
      <c r="F46" s="89">
        <v>345</v>
      </c>
      <c r="G46" s="90">
        <v>0.1542933810375671</v>
      </c>
      <c r="H46" s="81">
        <v>-0.29565217391304344</v>
      </c>
      <c r="I46" s="89">
        <v>100</v>
      </c>
      <c r="J46" s="91">
        <v>1.4300000000000002</v>
      </c>
      <c r="K46" s="88">
        <v>919</v>
      </c>
      <c r="L46" s="79">
        <v>0.16401927538818489</v>
      </c>
      <c r="M46" s="89">
        <v>1921</v>
      </c>
      <c r="N46" s="90">
        <v>0.15253295219946006</v>
      </c>
      <c r="O46" s="81">
        <v>-0.521603331598126</v>
      </c>
    </row>
    <row r="47" spans="2:15">
      <c r="B47" s="118"/>
      <c r="C47" s="77" t="s">
        <v>12</v>
      </c>
      <c r="D47" s="88">
        <v>136</v>
      </c>
      <c r="E47" s="79">
        <v>0.12454212454212454</v>
      </c>
      <c r="F47" s="89">
        <v>439</v>
      </c>
      <c r="G47" s="90">
        <v>0.19633273703041146</v>
      </c>
      <c r="H47" s="81">
        <v>-0.69020501138952162</v>
      </c>
      <c r="I47" s="89">
        <v>41</v>
      </c>
      <c r="J47" s="91">
        <v>2.3170731707317072</v>
      </c>
      <c r="K47" s="88">
        <v>631</v>
      </c>
      <c r="L47" s="79">
        <v>0.11261824022844905</v>
      </c>
      <c r="M47" s="89">
        <v>1812</v>
      </c>
      <c r="N47" s="90">
        <v>0.14387803716055264</v>
      </c>
      <c r="O47" s="81">
        <v>-0.65176600441501109</v>
      </c>
    </row>
    <row r="48" spans="2:15">
      <c r="B48" s="76"/>
      <c r="C48" s="77" t="s">
        <v>14</v>
      </c>
      <c r="D48" s="88">
        <v>44</v>
      </c>
      <c r="E48" s="79">
        <v>4.0293040293040296E-2</v>
      </c>
      <c r="F48" s="89">
        <v>142</v>
      </c>
      <c r="G48" s="90">
        <v>6.3506261180679785E-2</v>
      </c>
      <c r="H48" s="81">
        <v>-0.6901408450704225</v>
      </c>
      <c r="I48" s="89">
        <v>29</v>
      </c>
      <c r="J48" s="91">
        <v>0.51724137931034475</v>
      </c>
      <c r="K48" s="88">
        <v>273</v>
      </c>
      <c r="L48" s="79">
        <v>4.8723897911832945E-2</v>
      </c>
      <c r="M48" s="89">
        <v>561</v>
      </c>
      <c r="N48" s="90">
        <v>4.454502143878037E-2</v>
      </c>
      <c r="O48" s="81">
        <v>-0.5133689839572193</v>
      </c>
    </row>
    <row r="49" spans="2:15">
      <c r="B49" s="76"/>
      <c r="C49" s="77" t="s">
        <v>15</v>
      </c>
      <c r="D49" s="88">
        <v>14</v>
      </c>
      <c r="E49" s="79">
        <v>1.282051282051282E-2</v>
      </c>
      <c r="F49" s="89">
        <v>24</v>
      </c>
      <c r="G49" s="90">
        <v>1.0733452593917709E-2</v>
      </c>
      <c r="H49" s="81">
        <v>-0.41666666666666663</v>
      </c>
      <c r="I49" s="89">
        <v>19</v>
      </c>
      <c r="J49" s="91">
        <v>-0.26315789473684215</v>
      </c>
      <c r="K49" s="88">
        <v>184</v>
      </c>
      <c r="L49" s="79">
        <v>3.2839550240942351E-2</v>
      </c>
      <c r="M49" s="89">
        <v>125</v>
      </c>
      <c r="N49" s="90">
        <v>9.9253612831507066E-3</v>
      </c>
      <c r="O49" s="81">
        <v>0.47199999999999998</v>
      </c>
    </row>
    <row r="50" spans="2:15">
      <c r="B50" s="76"/>
      <c r="C50" s="77" t="s">
        <v>81</v>
      </c>
      <c r="D50" s="88">
        <v>20</v>
      </c>
      <c r="E50" s="79">
        <v>1.8315018315018316E-2</v>
      </c>
      <c r="F50" s="89">
        <v>0</v>
      </c>
      <c r="G50" s="90">
        <v>0</v>
      </c>
      <c r="H50" s="81"/>
      <c r="I50" s="89">
        <v>9</v>
      </c>
      <c r="J50" s="91">
        <v>1.2222222222222223</v>
      </c>
      <c r="K50" s="88">
        <v>45</v>
      </c>
      <c r="L50" s="79">
        <v>8.031411743708727E-3</v>
      </c>
      <c r="M50" s="89">
        <v>0</v>
      </c>
      <c r="N50" s="90">
        <v>0</v>
      </c>
      <c r="O50" s="81"/>
    </row>
    <row r="51" spans="2:15">
      <c r="B51" s="138"/>
      <c r="C51" s="92" t="s">
        <v>39</v>
      </c>
      <c r="D51" s="93">
        <v>0</v>
      </c>
      <c r="E51" s="94">
        <v>0</v>
      </c>
      <c r="F51" s="93">
        <v>0</v>
      </c>
      <c r="G51" s="99">
        <v>0</v>
      </c>
      <c r="H51" s="95"/>
      <c r="I51" s="93">
        <v>0</v>
      </c>
      <c r="J51" s="100"/>
      <c r="K51" s="93">
        <v>5</v>
      </c>
      <c r="L51" s="99">
        <v>8.9237908263430305E-4</v>
      </c>
      <c r="M51" s="93">
        <v>0</v>
      </c>
      <c r="N51" s="99">
        <v>0</v>
      </c>
      <c r="O51" s="96"/>
    </row>
    <row r="52" spans="2:15">
      <c r="B52" s="25" t="s">
        <v>6</v>
      </c>
      <c r="C52" s="97" t="s">
        <v>40</v>
      </c>
      <c r="D52" s="39">
        <v>1091</v>
      </c>
      <c r="E52" s="18">
        <v>0.99908424908424909</v>
      </c>
      <c r="F52" s="39">
        <v>2236</v>
      </c>
      <c r="G52" s="18">
        <v>1</v>
      </c>
      <c r="H52" s="19">
        <v>-0.51207513416815742</v>
      </c>
      <c r="I52" s="39">
        <v>570</v>
      </c>
      <c r="J52" s="20">
        <v>0.9140350877192982</v>
      </c>
      <c r="K52" s="39">
        <v>5601</v>
      </c>
      <c r="L52" s="18">
        <v>0.99964304836694606</v>
      </c>
      <c r="M52" s="39">
        <v>12591</v>
      </c>
      <c r="N52" s="20">
        <v>0.99976179132920429</v>
      </c>
      <c r="O52" s="22">
        <v>-0.55515844650941149</v>
      </c>
    </row>
    <row r="53" spans="2:15">
      <c r="B53" s="25" t="s">
        <v>68</v>
      </c>
      <c r="C53" s="97" t="s">
        <v>40</v>
      </c>
      <c r="D53" s="98">
        <v>0</v>
      </c>
      <c r="E53" s="18">
        <v>1</v>
      </c>
      <c r="F53" s="98">
        <v>0</v>
      </c>
      <c r="G53" s="18">
        <v>1</v>
      </c>
      <c r="H53" s="19"/>
      <c r="I53" s="98">
        <v>0</v>
      </c>
      <c r="J53" s="20"/>
      <c r="K53" s="98">
        <v>1</v>
      </c>
      <c r="L53" s="18">
        <v>1</v>
      </c>
      <c r="M53" s="98">
        <v>3</v>
      </c>
      <c r="N53" s="18">
        <v>1</v>
      </c>
      <c r="O53" s="22">
        <v>-0.66666666666666674</v>
      </c>
    </row>
    <row r="54" spans="2:15">
      <c r="B54" s="26"/>
      <c r="C54" s="101" t="s">
        <v>40</v>
      </c>
      <c r="D54" s="40">
        <v>1092</v>
      </c>
      <c r="E54" s="13">
        <v>1</v>
      </c>
      <c r="F54" s="40">
        <v>2236</v>
      </c>
      <c r="G54" s="13">
        <v>1</v>
      </c>
      <c r="H54" s="14">
        <v>-0.51162790697674421</v>
      </c>
      <c r="I54" s="40">
        <v>570</v>
      </c>
      <c r="J54" s="15">
        <v>0.91578947368421049</v>
      </c>
      <c r="K54" s="40">
        <v>5603</v>
      </c>
      <c r="L54" s="13">
        <v>1</v>
      </c>
      <c r="M54" s="40">
        <v>12594</v>
      </c>
      <c r="N54" s="13">
        <v>1</v>
      </c>
      <c r="O54" s="23">
        <v>-0.55510560584405266</v>
      </c>
    </row>
    <row r="55" spans="2:15">
      <c r="B55" s="36" t="s">
        <v>54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>
      <c r="B57" s="191" t="s">
        <v>62</v>
      </c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24"/>
    </row>
    <row r="58" spans="2:15">
      <c r="B58" s="192" t="s">
        <v>63</v>
      </c>
      <c r="C58" s="192"/>
      <c r="D58" s="192"/>
      <c r="E58" s="192"/>
      <c r="F58" s="192"/>
      <c r="G58" s="192"/>
      <c r="H58" s="192"/>
      <c r="I58" s="192"/>
      <c r="J58" s="192"/>
      <c r="K58" s="192"/>
      <c r="L58" s="192"/>
      <c r="M58" s="192"/>
      <c r="N58" s="192"/>
      <c r="O58" s="9" t="s">
        <v>47</v>
      </c>
    </row>
    <row r="59" spans="2:15">
      <c r="B59" s="179" t="s">
        <v>31</v>
      </c>
      <c r="C59" s="179" t="s">
        <v>1</v>
      </c>
      <c r="D59" s="181" t="s">
        <v>103</v>
      </c>
      <c r="E59" s="182"/>
      <c r="F59" s="182"/>
      <c r="G59" s="182"/>
      <c r="H59" s="183"/>
      <c r="I59" s="182" t="s">
        <v>93</v>
      </c>
      <c r="J59" s="182"/>
      <c r="K59" s="181" t="s">
        <v>104</v>
      </c>
      <c r="L59" s="182"/>
      <c r="M59" s="182"/>
      <c r="N59" s="182"/>
      <c r="O59" s="183"/>
    </row>
    <row r="60" spans="2:15">
      <c r="B60" s="180"/>
      <c r="C60" s="180"/>
      <c r="D60" s="193" t="s">
        <v>105</v>
      </c>
      <c r="E60" s="194"/>
      <c r="F60" s="194"/>
      <c r="G60" s="194"/>
      <c r="H60" s="195"/>
      <c r="I60" s="194" t="s">
        <v>94</v>
      </c>
      <c r="J60" s="194"/>
      <c r="K60" s="193" t="s">
        <v>106</v>
      </c>
      <c r="L60" s="194"/>
      <c r="M60" s="194"/>
      <c r="N60" s="194"/>
      <c r="O60" s="195"/>
    </row>
    <row r="61" spans="2:15" ht="15" customHeight="1">
      <c r="B61" s="180"/>
      <c r="C61" s="178"/>
      <c r="D61" s="173">
        <v>2020</v>
      </c>
      <c r="E61" s="174"/>
      <c r="F61" s="184">
        <v>2019</v>
      </c>
      <c r="G61" s="184"/>
      <c r="H61" s="186" t="s">
        <v>32</v>
      </c>
      <c r="I61" s="188">
        <v>2020</v>
      </c>
      <c r="J61" s="173" t="s">
        <v>107</v>
      </c>
      <c r="K61" s="173">
        <v>2020</v>
      </c>
      <c r="L61" s="174"/>
      <c r="M61" s="184">
        <v>2019</v>
      </c>
      <c r="N61" s="174"/>
      <c r="O61" s="164" t="s">
        <v>32</v>
      </c>
    </row>
    <row r="62" spans="2:15" ht="14.45" customHeight="1">
      <c r="B62" s="196" t="s">
        <v>31</v>
      </c>
      <c r="C62" s="165" t="s">
        <v>34</v>
      </c>
      <c r="D62" s="175"/>
      <c r="E62" s="176"/>
      <c r="F62" s="185"/>
      <c r="G62" s="185"/>
      <c r="H62" s="187"/>
      <c r="I62" s="189"/>
      <c r="J62" s="190"/>
      <c r="K62" s="175"/>
      <c r="L62" s="176"/>
      <c r="M62" s="185"/>
      <c r="N62" s="176"/>
      <c r="O62" s="164"/>
    </row>
    <row r="63" spans="2:15" ht="15" customHeight="1">
      <c r="B63" s="196"/>
      <c r="C63" s="165"/>
      <c r="D63" s="152" t="s">
        <v>35</v>
      </c>
      <c r="E63" s="154" t="s">
        <v>2</v>
      </c>
      <c r="F63" s="153" t="s">
        <v>35</v>
      </c>
      <c r="G63" s="58" t="s">
        <v>2</v>
      </c>
      <c r="H63" s="167" t="s">
        <v>36</v>
      </c>
      <c r="I63" s="59" t="s">
        <v>35</v>
      </c>
      <c r="J63" s="169" t="s">
        <v>108</v>
      </c>
      <c r="K63" s="152" t="s">
        <v>35</v>
      </c>
      <c r="L63" s="57" t="s">
        <v>2</v>
      </c>
      <c r="M63" s="153" t="s">
        <v>35</v>
      </c>
      <c r="N63" s="57" t="s">
        <v>2</v>
      </c>
      <c r="O63" s="171" t="s">
        <v>36</v>
      </c>
    </row>
    <row r="64" spans="2:15" ht="14.25" customHeight="1">
      <c r="B64" s="197"/>
      <c r="C64" s="166"/>
      <c r="D64" s="155" t="s">
        <v>37</v>
      </c>
      <c r="E64" s="156" t="s">
        <v>38</v>
      </c>
      <c r="F64" s="55" t="s">
        <v>37</v>
      </c>
      <c r="G64" s="56" t="s">
        <v>38</v>
      </c>
      <c r="H64" s="168"/>
      <c r="I64" s="60" t="s">
        <v>37</v>
      </c>
      <c r="J64" s="170"/>
      <c r="K64" s="155" t="s">
        <v>37</v>
      </c>
      <c r="L64" s="156" t="s">
        <v>38</v>
      </c>
      <c r="M64" s="55" t="s">
        <v>37</v>
      </c>
      <c r="N64" s="156" t="s">
        <v>38</v>
      </c>
      <c r="O64" s="172"/>
    </row>
    <row r="65" spans="2:15">
      <c r="B65" s="76"/>
      <c r="C65" s="69" t="s">
        <v>15</v>
      </c>
      <c r="D65" s="86">
        <v>79</v>
      </c>
      <c r="E65" s="71">
        <v>0.48466257668711654</v>
      </c>
      <c r="F65" s="87">
        <v>133</v>
      </c>
      <c r="G65" s="72">
        <v>0.3888888888888889</v>
      </c>
      <c r="H65" s="73">
        <v>-0.40601503759398494</v>
      </c>
      <c r="I65" s="86">
        <v>53</v>
      </c>
      <c r="J65" s="75">
        <v>0.49056603773584895</v>
      </c>
      <c r="K65" s="86">
        <v>434</v>
      </c>
      <c r="L65" s="71">
        <v>0.47276688453159044</v>
      </c>
      <c r="M65" s="87">
        <v>572</v>
      </c>
      <c r="N65" s="72">
        <v>0.42214022140221402</v>
      </c>
      <c r="O65" s="73">
        <v>-0.24125874125874125</v>
      </c>
    </row>
    <row r="66" spans="2:15">
      <c r="B66" s="76"/>
      <c r="C66" s="77" t="s">
        <v>12</v>
      </c>
      <c r="D66" s="88">
        <v>23</v>
      </c>
      <c r="E66" s="79">
        <v>0.1411042944785276</v>
      </c>
      <c r="F66" s="89">
        <v>78</v>
      </c>
      <c r="G66" s="90">
        <v>0.22807017543859648</v>
      </c>
      <c r="H66" s="81">
        <v>-0.70512820512820507</v>
      </c>
      <c r="I66" s="88">
        <v>29</v>
      </c>
      <c r="J66" s="91">
        <v>-0.2068965517241379</v>
      </c>
      <c r="K66" s="88">
        <v>169</v>
      </c>
      <c r="L66" s="79">
        <v>0.1840958605664488</v>
      </c>
      <c r="M66" s="89">
        <v>239</v>
      </c>
      <c r="N66" s="90">
        <v>0.17638376383763837</v>
      </c>
      <c r="O66" s="81">
        <v>-0.29288702928870292</v>
      </c>
    </row>
    <row r="67" spans="2:15">
      <c r="B67" s="76"/>
      <c r="C67" s="77" t="s">
        <v>4</v>
      </c>
      <c r="D67" s="88">
        <v>18</v>
      </c>
      <c r="E67" s="79">
        <v>0.11042944785276074</v>
      </c>
      <c r="F67" s="89">
        <v>70</v>
      </c>
      <c r="G67" s="90">
        <v>0.2046783625730994</v>
      </c>
      <c r="H67" s="81">
        <v>-0.74285714285714288</v>
      </c>
      <c r="I67" s="89"/>
      <c r="J67" s="91"/>
      <c r="K67" s="88">
        <v>151</v>
      </c>
      <c r="L67" s="79">
        <v>0.16448801742919389</v>
      </c>
      <c r="M67" s="89">
        <v>321</v>
      </c>
      <c r="N67" s="90">
        <v>0.23690036900369005</v>
      </c>
      <c r="O67" s="81">
        <v>-0.52959501557632405</v>
      </c>
    </row>
    <row r="68" spans="2:15" ht="14.45" customHeight="1">
      <c r="B68" s="76"/>
      <c r="C68" s="77" t="s">
        <v>3</v>
      </c>
      <c r="D68" s="88">
        <v>11</v>
      </c>
      <c r="E68" s="79">
        <v>6.7484662576687116E-2</v>
      </c>
      <c r="F68" s="89">
        <v>18</v>
      </c>
      <c r="G68" s="90">
        <v>5.2631578947368418E-2</v>
      </c>
      <c r="H68" s="81">
        <v>-0.38888888888888884</v>
      </c>
      <c r="I68" s="89"/>
      <c r="J68" s="91"/>
      <c r="K68" s="88">
        <v>73</v>
      </c>
      <c r="L68" s="79">
        <v>7.9520697167755991E-2</v>
      </c>
      <c r="M68" s="89">
        <v>65</v>
      </c>
      <c r="N68" s="90">
        <v>4.797047970479705E-2</v>
      </c>
      <c r="O68" s="81">
        <v>0.12307692307692308</v>
      </c>
    </row>
    <row r="69" spans="2:15" ht="14.45" customHeight="1">
      <c r="B69" s="118"/>
      <c r="C69" s="77" t="s">
        <v>52</v>
      </c>
      <c r="D69" s="88">
        <v>27</v>
      </c>
      <c r="E69" s="79">
        <v>0.16564417177914109</v>
      </c>
      <c r="F69" s="89">
        <v>25</v>
      </c>
      <c r="G69" s="90">
        <v>7.3099415204678359E-2</v>
      </c>
      <c r="H69" s="81">
        <v>8.0000000000000071E-2</v>
      </c>
      <c r="I69" s="89">
        <v>8</v>
      </c>
      <c r="J69" s="91">
        <v>2.375</v>
      </c>
      <c r="K69" s="88">
        <v>56</v>
      </c>
      <c r="L69" s="79">
        <v>6.1002178649237473E-2</v>
      </c>
      <c r="M69" s="89">
        <v>74</v>
      </c>
      <c r="N69" s="90">
        <v>5.4612546125461257E-2</v>
      </c>
      <c r="O69" s="81">
        <v>-0.2432432432432432</v>
      </c>
    </row>
    <row r="70" spans="2:15" ht="14.45" customHeight="1">
      <c r="B70" s="76"/>
      <c r="C70" s="77" t="s">
        <v>14</v>
      </c>
      <c r="D70" s="88">
        <v>1</v>
      </c>
      <c r="E70" s="79">
        <v>6.1349693251533744E-3</v>
      </c>
      <c r="F70" s="89">
        <v>6</v>
      </c>
      <c r="G70" s="90">
        <v>1.7543859649122806E-2</v>
      </c>
      <c r="H70" s="81">
        <v>-0.83333333333333337</v>
      </c>
      <c r="I70" s="89">
        <v>3</v>
      </c>
      <c r="J70" s="91">
        <v>-0.66666666666666674</v>
      </c>
      <c r="K70" s="88">
        <v>11</v>
      </c>
      <c r="L70" s="79">
        <v>1.1982570806100218E-2</v>
      </c>
      <c r="M70" s="89">
        <v>26</v>
      </c>
      <c r="N70" s="90">
        <v>1.9188191881918819E-2</v>
      </c>
      <c r="O70" s="81">
        <v>-0.57692307692307687</v>
      </c>
    </row>
    <row r="71" spans="2:15" ht="14.45" customHeight="1">
      <c r="B71" s="76"/>
      <c r="C71" s="77" t="s">
        <v>67</v>
      </c>
      <c r="D71" s="88">
        <v>0</v>
      </c>
      <c r="E71" s="79">
        <v>0</v>
      </c>
      <c r="F71" s="89">
        <v>4</v>
      </c>
      <c r="G71" s="90">
        <v>1.1695906432748537E-2</v>
      </c>
      <c r="H71" s="81">
        <v>-1</v>
      </c>
      <c r="I71" s="89">
        <v>2</v>
      </c>
      <c r="J71" s="91">
        <v>-1</v>
      </c>
      <c r="K71" s="88">
        <v>7</v>
      </c>
      <c r="L71" s="79">
        <v>7.6252723311546842E-3</v>
      </c>
      <c r="M71" s="89">
        <v>14</v>
      </c>
      <c r="N71" s="90">
        <v>1.0332103321033211E-2</v>
      </c>
      <c r="O71" s="81">
        <v>-0.5</v>
      </c>
    </row>
    <row r="72" spans="2:15">
      <c r="B72" s="76"/>
      <c r="C72" s="92" t="s">
        <v>39</v>
      </c>
      <c r="D72" s="93">
        <v>4</v>
      </c>
      <c r="E72" s="94">
        <v>2.4539877300613498E-2</v>
      </c>
      <c r="F72" s="93">
        <v>8</v>
      </c>
      <c r="G72" s="99">
        <v>2.3391812865497075E-2</v>
      </c>
      <c r="H72" s="95">
        <v>-0.5</v>
      </c>
      <c r="I72" s="93">
        <v>2</v>
      </c>
      <c r="J72" s="100">
        <v>1</v>
      </c>
      <c r="K72" s="93">
        <v>17</v>
      </c>
      <c r="L72" s="99">
        <v>1.8518518518518517E-2</v>
      </c>
      <c r="M72" s="93">
        <v>44</v>
      </c>
      <c r="N72" s="99">
        <v>3.2472324723247237E-2</v>
      </c>
      <c r="O72" s="96">
        <v>-0.61363636363636365</v>
      </c>
    </row>
    <row r="73" spans="2:15" ht="15" customHeight="1">
      <c r="B73" s="26" t="s">
        <v>5</v>
      </c>
      <c r="C73" s="97" t="s">
        <v>40</v>
      </c>
      <c r="D73" s="39">
        <v>163</v>
      </c>
      <c r="E73" s="18">
        <v>0.99999999999999978</v>
      </c>
      <c r="F73" s="39">
        <v>342</v>
      </c>
      <c r="G73" s="18">
        <v>0.99999999999999989</v>
      </c>
      <c r="H73" s="19">
        <v>-0.52339181286549707</v>
      </c>
      <c r="I73" s="39">
        <v>97</v>
      </c>
      <c r="J73" s="20">
        <v>-7.9971806549556934E-3</v>
      </c>
      <c r="K73" s="39">
        <v>918</v>
      </c>
      <c r="L73" s="18">
        <v>1</v>
      </c>
      <c r="M73" s="39">
        <v>1355</v>
      </c>
      <c r="N73" s="20">
        <v>0.99999999999999989</v>
      </c>
      <c r="O73" s="22">
        <v>-0.32250922509225088</v>
      </c>
    </row>
    <row r="74" spans="2:15">
      <c r="B74" s="76"/>
      <c r="C74" s="69" t="s">
        <v>4</v>
      </c>
      <c r="D74" s="86">
        <v>78</v>
      </c>
      <c r="E74" s="71">
        <v>0.26621160409556316</v>
      </c>
      <c r="F74" s="87">
        <v>179</v>
      </c>
      <c r="G74" s="72">
        <v>0.24453551912568305</v>
      </c>
      <c r="H74" s="73">
        <v>-0.56424581005586594</v>
      </c>
      <c r="I74" s="87">
        <v>62</v>
      </c>
      <c r="J74" s="75">
        <v>0.25806451612903225</v>
      </c>
      <c r="K74" s="86">
        <v>361</v>
      </c>
      <c r="L74" s="71">
        <v>0.22408441961514589</v>
      </c>
      <c r="M74" s="87">
        <v>665</v>
      </c>
      <c r="N74" s="72">
        <v>0.2348993288590604</v>
      </c>
      <c r="O74" s="73">
        <v>-0.45714285714285718</v>
      </c>
    </row>
    <row r="75" spans="2:15" ht="15" customHeight="1">
      <c r="B75" s="76"/>
      <c r="C75" s="77" t="s">
        <v>12</v>
      </c>
      <c r="D75" s="88">
        <v>63</v>
      </c>
      <c r="E75" s="79">
        <v>0.21501706484641639</v>
      </c>
      <c r="F75" s="89">
        <v>146</v>
      </c>
      <c r="G75" s="90">
        <v>0.19945355191256831</v>
      </c>
      <c r="H75" s="81">
        <v>-0.56849315068493156</v>
      </c>
      <c r="I75" s="89">
        <v>72</v>
      </c>
      <c r="J75" s="91">
        <v>-0.125</v>
      </c>
      <c r="K75" s="88">
        <v>330</v>
      </c>
      <c r="L75" s="79">
        <v>0.2048417132216015</v>
      </c>
      <c r="M75" s="89">
        <v>484</v>
      </c>
      <c r="N75" s="90">
        <v>0.17096432356057931</v>
      </c>
      <c r="O75" s="81">
        <v>-0.31818181818181823</v>
      </c>
    </row>
    <row r="76" spans="2:15">
      <c r="B76" s="76"/>
      <c r="C76" s="77" t="s">
        <v>13</v>
      </c>
      <c r="D76" s="88">
        <v>32</v>
      </c>
      <c r="E76" s="79">
        <v>0.10921501706484642</v>
      </c>
      <c r="F76" s="89">
        <v>164</v>
      </c>
      <c r="G76" s="90">
        <v>0.22404371584699453</v>
      </c>
      <c r="H76" s="81">
        <v>-0.80487804878048785</v>
      </c>
      <c r="I76" s="89">
        <v>28</v>
      </c>
      <c r="J76" s="91">
        <v>0.14285714285714279</v>
      </c>
      <c r="K76" s="88">
        <v>277</v>
      </c>
      <c r="L76" s="79">
        <v>0.17194289261328369</v>
      </c>
      <c r="M76" s="89">
        <v>603</v>
      </c>
      <c r="N76" s="90">
        <v>0.21299894030377958</v>
      </c>
      <c r="O76" s="81">
        <v>-0.54063018242122718</v>
      </c>
    </row>
    <row r="77" spans="2:15" ht="15" customHeight="1">
      <c r="B77" s="76"/>
      <c r="C77" s="77" t="s">
        <v>11</v>
      </c>
      <c r="D77" s="88">
        <v>47</v>
      </c>
      <c r="E77" s="79">
        <v>0.16040955631399317</v>
      </c>
      <c r="F77" s="89">
        <v>112</v>
      </c>
      <c r="G77" s="90">
        <v>0.15300546448087432</v>
      </c>
      <c r="H77" s="81">
        <v>-0.58035714285714279</v>
      </c>
      <c r="I77" s="89">
        <v>34</v>
      </c>
      <c r="J77" s="91">
        <v>0.38235294117647056</v>
      </c>
      <c r="K77" s="88">
        <v>255</v>
      </c>
      <c r="L77" s="79">
        <v>0.15828677839851024</v>
      </c>
      <c r="M77" s="89">
        <v>414</v>
      </c>
      <c r="N77" s="90">
        <v>0.14623807841752032</v>
      </c>
      <c r="O77" s="81">
        <v>-0.38405797101449279</v>
      </c>
    </row>
    <row r="78" spans="2:15">
      <c r="B78" s="118"/>
      <c r="C78" s="77" t="s">
        <v>3</v>
      </c>
      <c r="D78" s="88">
        <v>45</v>
      </c>
      <c r="E78" s="79">
        <v>0.15358361774744028</v>
      </c>
      <c r="F78" s="89">
        <v>74</v>
      </c>
      <c r="G78" s="90">
        <v>0.10109289617486339</v>
      </c>
      <c r="H78" s="81">
        <v>-0.39189189189189189</v>
      </c>
      <c r="I78" s="89">
        <v>25</v>
      </c>
      <c r="J78" s="91">
        <v>0.8</v>
      </c>
      <c r="K78" s="88">
        <v>233</v>
      </c>
      <c r="L78" s="79">
        <v>0.1446306641837368</v>
      </c>
      <c r="M78" s="89">
        <v>405</v>
      </c>
      <c r="N78" s="90">
        <v>0.14305898975626988</v>
      </c>
      <c r="O78" s="81">
        <v>-0.42469135802469138</v>
      </c>
    </row>
    <row r="79" spans="2:15" ht="15" customHeight="1">
      <c r="B79" s="76"/>
      <c r="C79" s="77" t="s">
        <v>14</v>
      </c>
      <c r="D79" s="88">
        <v>16</v>
      </c>
      <c r="E79" s="79">
        <v>5.4607508532423209E-2</v>
      </c>
      <c r="F79" s="89">
        <v>31</v>
      </c>
      <c r="G79" s="90">
        <v>4.2349726775956283E-2</v>
      </c>
      <c r="H79" s="81">
        <v>-0.4838709677419355</v>
      </c>
      <c r="I79" s="89">
        <v>19</v>
      </c>
      <c r="J79" s="91">
        <v>-0.15789473684210531</v>
      </c>
      <c r="K79" s="88">
        <v>95</v>
      </c>
      <c r="L79" s="79">
        <v>5.8969584109248914E-2</v>
      </c>
      <c r="M79" s="89">
        <v>160</v>
      </c>
      <c r="N79" s="90">
        <v>5.6517131755563402E-2</v>
      </c>
      <c r="O79" s="81">
        <v>-0.40625</v>
      </c>
    </row>
    <row r="80" spans="2:15" ht="15" customHeight="1">
      <c r="B80" s="76"/>
      <c r="C80" s="77" t="s">
        <v>15</v>
      </c>
      <c r="D80" s="88">
        <v>9</v>
      </c>
      <c r="E80" s="79">
        <v>3.0716723549488054E-2</v>
      </c>
      <c r="F80" s="89">
        <v>22</v>
      </c>
      <c r="G80" s="90">
        <v>3.0054644808743168E-2</v>
      </c>
      <c r="H80" s="81">
        <v>-0.59090909090909083</v>
      </c>
      <c r="I80" s="89">
        <v>10</v>
      </c>
      <c r="J80" s="91">
        <v>-9.9999999999999978E-2</v>
      </c>
      <c r="K80" s="88">
        <v>39</v>
      </c>
      <c r="L80" s="79">
        <v>2.4208566108007448E-2</v>
      </c>
      <c r="M80" s="89">
        <v>84</v>
      </c>
      <c r="N80" s="90">
        <v>2.9671494171670788E-2</v>
      </c>
      <c r="O80" s="81">
        <v>-0.5357142857142857</v>
      </c>
    </row>
    <row r="81" spans="2:15" ht="15" customHeight="1">
      <c r="B81" s="138"/>
      <c r="C81" s="92" t="s">
        <v>39</v>
      </c>
      <c r="D81" s="93">
        <v>3</v>
      </c>
      <c r="E81" s="94">
        <v>1.0238907849829351E-2</v>
      </c>
      <c r="F81" s="93">
        <v>4</v>
      </c>
      <c r="G81" s="99">
        <v>5.4644808743169399E-3</v>
      </c>
      <c r="H81" s="95">
        <v>-0.25</v>
      </c>
      <c r="I81" s="93">
        <v>3</v>
      </c>
      <c r="J81" s="100">
        <v>0</v>
      </c>
      <c r="K81" s="93">
        <v>21</v>
      </c>
      <c r="L81" s="99">
        <v>1.3035381750465549E-2</v>
      </c>
      <c r="M81" s="93">
        <v>16</v>
      </c>
      <c r="N81" s="99">
        <v>5.6517131755563403E-3</v>
      </c>
      <c r="O81" s="96">
        <v>0.3125</v>
      </c>
    </row>
    <row r="82" spans="2:15" ht="15" customHeight="1">
      <c r="B82" s="25" t="s">
        <v>6</v>
      </c>
      <c r="C82" s="97" t="s">
        <v>40</v>
      </c>
      <c r="D82" s="39">
        <v>293</v>
      </c>
      <c r="E82" s="18">
        <v>1</v>
      </c>
      <c r="F82" s="39">
        <v>732</v>
      </c>
      <c r="G82" s="18">
        <v>1</v>
      </c>
      <c r="H82" s="19">
        <v>-0.5997267759562841</v>
      </c>
      <c r="I82" s="39">
        <v>253</v>
      </c>
      <c r="J82" s="20">
        <v>0.15810276679841895</v>
      </c>
      <c r="K82" s="39">
        <v>1611</v>
      </c>
      <c r="L82" s="18">
        <v>1</v>
      </c>
      <c r="M82" s="39">
        <v>2831</v>
      </c>
      <c r="N82" s="20">
        <v>1</v>
      </c>
      <c r="O82" s="22">
        <v>-0.43094312963617099</v>
      </c>
    </row>
    <row r="83" spans="2:15">
      <c r="B83" s="25" t="s">
        <v>68</v>
      </c>
      <c r="C83" s="97" t="s">
        <v>40</v>
      </c>
      <c r="D83" s="98">
        <v>0</v>
      </c>
      <c r="E83" s="18">
        <v>1</v>
      </c>
      <c r="F83" s="98">
        <v>1</v>
      </c>
      <c r="G83" s="18">
        <v>1</v>
      </c>
      <c r="H83" s="19">
        <v>-1</v>
      </c>
      <c r="I83" s="98">
        <v>1</v>
      </c>
      <c r="J83" s="20">
        <v>-1</v>
      </c>
      <c r="K83" s="98">
        <v>5</v>
      </c>
      <c r="L83" s="18">
        <v>1</v>
      </c>
      <c r="M83" s="98">
        <v>6</v>
      </c>
      <c r="N83" s="18">
        <v>1</v>
      </c>
      <c r="O83" s="22">
        <v>-0.16666666666666663</v>
      </c>
    </row>
    <row r="84" spans="2:15" ht="15" customHeight="1">
      <c r="B84" s="26"/>
      <c r="C84" s="101" t="s">
        <v>40</v>
      </c>
      <c r="D84" s="40">
        <v>456</v>
      </c>
      <c r="E84" s="13">
        <v>1</v>
      </c>
      <c r="F84" s="40">
        <v>1075</v>
      </c>
      <c r="G84" s="13">
        <v>1</v>
      </c>
      <c r="H84" s="14">
        <v>-0.57581395348837217</v>
      </c>
      <c r="I84" s="40">
        <v>381</v>
      </c>
      <c r="J84" s="15">
        <v>0.1968503937007875</v>
      </c>
      <c r="K84" s="40">
        <v>2534</v>
      </c>
      <c r="L84" s="13">
        <v>1</v>
      </c>
      <c r="M84" s="40">
        <v>4192</v>
      </c>
      <c r="N84" s="13">
        <v>1</v>
      </c>
      <c r="O84" s="23">
        <v>-0.3955152671755725</v>
      </c>
    </row>
    <row r="85" spans="2:15">
      <c r="B85" s="36" t="s">
        <v>54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</sheetData>
  <mergeCells count="69">
    <mergeCell ref="O61:O62"/>
    <mergeCell ref="B62:B64"/>
    <mergeCell ref="C62:C64"/>
    <mergeCell ref="H63:H64"/>
    <mergeCell ref="J63:J64"/>
    <mergeCell ref="O63:O64"/>
    <mergeCell ref="F61:G62"/>
    <mergeCell ref="H61:H62"/>
    <mergeCell ref="I61:I62"/>
    <mergeCell ref="J61:J62"/>
    <mergeCell ref="K5:O5"/>
    <mergeCell ref="D5:H5"/>
    <mergeCell ref="I5:J5"/>
    <mergeCell ref="B34:N34"/>
    <mergeCell ref="B35:N35"/>
    <mergeCell ref="F6:G7"/>
    <mergeCell ref="K60:O60"/>
    <mergeCell ref="D61:E62"/>
    <mergeCell ref="I6:I7"/>
    <mergeCell ref="J6:J7"/>
    <mergeCell ref="K6:L7"/>
    <mergeCell ref="K61:L62"/>
    <mergeCell ref="M61:N62"/>
    <mergeCell ref="B58:N58"/>
    <mergeCell ref="B59:B61"/>
    <mergeCell ref="C59:C61"/>
    <mergeCell ref="D59:H59"/>
    <mergeCell ref="I59:J59"/>
    <mergeCell ref="K59:O59"/>
    <mergeCell ref="D60:H60"/>
    <mergeCell ref="I60:J60"/>
    <mergeCell ref="B57:N57"/>
    <mergeCell ref="B2:N2"/>
    <mergeCell ref="M6:N7"/>
    <mergeCell ref="O6:O7"/>
    <mergeCell ref="B4:B6"/>
    <mergeCell ref="C4:C6"/>
    <mergeCell ref="B3:N3"/>
    <mergeCell ref="H6:H7"/>
    <mergeCell ref="D4:H4"/>
    <mergeCell ref="I4:J4"/>
    <mergeCell ref="K4:O4"/>
    <mergeCell ref="B7:B9"/>
    <mergeCell ref="C7:C9"/>
    <mergeCell ref="H8:H9"/>
    <mergeCell ref="J8:J9"/>
    <mergeCell ref="O8:O9"/>
    <mergeCell ref="D6:E7"/>
    <mergeCell ref="H38:H39"/>
    <mergeCell ref="I38:I39"/>
    <mergeCell ref="J38:J39"/>
    <mergeCell ref="K38:L39"/>
    <mergeCell ref="M38:N39"/>
    <mergeCell ref="B36:B38"/>
    <mergeCell ref="C36:C38"/>
    <mergeCell ref="D36:H36"/>
    <mergeCell ref="I36:J36"/>
    <mergeCell ref="K36:O36"/>
    <mergeCell ref="D37:H37"/>
    <mergeCell ref="I37:J37"/>
    <mergeCell ref="K37:O37"/>
    <mergeCell ref="D38:E39"/>
    <mergeCell ref="F38:G39"/>
    <mergeCell ref="B39:B41"/>
    <mergeCell ref="C39:C41"/>
    <mergeCell ref="H40:H41"/>
    <mergeCell ref="J40:J41"/>
    <mergeCell ref="O40:O41"/>
    <mergeCell ref="O38:O39"/>
  </mergeCells>
  <phoneticPr fontId="7" type="noConversion"/>
  <conditionalFormatting sqref="H24:H29 J24:J29 O24:O29 H15:H18 O15:O18">
    <cfRule type="cellIs" dxfId="110" priority="32" operator="lessThan">
      <formula>0</formula>
    </cfRule>
  </conditionalFormatting>
  <conditionalFormatting sqref="H10:H14 J10:J14 O10:O14">
    <cfRule type="cellIs" dxfId="109" priority="31" operator="lessThan">
      <formula>0</formula>
    </cfRule>
  </conditionalFormatting>
  <conditionalFormatting sqref="J18 J15:J16">
    <cfRule type="cellIs" dxfId="108" priority="30" operator="lessThan">
      <formula>0</formula>
    </cfRule>
  </conditionalFormatting>
  <conditionalFormatting sqref="D19:O26 D10:O16">
    <cfRule type="cellIs" dxfId="107" priority="29" operator="equal">
      <formula>0</formula>
    </cfRule>
  </conditionalFormatting>
  <conditionalFormatting sqref="H27:H28 O27:O28 H17:H18 O17:O18">
    <cfRule type="cellIs" dxfId="106" priority="28" operator="lessThan">
      <formula>0</formula>
    </cfRule>
  </conditionalFormatting>
  <conditionalFormatting sqref="H19:H23 J19:J23 O19:O23">
    <cfRule type="cellIs" dxfId="105" priority="27" operator="lessThan">
      <formula>0</formula>
    </cfRule>
  </conditionalFormatting>
  <conditionalFormatting sqref="H30 O30">
    <cfRule type="cellIs" dxfId="104" priority="26" operator="lessThan">
      <formula>0</formula>
    </cfRule>
  </conditionalFormatting>
  <conditionalFormatting sqref="H30 O30 J30">
    <cfRule type="cellIs" dxfId="103" priority="25" operator="lessThan">
      <formula>0</formula>
    </cfRule>
  </conditionalFormatting>
  <conditionalFormatting sqref="H48:H51 J48:J51 O48:O51 O42 H42">
    <cfRule type="cellIs" dxfId="102" priority="24" operator="lessThan">
      <formula>0</formula>
    </cfRule>
  </conditionalFormatting>
  <conditionalFormatting sqref="H51 O51 O42 H42">
    <cfRule type="cellIs" dxfId="101" priority="23" operator="lessThan">
      <formula>0</formula>
    </cfRule>
  </conditionalFormatting>
  <conditionalFormatting sqref="H43:H47 J43:J47 O43:O47">
    <cfRule type="cellIs" dxfId="100" priority="22" operator="lessThan">
      <formula>0</formula>
    </cfRule>
  </conditionalFormatting>
  <conditionalFormatting sqref="D43:O50">
    <cfRule type="cellIs" dxfId="99" priority="21" operator="equal">
      <formula>0</formula>
    </cfRule>
  </conditionalFormatting>
  <conditionalFormatting sqref="H53 J53 O53">
    <cfRule type="cellIs" dxfId="98" priority="20" operator="lessThan">
      <formula>0</formula>
    </cfRule>
  </conditionalFormatting>
  <conditionalFormatting sqref="H52 J52 O52">
    <cfRule type="cellIs" dxfId="97" priority="19" operator="lessThan">
      <formula>0</formula>
    </cfRule>
  </conditionalFormatting>
  <conditionalFormatting sqref="H52 O52">
    <cfRule type="cellIs" dxfId="96" priority="18" operator="lessThan">
      <formula>0</formula>
    </cfRule>
  </conditionalFormatting>
  <conditionalFormatting sqref="H54 O54">
    <cfRule type="cellIs" dxfId="95" priority="17" operator="lessThan">
      <formula>0</formula>
    </cfRule>
  </conditionalFormatting>
  <conditionalFormatting sqref="H54 O54 J54">
    <cfRule type="cellIs" dxfId="94" priority="16" operator="lessThan">
      <formula>0</formula>
    </cfRule>
  </conditionalFormatting>
  <conditionalFormatting sqref="H65:H69 J65:J69 O65:O69">
    <cfRule type="cellIs" dxfId="93" priority="15" operator="lessThan">
      <formula>0</formula>
    </cfRule>
  </conditionalFormatting>
  <conditionalFormatting sqref="J70:J71 O70:O71 H70:H71">
    <cfRule type="cellIs" dxfId="92" priority="14" operator="lessThan">
      <formula>0</formula>
    </cfRule>
  </conditionalFormatting>
  <conditionalFormatting sqref="D74:O80 D65:O71">
    <cfRule type="cellIs" dxfId="91" priority="13" operator="equal">
      <formula>0</formula>
    </cfRule>
  </conditionalFormatting>
  <conditionalFormatting sqref="H79:H81 J79:J81 O79:O81">
    <cfRule type="cellIs" dxfId="90" priority="12" operator="lessThan">
      <formula>0</formula>
    </cfRule>
  </conditionalFormatting>
  <conditionalFormatting sqref="H74:H78 J74:J78 O74:O78">
    <cfRule type="cellIs" dxfId="89" priority="11" operator="lessThan">
      <formula>0</formula>
    </cfRule>
  </conditionalFormatting>
  <conditionalFormatting sqref="H72 O72">
    <cfRule type="cellIs" dxfId="88" priority="10" operator="lessThan">
      <formula>0</formula>
    </cfRule>
  </conditionalFormatting>
  <conditionalFormatting sqref="H72 J72 O72">
    <cfRule type="cellIs" dxfId="87" priority="9" operator="lessThan">
      <formula>0</formula>
    </cfRule>
  </conditionalFormatting>
  <conditionalFormatting sqref="H73 J73 O73">
    <cfRule type="cellIs" dxfId="86" priority="8" operator="lessThan">
      <formula>0</formula>
    </cfRule>
  </conditionalFormatting>
  <conditionalFormatting sqref="H73 O73">
    <cfRule type="cellIs" dxfId="85" priority="7" operator="lessThan">
      <formula>0</formula>
    </cfRule>
  </conditionalFormatting>
  <conditionalFormatting sqref="H81 O81">
    <cfRule type="cellIs" dxfId="84" priority="6" operator="lessThan">
      <formula>0</formula>
    </cfRule>
  </conditionalFormatting>
  <conditionalFormatting sqref="H83 J83 O83">
    <cfRule type="cellIs" dxfId="83" priority="5" operator="lessThan">
      <formula>0</formula>
    </cfRule>
  </conditionalFormatting>
  <conditionalFormatting sqref="H82 J82 O82">
    <cfRule type="cellIs" dxfId="82" priority="4" operator="lessThan">
      <formula>0</formula>
    </cfRule>
  </conditionalFormatting>
  <conditionalFormatting sqref="H82 O82">
    <cfRule type="cellIs" dxfId="81" priority="3" operator="lessThan">
      <formula>0</formula>
    </cfRule>
  </conditionalFormatting>
  <conditionalFormatting sqref="H84 O84">
    <cfRule type="cellIs" dxfId="80" priority="2" operator="lessThan">
      <formula>0</formula>
    </cfRule>
  </conditionalFormatting>
  <conditionalFormatting sqref="H84 O84 J84">
    <cfRule type="cellIs" dxfId="7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1"/>
  <sheetViews>
    <sheetView showGridLines="0" zoomScale="90" zoomScaleNormal="90" workbookViewId="0"/>
  </sheetViews>
  <sheetFormatPr defaultRowHeight="15"/>
  <cols>
    <col min="1" max="1" width="1.140625" customWidth="1"/>
    <col min="2" max="2" width="15.42578125" bestFit="1" customWidth="1"/>
    <col min="3" max="3" width="18.7109375" customWidth="1"/>
    <col min="4" max="8" width="9" customWidth="1"/>
    <col min="9" max="9" width="9" style="1" customWidth="1"/>
    <col min="10" max="10" width="11.85546875" customWidth="1"/>
    <col min="11" max="14" width="9" customWidth="1"/>
    <col min="15" max="15" width="11.7109375" customWidth="1"/>
  </cols>
  <sheetData>
    <row r="1" spans="2:15">
      <c r="B1" t="s">
        <v>7</v>
      </c>
      <c r="E1" s="41"/>
      <c r="I1"/>
      <c r="O1" s="67">
        <v>44018</v>
      </c>
    </row>
    <row r="2" spans="2:15">
      <c r="B2" s="191" t="s">
        <v>29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4"/>
    </row>
    <row r="3" spans="2:15">
      <c r="B3" s="192" t="s">
        <v>30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37" t="s">
        <v>47</v>
      </c>
    </row>
    <row r="4" spans="2:15" ht="14.45" customHeight="1">
      <c r="B4" s="179" t="s">
        <v>31</v>
      </c>
      <c r="C4" s="179" t="s">
        <v>1</v>
      </c>
      <c r="D4" s="181" t="s">
        <v>103</v>
      </c>
      <c r="E4" s="182"/>
      <c r="F4" s="182"/>
      <c r="G4" s="182"/>
      <c r="H4" s="183"/>
      <c r="I4" s="182" t="s">
        <v>93</v>
      </c>
      <c r="J4" s="182"/>
      <c r="K4" s="181" t="s">
        <v>104</v>
      </c>
      <c r="L4" s="182"/>
      <c r="M4" s="182"/>
      <c r="N4" s="182"/>
      <c r="O4" s="183"/>
    </row>
    <row r="5" spans="2:15" ht="14.45" customHeight="1">
      <c r="B5" s="180"/>
      <c r="C5" s="180"/>
      <c r="D5" s="193" t="s">
        <v>105</v>
      </c>
      <c r="E5" s="194"/>
      <c r="F5" s="194"/>
      <c r="G5" s="194"/>
      <c r="H5" s="195"/>
      <c r="I5" s="194" t="s">
        <v>94</v>
      </c>
      <c r="J5" s="194"/>
      <c r="K5" s="193" t="s">
        <v>106</v>
      </c>
      <c r="L5" s="194"/>
      <c r="M5" s="194"/>
      <c r="N5" s="194"/>
      <c r="O5" s="195"/>
    </row>
    <row r="6" spans="2:15" ht="14.45" customHeight="1">
      <c r="B6" s="180"/>
      <c r="C6" s="178"/>
      <c r="D6" s="173">
        <v>2020</v>
      </c>
      <c r="E6" s="174"/>
      <c r="F6" s="184">
        <v>2019</v>
      </c>
      <c r="G6" s="184"/>
      <c r="H6" s="186" t="s">
        <v>32</v>
      </c>
      <c r="I6" s="188">
        <v>2020</v>
      </c>
      <c r="J6" s="173" t="s">
        <v>107</v>
      </c>
      <c r="K6" s="173">
        <v>2020</v>
      </c>
      <c r="L6" s="174"/>
      <c r="M6" s="184">
        <v>2019</v>
      </c>
      <c r="N6" s="174"/>
      <c r="O6" s="164" t="s">
        <v>32</v>
      </c>
    </row>
    <row r="7" spans="2:15" ht="15" customHeight="1">
      <c r="B7" s="196" t="s">
        <v>31</v>
      </c>
      <c r="C7" s="165" t="s">
        <v>34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5" customHeight="1">
      <c r="B8" s="196"/>
      <c r="C8" s="165"/>
      <c r="D8" s="152" t="s">
        <v>35</v>
      </c>
      <c r="E8" s="154" t="s">
        <v>2</v>
      </c>
      <c r="F8" s="153" t="s">
        <v>35</v>
      </c>
      <c r="G8" s="58" t="s">
        <v>2</v>
      </c>
      <c r="H8" s="167" t="s">
        <v>36</v>
      </c>
      <c r="I8" s="59" t="s">
        <v>35</v>
      </c>
      <c r="J8" s="169" t="s">
        <v>108</v>
      </c>
      <c r="K8" s="152" t="s">
        <v>35</v>
      </c>
      <c r="L8" s="57" t="s">
        <v>2</v>
      </c>
      <c r="M8" s="153" t="s">
        <v>35</v>
      </c>
      <c r="N8" s="57" t="s">
        <v>2</v>
      </c>
      <c r="O8" s="171" t="s">
        <v>36</v>
      </c>
    </row>
    <row r="9" spans="2:15" ht="15" customHeight="1">
      <c r="B9" s="197"/>
      <c r="C9" s="166"/>
      <c r="D9" s="155" t="s">
        <v>37</v>
      </c>
      <c r="E9" s="156" t="s">
        <v>38</v>
      </c>
      <c r="F9" s="55" t="s">
        <v>37</v>
      </c>
      <c r="G9" s="56" t="s">
        <v>38</v>
      </c>
      <c r="H9" s="168"/>
      <c r="I9" s="60" t="s">
        <v>37</v>
      </c>
      <c r="J9" s="170"/>
      <c r="K9" s="155" t="s">
        <v>37</v>
      </c>
      <c r="L9" s="156" t="s">
        <v>38</v>
      </c>
      <c r="M9" s="55" t="s">
        <v>37</v>
      </c>
      <c r="N9" s="156" t="s">
        <v>38</v>
      </c>
      <c r="O9" s="172"/>
    </row>
    <row r="10" spans="2:15">
      <c r="B10" s="76"/>
      <c r="C10" s="69" t="s">
        <v>12</v>
      </c>
      <c r="D10" s="86">
        <v>7</v>
      </c>
      <c r="E10" s="71">
        <v>0.5</v>
      </c>
      <c r="F10" s="87">
        <v>28</v>
      </c>
      <c r="G10" s="72">
        <v>0.5490196078431373</v>
      </c>
      <c r="H10" s="73">
        <v>-0.75</v>
      </c>
      <c r="I10" s="87">
        <v>17</v>
      </c>
      <c r="J10" s="75">
        <v>-0.58823529411764708</v>
      </c>
      <c r="K10" s="86">
        <v>81</v>
      </c>
      <c r="L10" s="71">
        <v>0.58695652173913049</v>
      </c>
      <c r="M10" s="87">
        <v>87</v>
      </c>
      <c r="N10" s="72">
        <v>0.46524064171122997</v>
      </c>
      <c r="O10" s="73">
        <v>-6.8965517241379337E-2</v>
      </c>
    </row>
    <row r="11" spans="2:15">
      <c r="B11" s="76"/>
      <c r="C11" s="77" t="s">
        <v>15</v>
      </c>
      <c r="D11" s="88">
        <v>3</v>
      </c>
      <c r="E11" s="79">
        <v>0.21428571428571427</v>
      </c>
      <c r="F11" s="89">
        <v>7</v>
      </c>
      <c r="G11" s="90">
        <v>0.13725490196078433</v>
      </c>
      <c r="H11" s="81">
        <v>-0.5714285714285714</v>
      </c>
      <c r="I11" s="89">
        <v>11</v>
      </c>
      <c r="J11" s="91">
        <v>-0.72727272727272729</v>
      </c>
      <c r="K11" s="88">
        <v>34</v>
      </c>
      <c r="L11" s="79">
        <v>0.24637681159420291</v>
      </c>
      <c r="M11" s="89">
        <v>44</v>
      </c>
      <c r="N11" s="90">
        <v>0.23529411764705882</v>
      </c>
      <c r="O11" s="81">
        <v>-0.22727272727272729</v>
      </c>
    </row>
    <row r="12" spans="2:15">
      <c r="B12" s="76"/>
      <c r="C12" s="77" t="s">
        <v>20</v>
      </c>
      <c r="D12" s="88">
        <v>1</v>
      </c>
      <c r="E12" s="79">
        <v>7.1428571428571425E-2</v>
      </c>
      <c r="F12" s="89">
        <v>3</v>
      </c>
      <c r="G12" s="90">
        <v>5.8823529411764705E-2</v>
      </c>
      <c r="H12" s="81">
        <v>-0.66666666666666674</v>
      </c>
      <c r="I12" s="89">
        <v>0</v>
      </c>
      <c r="J12" s="91"/>
      <c r="K12" s="88">
        <v>6</v>
      </c>
      <c r="L12" s="79">
        <v>4.3478260869565216E-2</v>
      </c>
      <c r="M12" s="89">
        <v>23</v>
      </c>
      <c r="N12" s="90">
        <v>0.12299465240641712</v>
      </c>
      <c r="O12" s="81">
        <v>-0.73913043478260865</v>
      </c>
    </row>
    <row r="13" spans="2:15">
      <c r="B13" s="76"/>
      <c r="C13" s="77" t="s">
        <v>4</v>
      </c>
      <c r="D13" s="88">
        <v>1</v>
      </c>
      <c r="E13" s="79">
        <v>7.1428571428571425E-2</v>
      </c>
      <c r="F13" s="89">
        <v>3</v>
      </c>
      <c r="G13" s="90">
        <v>5.8823529411764705E-2</v>
      </c>
      <c r="H13" s="81">
        <v>-0.66666666666666674</v>
      </c>
      <c r="I13" s="89">
        <v>0</v>
      </c>
      <c r="J13" s="91"/>
      <c r="K13" s="88">
        <v>5</v>
      </c>
      <c r="L13" s="79">
        <v>3.6231884057971016E-2</v>
      </c>
      <c r="M13" s="89">
        <v>8</v>
      </c>
      <c r="N13" s="90">
        <v>4.2780748663101602E-2</v>
      </c>
      <c r="O13" s="81">
        <v>-0.375</v>
      </c>
    </row>
    <row r="14" spans="2:15">
      <c r="B14" s="118"/>
      <c r="C14" s="77" t="s">
        <v>95</v>
      </c>
      <c r="D14" s="88">
        <v>1</v>
      </c>
      <c r="E14" s="79">
        <v>7.1428571428571425E-2</v>
      </c>
      <c r="F14" s="89">
        <v>0</v>
      </c>
      <c r="G14" s="90">
        <v>0</v>
      </c>
      <c r="H14" s="81"/>
      <c r="I14" s="89">
        <v>1</v>
      </c>
      <c r="J14" s="91">
        <v>0</v>
      </c>
      <c r="K14" s="88">
        <v>3</v>
      </c>
      <c r="L14" s="79">
        <v>2.1739130434782608E-2</v>
      </c>
      <c r="M14" s="89">
        <v>0</v>
      </c>
      <c r="N14" s="90">
        <v>0</v>
      </c>
      <c r="O14" s="81"/>
    </row>
    <row r="15" spans="2:15">
      <c r="B15" s="76"/>
      <c r="C15" s="77" t="s">
        <v>14</v>
      </c>
      <c r="D15" s="88">
        <v>0</v>
      </c>
      <c r="E15" s="79">
        <v>0</v>
      </c>
      <c r="F15" s="89">
        <v>3</v>
      </c>
      <c r="G15" s="90">
        <v>5.8823529411764705E-2</v>
      </c>
      <c r="H15" s="81">
        <v>-1</v>
      </c>
      <c r="I15" s="89">
        <v>2</v>
      </c>
      <c r="J15" s="91">
        <v>-1</v>
      </c>
      <c r="K15" s="88">
        <v>3</v>
      </c>
      <c r="L15" s="79">
        <v>2.1739130434782608E-2</v>
      </c>
      <c r="M15" s="89">
        <v>6</v>
      </c>
      <c r="N15" s="90">
        <v>3.2085561497326207E-2</v>
      </c>
      <c r="O15" s="81">
        <v>-0.5</v>
      </c>
    </row>
    <row r="16" spans="2:15">
      <c r="B16" s="76"/>
      <c r="C16" s="77" t="s">
        <v>21</v>
      </c>
      <c r="D16" s="88">
        <v>0</v>
      </c>
      <c r="E16" s="79">
        <v>0</v>
      </c>
      <c r="F16" s="89">
        <v>1</v>
      </c>
      <c r="G16" s="90">
        <v>1.9607843137254902E-2</v>
      </c>
      <c r="H16" s="81">
        <v>-1</v>
      </c>
      <c r="I16" s="89">
        <v>1</v>
      </c>
      <c r="J16" s="91">
        <v>-1</v>
      </c>
      <c r="K16" s="88">
        <v>3</v>
      </c>
      <c r="L16" s="79">
        <v>2.1739130434782608E-2</v>
      </c>
      <c r="M16" s="89">
        <v>4</v>
      </c>
      <c r="N16" s="90">
        <v>2.1390374331550801E-2</v>
      </c>
      <c r="O16" s="81">
        <v>-0.25</v>
      </c>
    </row>
    <row r="17" spans="2:16">
      <c r="B17" s="128"/>
      <c r="C17" s="92" t="s">
        <v>39</v>
      </c>
      <c r="D17" s="93">
        <v>1</v>
      </c>
      <c r="E17" s="94">
        <v>7.1428571428571425E-2</v>
      </c>
      <c r="F17" s="93">
        <v>6</v>
      </c>
      <c r="G17" s="94">
        <v>0.11764705882352941</v>
      </c>
      <c r="H17" s="95">
        <v>-0.83333333333333337</v>
      </c>
      <c r="I17" s="93">
        <v>0</v>
      </c>
      <c r="J17" s="94">
        <v>0</v>
      </c>
      <c r="K17" s="93">
        <v>3</v>
      </c>
      <c r="L17" s="94">
        <v>2.1739130434782608E-2</v>
      </c>
      <c r="M17" s="93">
        <v>15</v>
      </c>
      <c r="N17" s="94">
        <v>8.0213903743315509E-2</v>
      </c>
      <c r="O17" s="96">
        <v>-0.8</v>
      </c>
    </row>
    <row r="18" spans="2:16">
      <c r="B18" s="25" t="s">
        <v>48</v>
      </c>
      <c r="C18" s="97" t="s">
        <v>40</v>
      </c>
      <c r="D18" s="39">
        <v>14</v>
      </c>
      <c r="E18" s="18">
        <v>1</v>
      </c>
      <c r="F18" s="39">
        <v>51</v>
      </c>
      <c r="G18" s="18">
        <v>1</v>
      </c>
      <c r="H18" s="19">
        <v>-0.72549019607843135</v>
      </c>
      <c r="I18" s="39">
        <v>32</v>
      </c>
      <c r="J18" s="20">
        <v>-0.5625</v>
      </c>
      <c r="K18" s="39">
        <v>138</v>
      </c>
      <c r="L18" s="18">
        <v>1</v>
      </c>
      <c r="M18" s="39">
        <v>187</v>
      </c>
      <c r="N18" s="20">
        <v>1</v>
      </c>
      <c r="O18" s="22">
        <v>-0.26203208556149737</v>
      </c>
    </row>
    <row r="19" spans="2:16">
      <c r="B19" s="76"/>
      <c r="C19" s="69" t="s">
        <v>3</v>
      </c>
      <c r="D19" s="86">
        <v>304</v>
      </c>
      <c r="E19" s="71">
        <v>0.19817470664928291</v>
      </c>
      <c r="F19" s="87">
        <v>625</v>
      </c>
      <c r="G19" s="72">
        <v>0.19177661859466094</v>
      </c>
      <c r="H19" s="73">
        <v>-0.51360000000000006</v>
      </c>
      <c r="I19" s="87">
        <v>225</v>
      </c>
      <c r="J19" s="75">
        <v>0.35111111111111115</v>
      </c>
      <c r="K19" s="86">
        <v>1811</v>
      </c>
      <c r="L19" s="71">
        <v>0.22657325159514574</v>
      </c>
      <c r="M19" s="87">
        <v>3603</v>
      </c>
      <c r="N19" s="72">
        <v>0.21717902350813742</v>
      </c>
      <c r="O19" s="73">
        <v>-0.49736330835414932</v>
      </c>
    </row>
    <row r="20" spans="2:16">
      <c r="B20" s="76"/>
      <c r="C20" s="77" t="s">
        <v>4</v>
      </c>
      <c r="D20" s="88">
        <v>338</v>
      </c>
      <c r="E20" s="79">
        <v>0.22033898305084745</v>
      </c>
      <c r="F20" s="89">
        <v>591</v>
      </c>
      <c r="G20" s="90">
        <v>0.18134397054311138</v>
      </c>
      <c r="H20" s="81">
        <v>-0.42808798646362101</v>
      </c>
      <c r="I20" s="89">
        <v>181</v>
      </c>
      <c r="J20" s="91">
        <v>0.86740331491712697</v>
      </c>
      <c r="K20" s="88">
        <v>1426</v>
      </c>
      <c r="L20" s="79">
        <v>0.17840610534217441</v>
      </c>
      <c r="M20" s="89">
        <v>2899</v>
      </c>
      <c r="N20" s="90">
        <v>0.17474382157926463</v>
      </c>
      <c r="O20" s="81">
        <v>-0.50810624353225253</v>
      </c>
    </row>
    <row r="21" spans="2:16">
      <c r="B21" s="76"/>
      <c r="C21" s="77" t="s">
        <v>11</v>
      </c>
      <c r="D21" s="88">
        <v>237</v>
      </c>
      <c r="E21" s="79">
        <v>0.1544980443285528</v>
      </c>
      <c r="F21" s="89">
        <v>410</v>
      </c>
      <c r="G21" s="90">
        <v>0.12580546179809757</v>
      </c>
      <c r="H21" s="81">
        <v>-0.42195121951219516</v>
      </c>
      <c r="I21" s="89">
        <v>103</v>
      </c>
      <c r="J21" s="91">
        <v>1.3009708737864076</v>
      </c>
      <c r="K21" s="88">
        <v>1305</v>
      </c>
      <c r="L21" s="79">
        <v>0.16326785937695484</v>
      </c>
      <c r="M21" s="89">
        <v>2397</v>
      </c>
      <c r="N21" s="90">
        <v>0.14448462929475589</v>
      </c>
      <c r="O21" s="81">
        <v>-0.45556946182728408</v>
      </c>
    </row>
    <row r="22" spans="2:16">
      <c r="B22" s="76"/>
      <c r="C22" s="77" t="s">
        <v>13</v>
      </c>
      <c r="D22" s="88">
        <v>228</v>
      </c>
      <c r="E22" s="79">
        <v>0.14863102998696218</v>
      </c>
      <c r="F22" s="89">
        <v>619</v>
      </c>
      <c r="G22" s="90">
        <v>0.1899355630561522</v>
      </c>
      <c r="H22" s="81">
        <v>-0.63166397415185782</v>
      </c>
      <c r="I22" s="89">
        <v>142</v>
      </c>
      <c r="J22" s="91">
        <v>0.60563380281690149</v>
      </c>
      <c r="K22" s="88">
        <v>1266</v>
      </c>
      <c r="L22" s="79">
        <v>0.15838859001626424</v>
      </c>
      <c r="M22" s="89">
        <v>3661</v>
      </c>
      <c r="N22" s="90">
        <v>0.22067510548523206</v>
      </c>
      <c r="O22" s="81">
        <v>-0.65419284348538653</v>
      </c>
    </row>
    <row r="23" spans="2:16">
      <c r="B23" s="118"/>
      <c r="C23" s="77" t="s">
        <v>12</v>
      </c>
      <c r="D23" s="88">
        <v>216</v>
      </c>
      <c r="E23" s="79">
        <v>0.1408083441981747</v>
      </c>
      <c r="F23" s="89">
        <v>635</v>
      </c>
      <c r="G23" s="90">
        <v>0.19484504449217552</v>
      </c>
      <c r="H23" s="81">
        <v>-0.65984251968503937</v>
      </c>
      <c r="I23" s="89">
        <v>125</v>
      </c>
      <c r="J23" s="91">
        <v>0.72799999999999998</v>
      </c>
      <c r="K23" s="88">
        <v>1050</v>
      </c>
      <c r="L23" s="79">
        <v>0.13136494432628551</v>
      </c>
      <c r="M23" s="89">
        <v>2448</v>
      </c>
      <c r="N23" s="90">
        <v>0.14755877034358048</v>
      </c>
      <c r="O23" s="81">
        <v>-0.57107843137254899</v>
      </c>
    </row>
    <row r="24" spans="2:16">
      <c r="B24" s="76"/>
      <c r="C24" s="77" t="s">
        <v>15</v>
      </c>
      <c r="D24" s="88">
        <v>99</v>
      </c>
      <c r="E24" s="79">
        <v>6.4537157757496744E-2</v>
      </c>
      <c r="F24" s="89">
        <v>172</v>
      </c>
      <c r="G24" s="90">
        <v>5.2776925437250689E-2</v>
      </c>
      <c r="H24" s="81">
        <v>-0.42441860465116277</v>
      </c>
      <c r="I24" s="89">
        <v>71</v>
      </c>
      <c r="J24" s="91">
        <v>0.39436619718309851</v>
      </c>
      <c r="K24" s="88">
        <v>623</v>
      </c>
      <c r="L24" s="79">
        <v>7.7943200300262735E-2</v>
      </c>
      <c r="M24" s="89">
        <v>737</v>
      </c>
      <c r="N24" s="90">
        <v>4.4424352019288731E-2</v>
      </c>
      <c r="O24" s="81">
        <v>-0.15468113975576658</v>
      </c>
    </row>
    <row r="25" spans="2:16">
      <c r="B25" s="76"/>
      <c r="C25" s="77" t="s">
        <v>14</v>
      </c>
      <c r="D25" s="88">
        <v>61</v>
      </c>
      <c r="E25" s="79">
        <v>3.9765319426336376E-2</v>
      </c>
      <c r="F25" s="89">
        <v>176</v>
      </c>
      <c r="G25" s="90">
        <v>5.400429579625652E-2</v>
      </c>
      <c r="H25" s="81">
        <v>-0.65340909090909083</v>
      </c>
      <c r="I25" s="89">
        <v>49</v>
      </c>
      <c r="J25" s="91">
        <v>0.24489795918367352</v>
      </c>
      <c r="K25" s="88">
        <v>376</v>
      </c>
      <c r="L25" s="79">
        <v>4.7041161015888906E-2</v>
      </c>
      <c r="M25" s="89">
        <v>741</v>
      </c>
      <c r="N25" s="90">
        <v>4.4665461121157324E-2</v>
      </c>
      <c r="O25" s="81">
        <v>-0.49257759784075572</v>
      </c>
    </row>
    <row r="26" spans="2:16">
      <c r="B26" s="76"/>
      <c r="C26" s="77" t="s">
        <v>52</v>
      </c>
      <c r="D26" s="88">
        <v>27</v>
      </c>
      <c r="E26" s="79">
        <v>1.7601043024771838E-2</v>
      </c>
      <c r="F26" s="89">
        <v>25</v>
      </c>
      <c r="G26" s="90">
        <v>7.6710647437864378E-3</v>
      </c>
      <c r="H26" s="81">
        <v>8.0000000000000071E-2</v>
      </c>
      <c r="I26" s="89">
        <v>8</v>
      </c>
      <c r="J26" s="91">
        <v>2.375</v>
      </c>
      <c r="K26" s="88">
        <v>55</v>
      </c>
      <c r="L26" s="79">
        <v>6.8810208932816213E-3</v>
      </c>
      <c r="M26" s="89">
        <v>73</v>
      </c>
      <c r="N26" s="90">
        <v>4.4002411091018682E-3</v>
      </c>
      <c r="O26" s="81">
        <v>-0.24657534246575341</v>
      </c>
    </row>
    <row r="27" spans="2:16">
      <c r="B27" s="76"/>
      <c r="C27" s="77" t="s">
        <v>81</v>
      </c>
      <c r="D27" s="88">
        <v>20</v>
      </c>
      <c r="E27" s="79">
        <v>1.303780964797914E-2</v>
      </c>
      <c r="F27" s="89">
        <v>0</v>
      </c>
      <c r="G27" s="90">
        <v>0</v>
      </c>
      <c r="H27" s="81"/>
      <c r="I27" s="89">
        <v>9</v>
      </c>
      <c r="J27" s="91">
        <v>1.2222222222222223</v>
      </c>
      <c r="K27" s="88">
        <v>45</v>
      </c>
      <c r="L27" s="79">
        <v>5.6299261854122354E-3</v>
      </c>
      <c r="M27" s="89">
        <v>0</v>
      </c>
      <c r="N27" s="90">
        <v>0</v>
      </c>
      <c r="O27" s="81"/>
    </row>
    <row r="28" spans="2:16">
      <c r="B28" s="128"/>
      <c r="C28" s="92" t="s">
        <v>82</v>
      </c>
      <c r="D28" s="93">
        <v>1</v>
      </c>
      <c r="E28" s="105">
        <v>6.5189048239895696E-4</v>
      </c>
      <c r="F28" s="140">
        <v>1</v>
      </c>
      <c r="G28" s="106">
        <v>3.0684258975145751E-4</v>
      </c>
      <c r="H28" s="107">
        <v>0</v>
      </c>
      <c r="I28" s="140">
        <v>2</v>
      </c>
      <c r="J28" s="109">
        <v>-0.5</v>
      </c>
      <c r="K28" s="93">
        <v>15</v>
      </c>
      <c r="L28" s="105">
        <v>1.8766420618040785E-3</v>
      </c>
      <c r="M28" s="140">
        <v>6</v>
      </c>
      <c r="N28" s="106">
        <v>3.6166365280289331E-4</v>
      </c>
      <c r="O28" s="107">
        <v>1.5</v>
      </c>
    </row>
    <row r="29" spans="2:16">
      <c r="B29" s="138"/>
      <c r="C29" s="92" t="s">
        <v>39</v>
      </c>
      <c r="D29" s="93">
        <v>3</v>
      </c>
      <c r="E29" s="94">
        <v>1.9556714471968711E-3</v>
      </c>
      <c r="F29" s="93">
        <v>5</v>
      </c>
      <c r="G29" s="99">
        <v>1.5342129487572874E-3</v>
      </c>
      <c r="H29" s="95">
        <v>-0.4</v>
      </c>
      <c r="I29" s="93">
        <v>3</v>
      </c>
      <c r="J29" s="100">
        <v>0</v>
      </c>
      <c r="K29" s="93">
        <v>21</v>
      </c>
      <c r="L29" s="99">
        <v>2.6272988865257102E-3</v>
      </c>
      <c r="M29" s="93">
        <v>25</v>
      </c>
      <c r="N29" s="99">
        <v>1.5069318866787222E-3</v>
      </c>
      <c r="O29" s="96">
        <v>-0.16000000000000003</v>
      </c>
    </row>
    <row r="30" spans="2:16">
      <c r="B30" s="25" t="s">
        <v>49</v>
      </c>
      <c r="C30" s="97" t="s">
        <v>40</v>
      </c>
      <c r="D30" s="39">
        <v>1534</v>
      </c>
      <c r="E30" s="18">
        <v>1</v>
      </c>
      <c r="F30" s="39">
        <v>3259</v>
      </c>
      <c r="G30" s="18">
        <v>1</v>
      </c>
      <c r="H30" s="19">
        <v>-0.52930346732126421</v>
      </c>
      <c r="I30" s="39">
        <v>918</v>
      </c>
      <c r="J30" s="20">
        <v>0.67102396514161211</v>
      </c>
      <c r="K30" s="39">
        <v>7993</v>
      </c>
      <c r="L30" s="18">
        <v>1</v>
      </c>
      <c r="M30" s="39">
        <v>16590</v>
      </c>
      <c r="N30" s="20">
        <v>1</v>
      </c>
      <c r="O30" s="22">
        <v>-0.51820373719107904</v>
      </c>
    </row>
    <row r="31" spans="2:16">
      <c r="B31" s="25" t="s">
        <v>68</v>
      </c>
      <c r="C31" s="97" t="s">
        <v>40</v>
      </c>
      <c r="D31" s="98">
        <v>0</v>
      </c>
      <c r="E31" s="18">
        <v>1</v>
      </c>
      <c r="F31" s="98">
        <v>1</v>
      </c>
      <c r="G31" s="18">
        <v>1</v>
      </c>
      <c r="H31" s="19">
        <v>-1</v>
      </c>
      <c r="I31" s="98">
        <v>1</v>
      </c>
      <c r="J31" s="18">
        <v>-1</v>
      </c>
      <c r="K31" s="98">
        <v>6</v>
      </c>
      <c r="L31" s="18">
        <v>1</v>
      </c>
      <c r="M31" s="98">
        <v>9</v>
      </c>
      <c r="N31" s="18">
        <v>1</v>
      </c>
      <c r="O31" s="22">
        <v>-0.33333333333333337</v>
      </c>
      <c r="P31" s="28"/>
    </row>
    <row r="32" spans="2:16">
      <c r="B32" s="26"/>
      <c r="C32" s="101" t="s">
        <v>40</v>
      </c>
      <c r="D32" s="40">
        <v>1548</v>
      </c>
      <c r="E32" s="13">
        <v>1</v>
      </c>
      <c r="F32" s="40">
        <v>3311</v>
      </c>
      <c r="G32" s="13">
        <v>1</v>
      </c>
      <c r="H32" s="14">
        <v>-0.53246753246753253</v>
      </c>
      <c r="I32" s="40">
        <v>951</v>
      </c>
      <c r="J32" s="15">
        <v>0.62776025236593069</v>
      </c>
      <c r="K32" s="40">
        <v>8137</v>
      </c>
      <c r="L32" s="13">
        <v>1</v>
      </c>
      <c r="M32" s="40">
        <v>16786</v>
      </c>
      <c r="N32" s="13">
        <v>1</v>
      </c>
      <c r="O32" s="23">
        <v>-0.51525080424162994</v>
      </c>
      <c r="P32" s="28"/>
    </row>
    <row r="33" spans="2:15" ht="14.45" customHeight="1">
      <c r="B33" t="s">
        <v>64</v>
      </c>
    </row>
    <row r="34" spans="2:15">
      <c r="B34" s="16" t="s">
        <v>65</v>
      </c>
    </row>
    <row r="35" spans="2:15" ht="14.25" customHeight="1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</row>
    <row r="36" spans="2:1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</row>
    <row r="37" spans="2:15">
      <c r="B37" s="191" t="s">
        <v>50</v>
      </c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24"/>
    </row>
    <row r="38" spans="2:15">
      <c r="B38" s="192" t="s">
        <v>51</v>
      </c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9" t="s">
        <v>47</v>
      </c>
    </row>
    <row r="39" spans="2:15" ht="14.45" customHeight="1">
      <c r="B39" s="179" t="s">
        <v>31</v>
      </c>
      <c r="C39" s="179" t="s">
        <v>1</v>
      </c>
      <c r="D39" s="181" t="s">
        <v>103</v>
      </c>
      <c r="E39" s="182"/>
      <c r="F39" s="182"/>
      <c r="G39" s="182"/>
      <c r="H39" s="183"/>
      <c r="I39" s="182" t="s">
        <v>93</v>
      </c>
      <c r="J39" s="182"/>
      <c r="K39" s="181" t="s">
        <v>104</v>
      </c>
      <c r="L39" s="182"/>
      <c r="M39" s="182"/>
      <c r="N39" s="182"/>
      <c r="O39" s="183"/>
    </row>
    <row r="40" spans="2:15" ht="14.45" customHeight="1">
      <c r="B40" s="180"/>
      <c r="C40" s="180"/>
      <c r="D40" s="193" t="s">
        <v>105</v>
      </c>
      <c r="E40" s="194"/>
      <c r="F40" s="194"/>
      <c r="G40" s="194"/>
      <c r="H40" s="195"/>
      <c r="I40" s="194" t="s">
        <v>94</v>
      </c>
      <c r="J40" s="194"/>
      <c r="K40" s="193" t="s">
        <v>106</v>
      </c>
      <c r="L40" s="194"/>
      <c r="M40" s="194"/>
      <c r="N40" s="194"/>
      <c r="O40" s="195"/>
    </row>
    <row r="41" spans="2:15" ht="14.45" customHeight="1">
      <c r="B41" s="180"/>
      <c r="C41" s="178"/>
      <c r="D41" s="173">
        <v>2020</v>
      </c>
      <c r="E41" s="174"/>
      <c r="F41" s="184">
        <v>2019</v>
      </c>
      <c r="G41" s="184"/>
      <c r="H41" s="186" t="s">
        <v>32</v>
      </c>
      <c r="I41" s="188">
        <v>2020</v>
      </c>
      <c r="J41" s="173" t="s">
        <v>107</v>
      </c>
      <c r="K41" s="173">
        <v>2020</v>
      </c>
      <c r="L41" s="174"/>
      <c r="M41" s="184">
        <v>2019</v>
      </c>
      <c r="N41" s="174"/>
      <c r="O41" s="164" t="s">
        <v>32</v>
      </c>
    </row>
    <row r="42" spans="2:15" ht="14.45" customHeight="1">
      <c r="B42" s="196" t="s">
        <v>31</v>
      </c>
      <c r="C42" s="165" t="s">
        <v>34</v>
      </c>
      <c r="D42" s="175"/>
      <c r="E42" s="176"/>
      <c r="F42" s="185"/>
      <c r="G42" s="185"/>
      <c r="H42" s="187"/>
      <c r="I42" s="189"/>
      <c r="J42" s="190"/>
      <c r="K42" s="175"/>
      <c r="L42" s="176"/>
      <c r="M42" s="185"/>
      <c r="N42" s="176"/>
      <c r="O42" s="164"/>
    </row>
    <row r="43" spans="2:15" ht="14.45" customHeight="1">
      <c r="B43" s="196"/>
      <c r="C43" s="165"/>
      <c r="D43" s="152" t="s">
        <v>35</v>
      </c>
      <c r="E43" s="154" t="s">
        <v>2</v>
      </c>
      <c r="F43" s="153" t="s">
        <v>35</v>
      </c>
      <c r="G43" s="58" t="s">
        <v>2</v>
      </c>
      <c r="H43" s="167" t="s">
        <v>36</v>
      </c>
      <c r="I43" s="59" t="s">
        <v>35</v>
      </c>
      <c r="J43" s="169" t="s">
        <v>108</v>
      </c>
      <c r="K43" s="152" t="s">
        <v>35</v>
      </c>
      <c r="L43" s="57" t="s">
        <v>2</v>
      </c>
      <c r="M43" s="153" t="s">
        <v>35</v>
      </c>
      <c r="N43" s="57" t="s">
        <v>2</v>
      </c>
      <c r="O43" s="171" t="s">
        <v>36</v>
      </c>
    </row>
    <row r="44" spans="2:15" ht="14.45" customHeight="1">
      <c r="B44" s="197"/>
      <c r="C44" s="166"/>
      <c r="D44" s="155" t="s">
        <v>37</v>
      </c>
      <c r="E44" s="156" t="s">
        <v>38</v>
      </c>
      <c r="F44" s="55" t="s">
        <v>37</v>
      </c>
      <c r="G44" s="56" t="s">
        <v>38</v>
      </c>
      <c r="H44" s="168"/>
      <c r="I44" s="60" t="s">
        <v>37</v>
      </c>
      <c r="J44" s="170"/>
      <c r="K44" s="155" t="s">
        <v>37</v>
      </c>
      <c r="L44" s="156" t="s">
        <v>38</v>
      </c>
      <c r="M44" s="55" t="s">
        <v>37</v>
      </c>
      <c r="N44" s="156" t="s">
        <v>38</v>
      </c>
      <c r="O44" s="172"/>
    </row>
    <row r="45" spans="2:15">
      <c r="B45" s="25" t="s">
        <v>48</v>
      </c>
      <c r="C45" s="97" t="s">
        <v>40</v>
      </c>
      <c r="D45" s="98"/>
      <c r="E45" s="18"/>
      <c r="F45" s="98"/>
      <c r="G45" s="18"/>
      <c r="H45" s="19"/>
      <c r="I45" s="98"/>
      <c r="J45" s="18"/>
      <c r="K45" s="98"/>
      <c r="L45" s="18"/>
      <c r="M45" s="98"/>
      <c r="N45" s="18"/>
      <c r="O45" s="21"/>
    </row>
    <row r="46" spans="2:15">
      <c r="B46" s="76"/>
      <c r="C46" s="69" t="s">
        <v>3</v>
      </c>
      <c r="D46" s="86">
        <v>248</v>
      </c>
      <c r="E46" s="71">
        <v>0.2271062271062271</v>
      </c>
      <c r="F46" s="87">
        <v>533</v>
      </c>
      <c r="G46" s="72">
        <v>0.23837209302325582</v>
      </c>
      <c r="H46" s="73">
        <v>-0.53470919324577859</v>
      </c>
      <c r="I46" s="87">
        <v>189</v>
      </c>
      <c r="J46" s="75">
        <v>0.3121693121693121</v>
      </c>
      <c r="K46" s="86">
        <v>1505</v>
      </c>
      <c r="L46" s="71">
        <v>0.26865405212424132</v>
      </c>
      <c r="M46" s="87">
        <v>3133</v>
      </c>
      <c r="N46" s="72">
        <v>0.248828528313875</v>
      </c>
      <c r="O46" s="73">
        <v>-0.51962974784551541</v>
      </c>
    </row>
    <row r="47" spans="2:15">
      <c r="B47" s="76"/>
      <c r="C47" s="77" t="s">
        <v>11</v>
      </c>
      <c r="D47" s="88">
        <v>190</v>
      </c>
      <c r="E47" s="79">
        <v>0.17399267399267399</v>
      </c>
      <c r="F47" s="89">
        <v>298</v>
      </c>
      <c r="G47" s="90">
        <v>0.13327370304114491</v>
      </c>
      <c r="H47" s="81">
        <v>-0.36241610738255037</v>
      </c>
      <c r="I47" s="89">
        <v>69</v>
      </c>
      <c r="J47" s="91">
        <v>1.7536231884057969</v>
      </c>
      <c r="K47" s="88">
        <v>1050</v>
      </c>
      <c r="L47" s="79">
        <v>0.18743305962156373</v>
      </c>
      <c r="M47" s="89">
        <v>1981</v>
      </c>
      <c r="N47" s="90">
        <v>0.157334604082281</v>
      </c>
      <c r="O47" s="81">
        <v>-0.46996466431095407</v>
      </c>
    </row>
    <row r="48" spans="2:15" ht="15" customHeight="1">
      <c r="B48" s="76"/>
      <c r="C48" s="77" t="s">
        <v>13</v>
      </c>
      <c r="D48" s="88">
        <v>196</v>
      </c>
      <c r="E48" s="79">
        <v>0.17948717948717949</v>
      </c>
      <c r="F48" s="89">
        <v>455</v>
      </c>
      <c r="G48" s="90">
        <v>0.20348837209302326</v>
      </c>
      <c r="H48" s="81">
        <v>-0.56923076923076921</v>
      </c>
      <c r="I48" s="89">
        <v>114</v>
      </c>
      <c r="J48" s="91">
        <v>0.7192982456140351</v>
      </c>
      <c r="K48" s="88">
        <v>989</v>
      </c>
      <c r="L48" s="79">
        <v>0.17654409139593003</v>
      </c>
      <c r="M48" s="89">
        <v>3058</v>
      </c>
      <c r="N48" s="90">
        <v>0.24287189262171394</v>
      </c>
      <c r="O48" s="81">
        <v>-0.67658600392413337</v>
      </c>
    </row>
    <row r="49" spans="2:15">
      <c r="B49" s="76"/>
      <c r="C49" s="77" t="s">
        <v>4</v>
      </c>
      <c r="D49" s="88">
        <v>243</v>
      </c>
      <c r="E49" s="79">
        <v>0.22252747252747251</v>
      </c>
      <c r="F49" s="89">
        <v>345</v>
      </c>
      <c r="G49" s="90">
        <v>0.1542933810375671</v>
      </c>
      <c r="H49" s="81">
        <v>-0.29565217391304344</v>
      </c>
      <c r="I49" s="89">
        <v>100</v>
      </c>
      <c r="J49" s="91">
        <v>1.4300000000000002</v>
      </c>
      <c r="K49" s="88">
        <v>919</v>
      </c>
      <c r="L49" s="79">
        <v>0.16404855408782579</v>
      </c>
      <c r="M49" s="89">
        <v>1921</v>
      </c>
      <c r="N49" s="90">
        <v>0.15256929552855214</v>
      </c>
      <c r="O49" s="81">
        <v>-0.521603331598126</v>
      </c>
    </row>
    <row r="50" spans="2:15" ht="15" customHeight="1">
      <c r="B50" s="118"/>
      <c r="C50" s="77" t="s">
        <v>12</v>
      </c>
      <c r="D50" s="88">
        <v>137</v>
      </c>
      <c r="E50" s="79">
        <v>0.12545787545787546</v>
      </c>
      <c r="F50" s="89">
        <v>439</v>
      </c>
      <c r="G50" s="90">
        <v>0.19633273703041146</v>
      </c>
      <c r="H50" s="81">
        <v>-0.6879271070615034</v>
      </c>
      <c r="I50" s="89">
        <v>41</v>
      </c>
      <c r="J50" s="91">
        <v>2.3414634146341462</v>
      </c>
      <c r="K50" s="88">
        <v>632</v>
      </c>
      <c r="L50" s="79">
        <v>0.11281685112459836</v>
      </c>
      <c r="M50" s="89">
        <v>1812</v>
      </c>
      <c r="N50" s="90">
        <v>0.14391231832261139</v>
      </c>
      <c r="O50" s="81">
        <v>-0.65121412803532008</v>
      </c>
    </row>
    <row r="51" spans="2:15">
      <c r="B51" s="76"/>
      <c r="C51" s="77" t="s">
        <v>14</v>
      </c>
      <c r="D51" s="88">
        <v>44</v>
      </c>
      <c r="E51" s="79">
        <v>4.0293040293040296E-2</v>
      </c>
      <c r="F51" s="89">
        <v>142</v>
      </c>
      <c r="G51" s="90">
        <v>6.3506261180679785E-2</v>
      </c>
      <c r="H51" s="81">
        <v>-0.6901408450704225</v>
      </c>
      <c r="I51" s="89">
        <v>29</v>
      </c>
      <c r="J51" s="91">
        <v>0.51724137931034475</v>
      </c>
      <c r="K51" s="88">
        <v>273</v>
      </c>
      <c r="L51" s="79">
        <v>4.8732595501606572E-2</v>
      </c>
      <c r="M51" s="89">
        <v>561</v>
      </c>
      <c r="N51" s="90">
        <v>4.4555634977364783E-2</v>
      </c>
      <c r="O51" s="81">
        <v>-0.5133689839572193</v>
      </c>
    </row>
    <row r="52" spans="2:15">
      <c r="B52" s="76"/>
      <c r="C52" s="77" t="s">
        <v>15</v>
      </c>
      <c r="D52" s="88">
        <v>14</v>
      </c>
      <c r="E52" s="79">
        <v>1.282051282051282E-2</v>
      </c>
      <c r="F52" s="89">
        <v>24</v>
      </c>
      <c r="G52" s="90">
        <v>1.0733452593917709E-2</v>
      </c>
      <c r="H52" s="81">
        <v>-0.41666666666666663</v>
      </c>
      <c r="I52" s="89">
        <v>19</v>
      </c>
      <c r="J52" s="91">
        <v>-0.26315789473684215</v>
      </c>
      <c r="K52" s="88">
        <v>184</v>
      </c>
      <c r="L52" s="79">
        <v>3.2845412352731168E-2</v>
      </c>
      <c r="M52" s="89">
        <v>125</v>
      </c>
      <c r="N52" s="90">
        <v>9.9277261536017784E-3</v>
      </c>
      <c r="O52" s="81">
        <v>0.47199999999999998</v>
      </c>
    </row>
    <row r="53" spans="2:15">
      <c r="B53" s="76"/>
      <c r="C53" s="77" t="s">
        <v>81</v>
      </c>
      <c r="D53" s="88">
        <v>20</v>
      </c>
      <c r="E53" s="79">
        <v>1.8315018315018316E-2</v>
      </c>
      <c r="F53" s="89">
        <v>0</v>
      </c>
      <c r="G53" s="90">
        <v>0</v>
      </c>
      <c r="H53" s="81"/>
      <c r="I53" s="89">
        <v>9</v>
      </c>
      <c r="J53" s="91">
        <v>1.2222222222222223</v>
      </c>
      <c r="K53" s="88">
        <v>45</v>
      </c>
      <c r="L53" s="79">
        <v>8.0328454123527303E-3</v>
      </c>
      <c r="M53" s="89">
        <v>0</v>
      </c>
      <c r="N53" s="90">
        <v>0</v>
      </c>
      <c r="O53" s="81"/>
    </row>
    <row r="54" spans="2:15">
      <c r="B54" s="138"/>
      <c r="C54" s="92" t="s">
        <v>39</v>
      </c>
      <c r="D54" s="93">
        <v>0</v>
      </c>
      <c r="E54" s="94">
        <v>0</v>
      </c>
      <c r="F54" s="93">
        <v>0</v>
      </c>
      <c r="G54" s="99">
        <v>0</v>
      </c>
      <c r="H54" s="95"/>
      <c r="I54" s="93">
        <v>0</v>
      </c>
      <c r="J54" s="100"/>
      <c r="K54" s="93">
        <v>5</v>
      </c>
      <c r="L54" s="99">
        <v>8.925383791503035E-4</v>
      </c>
      <c r="M54" s="93">
        <v>0</v>
      </c>
      <c r="N54" s="99">
        <v>0</v>
      </c>
      <c r="O54" s="96"/>
    </row>
    <row r="55" spans="2:15">
      <c r="B55" s="25" t="s">
        <v>49</v>
      </c>
      <c r="C55" s="97" t="s">
        <v>40</v>
      </c>
      <c r="D55" s="39">
        <v>1092</v>
      </c>
      <c r="E55" s="18">
        <v>1</v>
      </c>
      <c r="F55" s="39">
        <v>2236</v>
      </c>
      <c r="G55" s="18">
        <v>1</v>
      </c>
      <c r="H55" s="19">
        <v>-0.51162790697674421</v>
      </c>
      <c r="I55" s="39">
        <v>570</v>
      </c>
      <c r="J55" s="20">
        <v>0.91578947368421049</v>
      </c>
      <c r="K55" s="39">
        <v>5602</v>
      </c>
      <c r="L55" s="18">
        <v>1</v>
      </c>
      <c r="M55" s="39">
        <v>12591</v>
      </c>
      <c r="N55" s="20">
        <v>1</v>
      </c>
      <c r="O55" s="22">
        <v>-0.55507902470018267</v>
      </c>
    </row>
    <row r="56" spans="2:15">
      <c r="B56" s="25" t="s">
        <v>68</v>
      </c>
      <c r="C56" s="97" t="s">
        <v>40</v>
      </c>
      <c r="D56" s="39">
        <v>0</v>
      </c>
      <c r="E56" s="18">
        <v>1</v>
      </c>
      <c r="F56" s="39">
        <v>0</v>
      </c>
      <c r="G56" s="18">
        <v>1</v>
      </c>
      <c r="H56" s="19"/>
      <c r="I56" s="39">
        <v>0</v>
      </c>
      <c r="J56" s="18"/>
      <c r="K56" s="39">
        <v>1</v>
      </c>
      <c r="L56" s="18">
        <v>1</v>
      </c>
      <c r="M56" s="39">
        <v>3</v>
      </c>
      <c r="N56" s="18">
        <v>1</v>
      </c>
      <c r="O56" s="22">
        <v>-0.66666666666666674</v>
      </c>
    </row>
    <row r="57" spans="2:15">
      <c r="B57" s="26"/>
      <c r="C57" s="101" t="s">
        <v>40</v>
      </c>
      <c r="D57" s="40">
        <v>1092</v>
      </c>
      <c r="E57" s="13">
        <v>1</v>
      </c>
      <c r="F57" s="40">
        <v>2236</v>
      </c>
      <c r="G57" s="13">
        <v>1</v>
      </c>
      <c r="H57" s="14">
        <v>-0.51162790697674421</v>
      </c>
      <c r="I57" s="40">
        <v>570</v>
      </c>
      <c r="J57" s="15">
        <v>0.91578947368421049</v>
      </c>
      <c r="K57" s="40">
        <v>5603</v>
      </c>
      <c r="L57" s="13">
        <v>1</v>
      </c>
      <c r="M57" s="40">
        <v>12594</v>
      </c>
      <c r="N57" s="13">
        <v>1</v>
      </c>
      <c r="O57" s="23">
        <v>-0.55510560584405266</v>
      </c>
    </row>
    <row r="58" spans="2:15">
      <c r="B58" s="61" t="s">
        <v>64</v>
      </c>
      <c r="C58" s="61"/>
      <c r="D58" s="61"/>
      <c r="E58" s="61"/>
      <c r="F58" s="61"/>
      <c r="G58" s="61"/>
      <c r="H58" s="61"/>
      <c r="I58" s="62"/>
      <c r="J58" s="61"/>
      <c r="K58" s="61"/>
      <c r="L58" s="61"/>
      <c r="M58" s="61"/>
      <c r="N58" s="61"/>
      <c r="O58" s="61"/>
    </row>
    <row r="59" spans="2:15">
      <c r="B59" s="16" t="s">
        <v>65</v>
      </c>
    </row>
    <row r="61" spans="2:15">
      <c r="B61" s="198" t="s">
        <v>62</v>
      </c>
      <c r="C61" s="198"/>
      <c r="D61" s="198"/>
      <c r="E61" s="198"/>
      <c r="F61" s="198"/>
      <c r="G61" s="198"/>
      <c r="H61" s="198"/>
      <c r="I61" s="198"/>
      <c r="J61" s="198"/>
      <c r="K61" s="198"/>
      <c r="L61" s="198"/>
      <c r="M61" s="198"/>
      <c r="N61" s="198"/>
      <c r="O61" s="148"/>
    </row>
    <row r="62" spans="2:15">
      <c r="B62" s="199" t="s">
        <v>91</v>
      </c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49" t="s">
        <v>47</v>
      </c>
    </row>
    <row r="63" spans="2:15">
      <c r="B63" s="179" t="s">
        <v>31</v>
      </c>
      <c r="C63" s="179" t="s">
        <v>1</v>
      </c>
      <c r="D63" s="181" t="s">
        <v>103</v>
      </c>
      <c r="E63" s="182"/>
      <c r="F63" s="182"/>
      <c r="G63" s="182"/>
      <c r="H63" s="183"/>
      <c r="I63" s="182" t="s">
        <v>93</v>
      </c>
      <c r="J63" s="182"/>
      <c r="K63" s="181" t="s">
        <v>104</v>
      </c>
      <c r="L63" s="182"/>
      <c r="M63" s="182"/>
      <c r="N63" s="182"/>
      <c r="O63" s="183"/>
    </row>
    <row r="64" spans="2:15">
      <c r="B64" s="180"/>
      <c r="C64" s="180"/>
      <c r="D64" s="193" t="s">
        <v>105</v>
      </c>
      <c r="E64" s="194"/>
      <c r="F64" s="194"/>
      <c r="G64" s="194"/>
      <c r="H64" s="195"/>
      <c r="I64" s="194" t="s">
        <v>94</v>
      </c>
      <c r="J64" s="194"/>
      <c r="K64" s="193" t="s">
        <v>106</v>
      </c>
      <c r="L64" s="194"/>
      <c r="M64" s="194"/>
      <c r="N64" s="194"/>
      <c r="O64" s="195"/>
    </row>
    <row r="65" spans="2:15" ht="15" customHeight="1">
      <c r="B65" s="180"/>
      <c r="C65" s="178"/>
      <c r="D65" s="173">
        <v>2020</v>
      </c>
      <c r="E65" s="174"/>
      <c r="F65" s="184">
        <v>2019</v>
      </c>
      <c r="G65" s="184"/>
      <c r="H65" s="186" t="s">
        <v>32</v>
      </c>
      <c r="I65" s="188">
        <v>2020</v>
      </c>
      <c r="J65" s="173" t="s">
        <v>107</v>
      </c>
      <c r="K65" s="173">
        <v>2020</v>
      </c>
      <c r="L65" s="174"/>
      <c r="M65" s="184">
        <v>2019</v>
      </c>
      <c r="N65" s="174"/>
      <c r="O65" s="164" t="s">
        <v>32</v>
      </c>
    </row>
    <row r="66" spans="2:15">
      <c r="B66" s="196" t="s">
        <v>31</v>
      </c>
      <c r="C66" s="165" t="s">
        <v>34</v>
      </c>
      <c r="D66" s="175"/>
      <c r="E66" s="176"/>
      <c r="F66" s="185"/>
      <c r="G66" s="185"/>
      <c r="H66" s="187"/>
      <c r="I66" s="189"/>
      <c r="J66" s="190"/>
      <c r="K66" s="175"/>
      <c r="L66" s="176"/>
      <c r="M66" s="185"/>
      <c r="N66" s="176"/>
      <c r="O66" s="164"/>
    </row>
    <row r="67" spans="2:15" ht="15" customHeight="1">
      <c r="B67" s="196"/>
      <c r="C67" s="165"/>
      <c r="D67" s="152" t="s">
        <v>35</v>
      </c>
      <c r="E67" s="154" t="s">
        <v>2</v>
      </c>
      <c r="F67" s="153" t="s">
        <v>35</v>
      </c>
      <c r="G67" s="58" t="s">
        <v>2</v>
      </c>
      <c r="H67" s="167" t="s">
        <v>36</v>
      </c>
      <c r="I67" s="59" t="s">
        <v>35</v>
      </c>
      <c r="J67" s="169" t="s">
        <v>108</v>
      </c>
      <c r="K67" s="152" t="s">
        <v>35</v>
      </c>
      <c r="L67" s="57" t="s">
        <v>2</v>
      </c>
      <c r="M67" s="153" t="s">
        <v>35</v>
      </c>
      <c r="N67" s="57" t="s">
        <v>2</v>
      </c>
      <c r="O67" s="171" t="s">
        <v>36</v>
      </c>
    </row>
    <row r="68" spans="2:15" ht="25.5">
      <c r="B68" s="197"/>
      <c r="C68" s="166"/>
      <c r="D68" s="155" t="s">
        <v>37</v>
      </c>
      <c r="E68" s="156" t="s">
        <v>38</v>
      </c>
      <c r="F68" s="55" t="s">
        <v>37</v>
      </c>
      <c r="G68" s="56" t="s">
        <v>38</v>
      </c>
      <c r="H68" s="168"/>
      <c r="I68" s="60" t="s">
        <v>37</v>
      </c>
      <c r="J68" s="170"/>
      <c r="K68" s="155" t="s">
        <v>37</v>
      </c>
      <c r="L68" s="156" t="s">
        <v>38</v>
      </c>
      <c r="M68" s="55" t="s">
        <v>37</v>
      </c>
      <c r="N68" s="156" t="s">
        <v>38</v>
      </c>
      <c r="O68" s="172"/>
    </row>
    <row r="69" spans="2:15">
      <c r="B69" s="76"/>
      <c r="C69" s="69" t="s">
        <v>4</v>
      </c>
      <c r="D69" s="86">
        <v>96</v>
      </c>
      <c r="E69" s="71">
        <v>0.21052631578947367</v>
      </c>
      <c r="F69" s="87">
        <v>249</v>
      </c>
      <c r="G69" s="72">
        <v>0.23162790697674418</v>
      </c>
      <c r="H69" s="73">
        <v>-0.61445783132530118</v>
      </c>
      <c r="I69" s="86">
        <v>81</v>
      </c>
      <c r="J69" s="75">
        <v>0.18518518518518512</v>
      </c>
      <c r="K69" s="86">
        <v>512</v>
      </c>
      <c r="L69" s="71">
        <v>0.20205209155485399</v>
      </c>
      <c r="M69" s="87">
        <v>986</v>
      </c>
      <c r="N69" s="72">
        <v>0.23520992366412213</v>
      </c>
      <c r="O69" s="73">
        <v>-0.48073022312373226</v>
      </c>
    </row>
    <row r="70" spans="2:15">
      <c r="B70" s="76"/>
      <c r="C70" s="77" t="s">
        <v>12</v>
      </c>
      <c r="D70" s="88">
        <v>86</v>
      </c>
      <c r="E70" s="79">
        <v>0.18859649122807018</v>
      </c>
      <c r="F70" s="89">
        <v>224</v>
      </c>
      <c r="G70" s="90">
        <v>0.20837209302325582</v>
      </c>
      <c r="H70" s="81">
        <v>-0.6160714285714286</v>
      </c>
      <c r="I70" s="88">
        <v>101</v>
      </c>
      <c r="J70" s="91">
        <v>-0.14851485148514854</v>
      </c>
      <c r="K70" s="88">
        <v>499</v>
      </c>
      <c r="L70" s="79">
        <v>0.19692186266771902</v>
      </c>
      <c r="M70" s="89">
        <v>723</v>
      </c>
      <c r="N70" s="90">
        <v>0.17247137404580154</v>
      </c>
      <c r="O70" s="81">
        <v>-0.30982019363762103</v>
      </c>
    </row>
    <row r="71" spans="2:15">
      <c r="B71" s="76"/>
      <c r="C71" s="77" t="s">
        <v>15</v>
      </c>
      <c r="D71" s="88">
        <v>88</v>
      </c>
      <c r="E71" s="79">
        <v>0.19298245614035087</v>
      </c>
      <c r="F71" s="89">
        <v>155</v>
      </c>
      <c r="G71" s="90">
        <v>0.14418604651162792</v>
      </c>
      <c r="H71" s="81">
        <v>-0.43225806451612903</v>
      </c>
      <c r="I71" s="89">
        <v>63</v>
      </c>
      <c r="J71" s="91">
        <v>0.39682539682539675</v>
      </c>
      <c r="K71" s="88">
        <v>473</v>
      </c>
      <c r="L71" s="79">
        <v>0.1866614048934491</v>
      </c>
      <c r="M71" s="89">
        <v>656</v>
      </c>
      <c r="N71" s="90">
        <v>0.15648854961832062</v>
      </c>
      <c r="O71" s="81">
        <v>-0.27896341463414631</v>
      </c>
    </row>
    <row r="72" spans="2:15">
      <c r="B72" s="76"/>
      <c r="C72" s="77" t="s">
        <v>3</v>
      </c>
      <c r="D72" s="88">
        <v>56</v>
      </c>
      <c r="E72" s="79">
        <v>0.12280701754385964</v>
      </c>
      <c r="F72" s="89">
        <v>93</v>
      </c>
      <c r="G72" s="90">
        <v>8.6511627906976737E-2</v>
      </c>
      <c r="H72" s="81">
        <v>-0.39784946236559138</v>
      </c>
      <c r="I72" s="89">
        <v>36</v>
      </c>
      <c r="J72" s="91">
        <v>0.55555555555555558</v>
      </c>
      <c r="K72" s="88">
        <v>309</v>
      </c>
      <c r="L72" s="79">
        <v>0.12194159431728492</v>
      </c>
      <c r="M72" s="89">
        <v>472</v>
      </c>
      <c r="N72" s="90">
        <v>0.11259541984732824</v>
      </c>
      <c r="O72" s="81">
        <v>-0.34533898305084743</v>
      </c>
    </row>
    <row r="73" spans="2:15">
      <c r="B73" s="118"/>
      <c r="C73" s="77" t="s">
        <v>13</v>
      </c>
      <c r="D73" s="88">
        <v>32</v>
      </c>
      <c r="E73" s="79">
        <v>7.0175438596491224E-2</v>
      </c>
      <c r="F73" s="89">
        <v>164</v>
      </c>
      <c r="G73" s="90">
        <v>0.15255813953488373</v>
      </c>
      <c r="H73" s="81">
        <v>-0.80487804878048785</v>
      </c>
      <c r="I73" s="89">
        <v>28</v>
      </c>
      <c r="J73" s="91">
        <v>0.14285714285714279</v>
      </c>
      <c r="K73" s="88">
        <v>277</v>
      </c>
      <c r="L73" s="79">
        <v>0.10931333859510656</v>
      </c>
      <c r="M73" s="89">
        <v>603</v>
      </c>
      <c r="N73" s="90">
        <v>0.14384541984732824</v>
      </c>
      <c r="O73" s="81">
        <v>-0.54063018242122718</v>
      </c>
    </row>
    <row r="74" spans="2:15">
      <c r="B74" s="76"/>
      <c r="C74" s="77" t="s">
        <v>11</v>
      </c>
      <c r="D74" s="88">
        <v>47</v>
      </c>
      <c r="E74" s="79">
        <v>0.10307017543859649</v>
      </c>
      <c r="F74" s="89">
        <v>112</v>
      </c>
      <c r="G74" s="90">
        <v>0.10418604651162791</v>
      </c>
      <c r="H74" s="81">
        <v>-0.58035714285714279</v>
      </c>
      <c r="I74" s="89">
        <v>34</v>
      </c>
      <c r="J74" s="91">
        <v>0.38235294117647056</v>
      </c>
      <c r="K74" s="88">
        <v>255</v>
      </c>
      <c r="L74" s="79">
        <v>0.10063141278610892</v>
      </c>
      <c r="M74" s="89">
        <v>417</v>
      </c>
      <c r="N74" s="90">
        <v>9.9475190839694652E-2</v>
      </c>
      <c r="O74" s="81">
        <v>-0.38848920863309355</v>
      </c>
    </row>
    <row r="75" spans="2:15">
      <c r="B75" s="76"/>
      <c r="C75" s="77" t="s">
        <v>14</v>
      </c>
      <c r="D75" s="88">
        <v>17</v>
      </c>
      <c r="E75" s="79">
        <v>3.7280701754385963E-2</v>
      </c>
      <c r="F75" s="89">
        <v>37</v>
      </c>
      <c r="G75" s="90">
        <v>3.4418604651162789E-2</v>
      </c>
      <c r="H75" s="81">
        <v>-0.54054054054054057</v>
      </c>
      <c r="I75" s="89">
        <v>22</v>
      </c>
      <c r="J75" s="91">
        <v>-0.22727272727272729</v>
      </c>
      <c r="K75" s="88">
        <v>106</v>
      </c>
      <c r="L75" s="79">
        <v>4.1831097079715863E-2</v>
      </c>
      <c r="M75" s="89">
        <v>188</v>
      </c>
      <c r="N75" s="90">
        <v>4.4847328244274808E-2</v>
      </c>
      <c r="O75" s="81">
        <v>-0.43617021276595747</v>
      </c>
    </row>
    <row r="76" spans="2:15">
      <c r="B76" s="76"/>
      <c r="C76" s="77" t="s">
        <v>52</v>
      </c>
      <c r="D76" s="88">
        <v>27</v>
      </c>
      <c r="E76" s="79">
        <v>5.921052631578947E-2</v>
      </c>
      <c r="F76" s="89">
        <v>25</v>
      </c>
      <c r="G76" s="79">
        <v>2.3255813953488372E-2</v>
      </c>
      <c r="H76" s="81">
        <v>8.0000000000000071E-2</v>
      </c>
      <c r="I76" s="89">
        <v>8</v>
      </c>
      <c r="J76" s="91">
        <v>2.375</v>
      </c>
      <c r="K76" s="88">
        <v>56</v>
      </c>
      <c r="L76" s="79">
        <v>2.2099447513812154E-2</v>
      </c>
      <c r="M76" s="89">
        <v>75</v>
      </c>
      <c r="N76" s="90">
        <v>1.78912213740458E-2</v>
      </c>
      <c r="O76" s="121">
        <v>-0.2533333333333333</v>
      </c>
    </row>
    <row r="77" spans="2:15">
      <c r="B77" s="76"/>
      <c r="C77" s="77" t="s">
        <v>82</v>
      </c>
      <c r="D77" s="88">
        <v>1</v>
      </c>
      <c r="E77" s="79">
        <v>2.1929824561403508E-3</v>
      </c>
      <c r="F77" s="89">
        <v>1</v>
      </c>
      <c r="G77" s="79">
        <v>9.3023255813953494E-4</v>
      </c>
      <c r="H77" s="81">
        <v>0</v>
      </c>
      <c r="I77" s="89">
        <v>2</v>
      </c>
      <c r="J77" s="91">
        <v>-0.5</v>
      </c>
      <c r="K77" s="88">
        <v>15</v>
      </c>
      <c r="L77" s="79">
        <v>5.9194948697711127E-3</v>
      </c>
      <c r="M77" s="89">
        <v>6</v>
      </c>
      <c r="N77" s="90">
        <v>1.4312977099236641E-3</v>
      </c>
      <c r="O77" s="121">
        <v>1.5</v>
      </c>
    </row>
    <row r="78" spans="2:15">
      <c r="B78" s="76"/>
      <c r="C78" s="77" t="s">
        <v>67</v>
      </c>
      <c r="D78" s="88">
        <v>0</v>
      </c>
      <c r="E78" s="79">
        <v>0</v>
      </c>
      <c r="F78" s="89">
        <v>4</v>
      </c>
      <c r="G78" s="79">
        <v>3.7209302325581397E-3</v>
      </c>
      <c r="H78" s="81">
        <v>-1</v>
      </c>
      <c r="I78" s="89">
        <v>2</v>
      </c>
      <c r="J78" s="91">
        <v>-1</v>
      </c>
      <c r="K78" s="88">
        <v>7</v>
      </c>
      <c r="L78" s="79">
        <v>2.7624309392265192E-3</v>
      </c>
      <c r="M78" s="89">
        <v>14</v>
      </c>
      <c r="N78" s="90">
        <v>3.3396946564885495E-3</v>
      </c>
      <c r="O78" s="121">
        <v>-0.5</v>
      </c>
    </row>
    <row r="79" spans="2:15">
      <c r="B79" s="138"/>
      <c r="C79" s="92" t="s">
        <v>39</v>
      </c>
      <c r="D79" s="93">
        <v>6</v>
      </c>
      <c r="E79" s="94">
        <v>1.3157894736842105E-2</v>
      </c>
      <c r="F79" s="93">
        <v>11</v>
      </c>
      <c r="G79" s="94">
        <v>1.0232558139534883E-2</v>
      </c>
      <c r="H79" s="95">
        <v>-0.45454545454545459</v>
      </c>
      <c r="I79" s="93">
        <v>4</v>
      </c>
      <c r="J79" s="94">
        <v>1.0498687664041995E-2</v>
      </c>
      <c r="K79" s="93">
        <v>25</v>
      </c>
      <c r="L79" s="94">
        <v>9.8658247829518549E-3</v>
      </c>
      <c r="M79" s="93">
        <v>52</v>
      </c>
      <c r="N79" s="94">
        <v>1.2404580152671756E-2</v>
      </c>
      <c r="O79" s="96">
        <v>-0.51923076923076916</v>
      </c>
    </row>
    <row r="80" spans="2:15">
      <c r="B80" s="26"/>
      <c r="C80" s="101" t="s">
        <v>40</v>
      </c>
      <c r="D80" s="40">
        <v>456</v>
      </c>
      <c r="E80" s="13">
        <v>1</v>
      </c>
      <c r="F80" s="40">
        <v>1075</v>
      </c>
      <c r="G80" s="13">
        <v>1</v>
      </c>
      <c r="H80" s="14">
        <v>-0.57581395348837217</v>
      </c>
      <c r="I80" s="40">
        <v>381</v>
      </c>
      <c r="J80" s="15">
        <v>0.1968503937007875</v>
      </c>
      <c r="K80" s="40">
        <v>2534</v>
      </c>
      <c r="L80" s="13">
        <v>1</v>
      </c>
      <c r="M80" s="40">
        <v>4192</v>
      </c>
      <c r="N80" s="13">
        <v>1</v>
      </c>
      <c r="O80" s="23">
        <v>-0.3955152671755725</v>
      </c>
    </row>
    <row r="81" spans="2:15">
      <c r="B81" s="150" t="s">
        <v>54</v>
      </c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</row>
  </sheetData>
  <mergeCells count="69">
    <mergeCell ref="B2:N2"/>
    <mergeCell ref="B3:N3"/>
    <mergeCell ref="B4:B6"/>
    <mergeCell ref="C4:C6"/>
    <mergeCell ref="D4:H4"/>
    <mergeCell ref="I4:J4"/>
    <mergeCell ref="K4:O4"/>
    <mergeCell ref="D5:H5"/>
    <mergeCell ref="I5:J5"/>
    <mergeCell ref="K5:O5"/>
    <mergeCell ref="M6:N7"/>
    <mergeCell ref="O6:O7"/>
    <mergeCell ref="B7:B9"/>
    <mergeCell ref="C7:C9"/>
    <mergeCell ref="H8:H9"/>
    <mergeCell ref="J8:J9"/>
    <mergeCell ref="O8:O9"/>
    <mergeCell ref="D6:E7"/>
    <mergeCell ref="F6:G7"/>
    <mergeCell ref="H6:H7"/>
    <mergeCell ref="I6:I7"/>
    <mergeCell ref="J6:J7"/>
    <mergeCell ref="K6:L7"/>
    <mergeCell ref="B37:N37"/>
    <mergeCell ref="B38:N38"/>
    <mergeCell ref="B39:B41"/>
    <mergeCell ref="C39:C41"/>
    <mergeCell ref="D39:H39"/>
    <mergeCell ref="I39:J39"/>
    <mergeCell ref="K39:O39"/>
    <mergeCell ref="D40:H40"/>
    <mergeCell ref="I40:J40"/>
    <mergeCell ref="K40:O40"/>
    <mergeCell ref="M41:N42"/>
    <mergeCell ref="O41:O42"/>
    <mergeCell ref="B42:B44"/>
    <mergeCell ref="C42:C44"/>
    <mergeCell ref="H43:H44"/>
    <mergeCell ref="J43:J44"/>
    <mergeCell ref="O43:O44"/>
    <mergeCell ref="D41:E42"/>
    <mergeCell ref="F41:G42"/>
    <mergeCell ref="H41:H42"/>
    <mergeCell ref="I41:I42"/>
    <mergeCell ref="J41:J42"/>
    <mergeCell ref="K41:L42"/>
    <mergeCell ref="B61:N61"/>
    <mergeCell ref="B62:N62"/>
    <mergeCell ref="B63:B65"/>
    <mergeCell ref="C63:C65"/>
    <mergeCell ref="D63:H63"/>
    <mergeCell ref="I63:J63"/>
    <mergeCell ref="K63:O63"/>
    <mergeCell ref="D64:H64"/>
    <mergeCell ref="I64:J64"/>
    <mergeCell ref="K64:O64"/>
    <mergeCell ref="M65:N66"/>
    <mergeCell ref="O65:O66"/>
    <mergeCell ref="B66:B68"/>
    <mergeCell ref="C66:C68"/>
    <mergeCell ref="H67:H68"/>
    <mergeCell ref="J67:J68"/>
    <mergeCell ref="O67:O68"/>
    <mergeCell ref="D65:E66"/>
    <mergeCell ref="F65:G66"/>
    <mergeCell ref="H65:H66"/>
    <mergeCell ref="I65:I66"/>
    <mergeCell ref="J65:J66"/>
    <mergeCell ref="K65:L66"/>
  </mergeCells>
  <conditionalFormatting sqref="H24:H29 J24:J29 O24:O29 H15:H17 O15:O17">
    <cfRule type="cellIs" dxfId="78" priority="35" operator="lessThan">
      <formula>0</formula>
    </cfRule>
  </conditionalFormatting>
  <conditionalFormatting sqref="H11:H14 J11:J14 O11:O14">
    <cfRule type="cellIs" dxfId="77" priority="34" operator="lessThan">
      <formula>0</formula>
    </cfRule>
  </conditionalFormatting>
  <conditionalFormatting sqref="J15:J16">
    <cfRule type="cellIs" dxfId="76" priority="33" operator="lessThan">
      <formula>0</formula>
    </cfRule>
  </conditionalFormatting>
  <conditionalFormatting sqref="H10 J10 O10">
    <cfRule type="cellIs" dxfId="75" priority="32" operator="lessThan">
      <formula>0</formula>
    </cfRule>
  </conditionalFormatting>
  <conditionalFormatting sqref="H17 O17">
    <cfRule type="cellIs" dxfId="74" priority="30" operator="lessThan">
      <formula>0</formula>
    </cfRule>
  </conditionalFormatting>
  <conditionalFormatting sqref="H19:H23 J19:J23 O19:O23">
    <cfRule type="cellIs" dxfId="73" priority="29" operator="lessThan">
      <formula>0</formula>
    </cfRule>
  </conditionalFormatting>
  <conditionalFormatting sqref="D19:O28 D10:O16">
    <cfRule type="cellIs" dxfId="72" priority="31" operator="equal">
      <formula>0</formula>
    </cfRule>
  </conditionalFormatting>
  <conditionalFormatting sqref="H18 J18 O18">
    <cfRule type="cellIs" dxfId="71" priority="28" operator="lessThan">
      <formula>0</formula>
    </cfRule>
  </conditionalFormatting>
  <conditionalFormatting sqref="H18 O18">
    <cfRule type="cellIs" dxfId="70" priority="27" operator="lessThan">
      <formula>0</formula>
    </cfRule>
  </conditionalFormatting>
  <conditionalFormatting sqref="H29 O29">
    <cfRule type="cellIs" dxfId="69" priority="26" operator="lessThan">
      <formula>0</formula>
    </cfRule>
  </conditionalFormatting>
  <conditionalFormatting sqref="H30 J30 O30">
    <cfRule type="cellIs" dxfId="68" priority="25" operator="lessThan">
      <formula>0</formula>
    </cfRule>
  </conditionalFormatting>
  <conditionalFormatting sqref="H30 O30">
    <cfRule type="cellIs" dxfId="67" priority="24" operator="lessThan">
      <formula>0</formula>
    </cfRule>
  </conditionalFormatting>
  <conditionalFormatting sqref="H31 O31">
    <cfRule type="cellIs" dxfId="66" priority="23" operator="lessThan">
      <formula>0</formula>
    </cfRule>
  </conditionalFormatting>
  <conditionalFormatting sqref="H31 O31 J31">
    <cfRule type="cellIs" dxfId="65" priority="22" operator="lessThan">
      <formula>0</formula>
    </cfRule>
  </conditionalFormatting>
  <conditionalFormatting sqref="H32 O32">
    <cfRule type="cellIs" dxfId="64" priority="21" operator="lessThan">
      <formula>0</formula>
    </cfRule>
  </conditionalFormatting>
  <conditionalFormatting sqref="H32 O32 J32">
    <cfRule type="cellIs" dxfId="63" priority="20" operator="lessThan">
      <formula>0</formula>
    </cfRule>
  </conditionalFormatting>
  <conditionalFormatting sqref="H46:H50 J46:J50 O46:O50">
    <cfRule type="cellIs" dxfId="62" priority="18" operator="lessThan">
      <formula>0</formula>
    </cfRule>
  </conditionalFormatting>
  <conditionalFormatting sqref="H51:H53 J51:J53 O51:O53">
    <cfRule type="cellIs" dxfId="61" priority="17" operator="lessThan">
      <formula>0</formula>
    </cfRule>
  </conditionalFormatting>
  <conditionalFormatting sqref="H54 J54 O54">
    <cfRule type="cellIs" dxfId="60" priority="15" operator="lessThan">
      <formula>0</formula>
    </cfRule>
  </conditionalFormatting>
  <conditionalFormatting sqref="H54 O54">
    <cfRule type="cellIs" dxfId="59" priority="16" operator="lessThan">
      <formula>0</formula>
    </cfRule>
  </conditionalFormatting>
  <conditionalFormatting sqref="H57 O57">
    <cfRule type="cellIs" dxfId="58" priority="14" operator="lessThan">
      <formula>0</formula>
    </cfRule>
  </conditionalFormatting>
  <conditionalFormatting sqref="H57 O57 J57">
    <cfRule type="cellIs" dxfId="57" priority="13" operator="lessThan">
      <formula>0</formula>
    </cfRule>
  </conditionalFormatting>
  <conditionalFormatting sqref="H55 J55 O55">
    <cfRule type="cellIs" dxfId="56" priority="12" operator="lessThan">
      <formula>0</formula>
    </cfRule>
  </conditionalFormatting>
  <conditionalFormatting sqref="H55 O55">
    <cfRule type="cellIs" dxfId="55" priority="11" operator="lessThan">
      <formula>0</formula>
    </cfRule>
  </conditionalFormatting>
  <conditionalFormatting sqref="H56 O56">
    <cfRule type="cellIs" dxfId="54" priority="10" operator="lessThan">
      <formula>0</formula>
    </cfRule>
  </conditionalFormatting>
  <conditionalFormatting sqref="H56 O56 J56">
    <cfRule type="cellIs" dxfId="53" priority="9" operator="lessThan">
      <formula>0</formula>
    </cfRule>
  </conditionalFormatting>
  <conditionalFormatting sqref="H79 O79">
    <cfRule type="cellIs" dxfId="52" priority="8" operator="lessThan">
      <formula>0</formula>
    </cfRule>
  </conditionalFormatting>
  <conditionalFormatting sqref="H69:H73 J69:J73 O69:O73">
    <cfRule type="cellIs" dxfId="51" priority="6" operator="lessThan">
      <formula>0</formula>
    </cfRule>
  </conditionalFormatting>
  <conditionalFormatting sqref="H79 O79">
    <cfRule type="cellIs" dxfId="50" priority="7" operator="lessThan">
      <formula>0</formula>
    </cfRule>
  </conditionalFormatting>
  <conditionalFormatting sqref="J74:J78 O74:O78 H74:H78">
    <cfRule type="cellIs" dxfId="49" priority="5" operator="lessThan">
      <formula>0</formula>
    </cfRule>
  </conditionalFormatting>
  <conditionalFormatting sqref="D69:O78">
    <cfRule type="cellIs" dxfId="48" priority="4" operator="equal">
      <formula>0</formula>
    </cfRule>
  </conditionalFormatting>
  <conditionalFormatting sqref="H80 O80">
    <cfRule type="cellIs" dxfId="47" priority="3" operator="lessThan">
      <formula>0</formula>
    </cfRule>
  </conditionalFormatting>
  <conditionalFormatting sqref="H80 O80 J80">
    <cfRule type="cellIs" dxfId="46" priority="2" operator="lessThan">
      <formula>0</formula>
    </cfRule>
  </conditionalFormatting>
  <conditionalFormatting sqref="H45 O45 J45">
    <cfRule type="cellIs" dxfId="4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B1:V53"/>
  <sheetViews>
    <sheetView showGridLines="0" zoomScale="90" zoomScaleNormal="90" workbookViewId="0"/>
  </sheetViews>
  <sheetFormatPr defaultRowHeight="15"/>
  <cols>
    <col min="1" max="1" width="1.140625" customWidth="1"/>
    <col min="2" max="2" width="8.140625" customWidth="1"/>
    <col min="3" max="3" width="21.5703125" customWidth="1"/>
    <col min="4" max="9" width="9" customWidth="1"/>
    <col min="10" max="12" width="10.42578125" customWidth="1"/>
    <col min="13" max="14" width="9" customWidth="1"/>
    <col min="15" max="15" width="12" customWidth="1"/>
    <col min="16" max="16" width="21.85546875" bestFit="1" customWidth="1"/>
    <col min="17" max="22" width="11.5703125" customWidth="1"/>
  </cols>
  <sheetData>
    <row r="1" spans="2:15">
      <c r="B1" t="s">
        <v>7</v>
      </c>
      <c r="F1" s="41"/>
      <c r="O1" s="67">
        <v>44018</v>
      </c>
    </row>
    <row r="2" spans="2:15" ht="14.45" customHeight="1">
      <c r="B2" s="191" t="s">
        <v>42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7"/>
    </row>
    <row r="3" spans="2:15" ht="14.45" customHeight="1">
      <c r="B3" s="212" t="s">
        <v>43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37" t="s">
        <v>41</v>
      </c>
    </row>
    <row r="4" spans="2:15" ht="14.45" customHeight="1">
      <c r="B4" s="177" t="s">
        <v>0</v>
      </c>
      <c r="C4" s="179" t="s">
        <v>1</v>
      </c>
      <c r="D4" s="181" t="s">
        <v>103</v>
      </c>
      <c r="E4" s="182"/>
      <c r="F4" s="182"/>
      <c r="G4" s="182"/>
      <c r="H4" s="183"/>
      <c r="I4" s="182" t="s">
        <v>93</v>
      </c>
      <c r="J4" s="182"/>
      <c r="K4" s="181" t="s">
        <v>104</v>
      </c>
      <c r="L4" s="182"/>
      <c r="M4" s="182"/>
      <c r="N4" s="182"/>
      <c r="O4" s="183"/>
    </row>
    <row r="5" spans="2:15" ht="14.45" customHeight="1">
      <c r="B5" s="178"/>
      <c r="C5" s="180"/>
      <c r="D5" s="193" t="s">
        <v>105</v>
      </c>
      <c r="E5" s="194"/>
      <c r="F5" s="194"/>
      <c r="G5" s="194"/>
      <c r="H5" s="195"/>
      <c r="I5" s="194" t="s">
        <v>94</v>
      </c>
      <c r="J5" s="194"/>
      <c r="K5" s="193" t="s">
        <v>106</v>
      </c>
      <c r="L5" s="194"/>
      <c r="M5" s="194"/>
      <c r="N5" s="194"/>
      <c r="O5" s="195"/>
    </row>
    <row r="6" spans="2:15" ht="14.45" customHeight="1">
      <c r="B6" s="178"/>
      <c r="C6" s="178"/>
      <c r="D6" s="173">
        <v>2020</v>
      </c>
      <c r="E6" s="174"/>
      <c r="F6" s="184">
        <v>2019</v>
      </c>
      <c r="G6" s="184"/>
      <c r="H6" s="186" t="s">
        <v>32</v>
      </c>
      <c r="I6" s="188">
        <v>2020</v>
      </c>
      <c r="J6" s="173" t="s">
        <v>107</v>
      </c>
      <c r="K6" s="173">
        <v>2020</v>
      </c>
      <c r="L6" s="174"/>
      <c r="M6" s="184">
        <v>2019</v>
      </c>
      <c r="N6" s="174"/>
      <c r="O6" s="164" t="s">
        <v>32</v>
      </c>
    </row>
    <row r="7" spans="2:15" ht="14.45" customHeight="1">
      <c r="B7" s="165" t="s">
        <v>33</v>
      </c>
      <c r="C7" s="165" t="s">
        <v>34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4.45" customHeight="1">
      <c r="B8" s="165"/>
      <c r="C8" s="165"/>
      <c r="D8" s="152" t="s">
        <v>35</v>
      </c>
      <c r="E8" s="154" t="s">
        <v>2</v>
      </c>
      <c r="F8" s="153" t="s">
        <v>35</v>
      </c>
      <c r="G8" s="58" t="s">
        <v>2</v>
      </c>
      <c r="H8" s="167" t="s">
        <v>36</v>
      </c>
      <c r="I8" s="59" t="s">
        <v>35</v>
      </c>
      <c r="J8" s="169" t="s">
        <v>108</v>
      </c>
      <c r="K8" s="152" t="s">
        <v>35</v>
      </c>
      <c r="L8" s="57" t="s">
        <v>2</v>
      </c>
      <c r="M8" s="153" t="s">
        <v>35</v>
      </c>
      <c r="N8" s="57" t="s">
        <v>2</v>
      </c>
      <c r="O8" s="171" t="s">
        <v>36</v>
      </c>
    </row>
    <row r="9" spans="2:15" ht="14.45" customHeight="1">
      <c r="B9" s="166"/>
      <c r="C9" s="166"/>
      <c r="D9" s="155" t="s">
        <v>37</v>
      </c>
      <c r="E9" s="156" t="s">
        <v>38</v>
      </c>
      <c r="F9" s="55" t="s">
        <v>37</v>
      </c>
      <c r="G9" s="56" t="s">
        <v>38</v>
      </c>
      <c r="H9" s="168"/>
      <c r="I9" s="60" t="s">
        <v>37</v>
      </c>
      <c r="J9" s="170"/>
      <c r="K9" s="155" t="s">
        <v>37</v>
      </c>
      <c r="L9" s="156" t="s">
        <v>38</v>
      </c>
      <c r="M9" s="55" t="s">
        <v>37</v>
      </c>
      <c r="N9" s="156" t="s">
        <v>38</v>
      </c>
      <c r="O9" s="172"/>
    </row>
    <row r="10" spans="2:15" ht="14.45" customHeight="1">
      <c r="B10" s="68">
        <v>1</v>
      </c>
      <c r="C10" s="69" t="s">
        <v>14</v>
      </c>
      <c r="D10" s="70">
        <v>675</v>
      </c>
      <c r="E10" s="71">
        <v>0.13165593914569923</v>
      </c>
      <c r="F10" s="70">
        <v>896</v>
      </c>
      <c r="G10" s="72">
        <v>0.15015920898273841</v>
      </c>
      <c r="H10" s="73">
        <v>-0.2466517857142857</v>
      </c>
      <c r="I10" s="74">
        <v>487</v>
      </c>
      <c r="J10" s="75">
        <v>0.38603696098562623</v>
      </c>
      <c r="K10" s="70">
        <v>3415</v>
      </c>
      <c r="L10" s="71">
        <v>0.13869710015433354</v>
      </c>
      <c r="M10" s="70">
        <v>5117</v>
      </c>
      <c r="N10" s="72">
        <v>0.1459498003422704</v>
      </c>
      <c r="O10" s="73">
        <v>-0.33261676763728742</v>
      </c>
    </row>
    <row r="11" spans="2:15" ht="14.45" customHeight="1">
      <c r="B11" s="76">
        <v>2</v>
      </c>
      <c r="C11" s="77" t="s">
        <v>19</v>
      </c>
      <c r="D11" s="78">
        <v>670</v>
      </c>
      <c r="E11" s="79">
        <v>0.1306807099668422</v>
      </c>
      <c r="F11" s="78">
        <v>927</v>
      </c>
      <c r="G11" s="90">
        <v>0.15535444947209653</v>
      </c>
      <c r="H11" s="81">
        <v>-0.27723840345199569</v>
      </c>
      <c r="I11" s="102">
        <v>517</v>
      </c>
      <c r="J11" s="91">
        <v>0.2959381044487428</v>
      </c>
      <c r="K11" s="78">
        <v>3309</v>
      </c>
      <c r="L11" s="79">
        <v>0.13439200714807895</v>
      </c>
      <c r="M11" s="78">
        <v>4551</v>
      </c>
      <c r="N11" s="90">
        <v>0.12980604677695379</v>
      </c>
      <c r="O11" s="81">
        <v>-0.27290705339485832</v>
      </c>
    </row>
    <row r="12" spans="2:15" ht="14.45" customHeight="1">
      <c r="B12" s="76">
        <v>3</v>
      </c>
      <c r="C12" s="77" t="s">
        <v>16</v>
      </c>
      <c r="D12" s="78">
        <v>774</v>
      </c>
      <c r="E12" s="79">
        <v>0.15096547688706846</v>
      </c>
      <c r="F12" s="78">
        <v>801</v>
      </c>
      <c r="G12" s="90">
        <v>0.13423831070889894</v>
      </c>
      <c r="H12" s="81">
        <v>-3.3707865168539297E-2</v>
      </c>
      <c r="I12" s="102">
        <v>489</v>
      </c>
      <c r="J12" s="91">
        <v>0.58282208588957052</v>
      </c>
      <c r="K12" s="78">
        <v>3172</v>
      </c>
      <c r="L12" s="79">
        <v>0.12882787750791974</v>
      </c>
      <c r="M12" s="78">
        <v>5312</v>
      </c>
      <c r="N12" s="90">
        <v>0.15151169423844837</v>
      </c>
      <c r="O12" s="81">
        <v>-0.40286144578313254</v>
      </c>
    </row>
    <row r="13" spans="2:15" ht="14.45" customHeight="1">
      <c r="B13" s="76">
        <v>4</v>
      </c>
      <c r="C13" s="77" t="s">
        <v>12</v>
      </c>
      <c r="D13" s="78">
        <v>512</v>
      </c>
      <c r="E13" s="79">
        <v>9.9863467914960022E-2</v>
      </c>
      <c r="F13" s="78">
        <v>497</v>
      </c>
      <c r="G13" s="90">
        <v>8.3291436232612703E-2</v>
      </c>
      <c r="H13" s="81">
        <v>3.0181086519114775E-2</v>
      </c>
      <c r="I13" s="102">
        <v>342</v>
      </c>
      <c r="J13" s="91">
        <v>0.49707602339181278</v>
      </c>
      <c r="K13" s="78">
        <v>2834</v>
      </c>
      <c r="L13" s="79">
        <v>0.11510031678986272</v>
      </c>
      <c r="M13" s="78">
        <v>3286</v>
      </c>
      <c r="N13" s="90">
        <v>9.3725042783799201E-2</v>
      </c>
      <c r="O13" s="81">
        <v>-0.13755325623858794</v>
      </c>
    </row>
    <row r="14" spans="2:15" ht="14.45" customHeight="1">
      <c r="B14" s="103">
        <v>5</v>
      </c>
      <c r="C14" s="92" t="s">
        <v>20</v>
      </c>
      <c r="D14" s="104">
        <v>437</v>
      </c>
      <c r="E14" s="105">
        <v>8.5235030232104547E-2</v>
      </c>
      <c r="F14" s="104">
        <v>692</v>
      </c>
      <c r="G14" s="106">
        <v>0.1159711747947042</v>
      </c>
      <c r="H14" s="107">
        <v>-0.36849710982658956</v>
      </c>
      <c r="I14" s="108">
        <v>243</v>
      </c>
      <c r="J14" s="109">
        <v>0.79835390946502049</v>
      </c>
      <c r="K14" s="104">
        <v>2115</v>
      </c>
      <c r="L14" s="105">
        <v>8.5898789700268055E-2</v>
      </c>
      <c r="M14" s="104">
        <v>3814</v>
      </c>
      <c r="N14" s="106">
        <v>0.10878494010268112</v>
      </c>
      <c r="O14" s="107">
        <v>-0.44546407970634505</v>
      </c>
    </row>
    <row r="15" spans="2:15" ht="14.45" customHeight="1">
      <c r="B15" s="68">
        <v>6</v>
      </c>
      <c r="C15" s="69" t="s">
        <v>18</v>
      </c>
      <c r="D15" s="70">
        <v>361</v>
      </c>
      <c r="E15" s="71">
        <v>7.0411546713477671E-2</v>
      </c>
      <c r="F15" s="70">
        <v>455</v>
      </c>
      <c r="G15" s="72">
        <v>7.6252723311546838E-2</v>
      </c>
      <c r="H15" s="73">
        <v>-0.20659340659340664</v>
      </c>
      <c r="I15" s="74">
        <v>320</v>
      </c>
      <c r="J15" s="75">
        <v>0.12812500000000004</v>
      </c>
      <c r="K15" s="70">
        <v>2039</v>
      </c>
      <c r="L15" s="71">
        <v>8.2812119242953453E-2</v>
      </c>
      <c r="M15" s="70">
        <v>2858</v>
      </c>
      <c r="N15" s="72">
        <v>8.151739874500856E-2</v>
      </c>
      <c r="O15" s="73">
        <v>-0.28656403079076276</v>
      </c>
    </row>
    <row r="16" spans="2:15" ht="14.45" customHeight="1">
      <c r="B16" s="76">
        <v>7</v>
      </c>
      <c r="C16" s="77" t="s">
        <v>15</v>
      </c>
      <c r="D16" s="78">
        <v>432</v>
      </c>
      <c r="E16" s="79">
        <v>8.4259801053247513E-2</v>
      </c>
      <c r="F16" s="78">
        <v>483</v>
      </c>
      <c r="G16" s="90">
        <v>8.094519859225742E-2</v>
      </c>
      <c r="H16" s="81">
        <v>-0.10559006211180122</v>
      </c>
      <c r="I16" s="102">
        <v>249</v>
      </c>
      <c r="J16" s="91">
        <v>0.73493975903614461</v>
      </c>
      <c r="K16" s="78">
        <v>1921</v>
      </c>
      <c r="L16" s="79">
        <v>7.8019657217122895E-2</v>
      </c>
      <c r="M16" s="78">
        <v>2636</v>
      </c>
      <c r="N16" s="90">
        <v>7.5185396463205934E-2</v>
      </c>
      <c r="O16" s="81">
        <v>-0.27124430955993928</v>
      </c>
    </row>
    <row r="17" spans="2:22" ht="14.45" customHeight="1">
      <c r="B17" s="76">
        <v>8</v>
      </c>
      <c r="C17" s="77" t="s">
        <v>17</v>
      </c>
      <c r="D17" s="78">
        <v>271</v>
      </c>
      <c r="E17" s="79">
        <v>5.28574214940511E-2</v>
      </c>
      <c r="F17" s="78">
        <v>309</v>
      </c>
      <c r="G17" s="90">
        <v>5.1784816490698847E-2</v>
      </c>
      <c r="H17" s="81">
        <v>-0.12297734627831713</v>
      </c>
      <c r="I17" s="102">
        <v>158</v>
      </c>
      <c r="J17" s="91">
        <v>0.71518987341772156</v>
      </c>
      <c r="K17" s="78">
        <v>1374</v>
      </c>
      <c r="L17" s="79">
        <v>5.5803752741450732E-2</v>
      </c>
      <c r="M17" s="78">
        <v>1912</v>
      </c>
      <c r="N17" s="90">
        <v>5.4535082715345122E-2</v>
      </c>
      <c r="O17" s="81">
        <v>-0.28138075313807531</v>
      </c>
    </row>
    <row r="18" spans="2:22" ht="14.45" customHeight="1">
      <c r="B18" s="76">
        <v>9</v>
      </c>
      <c r="C18" s="77" t="s">
        <v>21</v>
      </c>
      <c r="D18" s="78">
        <v>256</v>
      </c>
      <c r="E18" s="79">
        <v>4.9931733957480011E-2</v>
      </c>
      <c r="F18" s="78">
        <v>297</v>
      </c>
      <c r="G18" s="90">
        <v>4.9773755656108594E-2</v>
      </c>
      <c r="H18" s="81">
        <v>-0.13804713804713808</v>
      </c>
      <c r="I18" s="102">
        <v>155</v>
      </c>
      <c r="J18" s="91">
        <v>0.65161290322580645</v>
      </c>
      <c r="K18" s="78">
        <v>1314</v>
      </c>
      <c r="L18" s="79">
        <v>5.3366907643570792E-2</v>
      </c>
      <c r="M18" s="78">
        <v>1832</v>
      </c>
      <c r="N18" s="90">
        <v>5.2253280091272107E-2</v>
      </c>
      <c r="O18" s="81">
        <v>-0.28275109170305679</v>
      </c>
    </row>
    <row r="19" spans="2:22" ht="14.45" customHeight="1">
      <c r="B19" s="103">
        <v>10</v>
      </c>
      <c r="C19" s="92" t="s">
        <v>53</v>
      </c>
      <c r="D19" s="104">
        <v>200</v>
      </c>
      <c r="E19" s="105">
        <v>3.9009167154281259E-2</v>
      </c>
      <c r="F19" s="104">
        <v>127</v>
      </c>
      <c r="G19" s="106">
        <v>2.1283727166080107E-2</v>
      </c>
      <c r="H19" s="107">
        <v>0.5748031496062993</v>
      </c>
      <c r="I19" s="108">
        <v>112</v>
      </c>
      <c r="J19" s="109">
        <v>0.78571428571428581</v>
      </c>
      <c r="K19" s="104">
        <v>1165</v>
      </c>
      <c r="L19" s="105">
        <v>4.7315408983835593E-2</v>
      </c>
      <c r="M19" s="104">
        <v>890</v>
      </c>
      <c r="N19" s="106">
        <v>2.5385054192812322E-2</v>
      </c>
      <c r="O19" s="107">
        <v>0.3089887640449438</v>
      </c>
    </row>
    <row r="20" spans="2:22" ht="14.45" customHeight="1">
      <c r="B20" s="68">
        <v>11</v>
      </c>
      <c r="C20" s="69" t="s">
        <v>46</v>
      </c>
      <c r="D20" s="70">
        <v>122</v>
      </c>
      <c r="E20" s="71">
        <v>2.3795591964111566E-2</v>
      </c>
      <c r="F20" s="70">
        <v>215</v>
      </c>
      <c r="G20" s="72">
        <v>3.6031506619741915E-2</v>
      </c>
      <c r="H20" s="73">
        <v>-0.43255813953488376</v>
      </c>
      <c r="I20" s="74">
        <v>74</v>
      </c>
      <c r="J20" s="75">
        <v>0.64864864864864868</v>
      </c>
      <c r="K20" s="70">
        <v>507</v>
      </c>
      <c r="L20" s="71">
        <v>2.0591341077085535E-2</v>
      </c>
      <c r="M20" s="70">
        <v>1205</v>
      </c>
      <c r="N20" s="72">
        <v>3.4369652025099826E-2</v>
      </c>
      <c r="O20" s="73">
        <v>-0.57925311203319496</v>
      </c>
    </row>
    <row r="21" spans="2:22" ht="14.45" customHeight="1">
      <c r="B21" s="76">
        <v>12</v>
      </c>
      <c r="C21" s="77" t="s">
        <v>4</v>
      </c>
      <c r="D21" s="78">
        <v>95</v>
      </c>
      <c r="E21" s="79">
        <v>1.8529354398283595E-2</v>
      </c>
      <c r="F21" s="78">
        <v>57</v>
      </c>
      <c r="G21" s="90">
        <v>9.5525389643036709E-3</v>
      </c>
      <c r="H21" s="81">
        <v>0.66666666666666674</v>
      </c>
      <c r="I21" s="102">
        <v>73</v>
      </c>
      <c r="J21" s="91">
        <v>0.30136986301369872</v>
      </c>
      <c r="K21" s="78">
        <v>371</v>
      </c>
      <c r="L21" s="79">
        <v>1.5067825521890992E-2</v>
      </c>
      <c r="M21" s="78">
        <v>362</v>
      </c>
      <c r="N21" s="90">
        <v>1.0325156873930406E-2</v>
      </c>
      <c r="O21" s="81">
        <v>2.4861878453038777E-2</v>
      </c>
    </row>
    <row r="22" spans="2:22" ht="14.45" customHeight="1">
      <c r="B22" s="76">
        <v>13</v>
      </c>
      <c r="C22" s="77" t="s">
        <v>96</v>
      </c>
      <c r="D22" s="78">
        <v>14</v>
      </c>
      <c r="E22" s="79">
        <v>2.730641700799688E-3</v>
      </c>
      <c r="F22" s="78">
        <v>10</v>
      </c>
      <c r="G22" s="90">
        <v>1.6758840288252053E-3</v>
      </c>
      <c r="H22" s="81">
        <v>0.39999999999999991</v>
      </c>
      <c r="I22" s="102">
        <v>133</v>
      </c>
      <c r="J22" s="91">
        <v>-0.89473684210526316</v>
      </c>
      <c r="K22" s="78">
        <v>175</v>
      </c>
      <c r="L22" s="79">
        <v>7.1074648688165057E-3</v>
      </c>
      <c r="M22" s="78">
        <v>130</v>
      </c>
      <c r="N22" s="90">
        <v>3.7079292641186536E-3</v>
      </c>
      <c r="O22" s="81">
        <v>0.34615384615384626</v>
      </c>
    </row>
    <row r="23" spans="2:22" ht="14.45" customHeight="1">
      <c r="B23" s="76">
        <v>14</v>
      </c>
      <c r="C23" s="77" t="s">
        <v>60</v>
      </c>
      <c r="D23" s="78">
        <v>26</v>
      </c>
      <c r="E23" s="79">
        <v>5.071191730056563E-3</v>
      </c>
      <c r="F23" s="78">
        <v>25</v>
      </c>
      <c r="G23" s="90">
        <v>4.1897100720630128E-3</v>
      </c>
      <c r="H23" s="81">
        <v>4.0000000000000036E-2</v>
      </c>
      <c r="I23" s="102">
        <v>23</v>
      </c>
      <c r="J23" s="91">
        <v>0.13043478260869557</v>
      </c>
      <c r="K23" s="78">
        <v>152</v>
      </c>
      <c r="L23" s="79">
        <v>6.1733409146291938E-3</v>
      </c>
      <c r="M23" s="78">
        <v>176</v>
      </c>
      <c r="N23" s="90">
        <v>5.0199657729606386E-3</v>
      </c>
      <c r="O23" s="81">
        <v>-0.13636363636363635</v>
      </c>
      <c r="P23" s="28"/>
    </row>
    <row r="24" spans="2:22" ht="14.45" customHeight="1">
      <c r="B24" s="103">
        <v>15</v>
      </c>
      <c r="C24" s="92" t="s">
        <v>22</v>
      </c>
      <c r="D24" s="104">
        <v>30</v>
      </c>
      <c r="E24" s="105">
        <v>5.8513750731421883E-3</v>
      </c>
      <c r="F24" s="104">
        <v>32</v>
      </c>
      <c r="G24" s="106">
        <v>5.3628288922406573E-3</v>
      </c>
      <c r="H24" s="107">
        <v>-6.25E-2</v>
      </c>
      <c r="I24" s="108">
        <v>13</v>
      </c>
      <c r="J24" s="109">
        <v>1.3076923076923075</v>
      </c>
      <c r="K24" s="104">
        <v>150</v>
      </c>
      <c r="L24" s="105">
        <v>6.0921127446998619E-3</v>
      </c>
      <c r="M24" s="104">
        <v>206</v>
      </c>
      <c r="N24" s="106">
        <v>5.8756417569880209E-3</v>
      </c>
      <c r="O24" s="107">
        <v>-0.27184466019417475</v>
      </c>
    </row>
    <row r="25" spans="2:22" ht="14.45" customHeight="1">
      <c r="B25" s="203" t="s">
        <v>59</v>
      </c>
      <c r="C25" s="204"/>
      <c r="D25" s="129">
        <f>SUM(D10:D24)</f>
        <v>4875</v>
      </c>
      <c r="E25" s="50">
        <f>D25/D27</f>
        <v>0.95084844938560564</v>
      </c>
      <c r="F25" s="129">
        <f>SUM(F10:F24)</f>
        <v>5823</v>
      </c>
      <c r="G25" s="50">
        <f>F25/F27</f>
        <v>0.97586726998491702</v>
      </c>
      <c r="H25" s="49">
        <f>D25/F25-1</f>
        <v>-0.16280267903142709</v>
      </c>
      <c r="I25" s="129">
        <f>SUM(I10:I24)</f>
        <v>3388</v>
      </c>
      <c r="J25" s="50">
        <f>D25/I25-1</f>
        <v>0.43890200708382521</v>
      </c>
      <c r="K25" s="129">
        <f>SUM(K10:K24)</f>
        <v>24013</v>
      </c>
      <c r="L25" s="50">
        <f>K25/K27</f>
        <v>0.97526602225651859</v>
      </c>
      <c r="M25" s="129">
        <f>SUM(M10:M24)</f>
        <v>34287</v>
      </c>
      <c r="N25" s="50">
        <f>M25/M27</f>
        <v>0.97795208214489449</v>
      </c>
      <c r="O25" s="49">
        <f>K25/M25-1</f>
        <v>-0.29964709656721211</v>
      </c>
    </row>
    <row r="26" spans="2:22">
      <c r="B26" s="203" t="s">
        <v>39</v>
      </c>
      <c r="C26" s="204"/>
      <c r="D26" s="131">
        <f>D27-SUM(D10:D24)</f>
        <v>252</v>
      </c>
      <c r="E26" s="50">
        <f>D26/D27</f>
        <v>4.9151550614394385E-2</v>
      </c>
      <c r="F26" s="131">
        <f>F27-SUM(F10:F24)</f>
        <v>144</v>
      </c>
      <c r="G26" s="141">
        <f>F26/F27</f>
        <v>2.4132730015082957E-2</v>
      </c>
      <c r="H26" s="49">
        <f>D26/F26-1</f>
        <v>0.75</v>
      </c>
      <c r="I26" s="131">
        <f>I27-SUM(I10:I24)</f>
        <v>92</v>
      </c>
      <c r="J26" s="142">
        <f>D26/I26-1</f>
        <v>1.7391304347826089</v>
      </c>
      <c r="K26" s="131">
        <f>K27-SUM(K10:K24)</f>
        <v>609</v>
      </c>
      <c r="L26" s="50">
        <f>K26/K27</f>
        <v>2.473397774348144E-2</v>
      </c>
      <c r="M26" s="131">
        <f>M27-SUM(M10:M24)</f>
        <v>773</v>
      </c>
      <c r="N26" s="50">
        <f>M26/M27</f>
        <v>2.2047917855105532E-2</v>
      </c>
      <c r="O26" s="49">
        <f>K26/M26-1</f>
        <v>-0.21216041397153951</v>
      </c>
    </row>
    <row r="27" spans="2:22">
      <c r="B27" s="205" t="s">
        <v>40</v>
      </c>
      <c r="C27" s="206"/>
      <c r="D27" s="52">
        <v>5127</v>
      </c>
      <c r="E27" s="84">
        <v>1</v>
      </c>
      <c r="F27" s="52">
        <v>5967</v>
      </c>
      <c r="G27" s="85">
        <v>1.0000000000000002</v>
      </c>
      <c r="H27" s="47">
        <v>-0.1407742584213173</v>
      </c>
      <c r="I27" s="53">
        <v>3480</v>
      </c>
      <c r="J27" s="48">
        <v>0.47327586206896544</v>
      </c>
      <c r="K27" s="52">
        <v>24622</v>
      </c>
      <c r="L27" s="84">
        <v>1</v>
      </c>
      <c r="M27" s="52">
        <v>35060</v>
      </c>
      <c r="N27" s="85">
        <v>1.0000000000000002</v>
      </c>
      <c r="O27" s="47">
        <v>-0.29771819737592697</v>
      </c>
      <c r="P27" s="28"/>
    </row>
    <row r="28" spans="2:22">
      <c r="B28" t="s">
        <v>64</v>
      </c>
    </row>
    <row r="29" spans="2:22">
      <c r="B29" s="16" t="s">
        <v>65</v>
      </c>
      <c r="C29" s="38"/>
      <c r="D29" s="38"/>
      <c r="E29" s="38"/>
      <c r="F29" s="38"/>
      <c r="G29" s="38"/>
      <c r="H29" s="38"/>
      <c r="I29" s="38"/>
      <c r="J29" s="38"/>
    </row>
    <row r="30" spans="2:22">
      <c r="B30" s="38"/>
      <c r="C30" s="38"/>
      <c r="D30" s="38"/>
      <c r="E30" s="38"/>
      <c r="F30" s="38"/>
      <c r="G30" s="38"/>
      <c r="H30" s="38"/>
      <c r="I30" s="38"/>
      <c r="J30" s="38"/>
    </row>
    <row r="32" spans="2:22">
      <c r="B32" s="198" t="s">
        <v>97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10"/>
      <c r="O32" s="198" t="s">
        <v>86</v>
      </c>
      <c r="P32" s="198"/>
      <c r="Q32" s="198"/>
      <c r="R32" s="198"/>
      <c r="S32" s="198"/>
      <c r="T32" s="198"/>
      <c r="U32" s="198"/>
      <c r="V32" s="198"/>
    </row>
    <row r="33" spans="2:22">
      <c r="B33" s="199" t="s">
        <v>98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10"/>
      <c r="O33" s="199" t="s">
        <v>87</v>
      </c>
      <c r="P33" s="199"/>
      <c r="Q33" s="199"/>
      <c r="R33" s="199"/>
      <c r="S33" s="199"/>
      <c r="T33" s="199"/>
      <c r="U33" s="199"/>
      <c r="V33" s="199"/>
    </row>
    <row r="34" spans="2:22" ht="25.5">
      <c r="B34" s="42"/>
      <c r="C34" s="42"/>
      <c r="D34" s="42"/>
      <c r="E34" s="42"/>
      <c r="F34" s="42"/>
      <c r="G34" s="42"/>
      <c r="H34" s="42"/>
      <c r="I34" s="42"/>
      <c r="J34" s="42"/>
      <c r="K34" s="110"/>
      <c r="L34" s="111" t="s">
        <v>47</v>
      </c>
      <c r="M34" s="110"/>
      <c r="O34" s="42"/>
      <c r="P34" s="42"/>
      <c r="Q34" s="42"/>
      <c r="R34" s="42"/>
      <c r="S34" s="42"/>
      <c r="T34" s="42"/>
      <c r="U34" s="110"/>
      <c r="V34" s="111" t="s">
        <v>47</v>
      </c>
    </row>
    <row r="35" spans="2:22">
      <c r="B35" s="177" t="s">
        <v>0</v>
      </c>
      <c r="C35" s="177" t="s">
        <v>69</v>
      </c>
      <c r="D35" s="181" t="s">
        <v>103</v>
      </c>
      <c r="E35" s="182"/>
      <c r="F35" s="182"/>
      <c r="G35" s="182"/>
      <c r="H35" s="182"/>
      <c r="I35" s="183"/>
      <c r="J35" s="181" t="s">
        <v>93</v>
      </c>
      <c r="K35" s="182"/>
      <c r="L35" s="183"/>
      <c r="M35" s="110"/>
      <c r="N35" s="110"/>
      <c r="O35" s="177" t="s">
        <v>0</v>
      </c>
      <c r="P35" s="177" t="s">
        <v>69</v>
      </c>
      <c r="Q35" s="181" t="s">
        <v>104</v>
      </c>
      <c r="R35" s="182"/>
      <c r="S35" s="182"/>
      <c r="T35" s="182"/>
      <c r="U35" s="182"/>
      <c r="V35" s="183"/>
    </row>
    <row r="36" spans="2:22">
      <c r="B36" s="178"/>
      <c r="C36" s="178"/>
      <c r="D36" s="193" t="s">
        <v>105</v>
      </c>
      <c r="E36" s="194"/>
      <c r="F36" s="194"/>
      <c r="G36" s="194"/>
      <c r="H36" s="194"/>
      <c r="I36" s="195"/>
      <c r="J36" s="193" t="s">
        <v>94</v>
      </c>
      <c r="K36" s="194"/>
      <c r="L36" s="195"/>
      <c r="M36" s="110"/>
      <c r="N36" s="110"/>
      <c r="O36" s="178"/>
      <c r="P36" s="178"/>
      <c r="Q36" s="193" t="s">
        <v>106</v>
      </c>
      <c r="R36" s="194"/>
      <c r="S36" s="194"/>
      <c r="T36" s="194"/>
      <c r="U36" s="194"/>
      <c r="V36" s="195"/>
    </row>
    <row r="37" spans="2:22" ht="18" customHeight="1">
      <c r="B37" s="178"/>
      <c r="C37" s="178"/>
      <c r="D37" s="173">
        <v>2020</v>
      </c>
      <c r="E37" s="174"/>
      <c r="F37" s="184">
        <v>2019</v>
      </c>
      <c r="G37" s="174"/>
      <c r="H37" s="186" t="s">
        <v>32</v>
      </c>
      <c r="I37" s="200" t="s">
        <v>70</v>
      </c>
      <c r="J37" s="202">
        <v>2020</v>
      </c>
      <c r="K37" s="201" t="s">
        <v>107</v>
      </c>
      <c r="L37" s="200" t="s">
        <v>109</v>
      </c>
      <c r="M37" s="110"/>
      <c r="N37" s="110"/>
      <c r="O37" s="178"/>
      <c r="P37" s="178"/>
      <c r="Q37" s="173">
        <v>2020</v>
      </c>
      <c r="R37" s="174"/>
      <c r="S37" s="173">
        <v>2019</v>
      </c>
      <c r="T37" s="174"/>
      <c r="U37" s="186" t="s">
        <v>32</v>
      </c>
      <c r="V37" s="213" t="s">
        <v>88</v>
      </c>
    </row>
    <row r="38" spans="2:22" ht="18" customHeight="1">
      <c r="B38" s="165" t="s">
        <v>33</v>
      </c>
      <c r="C38" s="165" t="s">
        <v>69</v>
      </c>
      <c r="D38" s="175"/>
      <c r="E38" s="176"/>
      <c r="F38" s="185"/>
      <c r="G38" s="176"/>
      <c r="H38" s="187"/>
      <c r="I38" s="201"/>
      <c r="J38" s="202"/>
      <c r="K38" s="201"/>
      <c r="L38" s="201"/>
      <c r="M38" s="110"/>
      <c r="N38" s="110"/>
      <c r="O38" s="165" t="s">
        <v>33</v>
      </c>
      <c r="P38" s="165" t="s">
        <v>69</v>
      </c>
      <c r="Q38" s="175"/>
      <c r="R38" s="176"/>
      <c r="S38" s="175"/>
      <c r="T38" s="176"/>
      <c r="U38" s="187"/>
      <c r="V38" s="214"/>
    </row>
    <row r="39" spans="2:22" ht="18" customHeight="1">
      <c r="B39" s="165"/>
      <c r="C39" s="165"/>
      <c r="D39" s="152" t="s">
        <v>35</v>
      </c>
      <c r="E39" s="112" t="s">
        <v>2</v>
      </c>
      <c r="F39" s="152" t="s">
        <v>35</v>
      </c>
      <c r="G39" s="112" t="s">
        <v>2</v>
      </c>
      <c r="H39" s="167" t="s">
        <v>36</v>
      </c>
      <c r="I39" s="167" t="s">
        <v>71</v>
      </c>
      <c r="J39" s="113" t="s">
        <v>35</v>
      </c>
      <c r="K39" s="208" t="s">
        <v>108</v>
      </c>
      <c r="L39" s="208" t="s">
        <v>110</v>
      </c>
      <c r="M39" s="110"/>
      <c r="N39" s="110"/>
      <c r="O39" s="165"/>
      <c r="P39" s="165"/>
      <c r="Q39" s="152" t="s">
        <v>35</v>
      </c>
      <c r="R39" s="112" t="s">
        <v>2</v>
      </c>
      <c r="S39" s="152" t="s">
        <v>35</v>
      </c>
      <c r="T39" s="112" t="s">
        <v>2</v>
      </c>
      <c r="U39" s="167" t="s">
        <v>36</v>
      </c>
      <c r="V39" s="210" t="s">
        <v>89</v>
      </c>
    </row>
    <row r="40" spans="2:22" ht="18" customHeight="1">
      <c r="B40" s="166"/>
      <c r="C40" s="166"/>
      <c r="D40" s="155" t="s">
        <v>37</v>
      </c>
      <c r="E40" s="56" t="s">
        <v>38</v>
      </c>
      <c r="F40" s="155" t="s">
        <v>37</v>
      </c>
      <c r="G40" s="56" t="s">
        <v>38</v>
      </c>
      <c r="H40" s="207"/>
      <c r="I40" s="207"/>
      <c r="J40" s="155" t="s">
        <v>37</v>
      </c>
      <c r="K40" s="209"/>
      <c r="L40" s="209"/>
      <c r="M40" s="110"/>
      <c r="N40" s="110"/>
      <c r="O40" s="166"/>
      <c r="P40" s="166"/>
      <c r="Q40" s="155" t="s">
        <v>37</v>
      </c>
      <c r="R40" s="56" t="s">
        <v>38</v>
      </c>
      <c r="S40" s="155" t="s">
        <v>37</v>
      </c>
      <c r="T40" s="56" t="s">
        <v>38</v>
      </c>
      <c r="U40" s="168"/>
      <c r="V40" s="211"/>
    </row>
    <row r="41" spans="2:22">
      <c r="B41" s="68">
        <v>1</v>
      </c>
      <c r="C41" s="86" t="s">
        <v>73</v>
      </c>
      <c r="D41" s="70">
        <v>639</v>
      </c>
      <c r="E41" s="75">
        <v>0.12463428905792862</v>
      </c>
      <c r="F41" s="70">
        <v>410</v>
      </c>
      <c r="G41" s="75">
        <v>6.8711245181833414E-2</v>
      </c>
      <c r="H41" s="114">
        <v>0.55853658536585371</v>
      </c>
      <c r="I41" s="115">
        <v>3</v>
      </c>
      <c r="J41" s="70">
        <v>402</v>
      </c>
      <c r="K41" s="116">
        <v>0.58955223880597019</v>
      </c>
      <c r="L41" s="117">
        <v>1</v>
      </c>
      <c r="M41" s="110"/>
      <c r="N41" s="110"/>
      <c r="O41" s="68">
        <v>1</v>
      </c>
      <c r="P41" s="86" t="s">
        <v>72</v>
      </c>
      <c r="Q41" s="70">
        <v>2822</v>
      </c>
      <c r="R41" s="75">
        <v>0.11461294777028673</v>
      </c>
      <c r="S41" s="70">
        <v>4207</v>
      </c>
      <c r="T41" s="75">
        <v>0.11999429549343982</v>
      </c>
      <c r="U41" s="73">
        <v>-0.32921321606845733</v>
      </c>
      <c r="V41" s="117">
        <v>0</v>
      </c>
    </row>
    <row r="42" spans="2:22">
      <c r="B42" s="118">
        <v>2</v>
      </c>
      <c r="C42" s="88" t="s">
        <v>72</v>
      </c>
      <c r="D42" s="78">
        <v>490</v>
      </c>
      <c r="E42" s="91">
        <v>9.5572459527989082E-2</v>
      </c>
      <c r="F42" s="78">
        <v>739</v>
      </c>
      <c r="G42" s="91">
        <v>0.12384782973018267</v>
      </c>
      <c r="H42" s="119">
        <v>-0.33694181326116368</v>
      </c>
      <c r="I42" s="120">
        <v>-1</v>
      </c>
      <c r="J42" s="78">
        <v>432</v>
      </c>
      <c r="K42" s="121">
        <v>0.1342592592592593</v>
      </c>
      <c r="L42" s="122">
        <v>-1</v>
      </c>
      <c r="M42" s="110"/>
      <c r="N42" s="110"/>
      <c r="O42" s="118">
        <v>2</v>
      </c>
      <c r="P42" s="88" t="s">
        <v>73</v>
      </c>
      <c r="Q42" s="78">
        <v>2479</v>
      </c>
      <c r="R42" s="91">
        <v>0.10068231662740638</v>
      </c>
      <c r="S42" s="78">
        <v>2843</v>
      </c>
      <c r="T42" s="91">
        <v>8.1089560752994866E-2</v>
      </c>
      <c r="U42" s="81">
        <v>-0.12803376714737957</v>
      </c>
      <c r="V42" s="122">
        <v>0</v>
      </c>
    </row>
    <row r="43" spans="2:22">
      <c r="B43" s="118">
        <v>3</v>
      </c>
      <c r="C43" s="88" t="s">
        <v>74</v>
      </c>
      <c r="D43" s="78">
        <v>432</v>
      </c>
      <c r="E43" s="91">
        <v>8.4259801053247513E-2</v>
      </c>
      <c r="F43" s="78">
        <v>483</v>
      </c>
      <c r="G43" s="91">
        <v>8.094519859225742E-2</v>
      </c>
      <c r="H43" s="119">
        <v>-0.10559006211180122</v>
      </c>
      <c r="I43" s="120">
        <v>-1</v>
      </c>
      <c r="J43" s="78">
        <v>249</v>
      </c>
      <c r="K43" s="121">
        <v>0.73493975903614461</v>
      </c>
      <c r="L43" s="122">
        <v>1</v>
      </c>
      <c r="M43" s="110"/>
      <c r="N43" s="110"/>
      <c r="O43" s="118">
        <v>3</v>
      </c>
      <c r="P43" s="88" t="s">
        <v>80</v>
      </c>
      <c r="Q43" s="78">
        <v>2359</v>
      </c>
      <c r="R43" s="91">
        <v>9.580862643164649E-2</v>
      </c>
      <c r="S43" s="78">
        <v>2588</v>
      </c>
      <c r="T43" s="91">
        <v>7.3816314888762127E-2</v>
      </c>
      <c r="U43" s="81">
        <v>-8.8485316846986128E-2</v>
      </c>
      <c r="V43" s="122">
        <v>1</v>
      </c>
    </row>
    <row r="44" spans="2:22">
      <c r="B44" s="118">
        <v>4</v>
      </c>
      <c r="C44" s="88" t="s">
        <v>80</v>
      </c>
      <c r="D44" s="78">
        <v>411</v>
      </c>
      <c r="E44" s="91">
        <v>8.0163838502047988E-2</v>
      </c>
      <c r="F44" s="78">
        <v>385</v>
      </c>
      <c r="G44" s="91">
        <v>6.4521535109770406E-2</v>
      </c>
      <c r="H44" s="119">
        <v>6.7532467532467555E-2</v>
      </c>
      <c r="I44" s="120">
        <v>1</v>
      </c>
      <c r="J44" s="78">
        <v>292</v>
      </c>
      <c r="K44" s="121">
        <v>0.40753424657534243</v>
      </c>
      <c r="L44" s="122">
        <v>-1</v>
      </c>
      <c r="M44" s="110"/>
      <c r="N44" s="110"/>
      <c r="O44" s="118">
        <v>4</v>
      </c>
      <c r="P44" s="88" t="s">
        <v>74</v>
      </c>
      <c r="Q44" s="78">
        <v>1920</v>
      </c>
      <c r="R44" s="91">
        <v>7.7979043132158227E-2</v>
      </c>
      <c r="S44" s="78">
        <v>2635</v>
      </c>
      <c r="T44" s="91">
        <v>7.5156873930405016E-2</v>
      </c>
      <c r="U44" s="81">
        <v>-0.27134724857685011</v>
      </c>
      <c r="V44" s="122">
        <v>-1</v>
      </c>
    </row>
    <row r="45" spans="2:22">
      <c r="B45" s="118">
        <v>5</v>
      </c>
      <c r="C45" s="93" t="s">
        <v>75</v>
      </c>
      <c r="D45" s="104">
        <v>263</v>
      </c>
      <c r="E45" s="109">
        <v>5.1297054807879855E-2</v>
      </c>
      <c r="F45" s="104">
        <v>260</v>
      </c>
      <c r="G45" s="109">
        <v>4.357298474945534E-2</v>
      </c>
      <c r="H45" s="123">
        <v>1.1538461538461497E-2</v>
      </c>
      <c r="I45" s="124">
        <v>2</v>
      </c>
      <c r="J45" s="104">
        <v>215</v>
      </c>
      <c r="K45" s="125">
        <v>0.22325581395348837</v>
      </c>
      <c r="L45" s="126">
        <v>1</v>
      </c>
      <c r="M45" s="110"/>
      <c r="N45" s="110"/>
      <c r="O45" s="118">
        <v>5</v>
      </c>
      <c r="P45" s="93" t="s">
        <v>76</v>
      </c>
      <c r="Q45" s="104">
        <v>1330</v>
      </c>
      <c r="R45" s="109">
        <v>5.401673300300544E-2</v>
      </c>
      <c r="S45" s="104">
        <v>1971</v>
      </c>
      <c r="T45" s="109">
        <v>5.6217912150598973E-2</v>
      </c>
      <c r="U45" s="107">
        <v>-0.32521562658548964</v>
      </c>
      <c r="V45" s="126">
        <v>0</v>
      </c>
    </row>
    <row r="46" spans="2:22">
      <c r="B46" s="127">
        <v>6</v>
      </c>
      <c r="C46" s="86" t="s">
        <v>76</v>
      </c>
      <c r="D46" s="70">
        <v>250</v>
      </c>
      <c r="E46" s="75">
        <v>4.8761458942851568E-2</v>
      </c>
      <c r="F46" s="70">
        <v>466</v>
      </c>
      <c r="G46" s="75">
        <v>7.8096195743254562E-2</v>
      </c>
      <c r="H46" s="114">
        <v>-0.46351931330472107</v>
      </c>
      <c r="I46" s="115">
        <v>-3</v>
      </c>
      <c r="J46" s="70">
        <v>222</v>
      </c>
      <c r="K46" s="116">
        <v>0.12612612612612617</v>
      </c>
      <c r="L46" s="117">
        <v>-1</v>
      </c>
      <c r="M46" s="110"/>
      <c r="N46" s="110"/>
      <c r="O46" s="127">
        <v>6</v>
      </c>
      <c r="P46" s="86" t="s">
        <v>75</v>
      </c>
      <c r="Q46" s="70">
        <v>1316</v>
      </c>
      <c r="R46" s="75">
        <v>5.3448135813500122E-2</v>
      </c>
      <c r="S46" s="70">
        <v>1540</v>
      </c>
      <c r="T46" s="75">
        <v>4.3924700513405593E-2</v>
      </c>
      <c r="U46" s="73">
        <v>-0.1454545454545455</v>
      </c>
      <c r="V46" s="117">
        <v>1</v>
      </c>
    </row>
    <row r="47" spans="2:22">
      <c r="B47" s="118">
        <v>7</v>
      </c>
      <c r="C47" s="88" t="s">
        <v>90</v>
      </c>
      <c r="D47" s="78">
        <v>183</v>
      </c>
      <c r="E47" s="91">
        <v>3.5693387946167346E-2</v>
      </c>
      <c r="F47" s="78">
        <v>330</v>
      </c>
      <c r="G47" s="91">
        <v>5.5304172951231773E-2</v>
      </c>
      <c r="H47" s="119">
        <v>-0.44545454545454544</v>
      </c>
      <c r="I47" s="120">
        <v>-1</v>
      </c>
      <c r="J47" s="78">
        <v>91</v>
      </c>
      <c r="K47" s="121">
        <v>1.0109890109890109</v>
      </c>
      <c r="L47" s="122">
        <v>2</v>
      </c>
      <c r="M47" s="110"/>
      <c r="N47" s="110"/>
      <c r="O47" s="118">
        <v>7</v>
      </c>
      <c r="P47" s="88" t="s">
        <v>90</v>
      </c>
      <c r="Q47" s="78">
        <v>765</v>
      </c>
      <c r="R47" s="91">
        <v>3.1069774997969295E-2</v>
      </c>
      <c r="S47" s="78">
        <v>1820</v>
      </c>
      <c r="T47" s="91">
        <v>5.1911009697661152E-2</v>
      </c>
      <c r="U47" s="81">
        <v>-0.57967032967032961</v>
      </c>
      <c r="V47" s="122">
        <v>-1</v>
      </c>
    </row>
    <row r="48" spans="2:22">
      <c r="B48" s="118">
        <v>8</v>
      </c>
      <c r="C48" s="88" t="s">
        <v>92</v>
      </c>
      <c r="D48" s="78">
        <v>181</v>
      </c>
      <c r="E48" s="91">
        <v>3.5303296274624536E-2</v>
      </c>
      <c r="F48" s="78">
        <v>156</v>
      </c>
      <c r="G48" s="91">
        <v>2.6143790849673203E-2</v>
      </c>
      <c r="H48" s="119">
        <v>0.16025641025641035</v>
      </c>
      <c r="I48" s="120">
        <v>4</v>
      </c>
      <c r="J48" s="78">
        <v>87</v>
      </c>
      <c r="K48" s="121">
        <v>1.0804597701149423</v>
      </c>
      <c r="L48" s="122">
        <v>2</v>
      </c>
      <c r="M48" s="110"/>
      <c r="N48" s="110"/>
      <c r="O48" s="118">
        <v>8</v>
      </c>
      <c r="P48" s="88" t="s">
        <v>84</v>
      </c>
      <c r="Q48" s="78">
        <v>760</v>
      </c>
      <c r="R48" s="91">
        <v>3.0866704573145966E-2</v>
      </c>
      <c r="S48" s="78">
        <v>1092</v>
      </c>
      <c r="T48" s="91">
        <v>3.1146605818596691E-2</v>
      </c>
      <c r="U48" s="81">
        <v>-0.30402930402930406</v>
      </c>
      <c r="V48" s="122">
        <v>2</v>
      </c>
    </row>
    <row r="49" spans="2:22">
      <c r="B49" s="118">
        <v>9</v>
      </c>
      <c r="C49" s="88" t="s">
        <v>84</v>
      </c>
      <c r="D49" s="78">
        <v>163</v>
      </c>
      <c r="E49" s="91">
        <v>3.1792471230739222E-2</v>
      </c>
      <c r="F49" s="78">
        <v>210</v>
      </c>
      <c r="G49" s="91">
        <v>3.5193564605329311E-2</v>
      </c>
      <c r="H49" s="119">
        <v>-0.22380952380952379</v>
      </c>
      <c r="I49" s="120">
        <v>1</v>
      </c>
      <c r="J49" s="78">
        <v>107</v>
      </c>
      <c r="K49" s="121">
        <v>0.52336448598130847</v>
      </c>
      <c r="L49" s="122">
        <v>-1</v>
      </c>
      <c r="M49" s="110"/>
      <c r="N49" s="110"/>
      <c r="O49" s="118">
        <v>9</v>
      </c>
      <c r="P49" s="88" t="s">
        <v>92</v>
      </c>
      <c r="Q49" s="78">
        <v>735</v>
      </c>
      <c r="R49" s="91">
        <v>2.9851352449029322E-2</v>
      </c>
      <c r="S49" s="78">
        <v>967</v>
      </c>
      <c r="T49" s="91">
        <v>2.7581289218482602E-2</v>
      </c>
      <c r="U49" s="81">
        <v>-0.23991726990692863</v>
      </c>
      <c r="V49" s="122">
        <v>5</v>
      </c>
    </row>
    <row r="50" spans="2:22">
      <c r="B50" s="118">
        <v>10</v>
      </c>
      <c r="C50" s="88" t="s">
        <v>83</v>
      </c>
      <c r="D50" s="78">
        <v>146</v>
      </c>
      <c r="E50" s="83">
        <v>2.8476692022625316E-2</v>
      </c>
      <c r="F50" s="78">
        <v>156</v>
      </c>
      <c r="G50" s="83">
        <v>2.6143790849673203E-2</v>
      </c>
      <c r="H50" s="119">
        <v>-6.4102564102564097E-2</v>
      </c>
      <c r="I50" s="120">
        <v>2</v>
      </c>
      <c r="J50" s="78">
        <v>82</v>
      </c>
      <c r="K50" s="121">
        <v>0.78048780487804881</v>
      </c>
      <c r="L50" s="122">
        <v>2</v>
      </c>
      <c r="M50" s="110"/>
      <c r="N50" s="110"/>
      <c r="O50" s="128">
        <v>10</v>
      </c>
      <c r="P50" s="93" t="s">
        <v>83</v>
      </c>
      <c r="Q50" s="104">
        <v>724</v>
      </c>
      <c r="R50" s="109">
        <v>2.9404597514417999E-2</v>
      </c>
      <c r="S50" s="104">
        <v>992</v>
      </c>
      <c r="T50" s="109">
        <v>2.8294352538505419E-2</v>
      </c>
      <c r="U50" s="107">
        <v>-0.27016129032258063</v>
      </c>
      <c r="V50" s="126">
        <v>3</v>
      </c>
    </row>
    <row r="51" spans="2:22">
      <c r="B51" s="203" t="s">
        <v>77</v>
      </c>
      <c r="C51" s="204"/>
      <c r="D51" s="129">
        <f>SUM(D41:D50)</f>
        <v>3158</v>
      </c>
      <c r="E51" s="141">
        <f>D51/D53</f>
        <v>0.61595474936610106</v>
      </c>
      <c r="F51" s="129">
        <f>SUM(F41:F50)</f>
        <v>3595</v>
      </c>
      <c r="G51" s="141">
        <f>F51/F53</f>
        <v>0.60248030836266131</v>
      </c>
      <c r="H51" s="143">
        <f>D51/F51-1</f>
        <v>-0.12155771905424195</v>
      </c>
      <c r="I51" s="130"/>
      <c r="J51" s="129">
        <f>SUM(J41:J50)</f>
        <v>2179</v>
      </c>
      <c r="K51" s="32">
        <f>E51/J51-1</f>
        <v>-0.99971732228115373</v>
      </c>
      <c r="L51" s="144"/>
      <c r="O51" s="203" t="s">
        <v>77</v>
      </c>
      <c r="P51" s="204"/>
      <c r="Q51" s="129">
        <f>SUM(Q41:Q50)</f>
        <v>15210</v>
      </c>
      <c r="R51" s="141">
        <f>Q51/Q53</f>
        <v>0.61774023231256603</v>
      </c>
      <c r="S51" s="129">
        <f>SUM(S41:S50)</f>
        <v>20655</v>
      </c>
      <c r="T51" s="141">
        <f>S51/S53</f>
        <v>0.58913291500285225</v>
      </c>
      <c r="U51" s="143">
        <f>Q51/S51-1</f>
        <v>-0.26361655773420478</v>
      </c>
      <c r="V51" s="147"/>
    </row>
    <row r="52" spans="2:22">
      <c r="B52" s="203" t="s">
        <v>39</v>
      </c>
      <c r="C52" s="204"/>
      <c r="D52" s="129">
        <f>D53-D51</f>
        <v>1969</v>
      </c>
      <c r="E52" s="141">
        <f>D52/D53</f>
        <v>0.38404525063389899</v>
      </c>
      <c r="F52" s="129">
        <f>F53-F51</f>
        <v>2372</v>
      </c>
      <c r="G52" s="141">
        <f>F52/F53</f>
        <v>0.39751969163733869</v>
      </c>
      <c r="H52" s="143">
        <f>D52/F52-1</f>
        <v>-0.1698988195615514</v>
      </c>
      <c r="I52" s="131"/>
      <c r="J52" s="129">
        <f>J53-J51</f>
        <v>1301</v>
      </c>
      <c r="K52" s="32">
        <f>E52/J52-1</f>
        <v>-0.99970480764747582</v>
      </c>
      <c r="L52" s="144"/>
      <c r="O52" s="203" t="s">
        <v>39</v>
      </c>
      <c r="P52" s="204"/>
      <c r="Q52" s="129">
        <f>Q53-Q51</f>
        <v>9412</v>
      </c>
      <c r="R52" s="141">
        <f>Q52/Q53</f>
        <v>0.38225976768743403</v>
      </c>
      <c r="S52" s="129">
        <f>S53-S51</f>
        <v>14405</v>
      </c>
      <c r="T52" s="141">
        <f>S52/S53</f>
        <v>0.41086708499714775</v>
      </c>
      <c r="U52" s="143">
        <f>Q52/S52-1</f>
        <v>-0.34661575841721626</v>
      </c>
      <c r="V52" s="145"/>
    </row>
    <row r="53" spans="2:22">
      <c r="B53" s="205" t="s">
        <v>78</v>
      </c>
      <c r="C53" s="206"/>
      <c r="D53" s="40">
        <v>5127</v>
      </c>
      <c r="E53" s="132">
        <v>1</v>
      </c>
      <c r="F53" s="40">
        <v>5967</v>
      </c>
      <c r="G53" s="132">
        <v>1</v>
      </c>
      <c r="H53" s="43">
        <v>-0.1407742584213173</v>
      </c>
      <c r="I53" s="43"/>
      <c r="J53" s="40">
        <v>3480</v>
      </c>
      <c r="K53" s="15">
        <v>0.47327586206896544</v>
      </c>
      <c r="L53" s="133"/>
      <c r="O53" s="205" t="s">
        <v>78</v>
      </c>
      <c r="P53" s="206"/>
      <c r="Q53" s="40">
        <v>24622</v>
      </c>
      <c r="R53" s="132">
        <v>1</v>
      </c>
      <c r="S53" s="40">
        <v>35060</v>
      </c>
      <c r="T53" s="132">
        <v>1</v>
      </c>
      <c r="U53" s="146">
        <v>-0.29771819737592697</v>
      </c>
      <c r="V53" s="146"/>
    </row>
  </sheetData>
  <mergeCells count="67">
    <mergeCell ref="O51:P51"/>
    <mergeCell ref="O52:P52"/>
    <mergeCell ref="O53:P53"/>
    <mergeCell ref="O32:V32"/>
    <mergeCell ref="O33:V33"/>
    <mergeCell ref="O35:O37"/>
    <mergeCell ref="P35:P37"/>
    <mergeCell ref="Q35:V35"/>
    <mergeCell ref="Q36:V36"/>
    <mergeCell ref="Q37:R38"/>
    <mergeCell ref="S37:T38"/>
    <mergeCell ref="U37:U38"/>
    <mergeCell ref="V37:V38"/>
    <mergeCell ref="O38:O40"/>
    <mergeCell ref="P38:P40"/>
    <mergeCell ref="U39:U40"/>
    <mergeCell ref="V39:V40"/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D4:H4"/>
    <mergeCell ref="I4:J4"/>
    <mergeCell ref="B27:C27"/>
    <mergeCell ref="K4:O4"/>
    <mergeCell ref="B7:B9"/>
    <mergeCell ref="B53:C53"/>
    <mergeCell ref="B32:L32"/>
    <mergeCell ref="D36:I36"/>
    <mergeCell ref="J36:L36"/>
    <mergeCell ref="D37:E38"/>
    <mergeCell ref="L37:L38"/>
    <mergeCell ref="B52:C52"/>
    <mergeCell ref="B51:C51"/>
    <mergeCell ref="C38:C40"/>
    <mergeCell ref="I39:I40"/>
    <mergeCell ref="L39:L40"/>
    <mergeCell ref="B38:B40"/>
    <mergeCell ref="H39:H40"/>
    <mergeCell ref="K39:K40"/>
    <mergeCell ref="K37:K38"/>
    <mergeCell ref="B35:B37"/>
    <mergeCell ref="O8:O9"/>
    <mergeCell ref="H8:H9"/>
    <mergeCell ref="K5:O5"/>
    <mergeCell ref="D6:E7"/>
    <mergeCell ref="D5:H5"/>
    <mergeCell ref="I5:J5"/>
    <mergeCell ref="C7:C9"/>
    <mergeCell ref="J8:J9"/>
    <mergeCell ref="F6:G7"/>
    <mergeCell ref="B25:C25"/>
    <mergeCell ref="B26:C26"/>
    <mergeCell ref="B33:L33"/>
    <mergeCell ref="C35:C37"/>
    <mergeCell ref="F37:G38"/>
    <mergeCell ref="I37:I38"/>
    <mergeCell ref="J37:J38"/>
    <mergeCell ref="J35:L35"/>
    <mergeCell ref="D35:I35"/>
    <mergeCell ref="H37:H38"/>
  </mergeCells>
  <phoneticPr fontId="7" type="noConversion"/>
  <conditionalFormatting sqref="H26 J26 O26">
    <cfRule type="cellIs" dxfId="44" priority="70" operator="lessThan">
      <formula>0</formula>
    </cfRule>
  </conditionalFormatting>
  <conditionalFormatting sqref="H25 O25">
    <cfRule type="cellIs" dxfId="43" priority="69" operator="lessThan">
      <formula>0</formula>
    </cfRule>
  </conditionalFormatting>
  <conditionalFormatting sqref="K52">
    <cfRule type="cellIs" dxfId="42" priority="60" operator="lessThan">
      <formula>0</formula>
    </cfRule>
  </conditionalFormatting>
  <conditionalFormatting sqref="H52">
    <cfRule type="cellIs" dxfId="41" priority="61" operator="lessThan">
      <formula>0</formula>
    </cfRule>
  </conditionalFormatting>
  <conditionalFormatting sqref="K51">
    <cfRule type="cellIs" dxfId="40" priority="58" operator="lessThan">
      <formula>0</formula>
    </cfRule>
  </conditionalFormatting>
  <conditionalFormatting sqref="H51">
    <cfRule type="cellIs" dxfId="39" priority="59" operator="lessThan">
      <formula>0</formula>
    </cfRule>
  </conditionalFormatting>
  <conditionalFormatting sqref="L52">
    <cfRule type="cellIs" dxfId="38" priority="56" operator="lessThan">
      <formula>0</formula>
    </cfRule>
  </conditionalFormatting>
  <conditionalFormatting sqref="K52">
    <cfRule type="cellIs" dxfId="37" priority="57" operator="lessThan">
      <formula>0</formula>
    </cfRule>
  </conditionalFormatting>
  <conditionalFormatting sqref="L51">
    <cfRule type="cellIs" dxfId="36" priority="54" operator="lessThan">
      <formula>0</formula>
    </cfRule>
  </conditionalFormatting>
  <conditionalFormatting sqref="K51">
    <cfRule type="cellIs" dxfId="35" priority="55" operator="lessThan">
      <formula>0</formula>
    </cfRule>
  </conditionalFormatting>
  <conditionalFormatting sqref="H15:H24 J15:J24 O15:O24">
    <cfRule type="cellIs" dxfId="34" priority="31" operator="lessThan">
      <formula>0</formula>
    </cfRule>
  </conditionalFormatting>
  <conditionalFormatting sqref="L53">
    <cfRule type="cellIs" dxfId="33" priority="39" operator="lessThan">
      <formula>0</formula>
    </cfRule>
  </conditionalFormatting>
  <conditionalFormatting sqref="H10:H14 J10:J14 O10:O14">
    <cfRule type="cellIs" dxfId="32" priority="32" operator="lessThan">
      <formula>0</formula>
    </cfRule>
  </conditionalFormatting>
  <conditionalFormatting sqref="D10:E24 G10:J24 L10:L24 N10:O24">
    <cfRule type="cellIs" dxfId="31" priority="30" operator="equal">
      <formula>0</formula>
    </cfRule>
  </conditionalFormatting>
  <conditionalFormatting sqref="F10:F24">
    <cfRule type="cellIs" dxfId="30" priority="29" operator="equal">
      <formula>0</formula>
    </cfRule>
  </conditionalFormatting>
  <conditionalFormatting sqref="K10:K24">
    <cfRule type="cellIs" dxfId="29" priority="28" operator="equal">
      <formula>0</formula>
    </cfRule>
  </conditionalFormatting>
  <conditionalFormatting sqref="M10:M24">
    <cfRule type="cellIs" dxfId="28" priority="27" operator="equal">
      <formula>0</formula>
    </cfRule>
  </conditionalFormatting>
  <conditionalFormatting sqref="O27 J27 H27">
    <cfRule type="cellIs" dxfId="27" priority="26" operator="lessThan">
      <formula>0</formula>
    </cfRule>
  </conditionalFormatting>
  <conditionalFormatting sqref="U41:U50">
    <cfRule type="cellIs" dxfId="26" priority="24" operator="lessThan">
      <formula>0</formula>
    </cfRule>
  </conditionalFormatting>
  <conditionalFormatting sqref="K41:K50 H41:H50">
    <cfRule type="cellIs" dxfId="25" priority="25" operator="lessThan">
      <formula>0</formula>
    </cfRule>
  </conditionalFormatting>
  <conditionalFormatting sqref="L41:L50">
    <cfRule type="cellIs" dxfId="24" priority="21" operator="lessThan">
      <formula>0</formula>
    </cfRule>
    <cfRule type="cellIs" dxfId="23" priority="22" operator="equal">
      <formula>0</formula>
    </cfRule>
    <cfRule type="cellIs" dxfId="22" priority="23" operator="greaterThan">
      <formula>0</formula>
    </cfRule>
  </conditionalFormatting>
  <conditionalFormatting sqref="V41:V50">
    <cfRule type="cellIs" dxfId="21" priority="18" operator="lessThan">
      <formula>0</formula>
    </cfRule>
    <cfRule type="cellIs" dxfId="20" priority="19" operator="equal">
      <formula>0</formula>
    </cfRule>
    <cfRule type="cellIs" dxfId="19" priority="20" operator="greaterThan">
      <formula>0</formula>
    </cfRule>
  </conditionalFormatting>
  <conditionalFormatting sqref="I41:I50">
    <cfRule type="cellIs" dxfId="18" priority="15" operator="lessThan">
      <formula>0</formula>
    </cfRule>
    <cfRule type="cellIs" dxfId="17" priority="16" operator="equal">
      <formula>0</formula>
    </cfRule>
    <cfRule type="cellIs" dxfId="16" priority="17" operator="greaterThan">
      <formula>0</formula>
    </cfRule>
  </conditionalFormatting>
  <conditionalFormatting sqref="V53">
    <cfRule type="cellIs" dxfId="15" priority="12" operator="lessThan">
      <formula>0</formula>
    </cfRule>
  </conditionalFormatting>
  <conditionalFormatting sqref="H53:I53 K53">
    <cfRule type="cellIs" dxfId="14" priority="11" operator="lessThan">
      <formula>0</formula>
    </cfRule>
  </conditionalFormatting>
  <conditionalFormatting sqref="U53">
    <cfRule type="cellIs" dxfId="13" priority="10" operator="lessThan">
      <formula>0</formula>
    </cfRule>
  </conditionalFormatting>
  <conditionalFormatting sqref="U51">
    <cfRule type="cellIs" dxfId="12" priority="2" operator="lessThan">
      <formula>0</formula>
    </cfRule>
  </conditionalFormatting>
  <conditionalFormatting sqref="U52">
    <cfRule type="cellIs" dxfId="1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B1:O23"/>
  <sheetViews>
    <sheetView showGridLines="0" zoomScale="90" zoomScaleNormal="90" workbookViewId="0"/>
  </sheetViews>
  <sheetFormatPr defaultRowHeight="15"/>
  <cols>
    <col min="1" max="1" width="1.140625" customWidth="1"/>
    <col min="2" max="2" width="9.140625" customWidth="1"/>
    <col min="3" max="3" width="18.42578125" customWidth="1"/>
    <col min="4" max="14" width="9" customWidth="1"/>
    <col min="15" max="15" width="11.42578125" customWidth="1"/>
  </cols>
  <sheetData>
    <row r="1" spans="2:15">
      <c r="B1" t="s">
        <v>7</v>
      </c>
      <c r="E1" s="41"/>
      <c r="O1" s="67">
        <v>44018</v>
      </c>
    </row>
    <row r="2" spans="2:15">
      <c r="B2" s="215" t="s">
        <v>45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17"/>
    </row>
    <row r="3" spans="2:15">
      <c r="B3" s="216" t="s">
        <v>44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37" t="s">
        <v>41</v>
      </c>
    </row>
    <row r="4" spans="2:15" ht="15" customHeight="1">
      <c r="B4" s="177" t="s">
        <v>0</v>
      </c>
      <c r="C4" s="179" t="s">
        <v>1</v>
      </c>
      <c r="D4" s="181" t="s">
        <v>103</v>
      </c>
      <c r="E4" s="182"/>
      <c r="F4" s="182"/>
      <c r="G4" s="182"/>
      <c r="H4" s="183"/>
      <c r="I4" s="182" t="s">
        <v>93</v>
      </c>
      <c r="J4" s="182"/>
      <c r="K4" s="181" t="s">
        <v>104</v>
      </c>
      <c r="L4" s="182"/>
      <c r="M4" s="182"/>
      <c r="N4" s="182"/>
      <c r="O4" s="183"/>
    </row>
    <row r="5" spans="2:15">
      <c r="B5" s="178"/>
      <c r="C5" s="180"/>
      <c r="D5" s="193" t="s">
        <v>105</v>
      </c>
      <c r="E5" s="194"/>
      <c r="F5" s="194"/>
      <c r="G5" s="194"/>
      <c r="H5" s="195"/>
      <c r="I5" s="194" t="s">
        <v>94</v>
      </c>
      <c r="J5" s="194"/>
      <c r="K5" s="193" t="s">
        <v>106</v>
      </c>
      <c r="L5" s="194"/>
      <c r="M5" s="194"/>
      <c r="N5" s="194"/>
      <c r="O5" s="195"/>
    </row>
    <row r="6" spans="2:15" ht="19.5" customHeight="1">
      <c r="B6" s="178"/>
      <c r="C6" s="178"/>
      <c r="D6" s="173">
        <v>2020</v>
      </c>
      <c r="E6" s="174"/>
      <c r="F6" s="184">
        <v>2019</v>
      </c>
      <c r="G6" s="184"/>
      <c r="H6" s="186" t="s">
        <v>32</v>
      </c>
      <c r="I6" s="188">
        <v>2020</v>
      </c>
      <c r="J6" s="173" t="s">
        <v>107</v>
      </c>
      <c r="K6" s="173">
        <v>2020</v>
      </c>
      <c r="L6" s="174"/>
      <c r="M6" s="184">
        <v>2019</v>
      </c>
      <c r="N6" s="174"/>
      <c r="O6" s="164" t="s">
        <v>32</v>
      </c>
    </row>
    <row r="7" spans="2:15" ht="19.5" customHeight="1">
      <c r="B7" s="165" t="s">
        <v>33</v>
      </c>
      <c r="C7" s="165" t="s">
        <v>34</v>
      </c>
      <c r="D7" s="175"/>
      <c r="E7" s="176"/>
      <c r="F7" s="185"/>
      <c r="G7" s="185"/>
      <c r="H7" s="187"/>
      <c r="I7" s="189"/>
      <c r="J7" s="190"/>
      <c r="K7" s="175"/>
      <c r="L7" s="176"/>
      <c r="M7" s="185"/>
      <c r="N7" s="176"/>
      <c r="O7" s="164"/>
    </row>
    <row r="8" spans="2:15" ht="15" customHeight="1">
      <c r="B8" s="165"/>
      <c r="C8" s="165"/>
      <c r="D8" s="152" t="s">
        <v>35</v>
      </c>
      <c r="E8" s="154" t="s">
        <v>2</v>
      </c>
      <c r="F8" s="153" t="s">
        <v>35</v>
      </c>
      <c r="G8" s="58" t="s">
        <v>2</v>
      </c>
      <c r="H8" s="167" t="s">
        <v>36</v>
      </c>
      <c r="I8" s="59" t="s">
        <v>35</v>
      </c>
      <c r="J8" s="169" t="s">
        <v>108</v>
      </c>
      <c r="K8" s="152" t="s">
        <v>35</v>
      </c>
      <c r="L8" s="57" t="s">
        <v>2</v>
      </c>
      <c r="M8" s="153" t="s">
        <v>35</v>
      </c>
      <c r="N8" s="57" t="s">
        <v>2</v>
      </c>
      <c r="O8" s="171" t="s">
        <v>36</v>
      </c>
    </row>
    <row r="9" spans="2:15" ht="15" customHeight="1">
      <c r="B9" s="166"/>
      <c r="C9" s="166"/>
      <c r="D9" s="155" t="s">
        <v>37</v>
      </c>
      <c r="E9" s="156" t="s">
        <v>38</v>
      </c>
      <c r="F9" s="55" t="s">
        <v>37</v>
      </c>
      <c r="G9" s="56" t="s">
        <v>38</v>
      </c>
      <c r="H9" s="168"/>
      <c r="I9" s="60" t="s">
        <v>37</v>
      </c>
      <c r="J9" s="170"/>
      <c r="K9" s="155" t="s">
        <v>37</v>
      </c>
      <c r="L9" s="156" t="s">
        <v>38</v>
      </c>
      <c r="M9" s="55" t="s">
        <v>37</v>
      </c>
      <c r="N9" s="156" t="s">
        <v>38</v>
      </c>
      <c r="O9" s="172"/>
    </row>
    <row r="10" spans="2:15">
      <c r="B10" s="68">
        <v>1</v>
      </c>
      <c r="C10" s="69" t="s">
        <v>12</v>
      </c>
      <c r="D10" s="70">
        <v>26</v>
      </c>
      <c r="E10" s="71">
        <v>0.18705035971223022</v>
      </c>
      <c r="F10" s="70">
        <v>215</v>
      </c>
      <c r="G10" s="72">
        <v>0.54292929292929293</v>
      </c>
      <c r="H10" s="73">
        <v>-0.87906976744186049</v>
      </c>
      <c r="I10" s="74">
        <v>33</v>
      </c>
      <c r="J10" s="75">
        <v>-0.21212121212121215</v>
      </c>
      <c r="K10" s="70">
        <v>309</v>
      </c>
      <c r="L10" s="71">
        <v>0.44653179190751446</v>
      </c>
      <c r="M10" s="70">
        <v>706</v>
      </c>
      <c r="N10" s="72">
        <v>0.45903771131339399</v>
      </c>
      <c r="O10" s="73">
        <v>-0.56232294617563738</v>
      </c>
    </row>
    <row r="11" spans="2:15">
      <c r="B11" s="76">
        <v>2</v>
      </c>
      <c r="C11" s="77" t="s">
        <v>57</v>
      </c>
      <c r="D11" s="78">
        <v>56</v>
      </c>
      <c r="E11" s="79">
        <v>0.40287769784172661</v>
      </c>
      <c r="F11" s="78">
        <v>41</v>
      </c>
      <c r="G11" s="90">
        <v>0.10353535353535354</v>
      </c>
      <c r="H11" s="81">
        <v>0.36585365853658547</v>
      </c>
      <c r="I11" s="102">
        <v>26</v>
      </c>
      <c r="J11" s="91">
        <v>1.1538461538461537</v>
      </c>
      <c r="K11" s="78">
        <v>147</v>
      </c>
      <c r="L11" s="79">
        <v>0.21242774566473988</v>
      </c>
      <c r="M11" s="78">
        <v>206</v>
      </c>
      <c r="N11" s="90">
        <v>0.13394018205461639</v>
      </c>
      <c r="O11" s="81">
        <v>-0.28640776699029125</v>
      </c>
    </row>
    <row r="12" spans="2:15">
      <c r="B12" s="76">
        <v>3</v>
      </c>
      <c r="C12" s="77" t="s">
        <v>4</v>
      </c>
      <c r="D12" s="78">
        <v>29</v>
      </c>
      <c r="E12" s="79">
        <v>0.20863309352517986</v>
      </c>
      <c r="F12" s="78">
        <v>30</v>
      </c>
      <c r="G12" s="90">
        <v>7.575757575757576E-2</v>
      </c>
      <c r="H12" s="81">
        <v>-3.3333333333333326E-2</v>
      </c>
      <c r="I12" s="102">
        <v>1</v>
      </c>
      <c r="J12" s="91">
        <v>28</v>
      </c>
      <c r="K12" s="78">
        <v>55</v>
      </c>
      <c r="L12" s="79">
        <v>7.947976878612717E-2</v>
      </c>
      <c r="M12" s="78">
        <v>208</v>
      </c>
      <c r="N12" s="90">
        <v>0.1352405721716515</v>
      </c>
      <c r="O12" s="81">
        <v>-0.73557692307692313</v>
      </c>
    </row>
    <row r="13" spans="2:15">
      <c r="B13" s="76">
        <v>4</v>
      </c>
      <c r="C13" s="77" t="s">
        <v>85</v>
      </c>
      <c r="D13" s="78">
        <v>0</v>
      </c>
      <c r="E13" s="79">
        <v>0</v>
      </c>
      <c r="F13" s="78">
        <v>15</v>
      </c>
      <c r="G13" s="90">
        <v>3.787878787878788E-2</v>
      </c>
      <c r="H13" s="81">
        <v>-1</v>
      </c>
      <c r="I13" s="102">
        <v>25</v>
      </c>
      <c r="J13" s="91">
        <v>-1</v>
      </c>
      <c r="K13" s="78">
        <v>50</v>
      </c>
      <c r="L13" s="79">
        <v>7.2254335260115612E-2</v>
      </c>
      <c r="M13" s="78">
        <v>43</v>
      </c>
      <c r="N13" s="90">
        <v>2.7958387516254877E-2</v>
      </c>
      <c r="O13" s="81">
        <v>0.16279069767441867</v>
      </c>
    </row>
    <row r="14" spans="2:15">
      <c r="B14" s="103">
        <v>5</v>
      </c>
      <c r="C14" s="92" t="s">
        <v>19</v>
      </c>
      <c r="D14" s="104">
        <v>2</v>
      </c>
      <c r="E14" s="105">
        <v>1.4388489208633094E-2</v>
      </c>
      <c r="F14" s="104">
        <v>1</v>
      </c>
      <c r="G14" s="106">
        <v>2.5252525252525255E-3</v>
      </c>
      <c r="H14" s="107">
        <v>1</v>
      </c>
      <c r="I14" s="108">
        <v>5</v>
      </c>
      <c r="J14" s="109">
        <v>-0.6</v>
      </c>
      <c r="K14" s="104">
        <v>33</v>
      </c>
      <c r="L14" s="105">
        <v>4.7687861271676298E-2</v>
      </c>
      <c r="M14" s="104">
        <v>10</v>
      </c>
      <c r="N14" s="106">
        <v>6.5019505851755524E-3</v>
      </c>
      <c r="O14" s="107">
        <v>2.2999999999999998</v>
      </c>
    </row>
    <row r="15" spans="2:15">
      <c r="B15" s="162" t="s">
        <v>61</v>
      </c>
      <c r="C15" s="163"/>
      <c r="D15" s="30">
        <f>SUM(D10:D14)</f>
        <v>113</v>
      </c>
      <c r="E15" s="31">
        <f>D15/D17</f>
        <v>0.81294964028776984</v>
      </c>
      <c r="F15" s="30">
        <f>SUM(F10:F14)</f>
        <v>302</v>
      </c>
      <c r="G15" s="31">
        <f>F15/F17</f>
        <v>0.76262626262626265</v>
      </c>
      <c r="H15" s="33">
        <f>D15/F15-1</f>
        <v>-0.6258278145695364</v>
      </c>
      <c r="I15" s="30">
        <f>SUM(I10:I14)</f>
        <v>90</v>
      </c>
      <c r="J15" s="31">
        <f>I15/I17</f>
        <v>0.92783505154639179</v>
      </c>
      <c r="K15" s="30">
        <f>SUM(K10:K14)</f>
        <v>594</v>
      </c>
      <c r="L15" s="31">
        <f>K15/K17</f>
        <v>0.85838150289017345</v>
      </c>
      <c r="M15" s="30">
        <f>SUM(M10:M14)</f>
        <v>1173</v>
      </c>
      <c r="N15" s="31">
        <f>M15/M17</f>
        <v>0.76267880364109231</v>
      </c>
      <c r="O15" s="33">
        <f>K15/M15-1</f>
        <v>-0.49360613810741683</v>
      </c>
    </row>
    <row r="16" spans="2:15" s="29" customFormat="1">
      <c r="B16" s="162" t="s">
        <v>39</v>
      </c>
      <c r="C16" s="163"/>
      <c r="D16" s="10">
        <f>D17-SUM(D10:D14)</f>
        <v>26</v>
      </c>
      <c r="E16" s="11">
        <f>D16/D17</f>
        <v>0.18705035971223022</v>
      </c>
      <c r="F16" s="10">
        <f>F17-SUM(F10:F14)</f>
        <v>94</v>
      </c>
      <c r="G16" s="11">
        <f>F16/F17</f>
        <v>0.23737373737373738</v>
      </c>
      <c r="H16" s="12">
        <f>D16/F16-1</f>
        <v>-0.72340425531914887</v>
      </c>
      <c r="I16" s="10">
        <f>I17-SUM(I10:I14)</f>
        <v>7</v>
      </c>
      <c r="J16" s="34">
        <f>D16/I16-1</f>
        <v>2.7142857142857144</v>
      </c>
      <c r="K16" s="10">
        <f>K17-SUM(K10:K14)</f>
        <v>98</v>
      </c>
      <c r="L16" s="11">
        <f>K16/K17</f>
        <v>0.1416184971098266</v>
      </c>
      <c r="M16" s="10">
        <f>M17-SUM(M10:M14)</f>
        <v>365</v>
      </c>
      <c r="N16" s="11">
        <f>M16/M17</f>
        <v>0.23732119635890767</v>
      </c>
      <c r="O16" s="12">
        <f>K16/M16-1</f>
        <v>-0.73150684931506849</v>
      </c>
    </row>
    <row r="17" spans="2:15">
      <c r="B17" s="160" t="s">
        <v>40</v>
      </c>
      <c r="C17" s="161"/>
      <c r="D17" s="52">
        <v>139</v>
      </c>
      <c r="E17" s="84">
        <v>1</v>
      </c>
      <c r="F17" s="52">
        <v>396</v>
      </c>
      <c r="G17" s="85">
        <v>0.99999999999999978</v>
      </c>
      <c r="H17" s="47">
        <v>-0.64898989898989901</v>
      </c>
      <c r="I17" s="53">
        <v>97</v>
      </c>
      <c r="J17" s="48">
        <v>0.4329896907216495</v>
      </c>
      <c r="K17" s="52">
        <v>692</v>
      </c>
      <c r="L17" s="84">
        <v>1</v>
      </c>
      <c r="M17" s="52">
        <v>1538</v>
      </c>
      <c r="N17" s="85">
        <v>1</v>
      </c>
      <c r="O17" s="47">
        <v>-0.55006501950585174</v>
      </c>
    </row>
    <row r="18" spans="2:15">
      <c r="B18" t="s">
        <v>64</v>
      </c>
    </row>
    <row r="19" spans="2:15">
      <c r="B19" s="35" t="s">
        <v>56</v>
      </c>
    </row>
    <row r="20" spans="2:15">
      <c r="B20" s="36" t="s">
        <v>58</v>
      </c>
    </row>
    <row r="21" spans="2:15">
      <c r="B21" s="16" t="s">
        <v>65</v>
      </c>
    </row>
    <row r="22" spans="2:15">
      <c r="B22" s="16" t="s">
        <v>55</v>
      </c>
    </row>
    <row r="23" spans="2:15">
      <c r="B23" s="16"/>
    </row>
  </sheetData>
  <mergeCells count="26">
    <mergeCell ref="B2:N2"/>
    <mergeCell ref="M6:N7"/>
    <mergeCell ref="O6:O7"/>
    <mergeCell ref="B4:B6"/>
    <mergeCell ref="C4:C6"/>
    <mergeCell ref="B3:N3"/>
    <mergeCell ref="H6:H7"/>
    <mergeCell ref="I6:I7"/>
    <mergeCell ref="J6:J7"/>
    <mergeCell ref="K6:L7"/>
    <mergeCell ref="B7:B9"/>
    <mergeCell ref="C7:C9"/>
    <mergeCell ref="H8:H9"/>
    <mergeCell ref="J8:J9"/>
    <mergeCell ref="O8:O9"/>
    <mergeCell ref="D6:E7"/>
    <mergeCell ref="K4:O4"/>
    <mergeCell ref="F6:G7"/>
    <mergeCell ref="D5:H5"/>
    <mergeCell ref="I5:J5"/>
    <mergeCell ref="K5:O5"/>
    <mergeCell ref="B17:C17"/>
    <mergeCell ref="B15:C15"/>
    <mergeCell ref="B16:C16"/>
    <mergeCell ref="D4:H4"/>
    <mergeCell ref="I4:J4"/>
  </mergeCells>
  <phoneticPr fontId="7" type="noConversion"/>
  <conditionalFormatting sqref="H16">
    <cfRule type="cellIs" dxfId="10" priority="297" operator="lessThan">
      <formula>0</formula>
    </cfRule>
  </conditionalFormatting>
  <conditionalFormatting sqref="O16">
    <cfRule type="cellIs" dxfId="9" priority="296" operator="lessThan">
      <formula>0</formula>
    </cfRule>
  </conditionalFormatting>
  <conditionalFormatting sqref="J16">
    <cfRule type="cellIs" dxfId="8" priority="295" operator="lessThan">
      <formula>0</formula>
    </cfRule>
  </conditionalFormatting>
  <conditionalFormatting sqref="H15 O15">
    <cfRule type="cellIs" dxfId="7" priority="282" operator="lessThan">
      <formula>0</formula>
    </cfRule>
  </conditionalFormatting>
  <conditionalFormatting sqref="H10:H14 J10:J14 O10:O14">
    <cfRule type="cellIs" dxfId="6" priority="6" operator="lessThan">
      <formula>0</formula>
    </cfRule>
  </conditionalFormatting>
  <conditionalFormatting sqref="D10:E14 G10:J14 L10:L14 N10:O14">
    <cfRule type="cellIs" dxfId="5" priority="5" operator="equal">
      <formula>0</formula>
    </cfRule>
  </conditionalFormatting>
  <conditionalFormatting sqref="F10:F14">
    <cfRule type="cellIs" dxfId="4" priority="4" operator="equal">
      <formula>0</formula>
    </cfRule>
  </conditionalFormatting>
  <conditionalFormatting sqref="K10:K14">
    <cfRule type="cellIs" dxfId="3" priority="3" operator="equal">
      <formula>0</formula>
    </cfRule>
  </conditionalFormatting>
  <conditionalFormatting sqref="M10:M14">
    <cfRule type="cellIs" dxfId="2" priority="2" operator="equal">
      <formula>0</formula>
    </cfRule>
  </conditionalFormatting>
  <conditionalFormatting sqref="O17 J17 H17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Samochody ciężarowe</vt:lpstr>
      <vt:lpstr>Samochody ciężarowe-segmenty 1</vt:lpstr>
      <vt:lpstr>Samochody ciężarowe-segmenty 2</vt:lpstr>
      <vt:lpstr>Samochody dostawcze</vt:lpstr>
      <vt:lpstr>Autobusy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2012-07-06T16:37:03Z</cp:lastPrinted>
  <dcterms:created xsi:type="dcterms:W3CDTF">2011-02-21T10:08:17Z</dcterms:created>
  <dcterms:modified xsi:type="dcterms:W3CDTF">2020-07-06T07:38:32Z</dcterms:modified>
</cp:coreProperties>
</file>