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<sst xmlns="http://schemas.openxmlformats.org/spreadsheetml/2006/main" count="776" uniqueCount="152">
  <si>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</si>
  <si>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</si>
  <si>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</si>
  <si>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</si>
  <si>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</si>
  <si>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</si>
  <si>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</si>
  <si>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</si>
  <si>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</si>
  <si>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</si>
  <si>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</si>
  <si>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</si>
  <si>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</si>
  <si>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</si>
  <si>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</si>
  <si>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</si>
  <si>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</si>
  <si>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</si>
  <si>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</si>
  <si>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</si>
  <si>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</si>
  <si>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</si>
  <si>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</si>
  <si>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</si>
  <si>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</si>
  <si>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</si>
  <si>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</si>
  <si>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</si>
  <si>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</si>
  <si>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</si>
  <si>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</si>
  <si>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</si>
  <si>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</si>
  <si>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</si>
  <si>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</si>
  <si>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</si>
  <si>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</si>
  <si>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</si>
  <si>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</si>
  <si>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</si>
  <si>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</si>
  <si>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</si>
  <si>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</si>
  <si>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</si>
  <si>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</si>
  <si>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</si>
  <si>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</si>
  <si>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</si>
  <si>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</si>
  <si>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</si>
  <si>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</si>
  <si>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</si>
  <si>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</si>
  <si>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</si>
  <si>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</si>
  <si>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</si>
  <si>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</si>
  <si>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</si>
  <si>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</si>
  <si>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</si>
  <si>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</si>
  <si>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</si>
  <si>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</si>
  <si>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</si>
  <si>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</si>
  <si>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</si>
  <si>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</si>
  <si>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</si>
  <si>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</si>
  <si>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</si>
  <si>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</si>
  <si>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</si>
  <si>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</si>
  <si>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</si>
  <si>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</si>
  <si>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</si>
  <si>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</si>
  <si>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</si>
  <si>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</si>
  <si>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</si>
  <si>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</si>
  <si>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</si>
  <si>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</si>
  <si>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</si>
  <si>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</si>
  <si>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</si>
  <si>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</si>
  <si>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</si>
  <si>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</si>
  <si>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</si>
  <si>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</si>
  <si>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</si>
  <si>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</si>
  <si>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</si>
  <si>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</si>
  <si>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Opel Movano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</si>
  <si>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</si>
  <si>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</si>
  <si>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</si>
  <si>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</si>
  <si>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</si>
  <si>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</si>
  <si>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</si>
  <si>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</si>
  <si>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</si>
  <si>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</si>
  <si>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</si>
  <si>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</si>
  <si>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</si>
  <si>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</si>
  <si>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</si>
  <si>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</si>
  <si>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</si>
  <si>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</si>
  <si>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BMW Seria 3</t>
  </si>
  <si>
    <t>Opel Astra</t>
  </si>
  <si>
    <t>Skoda Karoq</t>
  </si>
  <si>
    <t>Volkswagen Transporter</t>
  </si>
  <si>
    <t>Kwiecień</t>
  </si>
  <si>
    <t>April</t>
  </si>
  <si>
    <t>Opel Corsa</t>
  </si>
  <si>
    <t>BMW X5</t>
  </si>
  <si>
    <t>Citroen Jumper</t>
  </si>
  <si>
    <t>2020
Maj</t>
  </si>
  <si>
    <t>2019
Maj</t>
  </si>
  <si>
    <t>2020
Sty - Maj</t>
  </si>
  <si>
    <t>2019
Sty - Maj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</si>
  <si>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</si>
  <si>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</si>
  <si>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</si>
  <si>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</si>
  <si>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</si>
  <si>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</si>
  <si>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osobowych OGÓŁEM, ranking modeli - Maj 2020</t>
  </si>
  <si>
    <t>Registrations of new PC, Top Models - May 2020</t>
  </si>
  <si>
    <t>Maj/Kwi
Zmiana poz</t>
  </si>
  <si>
    <t>May/Apr Ch position</t>
  </si>
  <si>
    <t>Seat Leon</t>
  </si>
  <si>
    <t>Toyota Camry</t>
  </si>
  <si>
    <t>Rejestracje nowych samochodów osobowych na REGON, ranking marek - Maj 2020</t>
  </si>
  <si>
    <t>Registrations of New PC For Business Activity, Top Makes - May 2020</t>
  </si>
  <si>
    <t>Rejestracje nowych samochodów osobowych na REGON, ranking modeli - Maj 2020</t>
  </si>
  <si>
    <t>Registrations of New PC For Business Activity, Top Models - May 2020</t>
  </si>
  <si>
    <t>Mercedes-Benz Klasa GLE</t>
  </si>
  <si>
    <t>Rejestracje nowych samochodów osobowych na KLIENTÓW INDYWIDUALNYCH, ranking marek - Maj 2020</t>
  </si>
  <si>
    <t>Registrations of New PC For Indyvidual Customers, Top Makes - May 2020</t>
  </si>
  <si>
    <t>Rejestracje nowych samochodów osobowych na KLIENTÓW INDYWIDUALNYCH, ranking modeli - Maj 2019</t>
  </si>
  <si>
    <t>Registrations of New PC For Indyvidual Customers, Top Models - May 2019</t>
  </si>
  <si>
    <t>Suzuki Swift</t>
  </si>
  <si>
    <t>Rejestracje nowych samochodów dostawczych do 3,5T, ranking modeli - Maj 2020</t>
  </si>
  <si>
    <t>Registrations of new LCV up to 3.5T, Top Models - May 2020</t>
  </si>
  <si>
    <t>Mitsubishi L200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</si>
</sst>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B1" t="s">
        <v>75</v>
      </c>
      <c r="C1" s="48"/>
      <c r="E1" s="47"/>
      <c r="F1" s="47"/>
      <c r="G1" s="47"/>
      <c r="H1" s="49">
        <v>43985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ht="11.25" customHeight="1"/>
    <row r="3" spans="2:8" ht="24.75" customHeight="1">
      <c r="B3" s="117" t="s">
        <v>69</v>
      </c>
      <c r="C3" s="118"/>
      <c r="D3" s="118"/>
      <c r="E3" s="118"/>
      <c r="F3" s="118"/>
      <c r="G3" s="118"/>
      <c r="H3" s="119"/>
    </row>
    <row r="4" spans="2:8" ht="24.75" customHeight="1">
      <c r="B4" s="28"/>
      <c r="C4" s="103" t="s">
        <v>123</v>
      </c>
      <c r="D4" s="103" t="s">
        <v>124</v>
      </c>
      <c r="E4" s="29" t="s">
        <v>70</v>
      </c>
      <c r="F4" s="103" t="s">
        <v>125</v>
      </c>
      <c r="G4" s="103" t="s">
        <v>126</v>
      </c>
      <c r="H4" s="29" t="s">
        <v>70</v>
      </c>
    </row>
    <row r="5" spans="2:8" ht="24.75" customHeight="1">
      <c r="B5" s="30" t="s">
        <v>63</v>
      </c>
      <c r="C5" s="104">
        <v>21149</v>
      </c>
      <c r="D5" s="104">
        <v>47094</v>
      </c>
      <c r="E5" s="31">
        <v>-0.550919437720304</v>
      </c>
      <c r="F5" s="104">
        <v>144024</v>
      </c>
      <c r="G5" s="104">
        <v>233282</v>
      </c>
      <c r="H5" s="31">
        <v>-0.38261846177587644</v>
      </c>
    </row>
    <row r="6" spans="2:8" ht="24.75" customHeight="1">
      <c r="B6" s="30" t="s">
        <v>64</v>
      </c>
      <c r="C6" s="104">
        <v>3480</v>
      </c>
      <c r="D6" s="104">
        <v>6153</v>
      </c>
      <c r="E6" s="31">
        <v>-0.4344222330570453</v>
      </c>
      <c r="F6" s="104">
        <v>19495</v>
      </c>
      <c r="G6" s="104">
        <v>29093</v>
      </c>
      <c r="H6" s="31">
        <v>-0.3299075378957137</v>
      </c>
    </row>
    <row r="7" spans="2:8" ht="24.75" customHeight="1">
      <c r="B7" s="13" t="s">
        <v>65</v>
      </c>
      <c r="C7" s="11">
        <f>C6-C8</f>
        <v>3311</v>
      </c>
      <c r="D7" s="11">
        <f>D6-D8</f>
        <v>6037</v>
      </c>
      <c r="E7" s="12">
        <f>C7/D7-1</f>
        <v>-0.4515487825078681</v>
      </c>
      <c r="F7" s="11">
        <f>F6-F8</f>
        <v>18942</v>
      </c>
      <c r="G7" s="11">
        <f>G6-G8</f>
        <v>28439</v>
      </c>
      <c r="H7" s="12">
        <f>F7/G7-1</f>
        <v>-0.33394282499384653</v>
      </c>
    </row>
    <row r="8" spans="2:8" ht="24.75" customHeight="1">
      <c r="B8" s="33" t="s">
        <v>66</v>
      </c>
      <c r="C8" s="11">
        <v>169</v>
      </c>
      <c r="D8" s="11">
        <v>116</v>
      </c>
      <c r="E8" s="32">
        <v>0.4568965517241379</v>
      </c>
      <c r="F8" s="11">
        <v>553</v>
      </c>
      <c r="G8" s="11">
        <v>654</v>
      </c>
      <c r="H8" s="32">
        <v>-0.154434250764526</v>
      </c>
    </row>
    <row r="9" spans="2:8" ht="15">
      <c r="B9" s="34" t="s">
        <v>67</v>
      </c>
      <c r="C9" s="105">
        <v>24629</v>
      </c>
      <c r="D9" s="105">
        <v>53247</v>
      </c>
      <c r="E9" s="35">
        <v>-0.5374575093432494</v>
      </c>
      <c r="F9" s="105">
        <v>163519</v>
      </c>
      <c r="G9" s="105">
        <v>262375</v>
      </c>
      <c r="H9" s="35">
        <v>-0.37677370176274416</v>
      </c>
    </row>
    <row r="10" spans="2:8" ht="15">
      <c r="B10" s="27" t="s">
        <v>68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1">
    <mergeCell ref="B3:H3"/>
  </mergeCells>
  <conditionalFormatting sqref="E7 H7">
    <cfRule type="cellIs" priority="104" dxfId="147" operator="lessThan">
      <formula>0</formula>
    </cfRule>
  </conditionalFormatting>
  <conditionalFormatting sqref="E5 H5">
    <cfRule type="cellIs" priority="3" dxfId="147" operator="lessThan">
      <formula>0</formula>
    </cfRule>
  </conditionalFormatting>
  <conditionalFormatting sqref="H6 E6">
    <cfRule type="cellIs" priority="2" dxfId="147" operator="lessThan">
      <formula>0</formula>
    </cfRule>
  </conditionalFormatting>
  <conditionalFormatting sqref="H8:H9 E8:E9">
    <cfRule type="cellIs" priority="1" dxfId="147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43985</v>
      </c>
    </row>
    <row r="2" spans="2:15" ht="14.25" customHeight="1">
      <c r="B2" s="166" t="s">
        <v>54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14.25" customHeight="1">
      <c r="B3" s="167" t="s">
        <v>55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0" t="s">
        <v>1</v>
      </c>
      <c r="D5" s="150" t="s">
        <v>127</v>
      </c>
      <c r="E5" s="151"/>
      <c r="F5" s="151"/>
      <c r="G5" s="151"/>
      <c r="H5" s="152"/>
      <c r="I5" s="151" t="s">
        <v>118</v>
      </c>
      <c r="J5" s="151"/>
      <c r="K5" s="150" t="s">
        <v>128</v>
      </c>
      <c r="L5" s="151"/>
      <c r="M5" s="151"/>
      <c r="N5" s="151"/>
      <c r="O5" s="152"/>
    </row>
    <row r="6" spans="2:15" ht="14.25" customHeight="1">
      <c r="B6" s="149"/>
      <c r="C6" s="161"/>
      <c r="D6" s="124" t="s">
        <v>129</v>
      </c>
      <c r="E6" s="125"/>
      <c r="F6" s="125"/>
      <c r="G6" s="125"/>
      <c r="H6" s="126"/>
      <c r="I6" s="125" t="s">
        <v>119</v>
      </c>
      <c r="J6" s="125"/>
      <c r="K6" s="124" t="s">
        <v>130</v>
      </c>
      <c r="L6" s="125"/>
      <c r="M6" s="125"/>
      <c r="N6" s="125"/>
      <c r="O6" s="126"/>
    </row>
    <row r="7" spans="2:15" ht="14.25" customHeight="1">
      <c r="B7" s="149"/>
      <c r="C7" s="149"/>
      <c r="D7" s="127">
        <v>2020</v>
      </c>
      <c r="E7" s="128"/>
      <c r="F7" s="153">
        <v>2019</v>
      </c>
      <c r="G7" s="153"/>
      <c r="H7" s="131" t="s">
        <v>5</v>
      </c>
      <c r="I7" s="156">
        <v>2020</v>
      </c>
      <c r="J7" s="127" t="s">
        <v>131</v>
      </c>
      <c r="K7" s="127">
        <v>2020</v>
      </c>
      <c r="L7" s="128"/>
      <c r="M7" s="153">
        <v>2019</v>
      </c>
      <c r="N7" s="128"/>
      <c r="O7" s="159" t="s">
        <v>5</v>
      </c>
    </row>
    <row r="8" spans="2:15" ht="14.25" customHeight="1">
      <c r="B8" s="135" t="s">
        <v>6</v>
      </c>
      <c r="C8" s="135" t="s">
        <v>7</v>
      </c>
      <c r="D8" s="129"/>
      <c r="E8" s="130"/>
      <c r="F8" s="154"/>
      <c r="G8" s="154"/>
      <c r="H8" s="132"/>
      <c r="I8" s="157"/>
      <c r="J8" s="158"/>
      <c r="K8" s="129"/>
      <c r="L8" s="130"/>
      <c r="M8" s="154"/>
      <c r="N8" s="130"/>
      <c r="O8" s="159"/>
    </row>
    <row r="9" spans="2:15" ht="14.25" customHeight="1">
      <c r="B9" s="135"/>
      <c r="C9" s="135"/>
      <c r="D9" s="115" t="s">
        <v>8</v>
      </c>
      <c r="E9" s="116" t="s">
        <v>2</v>
      </c>
      <c r="F9" s="112" t="s">
        <v>8</v>
      </c>
      <c r="G9" s="38" t="s">
        <v>2</v>
      </c>
      <c r="H9" s="137" t="s">
        <v>9</v>
      </c>
      <c r="I9" s="39" t="s">
        <v>8</v>
      </c>
      <c r="J9" s="164" t="s">
        <v>132</v>
      </c>
      <c r="K9" s="115" t="s">
        <v>8</v>
      </c>
      <c r="L9" s="37" t="s">
        <v>2</v>
      </c>
      <c r="M9" s="112" t="s">
        <v>8</v>
      </c>
      <c r="N9" s="37" t="s">
        <v>2</v>
      </c>
      <c r="O9" s="162" t="s">
        <v>9</v>
      </c>
    </row>
    <row r="10" spans="2:15" ht="14.25" customHeight="1">
      <c r="B10" s="136"/>
      <c r="C10" s="136"/>
      <c r="D10" s="114" t="s">
        <v>10</v>
      </c>
      <c r="E10" s="113" t="s">
        <v>11</v>
      </c>
      <c r="F10" s="36" t="s">
        <v>10</v>
      </c>
      <c r="G10" s="41" t="s">
        <v>11</v>
      </c>
      <c r="H10" s="138"/>
      <c r="I10" s="40" t="s">
        <v>10</v>
      </c>
      <c r="J10" s="165"/>
      <c r="K10" s="114" t="s">
        <v>10</v>
      </c>
      <c r="L10" s="113" t="s">
        <v>11</v>
      </c>
      <c r="M10" s="36" t="s">
        <v>10</v>
      </c>
      <c r="N10" s="113" t="s">
        <v>11</v>
      </c>
      <c r="O10" s="163"/>
    </row>
    <row r="11" spans="2:15" ht="14.25" customHeight="1">
      <c r="B11" s="50">
        <v>1</v>
      </c>
      <c r="C11" s="51" t="s">
        <v>21</v>
      </c>
      <c r="D11" s="52">
        <v>2871</v>
      </c>
      <c r="E11" s="53">
        <v>0.13575109934275853</v>
      </c>
      <c r="F11" s="52">
        <v>5731</v>
      </c>
      <c r="G11" s="54">
        <v>0.121692784643479</v>
      </c>
      <c r="H11" s="55">
        <v>-0.4990403071017274</v>
      </c>
      <c r="I11" s="56">
        <v>2346</v>
      </c>
      <c r="J11" s="57">
        <v>0.22378516624040912</v>
      </c>
      <c r="K11" s="52">
        <v>21646</v>
      </c>
      <c r="L11" s="53">
        <v>0.15029439537854802</v>
      </c>
      <c r="M11" s="52">
        <v>25995</v>
      </c>
      <c r="N11" s="54">
        <v>0.11143165782186366</v>
      </c>
      <c r="O11" s="55">
        <v>-0.16730140411617622</v>
      </c>
    </row>
    <row r="12" spans="2:15" ht="14.25" customHeight="1">
      <c r="B12" s="58">
        <v>2</v>
      </c>
      <c r="C12" s="59" t="s">
        <v>19</v>
      </c>
      <c r="D12" s="60">
        <v>2735</v>
      </c>
      <c r="E12" s="61">
        <v>0.12932053524989362</v>
      </c>
      <c r="F12" s="60">
        <v>5754</v>
      </c>
      <c r="G12" s="62">
        <v>0.12218116957574213</v>
      </c>
      <c r="H12" s="63">
        <v>-0.5246784845324992</v>
      </c>
      <c r="I12" s="64">
        <v>1939</v>
      </c>
      <c r="J12" s="65">
        <v>0.4105208870551831</v>
      </c>
      <c r="K12" s="60">
        <v>19784</v>
      </c>
      <c r="L12" s="61">
        <v>0.1373659945564628</v>
      </c>
      <c r="M12" s="60">
        <v>29506</v>
      </c>
      <c r="N12" s="62">
        <v>0.12648211177887705</v>
      </c>
      <c r="O12" s="63">
        <v>-0.329492306649495</v>
      </c>
    </row>
    <row r="13" spans="2:15" ht="14.25" customHeight="1">
      <c r="B13" s="58">
        <v>3</v>
      </c>
      <c r="C13" s="59" t="s">
        <v>20</v>
      </c>
      <c r="D13" s="60">
        <v>1353</v>
      </c>
      <c r="E13" s="61">
        <v>0.06397465601210459</v>
      </c>
      <c r="F13" s="60">
        <v>4725</v>
      </c>
      <c r="G13" s="62">
        <v>0.10033125238883935</v>
      </c>
      <c r="H13" s="63">
        <v>-0.7136507936507936</v>
      </c>
      <c r="I13" s="64">
        <v>1119</v>
      </c>
      <c r="J13" s="65">
        <v>0.2091152815013404</v>
      </c>
      <c r="K13" s="60">
        <v>11849</v>
      </c>
      <c r="L13" s="61">
        <v>0.0822710103871577</v>
      </c>
      <c r="M13" s="60">
        <v>23471</v>
      </c>
      <c r="N13" s="62">
        <v>0.10061213466962732</v>
      </c>
      <c r="O13" s="63">
        <v>-0.4951642452388053</v>
      </c>
    </row>
    <row r="14" spans="2:15" ht="14.25" customHeight="1">
      <c r="B14" s="58">
        <v>4</v>
      </c>
      <c r="C14" s="59" t="s">
        <v>24</v>
      </c>
      <c r="D14" s="60">
        <v>1539</v>
      </c>
      <c r="E14" s="61">
        <v>0.07276939808028748</v>
      </c>
      <c r="F14" s="60">
        <v>2254</v>
      </c>
      <c r="G14" s="62">
        <v>0.04786172336178707</v>
      </c>
      <c r="H14" s="63">
        <v>-0.3172138420585625</v>
      </c>
      <c r="I14" s="64">
        <v>990</v>
      </c>
      <c r="J14" s="65">
        <v>0.5545454545454545</v>
      </c>
      <c r="K14" s="60">
        <v>9069</v>
      </c>
      <c r="L14" s="61">
        <v>0.06296867188801866</v>
      </c>
      <c r="M14" s="60">
        <v>11917</v>
      </c>
      <c r="N14" s="62">
        <v>0.0510840956438988</v>
      </c>
      <c r="O14" s="63">
        <v>-0.2389863220609214</v>
      </c>
    </row>
    <row r="15" spans="2:15" ht="14.25" customHeight="1">
      <c r="B15" s="66">
        <v>5</v>
      </c>
      <c r="C15" s="67" t="s">
        <v>34</v>
      </c>
      <c r="D15" s="68">
        <v>1149</v>
      </c>
      <c r="E15" s="69">
        <v>0.05432880987280723</v>
      </c>
      <c r="F15" s="68">
        <v>1707</v>
      </c>
      <c r="G15" s="70">
        <v>0.036246655624920375</v>
      </c>
      <c r="H15" s="71">
        <v>-0.3268892794376098</v>
      </c>
      <c r="I15" s="72">
        <v>781</v>
      </c>
      <c r="J15" s="73">
        <v>0.47119078104993606</v>
      </c>
      <c r="K15" s="68">
        <v>6736</v>
      </c>
      <c r="L15" s="69">
        <v>0.04676998278064767</v>
      </c>
      <c r="M15" s="68">
        <v>8005</v>
      </c>
      <c r="N15" s="70">
        <v>0.03431469208940253</v>
      </c>
      <c r="O15" s="71">
        <v>-0.15852592129918797</v>
      </c>
    </row>
    <row r="16" spans="2:15" ht="14.25" customHeight="1">
      <c r="B16" s="50">
        <v>6</v>
      </c>
      <c r="C16" s="51" t="s">
        <v>31</v>
      </c>
      <c r="D16" s="52">
        <v>1230</v>
      </c>
      <c r="E16" s="53">
        <v>0.05815877819282236</v>
      </c>
      <c r="F16" s="52">
        <v>2819</v>
      </c>
      <c r="G16" s="54">
        <v>0.05985900539346838</v>
      </c>
      <c r="H16" s="55">
        <v>-0.5636750620787514</v>
      </c>
      <c r="I16" s="56">
        <v>892</v>
      </c>
      <c r="J16" s="57">
        <v>0.3789237668161436</v>
      </c>
      <c r="K16" s="52">
        <v>6712</v>
      </c>
      <c r="L16" s="53">
        <v>0.046603343887129924</v>
      </c>
      <c r="M16" s="52">
        <v>14410</v>
      </c>
      <c r="N16" s="54">
        <v>0.061770732418274875</v>
      </c>
      <c r="O16" s="55">
        <v>-0.5342123525329632</v>
      </c>
    </row>
    <row r="17" spans="2:15" ht="14.25" customHeight="1">
      <c r="B17" s="58">
        <v>7</v>
      </c>
      <c r="C17" s="59" t="s">
        <v>25</v>
      </c>
      <c r="D17" s="60">
        <v>804</v>
      </c>
      <c r="E17" s="61">
        <v>0.03801598184311315</v>
      </c>
      <c r="F17" s="60">
        <v>2014</v>
      </c>
      <c r="G17" s="62">
        <v>0.042765532764258714</v>
      </c>
      <c r="H17" s="63">
        <v>-0.6007944389275075</v>
      </c>
      <c r="I17" s="64">
        <v>447</v>
      </c>
      <c r="J17" s="65">
        <v>0.7986577181208054</v>
      </c>
      <c r="K17" s="60">
        <v>6591</v>
      </c>
      <c r="L17" s="61">
        <v>0.04576320613231128</v>
      </c>
      <c r="M17" s="60">
        <v>10555</v>
      </c>
      <c r="N17" s="62">
        <v>0.04524566833274749</v>
      </c>
      <c r="O17" s="63">
        <v>-0.3755566082425391</v>
      </c>
    </row>
    <row r="18" spans="2:15" ht="14.25" customHeight="1">
      <c r="B18" s="58">
        <v>8</v>
      </c>
      <c r="C18" s="59" t="s">
        <v>26</v>
      </c>
      <c r="D18" s="60">
        <v>1158</v>
      </c>
      <c r="E18" s="61">
        <v>0.05475436190836446</v>
      </c>
      <c r="F18" s="60">
        <v>2755</v>
      </c>
      <c r="G18" s="62">
        <v>0.05850002123412749</v>
      </c>
      <c r="H18" s="63">
        <v>-0.5796733212341199</v>
      </c>
      <c r="I18" s="64">
        <v>628</v>
      </c>
      <c r="J18" s="65">
        <v>0.8439490445859872</v>
      </c>
      <c r="K18" s="60">
        <v>6515</v>
      </c>
      <c r="L18" s="61">
        <v>0.04523551630283842</v>
      </c>
      <c r="M18" s="60">
        <v>11552</v>
      </c>
      <c r="N18" s="62">
        <v>0.04951946571102785</v>
      </c>
      <c r="O18" s="63">
        <v>-0.43602839335180055</v>
      </c>
    </row>
    <row r="19" spans="2:15" ht="14.25" customHeight="1">
      <c r="B19" s="58">
        <v>9</v>
      </c>
      <c r="C19" s="59" t="s">
        <v>18</v>
      </c>
      <c r="D19" s="60">
        <v>1131</v>
      </c>
      <c r="E19" s="61">
        <v>0.053477705801692754</v>
      </c>
      <c r="F19" s="60">
        <v>1729</v>
      </c>
      <c r="G19" s="62">
        <v>0.0367138064296938</v>
      </c>
      <c r="H19" s="63">
        <v>-0.3458646616541353</v>
      </c>
      <c r="I19" s="64">
        <v>971</v>
      </c>
      <c r="J19" s="65">
        <v>0.164778578784758</v>
      </c>
      <c r="K19" s="60">
        <v>6305</v>
      </c>
      <c r="L19" s="61">
        <v>0.04377742598455813</v>
      </c>
      <c r="M19" s="60">
        <v>8017</v>
      </c>
      <c r="N19" s="62">
        <v>0.034366131977606504</v>
      </c>
      <c r="O19" s="63">
        <v>-0.21354621429462395</v>
      </c>
    </row>
    <row r="20" spans="2:15" ht="14.25" customHeight="1">
      <c r="B20" s="66">
        <v>10</v>
      </c>
      <c r="C20" s="67" t="s">
        <v>23</v>
      </c>
      <c r="D20" s="68">
        <v>936</v>
      </c>
      <c r="E20" s="69">
        <v>0.04425741169795262</v>
      </c>
      <c r="F20" s="68">
        <v>2138</v>
      </c>
      <c r="G20" s="70">
        <v>0.0453985645729817</v>
      </c>
      <c r="H20" s="71">
        <v>-0.5622076707202994</v>
      </c>
      <c r="I20" s="72">
        <v>625</v>
      </c>
      <c r="J20" s="73">
        <v>0.49760000000000004</v>
      </c>
      <c r="K20" s="68">
        <v>5398</v>
      </c>
      <c r="L20" s="69">
        <v>0.037479864467033275</v>
      </c>
      <c r="M20" s="68">
        <v>12534</v>
      </c>
      <c r="N20" s="70">
        <v>0.053728963229053246</v>
      </c>
      <c r="O20" s="71">
        <v>-0.569331418541567</v>
      </c>
    </row>
    <row r="21" spans="2:15" ht="14.25" customHeight="1">
      <c r="B21" s="50">
        <v>11</v>
      </c>
      <c r="C21" s="51" t="s">
        <v>35</v>
      </c>
      <c r="D21" s="52">
        <v>745</v>
      </c>
      <c r="E21" s="53">
        <v>0.03522625183223793</v>
      </c>
      <c r="F21" s="52">
        <v>905</v>
      </c>
      <c r="G21" s="54">
        <v>0.01921688537817981</v>
      </c>
      <c r="H21" s="55">
        <v>-0.17679558011049723</v>
      </c>
      <c r="I21" s="56">
        <v>516</v>
      </c>
      <c r="J21" s="57">
        <v>0.443798449612403</v>
      </c>
      <c r="K21" s="52">
        <v>5113</v>
      </c>
      <c r="L21" s="53">
        <v>0.03550102760651003</v>
      </c>
      <c r="M21" s="52">
        <v>5593</v>
      </c>
      <c r="N21" s="54">
        <v>0.023975274560403288</v>
      </c>
      <c r="O21" s="55">
        <v>-0.0858215626676202</v>
      </c>
    </row>
    <row r="22" spans="2:15" ht="14.25" customHeight="1">
      <c r="B22" s="58">
        <v>12</v>
      </c>
      <c r="C22" s="59" t="s">
        <v>22</v>
      </c>
      <c r="D22" s="60">
        <v>808</v>
      </c>
      <c r="E22" s="61">
        <v>0.038205116081138586</v>
      </c>
      <c r="F22" s="60">
        <v>3032</v>
      </c>
      <c r="G22" s="62">
        <v>0.0643818745487748</v>
      </c>
      <c r="H22" s="63">
        <v>-0.7335092348284961</v>
      </c>
      <c r="I22" s="64">
        <v>674</v>
      </c>
      <c r="J22" s="65">
        <v>0.19881305637982205</v>
      </c>
      <c r="K22" s="60">
        <v>4864</v>
      </c>
      <c r="L22" s="61">
        <v>0.0337721490862634</v>
      </c>
      <c r="M22" s="60">
        <v>14901</v>
      </c>
      <c r="N22" s="62">
        <v>0.06387548117728757</v>
      </c>
      <c r="O22" s="63">
        <v>-0.6735789544325884</v>
      </c>
    </row>
    <row r="23" spans="2:15" ht="14.25" customHeight="1">
      <c r="B23" s="58">
        <v>13</v>
      </c>
      <c r="C23" s="59" t="s">
        <v>36</v>
      </c>
      <c r="D23" s="60">
        <v>530</v>
      </c>
      <c r="E23" s="61">
        <v>0.02506028653837061</v>
      </c>
      <c r="F23" s="60">
        <v>808</v>
      </c>
      <c r="G23" s="62">
        <v>0.01715717501167877</v>
      </c>
      <c r="H23" s="63">
        <v>-0.34405940594059403</v>
      </c>
      <c r="I23" s="64">
        <v>674</v>
      </c>
      <c r="J23" s="65">
        <v>-0.21364985163204753</v>
      </c>
      <c r="K23" s="60">
        <v>4422</v>
      </c>
      <c r="L23" s="61">
        <v>0.030703216130644893</v>
      </c>
      <c r="M23" s="60">
        <v>5246</v>
      </c>
      <c r="N23" s="62">
        <v>0.022487804459838306</v>
      </c>
      <c r="O23" s="63">
        <v>-0.1570720548989707</v>
      </c>
    </row>
    <row r="24" spans="2:15" ht="14.25" customHeight="1">
      <c r="B24" s="58">
        <v>14</v>
      </c>
      <c r="C24" s="59" t="s">
        <v>29</v>
      </c>
      <c r="D24" s="60">
        <v>545</v>
      </c>
      <c r="E24" s="61">
        <v>0.025769539930966003</v>
      </c>
      <c r="F24" s="60">
        <v>1304</v>
      </c>
      <c r="G24" s="62">
        <v>0.02768930224657069</v>
      </c>
      <c r="H24" s="63">
        <v>-0.5820552147239264</v>
      </c>
      <c r="I24" s="64">
        <v>365</v>
      </c>
      <c r="J24" s="65">
        <v>0.4931506849315068</v>
      </c>
      <c r="K24" s="60">
        <v>3582</v>
      </c>
      <c r="L24" s="61">
        <v>0.024870854857523748</v>
      </c>
      <c r="M24" s="60">
        <v>6323</v>
      </c>
      <c r="N24" s="62">
        <v>0.02710453442614518</v>
      </c>
      <c r="O24" s="63">
        <v>-0.4334967578681006</v>
      </c>
    </row>
    <row r="25" spans="2:15" ht="14.25" customHeight="1">
      <c r="B25" s="66">
        <v>15</v>
      </c>
      <c r="C25" s="67" t="s">
        <v>28</v>
      </c>
      <c r="D25" s="68">
        <v>541</v>
      </c>
      <c r="E25" s="69">
        <v>0.025580405692940563</v>
      </c>
      <c r="F25" s="68">
        <v>1127</v>
      </c>
      <c r="G25" s="70">
        <v>0.023930861680893534</v>
      </c>
      <c r="H25" s="71">
        <v>-0.5199645075421473</v>
      </c>
      <c r="I25" s="72">
        <v>218</v>
      </c>
      <c r="J25" s="73">
        <v>1.481651376146789</v>
      </c>
      <c r="K25" s="68">
        <v>3388</v>
      </c>
      <c r="L25" s="69">
        <v>0.023523857134921958</v>
      </c>
      <c r="M25" s="68">
        <v>6116</v>
      </c>
      <c r="N25" s="70">
        <v>0.02621719635462659</v>
      </c>
      <c r="O25" s="71">
        <v>-0.4460431654676259</v>
      </c>
    </row>
    <row r="26" spans="2:15" ht="14.25" customHeight="1">
      <c r="B26" s="50">
        <v>16</v>
      </c>
      <c r="C26" s="51" t="s">
        <v>27</v>
      </c>
      <c r="D26" s="52">
        <v>399</v>
      </c>
      <c r="E26" s="53">
        <v>0.018866140243037496</v>
      </c>
      <c r="F26" s="52">
        <v>888</v>
      </c>
      <c r="G26" s="54">
        <v>0.018855905210854885</v>
      </c>
      <c r="H26" s="55">
        <v>-0.5506756756756757</v>
      </c>
      <c r="I26" s="56">
        <v>287</v>
      </c>
      <c r="J26" s="57">
        <v>0.3902439024390243</v>
      </c>
      <c r="K26" s="52">
        <v>3216</v>
      </c>
      <c r="L26" s="53">
        <v>0.022329611731378103</v>
      </c>
      <c r="M26" s="52">
        <v>4702</v>
      </c>
      <c r="N26" s="54">
        <v>0.020155862861258048</v>
      </c>
      <c r="O26" s="55">
        <v>-0.31603572947681835</v>
      </c>
    </row>
    <row r="27" spans="2:15" ht="14.25" customHeight="1">
      <c r="B27" s="58">
        <v>17</v>
      </c>
      <c r="C27" s="59" t="s">
        <v>52</v>
      </c>
      <c r="D27" s="60">
        <v>431</v>
      </c>
      <c r="E27" s="61">
        <v>0.020379214147241004</v>
      </c>
      <c r="F27" s="60">
        <v>1237</v>
      </c>
      <c r="G27" s="62">
        <v>0.02626661570476069</v>
      </c>
      <c r="H27" s="63">
        <v>-0.6515763945028294</v>
      </c>
      <c r="I27" s="64">
        <v>229</v>
      </c>
      <c r="J27" s="65">
        <v>0.8820960698689957</v>
      </c>
      <c r="K27" s="60">
        <v>3189</v>
      </c>
      <c r="L27" s="61">
        <v>0.022142142976170637</v>
      </c>
      <c r="M27" s="60">
        <v>4959</v>
      </c>
      <c r="N27" s="62">
        <v>0.02125753380029321</v>
      </c>
      <c r="O27" s="63">
        <v>-0.3569267997580158</v>
      </c>
    </row>
    <row r="28" spans="2:15" ht="14.25" customHeight="1">
      <c r="B28" s="58">
        <v>18</v>
      </c>
      <c r="C28" s="59" t="s">
        <v>30</v>
      </c>
      <c r="D28" s="60">
        <v>303</v>
      </c>
      <c r="E28" s="61">
        <v>0.01432691853042697</v>
      </c>
      <c r="F28" s="60">
        <v>1184</v>
      </c>
      <c r="G28" s="62">
        <v>0.025141206947806513</v>
      </c>
      <c r="H28" s="63">
        <v>-0.7440878378378378</v>
      </c>
      <c r="I28" s="64">
        <v>247</v>
      </c>
      <c r="J28" s="65">
        <v>0.22672064777327927</v>
      </c>
      <c r="K28" s="60">
        <v>2874</v>
      </c>
      <c r="L28" s="61">
        <v>0.019955007498750208</v>
      </c>
      <c r="M28" s="60">
        <v>4928</v>
      </c>
      <c r="N28" s="62">
        <v>0.021124647422432936</v>
      </c>
      <c r="O28" s="63">
        <v>-0.41680194805194803</v>
      </c>
    </row>
    <row r="29" spans="2:16" ht="14.25" customHeight="1">
      <c r="B29" s="58">
        <v>19</v>
      </c>
      <c r="C29" s="59" t="s">
        <v>32</v>
      </c>
      <c r="D29" s="60">
        <v>266</v>
      </c>
      <c r="E29" s="61">
        <v>0.012577426828691663</v>
      </c>
      <c r="F29" s="60">
        <v>549</v>
      </c>
      <c r="G29" s="62">
        <v>0.011657535991846095</v>
      </c>
      <c r="H29" s="63">
        <v>-0.5154826958105647</v>
      </c>
      <c r="I29" s="64">
        <v>173</v>
      </c>
      <c r="J29" s="65">
        <v>0.5375722543352601</v>
      </c>
      <c r="K29" s="60">
        <v>2045</v>
      </c>
      <c r="L29" s="61">
        <v>0.014199022385158029</v>
      </c>
      <c r="M29" s="60">
        <v>3537</v>
      </c>
      <c r="N29" s="62">
        <v>0.015161907048122016</v>
      </c>
      <c r="O29" s="63">
        <v>-0.421826406559231</v>
      </c>
      <c r="P29" s="49"/>
    </row>
    <row r="30" spans="2:16" ht="14.25" customHeight="1">
      <c r="B30" s="66">
        <v>20</v>
      </c>
      <c r="C30" s="67" t="s">
        <v>33</v>
      </c>
      <c r="D30" s="68">
        <v>475</v>
      </c>
      <c r="E30" s="69">
        <v>0.022459690765520828</v>
      </c>
      <c r="F30" s="68">
        <v>1013</v>
      </c>
      <c r="G30" s="70">
        <v>0.021510171147067568</v>
      </c>
      <c r="H30" s="71">
        <v>-0.5310957551826259</v>
      </c>
      <c r="I30" s="72">
        <v>218</v>
      </c>
      <c r="J30" s="73">
        <v>1.1788990825688073</v>
      </c>
      <c r="K30" s="68">
        <v>1725</v>
      </c>
      <c r="L30" s="69">
        <v>0.01197717047158807</v>
      </c>
      <c r="M30" s="68">
        <v>4312</v>
      </c>
      <c r="N30" s="70">
        <v>0.018484066494628817</v>
      </c>
      <c r="O30" s="71">
        <v>-0.5999536178107607</v>
      </c>
      <c r="P30" s="49"/>
    </row>
    <row r="31" spans="2:15" ht="14.25" customHeight="1">
      <c r="B31" s="120" t="s">
        <v>50</v>
      </c>
      <c r="C31" s="121"/>
      <c r="D31" s="26">
        <f>SUM(D11:D30)</f>
        <v>19949</v>
      </c>
      <c r="E31" s="4">
        <f>D31/D33</f>
        <v>0.9432597285923684</v>
      </c>
      <c r="F31" s="26">
        <f>SUM(F11:F30)</f>
        <v>43673</v>
      </c>
      <c r="G31" s="4">
        <f>F31/F33</f>
        <v>0.9273580498577313</v>
      </c>
      <c r="H31" s="7">
        <f>D31/F31-1</f>
        <v>-0.5432189224463627</v>
      </c>
      <c r="I31" s="26">
        <f>SUM(I11:I30)</f>
        <v>14339</v>
      </c>
      <c r="J31" s="4">
        <f>D31/I31-1</f>
        <v>0.3912406722923496</v>
      </c>
      <c r="K31" s="26">
        <f>SUM(K11:K30)</f>
        <v>135023</v>
      </c>
      <c r="L31" s="4">
        <f>K31/K33</f>
        <v>0.9375034716436149</v>
      </c>
      <c r="M31" s="26">
        <f>SUM(M11:M30)</f>
        <v>216579</v>
      </c>
      <c r="N31" s="4">
        <f>M31/M33</f>
        <v>0.9283999622774153</v>
      </c>
      <c r="O31" s="7">
        <f>K31/M31-1</f>
        <v>-0.37656467155172013</v>
      </c>
    </row>
    <row r="32" spans="2:15" ht="14.25" customHeight="1">
      <c r="B32" s="120" t="s">
        <v>12</v>
      </c>
      <c r="C32" s="121"/>
      <c r="D32" s="3">
        <f>D33-SUM(D11:D30)</f>
        <v>1200</v>
      </c>
      <c r="E32" s="4">
        <f>D32/D33</f>
        <v>0.05674027140763157</v>
      </c>
      <c r="F32" s="5">
        <f>F33-SUM(F11:F30)</f>
        <v>3421</v>
      </c>
      <c r="G32" s="6">
        <f>F32/F33</f>
        <v>0.07264195014226865</v>
      </c>
      <c r="H32" s="7">
        <f>D32/F32-1</f>
        <v>-0.6492253726980415</v>
      </c>
      <c r="I32" s="5">
        <f>I33-SUM(I11:I30)</f>
        <v>900</v>
      </c>
      <c r="J32" s="8">
        <f>D32/I32-1</f>
        <v>0.33333333333333326</v>
      </c>
      <c r="K32" s="3">
        <f>K33-SUM(K11:K30)</f>
        <v>9001</v>
      </c>
      <c r="L32" s="4">
        <f>K32/K33</f>
        <v>0.06249652835638505</v>
      </c>
      <c r="M32" s="3">
        <f>M33-SUM(M11:M30)</f>
        <v>16703</v>
      </c>
      <c r="N32" s="4">
        <f>M32/M33</f>
        <v>0.07160003772258468</v>
      </c>
      <c r="O32" s="7">
        <f>K32/M32-1</f>
        <v>-0.46111476980183197</v>
      </c>
    </row>
    <row r="33" spans="2:17" ht="14.25" customHeight="1">
      <c r="B33" s="122" t="s">
        <v>13</v>
      </c>
      <c r="C33" s="123"/>
      <c r="D33" s="45">
        <v>21149</v>
      </c>
      <c r="E33" s="74">
        <v>1</v>
      </c>
      <c r="F33" s="45">
        <v>47094</v>
      </c>
      <c r="G33" s="75">
        <v>1.0000000000000002</v>
      </c>
      <c r="H33" s="42">
        <v>-0.550919437720304</v>
      </c>
      <c r="I33" s="46">
        <v>15239</v>
      </c>
      <c r="J33" s="43">
        <v>0.3878207231445634</v>
      </c>
      <c r="K33" s="45">
        <v>144024</v>
      </c>
      <c r="L33" s="74">
        <v>1</v>
      </c>
      <c r="M33" s="45">
        <v>233282</v>
      </c>
      <c r="N33" s="75">
        <v>1</v>
      </c>
      <c r="O33" s="42">
        <v>-0.38261846177587644</v>
      </c>
      <c r="P33" s="14"/>
      <c r="Q33" s="14"/>
    </row>
    <row r="34" ht="14.25" customHeight="1">
      <c r="B34" t="s">
        <v>84</v>
      </c>
    </row>
    <row r="35" ht="15">
      <c r="B35" s="9" t="s">
        <v>85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6" t="s">
        <v>133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21"/>
      <c r="N38" s="21"/>
      <c r="O38" s="146" t="s">
        <v>101</v>
      </c>
      <c r="P38" s="146"/>
      <c r="Q38" s="146"/>
      <c r="R38" s="146"/>
      <c r="S38" s="146"/>
      <c r="T38" s="146"/>
      <c r="U38" s="146"/>
      <c r="V38" s="146"/>
    </row>
    <row r="39" spans="2:22" ht="15">
      <c r="B39" s="147" t="s">
        <v>134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21"/>
      <c r="N39" s="21"/>
      <c r="O39" s="147" t="s">
        <v>102</v>
      </c>
      <c r="P39" s="147"/>
      <c r="Q39" s="147"/>
      <c r="R39" s="147"/>
      <c r="S39" s="147"/>
      <c r="T39" s="147"/>
      <c r="U39" s="147"/>
      <c r="V39" s="147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8" t="s">
        <v>0</v>
      </c>
      <c r="C41" s="148" t="s">
        <v>49</v>
      </c>
      <c r="D41" s="150" t="s">
        <v>127</v>
      </c>
      <c r="E41" s="151"/>
      <c r="F41" s="151"/>
      <c r="G41" s="151"/>
      <c r="H41" s="151"/>
      <c r="I41" s="152"/>
      <c r="J41" s="150" t="s">
        <v>118</v>
      </c>
      <c r="K41" s="151"/>
      <c r="L41" s="152"/>
      <c r="O41" s="148" t="s">
        <v>0</v>
      </c>
      <c r="P41" s="148" t="s">
        <v>49</v>
      </c>
      <c r="Q41" s="150" t="s">
        <v>128</v>
      </c>
      <c r="R41" s="151"/>
      <c r="S41" s="151"/>
      <c r="T41" s="151"/>
      <c r="U41" s="151"/>
      <c r="V41" s="152"/>
    </row>
    <row r="42" spans="2:22" ht="15" customHeight="1">
      <c r="B42" s="149"/>
      <c r="C42" s="149"/>
      <c r="D42" s="124" t="s">
        <v>129</v>
      </c>
      <c r="E42" s="125"/>
      <c r="F42" s="125"/>
      <c r="G42" s="125"/>
      <c r="H42" s="125"/>
      <c r="I42" s="126"/>
      <c r="J42" s="124" t="s">
        <v>119</v>
      </c>
      <c r="K42" s="125"/>
      <c r="L42" s="126"/>
      <c r="O42" s="149"/>
      <c r="P42" s="149"/>
      <c r="Q42" s="124" t="s">
        <v>130</v>
      </c>
      <c r="R42" s="125"/>
      <c r="S42" s="125"/>
      <c r="T42" s="125"/>
      <c r="U42" s="125"/>
      <c r="V42" s="126"/>
    </row>
    <row r="43" spans="2:22" ht="15" customHeight="1">
      <c r="B43" s="149"/>
      <c r="C43" s="149"/>
      <c r="D43" s="127">
        <v>2020</v>
      </c>
      <c r="E43" s="128"/>
      <c r="F43" s="153">
        <v>2019</v>
      </c>
      <c r="G43" s="128"/>
      <c r="H43" s="131" t="s">
        <v>5</v>
      </c>
      <c r="I43" s="141" t="s">
        <v>57</v>
      </c>
      <c r="J43" s="155">
        <v>2020</v>
      </c>
      <c r="K43" s="142" t="s">
        <v>131</v>
      </c>
      <c r="L43" s="141" t="s">
        <v>135</v>
      </c>
      <c r="O43" s="149"/>
      <c r="P43" s="149"/>
      <c r="Q43" s="127">
        <v>2020</v>
      </c>
      <c r="R43" s="128"/>
      <c r="S43" s="127">
        <v>2019</v>
      </c>
      <c r="T43" s="128"/>
      <c r="U43" s="131" t="s">
        <v>5</v>
      </c>
      <c r="V43" s="133" t="s">
        <v>99</v>
      </c>
    </row>
    <row r="44" spans="2:22" ht="15">
      <c r="B44" s="135" t="s">
        <v>6</v>
      </c>
      <c r="C44" s="135" t="s">
        <v>49</v>
      </c>
      <c r="D44" s="129"/>
      <c r="E44" s="130"/>
      <c r="F44" s="154"/>
      <c r="G44" s="130"/>
      <c r="H44" s="132"/>
      <c r="I44" s="142"/>
      <c r="J44" s="155"/>
      <c r="K44" s="142"/>
      <c r="L44" s="142"/>
      <c r="O44" s="135" t="s">
        <v>6</v>
      </c>
      <c r="P44" s="135" t="s">
        <v>49</v>
      </c>
      <c r="Q44" s="129"/>
      <c r="R44" s="130"/>
      <c r="S44" s="129"/>
      <c r="T44" s="130"/>
      <c r="U44" s="132"/>
      <c r="V44" s="134"/>
    </row>
    <row r="45" spans="2:22" ht="15" customHeight="1">
      <c r="B45" s="135"/>
      <c r="C45" s="135"/>
      <c r="D45" s="115" t="s">
        <v>8</v>
      </c>
      <c r="E45" s="78" t="s">
        <v>2</v>
      </c>
      <c r="F45" s="115" t="s">
        <v>8</v>
      </c>
      <c r="G45" s="78" t="s">
        <v>2</v>
      </c>
      <c r="H45" s="137" t="s">
        <v>9</v>
      </c>
      <c r="I45" s="137" t="s">
        <v>58</v>
      </c>
      <c r="J45" s="79" t="s">
        <v>8</v>
      </c>
      <c r="K45" s="143" t="s">
        <v>132</v>
      </c>
      <c r="L45" s="143" t="s">
        <v>136</v>
      </c>
      <c r="O45" s="135"/>
      <c r="P45" s="135"/>
      <c r="Q45" s="115" t="s">
        <v>8</v>
      </c>
      <c r="R45" s="78" t="s">
        <v>2</v>
      </c>
      <c r="S45" s="115" t="s">
        <v>8</v>
      </c>
      <c r="T45" s="78" t="s">
        <v>2</v>
      </c>
      <c r="U45" s="137" t="s">
        <v>9</v>
      </c>
      <c r="V45" s="139" t="s">
        <v>100</v>
      </c>
    </row>
    <row r="46" spans="2:22" ht="15" customHeight="1">
      <c r="B46" s="136"/>
      <c r="C46" s="136"/>
      <c r="D46" s="114" t="s">
        <v>10</v>
      </c>
      <c r="E46" s="41" t="s">
        <v>11</v>
      </c>
      <c r="F46" s="114" t="s">
        <v>10</v>
      </c>
      <c r="G46" s="41" t="s">
        <v>11</v>
      </c>
      <c r="H46" s="145"/>
      <c r="I46" s="145"/>
      <c r="J46" s="114" t="s">
        <v>10</v>
      </c>
      <c r="K46" s="144"/>
      <c r="L46" s="144"/>
      <c r="O46" s="136"/>
      <c r="P46" s="136"/>
      <c r="Q46" s="114" t="s">
        <v>10</v>
      </c>
      <c r="R46" s="41" t="s">
        <v>11</v>
      </c>
      <c r="S46" s="114" t="s">
        <v>10</v>
      </c>
      <c r="T46" s="41" t="s">
        <v>11</v>
      </c>
      <c r="U46" s="138"/>
      <c r="V46" s="140"/>
    </row>
    <row r="47" spans="2:22" ht="15">
      <c r="B47" s="50">
        <v>1</v>
      </c>
      <c r="C47" s="80" t="s">
        <v>41</v>
      </c>
      <c r="D47" s="52">
        <v>772</v>
      </c>
      <c r="E47" s="57">
        <v>0.03650290793890964</v>
      </c>
      <c r="F47" s="52">
        <v>1538</v>
      </c>
      <c r="G47" s="57">
        <v>0.032658088079160826</v>
      </c>
      <c r="H47" s="81">
        <v>-0.4980494148244473</v>
      </c>
      <c r="I47" s="82">
        <v>2</v>
      </c>
      <c r="J47" s="52">
        <v>490</v>
      </c>
      <c r="K47" s="83">
        <v>0.5755102040816327</v>
      </c>
      <c r="L47" s="84">
        <v>2</v>
      </c>
      <c r="O47" s="50">
        <v>1</v>
      </c>
      <c r="P47" s="80" t="s">
        <v>60</v>
      </c>
      <c r="Q47" s="52">
        <v>6854</v>
      </c>
      <c r="R47" s="57">
        <v>0.04758929067377659</v>
      </c>
      <c r="S47" s="52">
        <v>5893</v>
      </c>
      <c r="T47" s="57">
        <v>0.025261271765502698</v>
      </c>
      <c r="U47" s="55">
        <v>0.16307483454946547</v>
      </c>
      <c r="V47" s="84">
        <v>6</v>
      </c>
    </row>
    <row r="48" spans="2:22" ht="15" customHeight="1">
      <c r="B48" s="85">
        <v>2</v>
      </c>
      <c r="C48" s="86" t="s">
        <v>60</v>
      </c>
      <c r="D48" s="60">
        <v>754</v>
      </c>
      <c r="E48" s="65">
        <v>0.035651803867795165</v>
      </c>
      <c r="F48" s="60">
        <v>1941</v>
      </c>
      <c r="G48" s="65">
        <v>0.041215441457510514</v>
      </c>
      <c r="H48" s="87">
        <v>-0.6115404430705822</v>
      </c>
      <c r="I48" s="88">
        <v>-1</v>
      </c>
      <c r="J48" s="60">
        <v>786</v>
      </c>
      <c r="K48" s="89">
        <v>-0.040712468193384255</v>
      </c>
      <c r="L48" s="90">
        <v>-1</v>
      </c>
      <c r="O48" s="85">
        <v>2</v>
      </c>
      <c r="P48" s="86" t="s">
        <v>39</v>
      </c>
      <c r="Q48" s="60">
        <v>5863</v>
      </c>
      <c r="R48" s="65">
        <v>0.04070849302893962</v>
      </c>
      <c r="S48" s="60">
        <v>8686</v>
      </c>
      <c r="T48" s="65">
        <v>0.03723390574497818</v>
      </c>
      <c r="U48" s="63">
        <v>-0.3250057563895924</v>
      </c>
      <c r="V48" s="90">
        <v>-1</v>
      </c>
    </row>
    <row r="49" spans="2:22" ht="15" customHeight="1">
      <c r="B49" s="85">
        <v>3</v>
      </c>
      <c r="C49" s="86" t="s">
        <v>39</v>
      </c>
      <c r="D49" s="60">
        <v>716</v>
      </c>
      <c r="E49" s="65">
        <v>0.033855028606553504</v>
      </c>
      <c r="F49" s="60">
        <v>1769</v>
      </c>
      <c r="G49" s="65">
        <v>0.03756317152928186</v>
      </c>
      <c r="H49" s="87">
        <v>-0.5952515545505935</v>
      </c>
      <c r="I49" s="88">
        <v>-1</v>
      </c>
      <c r="J49" s="60">
        <v>596</v>
      </c>
      <c r="K49" s="89">
        <v>0.20134228187919456</v>
      </c>
      <c r="L49" s="90">
        <v>-1</v>
      </c>
      <c r="O49" s="85">
        <v>3</v>
      </c>
      <c r="P49" s="86" t="s">
        <v>45</v>
      </c>
      <c r="Q49" s="60">
        <v>5118</v>
      </c>
      <c r="R49" s="65">
        <v>0.03553574404265956</v>
      </c>
      <c r="S49" s="60">
        <v>6248</v>
      </c>
      <c r="T49" s="65">
        <v>0.02678303512487033</v>
      </c>
      <c r="U49" s="63">
        <v>-0.18085787451984636</v>
      </c>
      <c r="V49" s="90">
        <v>1</v>
      </c>
    </row>
    <row r="50" spans="2:22" ht="15">
      <c r="B50" s="85">
        <v>4</v>
      </c>
      <c r="C50" s="86" t="s">
        <v>44</v>
      </c>
      <c r="D50" s="60">
        <v>673</v>
      </c>
      <c r="E50" s="65">
        <v>0.031821835547780036</v>
      </c>
      <c r="F50" s="60">
        <v>1357</v>
      </c>
      <c r="G50" s="65">
        <v>0.028814711003524864</v>
      </c>
      <c r="H50" s="87">
        <v>-0.5040530582166544</v>
      </c>
      <c r="I50" s="88">
        <v>0</v>
      </c>
      <c r="J50" s="60">
        <v>446</v>
      </c>
      <c r="K50" s="89">
        <v>0.5089686098654709</v>
      </c>
      <c r="L50" s="90">
        <v>0</v>
      </c>
      <c r="O50" s="85">
        <v>4</v>
      </c>
      <c r="P50" s="86" t="s">
        <v>41</v>
      </c>
      <c r="Q50" s="60">
        <v>4685</v>
      </c>
      <c r="R50" s="65">
        <v>0.032529300672110205</v>
      </c>
      <c r="S50" s="60">
        <v>8033</v>
      </c>
      <c r="T50" s="65">
        <v>0.034434718495211805</v>
      </c>
      <c r="U50" s="63">
        <v>-0.41678077928544754</v>
      </c>
      <c r="V50" s="90">
        <v>-2</v>
      </c>
    </row>
    <row r="51" spans="2:22" ht="15" customHeight="1">
      <c r="B51" s="85">
        <v>5</v>
      </c>
      <c r="C51" s="91" t="s">
        <v>87</v>
      </c>
      <c r="D51" s="68">
        <v>642</v>
      </c>
      <c r="E51" s="73">
        <v>0.03035604520308289</v>
      </c>
      <c r="F51" s="68">
        <v>911</v>
      </c>
      <c r="G51" s="73">
        <v>0.01934429014311802</v>
      </c>
      <c r="H51" s="92">
        <v>-0.29527991218441274</v>
      </c>
      <c r="I51" s="93">
        <v>2</v>
      </c>
      <c r="J51" s="68">
        <v>439</v>
      </c>
      <c r="K51" s="94">
        <v>0.4624145785876994</v>
      </c>
      <c r="L51" s="95">
        <v>0</v>
      </c>
      <c r="O51" s="85">
        <v>5</v>
      </c>
      <c r="P51" s="91" t="s">
        <v>87</v>
      </c>
      <c r="Q51" s="68">
        <v>3417</v>
      </c>
      <c r="R51" s="73">
        <v>0.023725212464589234</v>
      </c>
      <c r="S51" s="68">
        <v>2353</v>
      </c>
      <c r="T51" s="73">
        <v>0.010086504745329686</v>
      </c>
      <c r="U51" s="71">
        <v>0.45218869528261796</v>
      </c>
      <c r="V51" s="95">
        <v>19</v>
      </c>
    </row>
    <row r="52" spans="2:22" ht="15">
      <c r="B52" s="96">
        <v>6</v>
      </c>
      <c r="C52" s="80" t="s">
        <v>46</v>
      </c>
      <c r="D52" s="52">
        <v>593</v>
      </c>
      <c r="E52" s="57">
        <v>0.028039150787271264</v>
      </c>
      <c r="F52" s="52">
        <v>864</v>
      </c>
      <c r="G52" s="57">
        <v>0.01834628615110205</v>
      </c>
      <c r="H52" s="81">
        <v>-0.31365740740740744</v>
      </c>
      <c r="I52" s="82">
        <v>2</v>
      </c>
      <c r="J52" s="52">
        <v>196</v>
      </c>
      <c r="K52" s="83">
        <v>2.0255102040816326</v>
      </c>
      <c r="L52" s="84">
        <v>8</v>
      </c>
      <c r="O52" s="96">
        <v>6</v>
      </c>
      <c r="P52" s="80" t="s">
        <v>44</v>
      </c>
      <c r="Q52" s="52">
        <v>3393</v>
      </c>
      <c r="R52" s="57">
        <v>0.023558573571071488</v>
      </c>
      <c r="S52" s="52">
        <v>6293</v>
      </c>
      <c r="T52" s="57">
        <v>0.02697593470563524</v>
      </c>
      <c r="U52" s="55">
        <v>-0.4608294930875576</v>
      </c>
      <c r="V52" s="84">
        <v>-3</v>
      </c>
    </row>
    <row r="53" spans="2:22" ht="15">
      <c r="B53" s="85">
        <v>7</v>
      </c>
      <c r="C53" s="86" t="s">
        <v>45</v>
      </c>
      <c r="D53" s="60">
        <v>497</v>
      </c>
      <c r="E53" s="65">
        <v>0.023499929074660742</v>
      </c>
      <c r="F53" s="60">
        <v>790</v>
      </c>
      <c r="G53" s="65">
        <v>0.016774960716864143</v>
      </c>
      <c r="H53" s="87">
        <v>-0.37088607594936707</v>
      </c>
      <c r="I53" s="88">
        <v>2</v>
      </c>
      <c r="J53" s="60">
        <v>363</v>
      </c>
      <c r="K53" s="89">
        <v>0.36914600550964183</v>
      </c>
      <c r="L53" s="90">
        <v>-1</v>
      </c>
      <c r="O53" s="85">
        <v>7</v>
      </c>
      <c r="P53" s="86" t="s">
        <v>72</v>
      </c>
      <c r="Q53" s="60">
        <v>2878</v>
      </c>
      <c r="R53" s="65">
        <v>0.019982780647669833</v>
      </c>
      <c r="S53" s="60">
        <v>3562</v>
      </c>
      <c r="T53" s="65">
        <v>0.015269073481880299</v>
      </c>
      <c r="U53" s="63">
        <v>-0.19202695115103874</v>
      </c>
      <c r="V53" s="90">
        <v>6</v>
      </c>
    </row>
    <row r="54" spans="2:22" ht="15">
      <c r="B54" s="85">
        <v>8</v>
      </c>
      <c r="C54" s="86" t="s">
        <v>97</v>
      </c>
      <c r="D54" s="60">
        <v>393</v>
      </c>
      <c r="E54" s="65">
        <v>0.01858243888599934</v>
      </c>
      <c r="F54" s="60">
        <v>629</v>
      </c>
      <c r="G54" s="65">
        <v>0.01335626619102221</v>
      </c>
      <c r="H54" s="87">
        <v>-0.3751987281399046</v>
      </c>
      <c r="I54" s="88">
        <v>8</v>
      </c>
      <c r="J54" s="60">
        <v>225</v>
      </c>
      <c r="K54" s="89">
        <v>0.7466666666666666</v>
      </c>
      <c r="L54" s="90">
        <v>5</v>
      </c>
      <c r="O54" s="85">
        <v>8</v>
      </c>
      <c r="P54" s="86" t="s">
        <v>46</v>
      </c>
      <c r="Q54" s="60">
        <v>2807</v>
      </c>
      <c r="R54" s="65">
        <v>0.019489807254346497</v>
      </c>
      <c r="S54" s="60">
        <v>3834</v>
      </c>
      <c r="T54" s="65">
        <v>0.01643504428117043</v>
      </c>
      <c r="U54" s="63">
        <v>-0.26786645800730313</v>
      </c>
      <c r="V54" s="90">
        <v>4</v>
      </c>
    </row>
    <row r="55" spans="2:22" ht="15">
      <c r="B55" s="85">
        <v>9</v>
      </c>
      <c r="C55" s="86" t="s">
        <v>43</v>
      </c>
      <c r="D55" s="60">
        <v>374</v>
      </c>
      <c r="E55" s="65">
        <v>0.017684051255378506</v>
      </c>
      <c r="F55" s="60">
        <v>1247</v>
      </c>
      <c r="G55" s="65">
        <v>0.026478956979657707</v>
      </c>
      <c r="H55" s="87">
        <v>-0.7000801924619086</v>
      </c>
      <c r="I55" s="88">
        <v>-4</v>
      </c>
      <c r="J55" s="60">
        <v>258</v>
      </c>
      <c r="K55" s="89">
        <v>0.4496124031007751</v>
      </c>
      <c r="L55" s="90">
        <v>0</v>
      </c>
      <c r="O55" s="85">
        <v>9</v>
      </c>
      <c r="P55" s="86" t="s">
        <v>43</v>
      </c>
      <c r="Q55" s="60">
        <v>2653</v>
      </c>
      <c r="R55" s="65">
        <v>0.018420541020940956</v>
      </c>
      <c r="S55" s="60">
        <v>6076</v>
      </c>
      <c r="T55" s="65">
        <v>0.026045730060613333</v>
      </c>
      <c r="U55" s="63">
        <v>-0.5633640552995391</v>
      </c>
      <c r="V55" s="90">
        <v>-4</v>
      </c>
    </row>
    <row r="56" spans="2:22" ht="15">
      <c r="B56" s="97">
        <v>10</v>
      </c>
      <c r="C56" s="91" t="s">
        <v>72</v>
      </c>
      <c r="D56" s="68">
        <v>332</v>
      </c>
      <c r="E56" s="73">
        <v>0.0156981417561114</v>
      </c>
      <c r="F56" s="68">
        <v>632</v>
      </c>
      <c r="G56" s="73">
        <v>0.013419968573491316</v>
      </c>
      <c r="H56" s="92">
        <v>-0.47468354430379744</v>
      </c>
      <c r="I56" s="93">
        <v>5</v>
      </c>
      <c r="J56" s="68">
        <v>299</v>
      </c>
      <c r="K56" s="94">
        <v>0.11036789297658856</v>
      </c>
      <c r="L56" s="95">
        <v>-3</v>
      </c>
      <c r="O56" s="97">
        <v>10</v>
      </c>
      <c r="P56" s="91" t="s">
        <v>51</v>
      </c>
      <c r="Q56" s="68">
        <v>2504</v>
      </c>
      <c r="R56" s="73">
        <v>0.017385991223684942</v>
      </c>
      <c r="S56" s="68">
        <v>3227</v>
      </c>
      <c r="T56" s="73">
        <v>0.013833043269519294</v>
      </c>
      <c r="U56" s="71">
        <v>-0.2240471025720483</v>
      </c>
      <c r="V56" s="95">
        <v>6</v>
      </c>
    </row>
    <row r="57" spans="2:22" ht="15">
      <c r="B57" s="96">
        <v>11</v>
      </c>
      <c r="C57" s="80" t="s">
        <v>90</v>
      </c>
      <c r="D57" s="52">
        <v>307</v>
      </c>
      <c r="E57" s="57">
        <v>0.014516052768452409</v>
      </c>
      <c r="F57" s="52">
        <v>98</v>
      </c>
      <c r="G57" s="57">
        <v>0.002080944493990742</v>
      </c>
      <c r="H57" s="81">
        <v>2.13265306122449</v>
      </c>
      <c r="I57" s="82">
        <v>110</v>
      </c>
      <c r="J57" s="52">
        <v>172</v>
      </c>
      <c r="K57" s="83">
        <v>0.7848837209302326</v>
      </c>
      <c r="L57" s="84">
        <v>7</v>
      </c>
      <c r="O57" s="96">
        <v>11</v>
      </c>
      <c r="P57" s="80" t="s">
        <v>62</v>
      </c>
      <c r="Q57" s="52">
        <v>2369</v>
      </c>
      <c r="R57" s="57">
        <v>0.016448647447647614</v>
      </c>
      <c r="S57" s="52">
        <v>4019</v>
      </c>
      <c r="T57" s="57">
        <v>0.017228075890981732</v>
      </c>
      <c r="U57" s="55">
        <v>-0.41054988803184866</v>
      </c>
      <c r="V57" s="84">
        <v>0</v>
      </c>
    </row>
    <row r="58" spans="2:22" ht="15">
      <c r="B58" s="85"/>
      <c r="C58" s="86" t="s">
        <v>74</v>
      </c>
      <c r="D58" s="60">
        <v>307</v>
      </c>
      <c r="E58" s="65">
        <v>0.014516052768452409</v>
      </c>
      <c r="F58" s="60">
        <v>261</v>
      </c>
      <c r="G58" s="65">
        <v>0.005542107274812078</v>
      </c>
      <c r="H58" s="87">
        <v>0.17624521072796928</v>
      </c>
      <c r="I58" s="88">
        <v>40</v>
      </c>
      <c r="J58" s="60">
        <v>183</v>
      </c>
      <c r="K58" s="89">
        <v>0.6775956284153006</v>
      </c>
      <c r="L58" s="90">
        <v>5</v>
      </c>
      <c r="O58" s="85">
        <v>12</v>
      </c>
      <c r="P58" s="86" t="s">
        <v>61</v>
      </c>
      <c r="Q58" s="60">
        <v>2211</v>
      </c>
      <c r="R58" s="65">
        <v>0.015351608065322446</v>
      </c>
      <c r="S58" s="60">
        <v>3549</v>
      </c>
      <c r="T58" s="65">
        <v>0.015213346936325992</v>
      </c>
      <c r="U58" s="63">
        <v>-0.3770076077768385</v>
      </c>
      <c r="V58" s="90">
        <v>3</v>
      </c>
    </row>
    <row r="59" spans="2:22" ht="15">
      <c r="B59" s="85">
        <v>13</v>
      </c>
      <c r="C59" s="86" t="s">
        <v>48</v>
      </c>
      <c r="D59" s="60">
        <v>294</v>
      </c>
      <c r="E59" s="65">
        <v>0.013901366494869734</v>
      </c>
      <c r="F59" s="60">
        <v>515</v>
      </c>
      <c r="G59" s="65">
        <v>0.010935575657196247</v>
      </c>
      <c r="H59" s="87">
        <v>-0.429126213592233</v>
      </c>
      <c r="I59" s="88">
        <v>12</v>
      </c>
      <c r="J59" s="60">
        <v>143</v>
      </c>
      <c r="K59" s="89">
        <v>1.0559440559440558</v>
      </c>
      <c r="L59" s="90">
        <v>16</v>
      </c>
      <c r="O59" s="85">
        <v>13</v>
      </c>
      <c r="P59" s="86" t="s">
        <v>90</v>
      </c>
      <c r="Q59" s="60">
        <v>2040</v>
      </c>
      <c r="R59" s="65">
        <v>0.014164305949008499</v>
      </c>
      <c r="S59" s="60">
        <v>164</v>
      </c>
      <c r="T59" s="65">
        <v>0.0007030118054543428</v>
      </c>
      <c r="U59" s="63">
        <v>11.439024390243903</v>
      </c>
      <c r="V59" s="90">
        <v>175</v>
      </c>
    </row>
    <row r="60" spans="2:22" ht="15">
      <c r="B60" s="85">
        <v>14</v>
      </c>
      <c r="C60" s="86" t="s">
        <v>62</v>
      </c>
      <c r="D60" s="60">
        <v>293</v>
      </c>
      <c r="E60" s="65">
        <v>0.013854082935363374</v>
      </c>
      <c r="F60" s="60">
        <v>701</v>
      </c>
      <c r="G60" s="65">
        <v>0.014885123370280716</v>
      </c>
      <c r="H60" s="87">
        <v>-0.5820256776034236</v>
      </c>
      <c r="I60" s="88">
        <v>-3</v>
      </c>
      <c r="J60" s="60">
        <v>142</v>
      </c>
      <c r="K60" s="89">
        <v>1.063380281690141</v>
      </c>
      <c r="L60" s="90">
        <v>16</v>
      </c>
      <c r="O60" s="85">
        <v>14</v>
      </c>
      <c r="P60" s="86" t="s">
        <v>40</v>
      </c>
      <c r="Q60" s="60">
        <v>2029</v>
      </c>
      <c r="R60" s="65">
        <v>0.014087929789479531</v>
      </c>
      <c r="S60" s="60">
        <v>4049</v>
      </c>
      <c r="T60" s="65">
        <v>0.017356675611491672</v>
      </c>
      <c r="U60" s="63">
        <v>-0.49888861447270927</v>
      </c>
      <c r="V60" s="90">
        <v>-4</v>
      </c>
    </row>
    <row r="61" spans="2:22" ht="15">
      <c r="B61" s="97"/>
      <c r="C61" s="91" t="s">
        <v>51</v>
      </c>
      <c r="D61" s="68">
        <v>293</v>
      </c>
      <c r="E61" s="73">
        <v>0.013854082935363374</v>
      </c>
      <c r="F61" s="68">
        <v>613</v>
      </c>
      <c r="G61" s="73">
        <v>0.013016520151186988</v>
      </c>
      <c r="H61" s="92">
        <v>-0.5220228384991843</v>
      </c>
      <c r="I61" s="93">
        <v>4</v>
      </c>
      <c r="J61" s="68">
        <v>256</v>
      </c>
      <c r="K61" s="94">
        <v>0.14453125</v>
      </c>
      <c r="L61" s="95">
        <v>-4</v>
      </c>
      <c r="O61" s="97">
        <v>15</v>
      </c>
      <c r="P61" s="91" t="s">
        <v>91</v>
      </c>
      <c r="Q61" s="68">
        <v>1975</v>
      </c>
      <c r="R61" s="73">
        <v>0.0137129922790646</v>
      </c>
      <c r="S61" s="68">
        <v>0</v>
      </c>
      <c r="T61" s="73">
        <v>0</v>
      </c>
      <c r="U61" s="71"/>
      <c r="V61" s="95"/>
    </row>
    <row r="62" spans="2:22" ht="15">
      <c r="B62" s="96">
        <v>16</v>
      </c>
      <c r="C62" s="80" t="s">
        <v>61</v>
      </c>
      <c r="D62" s="52">
        <v>275</v>
      </c>
      <c r="E62" s="57">
        <v>0.0130029788642489</v>
      </c>
      <c r="F62" s="52">
        <v>498</v>
      </c>
      <c r="G62" s="57">
        <v>0.010574595489871321</v>
      </c>
      <c r="H62" s="81">
        <v>-0.44779116465863456</v>
      </c>
      <c r="I62" s="82">
        <v>10</v>
      </c>
      <c r="J62" s="52">
        <v>132</v>
      </c>
      <c r="K62" s="83">
        <v>1.0833333333333335</v>
      </c>
      <c r="L62" s="84">
        <v>18</v>
      </c>
      <c r="O62" s="96">
        <v>16</v>
      </c>
      <c r="P62" s="80" t="s">
        <v>42</v>
      </c>
      <c r="Q62" s="52">
        <v>1931</v>
      </c>
      <c r="R62" s="57">
        <v>0.01340748764094873</v>
      </c>
      <c r="S62" s="52">
        <v>3154</v>
      </c>
      <c r="T62" s="57">
        <v>0.013520117282945105</v>
      </c>
      <c r="U62" s="55">
        <v>-0.38776157260621436</v>
      </c>
      <c r="V62" s="84">
        <v>3</v>
      </c>
    </row>
    <row r="63" spans="2:22" ht="15">
      <c r="B63" s="85">
        <v>17</v>
      </c>
      <c r="C63" s="86" t="s">
        <v>91</v>
      </c>
      <c r="D63" s="60">
        <v>265</v>
      </c>
      <c r="E63" s="65">
        <v>0.012530143269185305</v>
      </c>
      <c r="F63" s="60">
        <v>0</v>
      </c>
      <c r="G63" s="65">
        <v>0</v>
      </c>
      <c r="H63" s="87"/>
      <c r="I63" s="88"/>
      <c r="J63" s="60">
        <v>168</v>
      </c>
      <c r="K63" s="89">
        <v>0.5773809523809523</v>
      </c>
      <c r="L63" s="90">
        <v>2</v>
      </c>
      <c r="O63" s="85">
        <v>17</v>
      </c>
      <c r="P63" s="86" t="s">
        <v>97</v>
      </c>
      <c r="Q63" s="60">
        <v>1868</v>
      </c>
      <c r="R63" s="65">
        <v>0.012970060545464644</v>
      </c>
      <c r="S63" s="60">
        <v>2910</v>
      </c>
      <c r="T63" s="65">
        <v>0.012474172889464254</v>
      </c>
      <c r="U63" s="63">
        <v>-0.3580756013745704</v>
      </c>
      <c r="V63" s="90">
        <v>4</v>
      </c>
    </row>
    <row r="64" spans="2:22" ht="15">
      <c r="B64" s="85">
        <v>18</v>
      </c>
      <c r="C64" s="86" t="s">
        <v>115</v>
      </c>
      <c r="D64" s="60">
        <v>264</v>
      </c>
      <c r="E64" s="65">
        <v>0.012482859709678945</v>
      </c>
      <c r="F64" s="60">
        <v>1242</v>
      </c>
      <c r="G64" s="65">
        <v>0.026372786342209197</v>
      </c>
      <c r="H64" s="87">
        <v>-0.78743961352657</v>
      </c>
      <c r="I64" s="88">
        <v>-12</v>
      </c>
      <c r="J64" s="60">
        <v>161</v>
      </c>
      <c r="K64" s="89">
        <v>0.639751552795031</v>
      </c>
      <c r="L64" s="90">
        <v>3</v>
      </c>
      <c r="O64" s="85">
        <v>18</v>
      </c>
      <c r="P64" s="86" t="s">
        <v>53</v>
      </c>
      <c r="Q64" s="60">
        <v>1843</v>
      </c>
      <c r="R64" s="65">
        <v>0.012796478364716991</v>
      </c>
      <c r="S64" s="60">
        <v>3056</v>
      </c>
      <c r="T64" s="65">
        <v>0.013100024862612632</v>
      </c>
      <c r="U64" s="63">
        <v>-0.3969240837696335</v>
      </c>
      <c r="V64" s="90">
        <v>2</v>
      </c>
    </row>
    <row r="65" spans="2:22" ht="15">
      <c r="B65" s="85">
        <v>19</v>
      </c>
      <c r="C65" s="86" t="s">
        <v>137</v>
      </c>
      <c r="D65" s="60">
        <v>262</v>
      </c>
      <c r="E65" s="65">
        <v>0.012388292590666225</v>
      </c>
      <c r="F65" s="60">
        <v>639</v>
      </c>
      <c r="G65" s="65">
        <v>0.013568607465919225</v>
      </c>
      <c r="H65" s="87">
        <v>-0.5899843505477309</v>
      </c>
      <c r="I65" s="88">
        <v>-6</v>
      </c>
      <c r="J65" s="60">
        <v>75</v>
      </c>
      <c r="K65" s="89">
        <v>2.493333333333333</v>
      </c>
      <c r="L65" s="90">
        <v>46</v>
      </c>
      <c r="O65" s="85">
        <v>19</v>
      </c>
      <c r="P65" s="86" t="s">
        <v>74</v>
      </c>
      <c r="Q65" s="60">
        <v>1778</v>
      </c>
      <c r="R65" s="65">
        <v>0.012345164694773094</v>
      </c>
      <c r="S65" s="60">
        <v>1982</v>
      </c>
      <c r="T65" s="65">
        <v>0.008496154868356753</v>
      </c>
      <c r="U65" s="63">
        <v>-0.10292633703329968</v>
      </c>
      <c r="V65" s="90">
        <v>10</v>
      </c>
    </row>
    <row r="66" spans="2:22" ht="15">
      <c r="B66" s="97">
        <v>20</v>
      </c>
      <c r="C66" s="91" t="s">
        <v>138</v>
      </c>
      <c r="D66" s="68">
        <v>242</v>
      </c>
      <c r="E66" s="73">
        <v>0.011442621400539033</v>
      </c>
      <c r="F66" s="68">
        <v>332</v>
      </c>
      <c r="G66" s="73">
        <v>0.007049730326580881</v>
      </c>
      <c r="H66" s="92">
        <v>-0.27108433734939763</v>
      </c>
      <c r="I66" s="93">
        <v>16</v>
      </c>
      <c r="J66" s="68">
        <v>120</v>
      </c>
      <c r="K66" s="94">
        <v>1.0166666666666666</v>
      </c>
      <c r="L66" s="95">
        <v>16</v>
      </c>
      <c r="O66" s="97">
        <v>20</v>
      </c>
      <c r="P66" s="91" t="s">
        <v>48</v>
      </c>
      <c r="Q66" s="68">
        <v>1776</v>
      </c>
      <c r="R66" s="73">
        <v>0.012331278120313281</v>
      </c>
      <c r="S66" s="68">
        <v>2893</v>
      </c>
      <c r="T66" s="73">
        <v>0.01240129971450862</v>
      </c>
      <c r="U66" s="71">
        <v>-0.3861043899066713</v>
      </c>
      <c r="V66" s="95">
        <v>2</v>
      </c>
    </row>
    <row r="67" spans="2:22" ht="15">
      <c r="B67" s="120" t="s">
        <v>50</v>
      </c>
      <c r="C67" s="121"/>
      <c r="D67" s="26">
        <f>SUM(D47:D66)</f>
        <v>8548</v>
      </c>
      <c r="E67" s="6">
        <f>D67/D69</f>
        <v>0.4041798666603622</v>
      </c>
      <c r="F67" s="26">
        <f>SUM(F47:F66)</f>
        <v>16577</v>
      </c>
      <c r="G67" s="6">
        <f>F67/F69</f>
        <v>0.35199813139678093</v>
      </c>
      <c r="H67" s="17">
        <f>D67/F67-1</f>
        <v>-0.48434578029800324</v>
      </c>
      <c r="I67" s="25"/>
      <c r="J67" s="26">
        <f>SUM(J47:J66)</f>
        <v>5650</v>
      </c>
      <c r="K67" s="18">
        <f>E67/J67-1</f>
        <v>-0.9999284637404141</v>
      </c>
      <c r="L67" s="19"/>
      <c r="O67" s="120" t="s">
        <v>50</v>
      </c>
      <c r="P67" s="121"/>
      <c r="Q67" s="26">
        <f>SUM(Q47:Q66)</f>
        <v>59992</v>
      </c>
      <c r="R67" s="6">
        <f>Q67/Q69</f>
        <v>0.41654168749652837</v>
      </c>
      <c r="S67" s="26">
        <f>SUM(S47:S66)</f>
        <v>79981</v>
      </c>
      <c r="T67" s="6">
        <f>S67/S69</f>
        <v>0.34285114153685237</v>
      </c>
      <c r="U67" s="17">
        <f>Q67/S67-1</f>
        <v>-0.2499218564409047</v>
      </c>
      <c r="V67" s="106"/>
    </row>
    <row r="68" spans="2:22" ht="15">
      <c r="B68" s="120" t="s">
        <v>12</v>
      </c>
      <c r="C68" s="121"/>
      <c r="D68" s="26">
        <f>D69-SUM(D47:D66)</f>
        <v>12601</v>
      </c>
      <c r="E68" s="6">
        <f>D68/D69</f>
        <v>0.5958201333396378</v>
      </c>
      <c r="F68" s="26">
        <f>F69-SUM(F47:F66)</f>
        <v>30517</v>
      </c>
      <c r="G68" s="6">
        <f>F68/F69</f>
        <v>0.6480018686032191</v>
      </c>
      <c r="H68" s="17">
        <f>D68/F68-1</f>
        <v>-0.587082609692958</v>
      </c>
      <c r="I68" s="3"/>
      <c r="J68" s="26">
        <f>J69-SUM(J47:J66)</f>
        <v>9589</v>
      </c>
      <c r="K68" s="18">
        <f>E68/J68-1</f>
        <v>-0.9999378642055126</v>
      </c>
      <c r="L68" s="19"/>
      <c r="O68" s="120" t="s">
        <v>12</v>
      </c>
      <c r="P68" s="121"/>
      <c r="Q68" s="26">
        <f>Q69-SUM(Q47:Q66)</f>
        <v>84032</v>
      </c>
      <c r="R68" s="6">
        <f>Q68/Q69</f>
        <v>0.5834583125034717</v>
      </c>
      <c r="S68" s="26">
        <f>S69-SUM(S47:S66)</f>
        <v>153301</v>
      </c>
      <c r="T68" s="6">
        <f>S68/S69</f>
        <v>0.6571488584631476</v>
      </c>
      <c r="U68" s="17">
        <f>Q68/S68-1</f>
        <v>-0.45184962916093174</v>
      </c>
      <c r="V68" s="107"/>
    </row>
    <row r="69" spans="2:22" ht="15">
      <c r="B69" s="122" t="s">
        <v>38</v>
      </c>
      <c r="C69" s="123"/>
      <c r="D69" s="24">
        <v>21149</v>
      </c>
      <c r="E69" s="98">
        <v>1</v>
      </c>
      <c r="F69" s="24">
        <v>47094</v>
      </c>
      <c r="G69" s="98">
        <v>1</v>
      </c>
      <c r="H69" s="20">
        <v>-0.550919437720304</v>
      </c>
      <c r="I69" s="20"/>
      <c r="J69" s="24">
        <v>15239</v>
      </c>
      <c r="K69" s="44">
        <v>0.3878207231445634</v>
      </c>
      <c r="L69" s="99"/>
      <c r="M69" s="14"/>
      <c r="O69" s="122" t="s">
        <v>38</v>
      </c>
      <c r="P69" s="123"/>
      <c r="Q69" s="24">
        <v>144024</v>
      </c>
      <c r="R69" s="98">
        <v>1</v>
      </c>
      <c r="S69" s="24">
        <v>233282</v>
      </c>
      <c r="T69" s="98">
        <v>1</v>
      </c>
      <c r="U69" s="108">
        <v>-0.38261846177587644</v>
      </c>
      <c r="V69" s="99"/>
    </row>
    <row r="70" spans="2:15" ht="15">
      <c r="B70" t="s">
        <v>84</v>
      </c>
      <c r="O70" t="s">
        <v>84</v>
      </c>
    </row>
    <row r="71" spans="2:15" ht="15">
      <c r="B71" s="9" t="s">
        <v>86</v>
      </c>
      <c r="O71" s="9" t="s">
        <v>86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8" operator="lessThan">
      <formula>0</formula>
    </cfRule>
  </conditionalFormatting>
  <conditionalFormatting sqref="H31 O31">
    <cfRule type="cellIs" priority="1521" dxfId="148" operator="lessThan">
      <formula>0</formula>
    </cfRule>
  </conditionalFormatting>
  <conditionalFormatting sqref="K68">
    <cfRule type="cellIs" priority="697" dxfId="148" operator="lessThan">
      <formula>0</formula>
    </cfRule>
  </conditionalFormatting>
  <conditionalFormatting sqref="H68 J68">
    <cfRule type="cellIs" priority="698" dxfId="148" operator="lessThan">
      <formula>0</formula>
    </cfRule>
  </conditionalFormatting>
  <conditionalFormatting sqref="K67">
    <cfRule type="cellIs" priority="695" dxfId="148" operator="lessThan">
      <formula>0</formula>
    </cfRule>
  </conditionalFormatting>
  <conditionalFormatting sqref="H67 J67">
    <cfRule type="cellIs" priority="696" dxfId="148" operator="lessThan">
      <formula>0</formula>
    </cfRule>
  </conditionalFormatting>
  <conditionalFormatting sqref="L68">
    <cfRule type="cellIs" priority="693" dxfId="148" operator="lessThan">
      <formula>0</formula>
    </cfRule>
  </conditionalFormatting>
  <conditionalFormatting sqref="K68">
    <cfRule type="cellIs" priority="694" dxfId="148" operator="lessThan">
      <formula>0</formula>
    </cfRule>
  </conditionalFormatting>
  <conditionalFormatting sqref="L67">
    <cfRule type="cellIs" priority="691" dxfId="148" operator="lessThan">
      <formula>0</formula>
    </cfRule>
  </conditionalFormatting>
  <conditionalFormatting sqref="K67">
    <cfRule type="cellIs" priority="692" dxfId="148" operator="lessThan">
      <formula>0</formula>
    </cfRule>
  </conditionalFormatting>
  <conditionalFormatting sqref="H11:H15 J11:J15 O11:O15">
    <cfRule type="cellIs" priority="41" dxfId="148" operator="lessThan">
      <formula>0</formula>
    </cfRule>
  </conditionalFormatting>
  <conditionalFormatting sqref="H16:H30 J16:J30 O16:O30">
    <cfRule type="cellIs" priority="40" dxfId="148" operator="lessThan">
      <formula>0</formula>
    </cfRule>
  </conditionalFormatting>
  <conditionalFormatting sqref="D11:E30 G11:J30 L11:L30 N11:O30">
    <cfRule type="cellIs" priority="39" dxfId="149" operator="equal">
      <formula>0</formula>
    </cfRule>
  </conditionalFormatting>
  <conditionalFormatting sqref="F11:F30">
    <cfRule type="cellIs" priority="38" dxfId="149" operator="equal">
      <formula>0</formula>
    </cfRule>
  </conditionalFormatting>
  <conditionalFormatting sqref="K11:K30">
    <cfRule type="cellIs" priority="37" dxfId="149" operator="equal">
      <formula>0</formula>
    </cfRule>
  </conditionalFormatting>
  <conditionalFormatting sqref="M11:M30">
    <cfRule type="cellIs" priority="36" dxfId="149" operator="equal">
      <formula>0</formula>
    </cfRule>
  </conditionalFormatting>
  <conditionalFormatting sqref="O33 J33 H33">
    <cfRule type="cellIs" priority="35" dxfId="148" operator="lessThan">
      <formula>0</formula>
    </cfRule>
  </conditionalFormatting>
  <conditionalFormatting sqref="H69:I69 K69">
    <cfRule type="cellIs" priority="27" dxfId="148" operator="lessThan">
      <formula>0</formula>
    </cfRule>
  </conditionalFormatting>
  <conditionalFormatting sqref="L69">
    <cfRule type="cellIs" priority="26" dxfId="148" operator="lessThan">
      <formula>0</formula>
    </cfRule>
  </conditionalFormatting>
  <conditionalFormatting sqref="V69">
    <cfRule type="cellIs" priority="8" dxfId="148" operator="lessThan">
      <formula>0</formula>
    </cfRule>
  </conditionalFormatting>
  <conditionalFormatting sqref="V67">
    <cfRule type="cellIs" priority="17" dxfId="148" operator="lessThan">
      <formula>0</formula>
    </cfRule>
    <cfRule type="cellIs" priority="18" dxfId="150" operator="equal">
      <formula>0</formula>
    </cfRule>
    <cfRule type="cellIs" priority="19" dxfId="151" operator="greaterThan">
      <formula>0</formula>
    </cfRule>
  </conditionalFormatting>
  <conditionalFormatting sqref="V68">
    <cfRule type="cellIs" priority="16" dxfId="148" operator="lessThan">
      <formula>0</formula>
    </cfRule>
  </conditionalFormatting>
  <conditionalFormatting sqref="U68">
    <cfRule type="cellIs" priority="15" dxfId="148" operator="lessThan">
      <formula>0</formula>
    </cfRule>
  </conditionalFormatting>
  <conditionalFormatting sqref="U67">
    <cfRule type="cellIs" priority="14" dxfId="148" operator="lessThan">
      <formula>0</formula>
    </cfRule>
  </conditionalFormatting>
  <conditionalFormatting sqref="U47:U66">
    <cfRule type="cellIs" priority="13" dxfId="148" operator="lessThan">
      <formula>0</formula>
    </cfRule>
  </conditionalFormatting>
  <conditionalFormatting sqref="V47:V66">
    <cfRule type="cellIs" priority="10" dxfId="148" operator="lessThan">
      <formula>0</formula>
    </cfRule>
    <cfRule type="cellIs" priority="11" dxfId="150" operator="equal">
      <formula>0</formula>
    </cfRule>
    <cfRule type="cellIs" priority="12" dxfId="151" operator="greaterThan">
      <formula>0</formula>
    </cfRule>
  </conditionalFormatting>
  <conditionalFormatting sqref="U69">
    <cfRule type="cellIs" priority="9" dxfId="148" operator="lessThan">
      <formula>0</formula>
    </cfRule>
  </conditionalFormatting>
  <conditionalFormatting sqref="K47:K66 H47:H66">
    <cfRule type="cellIs" priority="7" dxfId="148" operator="lessThan">
      <formula>0</formula>
    </cfRule>
  </conditionalFormatting>
  <conditionalFormatting sqref="L47:L66">
    <cfRule type="cellIs" priority="4" dxfId="148" operator="lessThan">
      <formula>0</formula>
    </cfRule>
    <cfRule type="cellIs" priority="5" dxfId="150" operator="equal">
      <formula>0</formula>
    </cfRule>
    <cfRule type="cellIs" priority="6" dxfId="151" operator="greaterThan">
      <formula>0</formula>
    </cfRule>
  </conditionalFormatting>
  <conditionalFormatting sqref="I47:I66">
    <cfRule type="cellIs" priority="1" dxfId="148" operator="lessThan">
      <formula>0</formula>
    </cfRule>
    <cfRule type="cellIs" priority="2" dxfId="150" operator="equal">
      <formula>0</formula>
    </cfRule>
    <cfRule type="cellIs" priority="3" dxfId="151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43985</v>
      </c>
    </row>
    <row r="2" spans="1:21" ht="14.25" customHeight="1">
      <c r="A2" s="146" t="s">
        <v>139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"/>
      <c r="M2" s="21"/>
      <c r="N2" s="146" t="s">
        <v>103</v>
      </c>
      <c r="O2" s="146"/>
      <c r="P2" s="146"/>
      <c r="Q2" s="146"/>
      <c r="R2" s="146"/>
      <c r="S2" s="146"/>
      <c r="T2" s="146"/>
      <c r="U2" s="146"/>
    </row>
    <row r="3" spans="1:21" ht="14.25" customHeight="1">
      <c r="A3" s="147" t="s">
        <v>140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"/>
      <c r="M3" s="21"/>
      <c r="N3" s="147" t="s">
        <v>104</v>
      </c>
      <c r="O3" s="147"/>
      <c r="P3" s="147"/>
      <c r="Q3" s="147"/>
      <c r="R3" s="147"/>
      <c r="S3" s="147"/>
      <c r="T3" s="147"/>
      <c r="U3" s="14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8" t="s">
        <v>0</v>
      </c>
      <c r="B5" s="148" t="s">
        <v>1</v>
      </c>
      <c r="C5" s="150" t="s">
        <v>127</v>
      </c>
      <c r="D5" s="151"/>
      <c r="E5" s="151"/>
      <c r="F5" s="151"/>
      <c r="G5" s="151"/>
      <c r="H5" s="152"/>
      <c r="I5" s="150" t="s">
        <v>118</v>
      </c>
      <c r="J5" s="151"/>
      <c r="K5" s="152"/>
      <c r="L5" s="14"/>
      <c r="M5" s="14"/>
      <c r="N5" s="148" t="s">
        <v>0</v>
      </c>
      <c r="O5" s="148" t="s">
        <v>1</v>
      </c>
      <c r="P5" s="150" t="s">
        <v>128</v>
      </c>
      <c r="Q5" s="151"/>
      <c r="R5" s="151"/>
      <c r="S5" s="151"/>
      <c r="T5" s="151"/>
      <c r="U5" s="152"/>
    </row>
    <row r="6" spans="1:21" ht="14.25" customHeight="1">
      <c r="A6" s="149"/>
      <c r="B6" s="149"/>
      <c r="C6" s="170" t="s">
        <v>129</v>
      </c>
      <c r="D6" s="171"/>
      <c r="E6" s="171"/>
      <c r="F6" s="171"/>
      <c r="G6" s="171"/>
      <c r="H6" s="172"/>
      <c r="I6" s="124" t="s">
        <v>119</v>
      </c>
      <c r="J6" s="125"/>
      <c r="K6" s="126"/>
      <c r="L6" s="14"/>
      <c r="M6" s="14"/>
      <c r="N6" s="149"/>
      <c r="O6" s="149"/>
      <c r="P6" s="124" t="s">
        <v>130</v>
      </c>
      <c r="Q6" s="125"/>
      <c r="R6" s="125"/>
      <c r="S6" s="125"/>
      <c r="T6" s="125"/>
      <c r="U6" s="126"/>
    </row>
    <row r="7" spans="1:21" ht="14.25" customHeight="1">
      <c r="A7" s="149"/>
      <c r="B7" s="149"/>
      <c r="C7" s="127">
        <v>2020</v>
      </c>
      <c r="D7" s="128"/>
      <c r="E7" s="153">
        <v>2019</v>
      </c>
      <c r="F7" s="128"/>
      <c r="G7" s="131" t="s">
        <v>5</v>
      </c>
      <c r="H7" s="141" t="s">
        <v>57</v>
      </c>
      <c r="I7" s="155">
        <v>2020</v>
      </c>
      <c r="J7" s="142" t="s">
        <v>131</v>
      </c>
      <c r="K7" s="141" t="s">
        <v>135</v>
      </c>
      <c r="L7" s="14"/>
      <c r="M7" s="14"/>
      <c r="N7" s="149"/>
      <c r="O7" s="149"/>
      <c r="P7" s="158">
        <v>2020</v>
      </c>
      <c r="Q7" s="168"/>
      <c r="R7" s="169">
        <v>2019</v>
      </c>
      <c r="S7" s="168"/>
      <c r="T7" s="132" t="s">
        <v>5</v>
      </c>
      <c r="U7" s="133" t="s">
        <v>99</v>
      </c>
    </row>
    <row r="8" spans="1:21" ht="14.25" customHeight="1">
      <c r="A8" s="135" t="s">
        <v>6</v>
      </c>
      <c r="B8" s="135" t="s">
        <v>7</v>
      </c>
      <c r="C8" s="129"/>
      <c r="D8" s="130"/>
      <c r="E8" s="154"/>
      <c r="F8" s="130"/>
      <c r="G8" s="132"/>
      <c r="H8" s="142"/>
      <c r="I8" s="155"/>
      <c r="J8" s="142"/>
      <c r="K8" s="142"/>
      <c r="L8" s="14"/>
      <c r="M8" s="14"/>
      <c r="N8" s="135" t="s">
        <v>6</v>
      </c>
      <c r="O8" s="135" t="s">
        <v>7</v>
      </c>
      <c r="P8" s="129"/>
      <c r="Q8" s="130"/>
      <c r="R8" s="154"/>
      <c r="S8" s="130"/>
      <c r="T8" s="132"/>
      <c r="U8" s="134"/>
    </row>
    <row r="9" spans="1:21" ht="14.25" customHeight="1">
      <c r="A9" s="135"/>
      <c r="B9" s="135"/>
      <c r="C9" s="115" t="s">
        <v>8</v>
      </c>
      <c r="D9" s="78" t="s">
        <v>2</v>
      </c>
      <c r="E9" s="115" t="s">
        <v>8</v>
      </c>
      <c r="F9" s="78" t="s">
        <v>2</v>
      </c>
      <c r="G9" s="137" t="s">
        <v>9</v>
      </c>
      <c r="H9" s="137" t="s">
        <v>58</v>
      </c>
      <c r="I9" s="79" t="s">
        <v>8</v>
      </c>
      <c r="J9" s="143" t="s">
        <v>132</v>
      </c>
      <c r="K9" s="143" t="s">
        <v>136</v>
      </c>
      <c r="L9" s="14"/>
      <c r="M9" s="14"/>
      <c r="N9" s="135"/>
      <c r="O9" s="135"/>
      <c r="P9" s="115" t="s">
        <v>8</v>
      </c>
      <c r="Q9" s="78" t="s">
        <v>2</v>
      </c>
      <c r="R9" s="115" t="s">
        <v>8</v>
      </c>
      <c r="S9" s="78" t="s">
        <v>2</v>
      </c>
      <c r="T9" s="137" t="s">
        <v>9</v>
      </c>
      <c r="U9" s="139" t="s">
        <v>100</v>
      </c>
    </row>
    <row r="10" spans="1:21" ht="14.25" customHeight="1">
      <c r="A10" s="136"/>
      <c r="B10" s="136"/>
      <c r="C10" s="114" t="s">
        <v>10</v>
      </c>
      <c r="D10" s="41" t="s">
        <v>11</v>
      </c>
      <c r="E10" s="114" t="s">
        <v>10</v>
      </c>
      <c r="F10" s="41" t="s">
        <v>11</v>
      </c>
      <c r="G10" s="145"/>
      <c r="H10" s="145"/>
      <c r="I10" s="114" t="s">
        <v>10</v>
      </c>
      <c r="J10" s="144"/>
      <c r="K10" s="144"/>
      <c r="L10" s="14"/>
      <c r="M10" s="14"/>
      <c r="N10" s="136"/>
      <c r="O10" s="136"/>
      <c r="P10" s="114" t="s">
        <v>10</v>
      </c>
      <c r="Q10" s="41" t="s">
        <v>11</v>
      </c>
      <c r="R10" s="114" t="s">
        <v>10</v>
      </c>
      <c r="S10" s="41" t="s">
        <v>11</v>
      </c>
      <c r="T10" s="138"/>
      <c r="U10" s="140"/>
    </row>
    <row r="11" spans="1:21" ht="14.25" customHeight="1">
      <c r="A11" s="50">
        <v>1</v>
      </c>
      <c r="B11" s="80" t="s">
        <v>19</v>
      </c>
      <c r="C11" s="52">
        <v>2054</v>
      </c>
      <c r="D11" s="54">
        <v>0.1400709219858156</v>
      </c>
      <c r="E11" s="52">
        <v>4316</v>
      </c>
      <c r="F11" s="54">
        <v>0.1275979305247598</v>
      </c>
      <c r="G11" s="100">
        <v>-0.5240963855421688</v>
      </c>
      <c r="H11" s="82">
        <v>0</v>
      </c>
      <c r="I11" s="52">
        <v>1517</v>
      </c>
      <c r="J11" s="53">
        <v>0.35398813447593946</v>
      </c>
      <c r="K11" s="84">
        <v>0</v>
      </c>
      <c r="L11" s="14"/>
      <c r="M11" s="14"/>
      <c r="N11" s="50">
        <v>1</v>
      </c>
      <c r="O11" s="80" t="s">
        <v>19</v>
      </c>
      <c r="P11" s="52">
        <v>14243</v>
      </c>
      <c r="Q11" s="54">
        <v>0.14531745788823933</v>
      </c>
      <c r="R11" s="52">
        <v>20670</v>
      </c>
      <c r="S11" s="54">
        <v>0.13077064208575062</v>
      </c>
      <c r="T11" s="109">
        <v>-0.31093372036768263</v>
      </c>
      <c r="U11" s="84">
        <v>0</v>
      </c>
    </row>
    <row r="12" spans="1:21" ht="14.25" customHeight="1">
      <c r="A12" s="85">
        <v>2</v>
      </c>
      <c r="B12" s="86" t="s">
        <v>21</v>
      </c>
      <c r="C12" s="60">
        <v>1732</v>
      </c>
      <c r="D12" s="62">
        <v>0.11811238406983088</v>
      </c>
      <c r="E12" s="60">
        <v>3619</v>
      </c>
      <c r="F12" s="62">
        <v>0.10699186991869919</v>
      </c>
      <c r="G12" s="101">
        <v>-0.5214147554573086</v>
      </c>
      <c r="H12" s="88">
        <v>1</v>
      </c>
      <c r="I12" s="60">
        <v>1506</v>
      </c>
      <c r="J12" s="61">
        <v>0.1500664010624171</v>
      </c>
      <c r="K12" s="90">
        <v>0</v>
      </c>
      <c r="L12" s="14"/>
      <c r="M12" s="14"/>
      <c r="N12" s="85">
        <v>2</v>
      </c>
      <c r="O12" s="86" t="s">
        <v>21</v>
      </c>
      <c r="P12" s="60">
        <v>12852</v>
      </c>
      <c r="Q12" s="62">
        <v>0.13112546294879251</v>
      </c>
      <c r="R12" s="60">
        <v>15023</v>
      </c>
      <c r="S12" s="62">
        <v>0.09504438103794056</v>
      </c>
      <c r="T12" s="110">
        <v>-0.14451174865206684</v>
      </c>
      <c r="U12" s="90">
        <v>1</v>
      </c>
    </row>
    <row r="13" spans="1:21" ht="14.25" customHeight="1">
      <c r="A13" s="58">
        <v>3</v>
      </c>
      <c r="B13" s="86" t="s">
        <v>20</v>
      </c>
      <c r="C13" s="60">
        <v>1033</v>
      </c>
      <c r="D13" s="62">
        <v>0.07044462629569012</v>
      </c>
      <c r="E13" s="60">
        <v>3916</v>
      </c>
      <c r="F13" s="62">
        <v>0.11577235772357723</v>
      </c>
      <c r="G13" s="101">
        <v>-0.7362104187946885</v>
      </c>
      <c r="H13" s="88">
        <v>-1</v>
      </c>
      <c r="I13" s="60">
        <v>863</v>
      </c>
      <c r="J13" s="61">
        <v>0.19698725376593273</v>
      </c>
      <c r="K13" s="90">
        <v>1</v>
      </c>
      <c r="L13" s="14"/>
      <c r="M13" s="14"/>
      <c r="N13" s="58">
        <v>3</v>
      </c>
      <c r="O13" s="86" t="s">
        <v>20</v>
      </c>
      <c r="P13" s="60">
        <v>9249</v>
      </c>
      <c r="Q13" s="62">
        <v>0.09436503320988032</v>
      </c>
      <c r="R13" s="60">
        <v>18852</v>
      </c>
      <c r="S13" s="62">
        <v>0.1192688991098486</v>
      </c>
      <c r="T13" s="110">
        <v>-0.5093889242520687</v>
      </c>
      <c r="U13" s="90">
        <v>-1</v>
      </c>
    </row>
    <row r="14" spans="1:21" ht="14.25" customHeight="1">
      <c r="A14" s="58">
        <v>4</v>
      </c>
      <c r="B14" s="86" t="s">
        <v>18</v>
      </c>
      <c r="C14" s="60">
        <v>1030</v>
      </c>
      <c r="D14" s="62">
        <v>0.07024004364429896</v>
      </c>
      <c r="E14" s="60">
        <v>1611</v>
      </c>
      <c r="F14" s="62">
        <v>0.04762749445676275</v>
      </c>
      <c r="G14" s="101">
        <v>-0.3606455617628802</v>
      </c>
      <c r="H14" s="88">
        <v>3</v>
      </c>
      <c r="I14" s="60">
        <v>885</v>
      </c>
      <c r="J14" s="61">
        <v>0.16384180790960445</v>
      </c>
      <c r="K14" s="90">
        <v>-1</v>
      </c>
      <c r="L14" s="14"/>
      <c r="M14" s="14"/>
      <c r="N14" s="58">
        <v>4</v>
      </c>
      <c r="O14" s="86" t="s">
        <v>34</v>
      </c>
      <c r="P14" s="60">
        <v>5928</v>
      </c>
      <c r="Q14" s="62">
        <v>0.06048177282605369</v>
      </c>
      <c r="R14" s="60">
        <v>7197</v>
      </c>
      <c r="S14" s="62">
        <v>0.04553247755641738</v>
      </c>
      <c r="T14" s="110">
        <v>-0.17632346811171318</v>
      </c>
      <c r="U14" s="90">
        <v>5</v>
      </c>
    </row>
    <row r="15" spans="1:21" ht="14.25" customHeight="1">
      <c r="A15" s="66">
        <v>5</v>
      </c>
      <c r="B15" s="91" t="s">
        <v>34</v>
      </c>
      <c r="C15" s="68">
        <v>983</v>
      </c>
      <c r="D15" s="70">
        <v>0.06703491543917076</v>
      </c>
      <c r="E15" s="68">
        <v>1558</v>
      </c>
      <c r="F15" s="70">
        <v>0.04606060606060606</v>
      </c>
      <c r="G15" s="102">
        <v>-0.36906290115532736</v>
      </c>
      <c r="H15" s="93">
        <v>3</v>
      </c>
      <c r="I15" s="68">
        <v>686</v>
      </c>
      <c r="J15" s="69">
        <v>0.4329446064139941</v>
      </c>
      <c r="K15" s="95">
        <v>0</v>
      </c>
      <c r="L15" s="14"/>
      <c r="M15" s="14"/>
      <c r="N15" s="66">
        <v>5</v>
      </c>
      <c r="O15" s="91" t="s">
        <v>18</v>
      </c>
      <c r="P15" s="68">
        <v>5822</v>
      </c>
      <c r="Q15" s="70">
        <v>0.05940028363584422</v>
      </c>
      <c r="R15" s="68">
        <v>7574</v>
      </c>
      <c r="S15" s="70">
        <v>0.04791760247496252</v>
      </c>
      <c r="T15" s="111">
        <v>-0.23131766569844203</v>
      </c>
      <c r="U15" s="95">
        <v>3</v>
      </c>
    </row>
    <row r="16" spans="1:21" ht="14.25" customHeight="1">
      <c r="A16" s="50">
        <v>6</v>
      </c>
      <c r="B16" s="80" t="s">
        <v>26</v>
      </c>
      <c r="C16" s="52">
        <v>871</v>
      </c>
      <c r="D16" s="54">
        <v>0.05939716312056738</v>
      </c>
      <c r="E16" s="52">
        <v>2062</v>
      </c>
      <c r="F16" s="54">
        <v>0.06096082779009608</v>
      </c>
      <c r="G16" s="100">
        <v>-0.5775945683802134</v>
      </c>
      <c r="H16" s="82">
        <v>-1</v>
      </c>
      <c r="I16" s="52">
        <v>389</v>
      </c>
      <c r="J16" s="53">
        <v>1.2390745501285347</v>
      </c>
      <c r="K16" s="84">
        <v>6</v>
      </c>
      <c r="L16" s="14"/>
      <c r="M16" s="14"/>
      <c r="N16" s="50">
        <v>6</v>
      </c>
      <c r="O16" s="80" t="s">
        <v>24</v>
      </c>
      <c r="P16" s="52">
        <v>4823</v>
      </c>
      <c r="Q16" s="54">
        <v>0.049207758154530525</v>
      </c>
      <c r="R16" s="52">
        <v>6418</v>
      </c>
      <c r="S16" s="54">
        <v>0.04060406293693021</v>
      </c>
      <c r="T16" s="109">
        <v>-0.24851978809598008</v>
      </c>
      <c r="U16" s="84">
        <v>4</v>
      </c>
    </row>
    <row r="17" spans="1:21" ht="14.25" customHeight="1">
      <c r="A17" s="58">
        <v>7</v>
      </c>
      <c r="B17" s="86" t="s">
        <v>24</v>
      </c>
      <c r="C17" s="60">
        <v>832</v>
      </c>
      <c r="D17" s="62">
        <v>0.05673758865248227</v>
      </c>
      <c r="E17" s="60">
        <v>1338</v>
      </c>
      <c r="F17" s="62">
        <v>0.039556541019955656</v>
      </c>
      <c r="G17" s="101">
        <v>-0.37817638266068765</v>
      </c>
      <c r="H17" s="88">
        <v>3</v>
      </c>
      <c r="I17" s="60">
        <v>586</v>
      </c>
      <c r="J17" s="61">
        <v>0.41979522184300344</v>
      </c>
      <c r="K17" s="90">
        <v>-1</v>
      </c>
      <c r="L17" s="14"/>
      <c r="M17" s="14"/>
      <c r="N17" s="58">
        <v>7</v>
      </c>
      <c r="O17" s="86" t="s">
        <v>23</v>
      </c>
      <c r="P17" s="60">
        <v>4538</v>
      </c>
      <c r="Q17" s="62">
        <v>0.046299980614816404</v>
      </c>
      <c r="R17" s="60">
        <v>9840</v>
      </c>
      <c r="S17" s="62">
        <v>0.06225365835141684</v>
      </c>
      <c r="T17" s="110">
        <v>-0.5388211382113821</v>
      </c>
      <c r="U17" s="90">
        <v>-2</v>
      </c>
    </row>
    <row r="18" spans="1:21" ht="14.25" customHeight="1">
      <c r="A18" s="58">
        <v>8</v>
      </c>
      <c r="B18" s="86" t="s">
        <v>23</v>
      </c>
      <c r="C18" s="60">
        <v>783</v>
      </c>
      <c r="D18" s="62">
        <v>0.05339607201309329</v>
      </c>
      <c r="E18" s="60">
        <v>1707</v>
      </c>
      <c r="F18" s="62">
        <v>0.050465631929046566</v>
      </c>
      <c r="G18" s="101">
        <v>-0.5413005272407733</v>
      </c>
      <c r="H18" s="88">
        <v>-2</v>
      </c>
      <c r="I18" s="60">
        <v>549</v>
      </c>
      <c r="J18" s="61">
        <v>0.42622950819672134</v>
      </c>
      <c r="K18" s="90">
        <v>0</v>
      </c>
      <c r="L18" s="14"/>
      <c r="M18" s="14"/>
      <c r="N18" s="58">
        <v>8</v>
      </c>
      <c r="O18" s="86" t="s">
        <v>35</v>
      </c>
      <c r="P18" s="60">
        <v>4404</v>
      </c>
      <c r="Q18" s="62">
        <v>0.04493281503474029</v>
      </c>
      <c r="R18" s="60">
        <v>5148</v>
      </c>
      <c r="S18" s="62">
        <v>0.03256929199116808</v>
      </c>
      <c r="T18" s="110">
        <v>-0.1445221445221445</v>
      </c>
      <c r="U18" s="90">
        <v>4</v>
      </c>
    </row>
    <row r="19" spans="1:21" ht="14.25" customHeight="1">
      <c r="A19" s="58">
        <v>9</v>
      </c>
      <c r="B19" s="86" t="s">
        <v>31</v>
      </c>
      <c r="C19" s="60">
        <v>678</v>
      </c>
      <c r="D19" s="62">
        <v>0.046235679214402615</v>
      </c>
      <c r="E19" s="60">
        <v>1469</v>
      </c>
      <c r="F19" s="62">
        <v>0.04342941611234294</v>
      </c>
      <c r="G19" s="101">
        <v>-0.5384615384615384</v>
      </c>
      <c r="H19" s="88">
        <v>0</v>
      </c>
      <c r="I19" s="60">
        <v>456</v>
      </c>
      <c r="J19" s="61">
        <v>0.48684210526315796</v>
      </c>
      <c r="K19" s="90">
        <v>1</v>
      </c>
      <c r="L19" s="14"/>
      <c r="M19" s="14"/>
      <c r="N19" s="58">
        <v>9</v>
      </c>
      <c r="O19" s="86" t="s">
        <v>26</v>
      </c>
      <c r="P19" s="60">
        <v>4359</v>
      </c>
      <c r="Q19" s="62">
        <v>0.04447369226531175</v>
      </c>
      <c r="R19" s="60">
        <v>8266</v>
      </c>
      <c r="S19" s="62">
        <v>0.052295603651708496</v>
      </c>
      <c r="T19" s="110">
        <v>-0.4726590854101137</v>
      </c>
      <c r="U19" s="90">
        <v>-3</v>
      </c>
    </row>
    <row r="20" spans="1:21" ht="14.25" customHeight="1">
      <c r="A20" s="66">
        <v>10</v>
      </c>
      <c r="B20" s="91" t="s">
        <v>35</v>
      </c>
      <c r="C20" s="68">
        <v>670</v>
      </c>
      <c r="D20" s="70">
        <v>0.04569012547735952</v>
      </c>
      <c r="E20" s="68">
        <v>832</v>
      </c>
      <c r="F20" s="70">
        <v>0.02459719142645972</v>
      </c>
      <c r="G20" s="102">
        <v>-0.19471153846153844</v>
      </c>
      <c r="H20" s="93">
        <v>5</v>
      </c>
      <c r="I20" s="68">
        <v>439</v>
      </c>
      <c r="J20" s="69">
        <v>0.5261958997722096</v>
      </c>
      <c r="K20" s="95">
        <v>1</v>
      </c>
      <c r="L20" s="14"/>
      <c r="M20" s="14"/>
      <c r="N20" s="66">
        <v>10</v>
      </c>
      <c r="O20" s="91" t="s">
        <v>36</v>
      </c>
      <c r="P20" s="68">
        <v>3798</v>
      </c>
      <c r="Q20" s="70">
        <v>0.03874996173976922</v>
      </c>
      <c r="R20" s="68">
        <v>4710</v>
      </c>
      <c r="S20" s="70">
        <v>0.029798245003574524</v>
      </c>
      <c r="T20" s="111">
        <v>-0.1936305732484076</v>
      </c>
      <c r="U20" s="95">
        <v>4</v>
      </c>
    </row>
    <row r="21" spans="1:21" ht="14.25" customHeight="1">
      <c r="A21" s="50">
        <v>11</v>
      </c>
      <c r="B21" s="80" t="s">
        <v>22</v>
      </c>
      <c r="C21" s="52">
        <v>590</v>
      </c>
      <c r="D21" s="54">
        <v>0.04023458810692853</v>
      </c>
      <c r="E21" s="52">
        <v>2367</v>
      </c>
      <c r="F21" s="54">
        <v>0.06997782705099778</v>
      </c>
      <c r="G21" s="100">
        <v>-0.750739332488382</v>
      </c>
      <c r="H21" s="82">
        <v>-7</v>
      </c>
      <c r="I21" s="52">
        <v>527</v>
      </c>
      <c r="J21" s="53">
        <v>0.11954459203036061</v>
      </c>
      <c r="K21" s="84">
        <v>-2</v>
      </c>
      <c r="L21" s="14"/>
      <c r="M21" s="14"/>
      <c r="N21" s="50">
        <v>11</v>
      </c>
      <c r="O21" s="80" t="s">
        <v>31</v>
      </c>
      <c r="P21" s="52">
        <v>3665</v>
      </c>
      <c r="Q21" s="54">
        <v>0.03739299888790262</v>
      </c>
      <c r="R21" s="52">
        <v>7638</v>
      </c>
      <c r="S21" s="54">
        <v>0.04832250431789856</v>
      </c>
      <c r="T21" s="109">
        <v>-0.5201623461639173</v>
      </c>
      <c r="U21" s="84">
        <v>-4</v>
      </c>
    </row>
    <row r="22" spans="1:21" ht="14.25" customHeight="1">
      <c r="A22" s="58">
        <v>12</v>
      </c>
      <c r="B22" s="86" t="s">
        <v>36</v>
      </c>
      <c r="C22" s="60">
        <v>455</v>
      </c>
      <c r="D22" s="62">
        <v>0.03102836879432624</v>
      </c>
      <c r="E22" s="60">
        <v>713</v>
      </c>
      <c r="F22" s="62">
        <v>0.02107908351810791</v>
      </c>
      <c r="G22" s="101">
        <v>-0.361851332398317</v>
      </c>
      <c r="H22" s="88">
        <v>5</v>
      </c>
      <c r="I22" s="60">
        <v>576</v>
      </c>
      <c r="J22" s="61">
        <v>-0.21006944444444442</v>
      </c>
      <c r="K22" s="90">
        <v>-5</v>
      </c>
      <c r="L22" s="14"/>
      <c r="M22" s="14"/>
      <c r="N22" s="58">
        <v>12</v>
      </c>
      <c r="O22" s="86" t="s">
        <v>22</v>
      </c>
      <c r="P22" s="60">
        <v>3415</v>
      </c>
      <c r="Q22" s="62">
        <v>0.03484231683552182</v>
      </c>
      <c r="R22" s="60">
        <v>9910</v>
      </c>
      <c r="S22" s="62">
        <v>0.06269651974212814</v>
      </c>
      <c r="T22" s="110">
        <v>-0.6553985872855701</v>
      </c>
      <c r="U22" s="90">
        <v>-8</v>
      </c>
    </row>
    <row r="23" spans="1:21" ht="14.25" customHeight="1">
      <c r="A23" s="58">
        <v>13</v>
      </c>
      <c r="B23" s="86" t="s">
        <v>29</v>
      </c>
      <c r="C23" s="60">
        <v>439</v>
      </c>
      <c r="D23" s="62">
        <v>0.029937261320240043</v>
      </c>
      <c r="E23" s="60">
        <v>1068</v>
      </c>
      <c r="F23" s="62">
        <v>0.03157427937915743</v>
      </c>
      <c r="G23" s="101">
        <v>-0.5889513108614233</v>
      </c>
      <c r="H23" s="88">
        <v>-1</v>
      </c>
      <c r="I23" s="60">
        <v>281</v>
      </c>
      <c r="J23" s="61">
        <v>0.5622775800711743</v>
      </c>
      <c r="K23" s="90">
        <v>0</v>
      </c>
      <c r="L23" s="14"/>
      <c r="M23" s="14"/>
      <c r="N23" s="58">
        <v>13</v>
      </c>
      <c r="O23" s="86" t="s">
        <v>29</v>
      </c>
      <c r="P23" s="60">
        <v>2846</v>
      </c>
      <c r="Q23" s="62">
        <v>0.029036964484303103</v>
      </c>
      <c r="R23" s="60">
        <v>4844</v>
      </c>
      <c r="S23" s="62">
        <v>0.030646008237221866</v>
      </c>
      <c r="T23" s="110">
        <v>-0.41246903385631706</v>
      </c>
      <c r="U23" s="90">
        <v>0</v>
      </c>
    </row>
    <row r="24" spans="1:21" ht="14.25" customHeight="1">
      <c r="A24" s="58">
        <v>14</v>
      </c>
      <c r="B24" s="86" t="s">
        <v>25</v>
      </c>
      <c r="C24" s="60">
        <v>340</v>
      </c>
      <c r="D24" s="62">
        <v>0.0231860338243317</v>
      </c>
      <c r="E24" s="60">
        <v>1169</v>
      </c>
      <c r="F24" s="62">
        <v>0.034560236511456024</v>
      </c>
      <c r="G24" s="101">
        <v>-0.7091531223267751</v>
      </c>
      <c r="H24" s="88">
        <v>-3</v>
      </c>
      <c r="I24" s="60">
        <v>234</v>
      </c>
      <c r="J24" s="61">
        <v>0.45299145299145294</v>
      </c>
      <c r="K24" s="90">
        <v>0</v>
      </c>
      <c r="L24" s="14"/>
      <c r="M24" s="14"/>
      <c r="N24" s="58">
        <v>14</v>
      </c>
      <c r="O24" s="86" t="s">
        <v>25</v>
      </c>
      <c r="P24" s="60">
        <v>2757</v>
      </c>
      <c r="Q24" s="62">
        <v>0.028128921673655535</v>
      </c>
      <c r="R24" s="60">
        <v>5312</v>
      </c>
      <c r="S24" s="62">
        <v>0.033606852963691695</v>
      </c>
      <c r="T24" s="110">
        <v>-0.48098644578313254</v>
      </c>
      <c r="U24" s="90">
        <v>-3</v>
      </c>
    </row>
    <row r="25" spans="1:21" ht="14.25" customHeight="1">
      <c r="A25" s="66">
        <v>15</v>
      </c>
      <c r="B25" s="91" t="s">
        <v>52</v>
      </c>
      <c r="C25" s="68">
        <v>334</v>
      </c>
      <c r="D25" s="70">
        <v>0.022776868521549372</v>
      </c>
      <c r="E25" s="68">
        <v>937</v>
      </c>
      <c r="F25" s="70">
        <v>0.02770140428677014</v>
      </c>
      <c r="G25" s="102">
        <v>-0.6435432230522946</v>
      </c>
      <c r="H25" s="93">
        <v>-2</v>
      </c>
      <c r="I25" s="68">
        <v>174</v>
      </c>
      <c r="J25" s="69">
        <v>0.9195402298850575</v>
      </c>
      <c r="K25" s="95">
        <v>1</v>
      </c>
      <c r="L25" s="14"/>
      <c r="M25" s="14"/>
      <c r="N25" s="66">
        <v>15</v>
      </c>
      <c r="O25" s="91" t="s">
        <v>52</v>
      </c>
      <c r="P25" s="68">
        <v>2191</v>
      </c>
      <c r="Q25" s="70">
        <v>0.02235417750706539</v>
      </c>
      <c r="R25" s="68">
        <v>3264</v>
      </c>
      <c r="S25" s="70">
        <v>0.02064999398973827</v>
      </c>
      <c r="T25" s="111">
        <v>-0.3287377450980392</v>
      </c>
      <c r="U25" s="95">
        <v>0</v>
      </c>
    </row>
    <row r="26" spans="1:21" ht="14.25" customHeight="1">
      <c r="A26" s="50">
        <v>16</v>
      </c>
      <c r="B26" s="80" t="s">
        <v>28</v>
      </c>
      <c r="C26" s="52">
        <v>263</v>
      </c>
      <c r="D26" s="54">
        <v>0.017935079105291872</v>
      </c>
      <c r="E26" s="52">
        <v>652</v>
      </c>
      <c r="F26" s="54">
        <v>0.01927568366592757</v>
      </c>
      <c r="G26" s="100">
        <v>-0.5966257668711656</v>
      </c>
      <c r="H26" s="82">
        <v>2</v>
      </c>
      <c r="I26" s="52">
        <v>92</v>
      </c>
      <c r="J26" s="53">
        <v>1.858695652173913</v>
      </c>
      <c r="K26" s="84">
        <v>3</v>
      </c>
      <c r="L26" s="14"/>
      <c r="M26" s="14"/>
      <c r="N26" s="50">
        <v>16</v>
      </c>
      <c r="O26" s="80" t="s">
        <v>30</v>
      </c>
      <c r="P26" s="52">
        <v>2134</v>
      </c>
      <c r="Q26" s="54">
        <v>0.021772621999122565</v>
      </c>
      <c r="R26" s="52">
        <v>3246</v>
      </c>
      <c r="S26" s="54">
        <v>0.020536115346412507</v>
      </c>
      <c r="T26" s="109">
        <v>-0.34257547751078254</v>
      </c>
      <c r="U26" s="84">
        <v>1</v>
      </c>
    </row>
    <row r="27" spans="1:21" ht="14.25" customHeight="1">
      <c r="A27" s="58">
        <v>17</v>
      </c>
      <c r="B27" s="86" t="s">
        <v>27</v>
      </c>
      <c r="C27" s="60">
        <v>236</v>
      </c>
      <c r="D27" s="62">
        <v>0.01609383524277141</v>
      </c>
      <c r="E27" s="60">
        <v>615</v>
      </c>
      <c r="F27" s="62">
        <v>0.01818181818181818</v>
      </c>
      <c r="G27" s="101">
        <v>-0.616260162601626</v>
      </c>
      <c r="H27" s="88">
        <v>2</v>
      </c>
      <c r="I27" s="60">
        <v>178</v>
      </c>
      <c r="J27" s="61">
        <v>0.3258426966292134</v>
      </c>
      <c r="K27" s="90">
        <v>-2</v>
      </c>
      <c r="L27" s="14"/>
      <c r="M27" s="14"/>
      <c r="N27" s="58">
        <v>17</v>
      </c>
      <c r="O27" s="86" t="s">
        <v>27</v>
      </c>
      <c r="P27" s="60">
        <v>1914</v>
      </c>
      <c r="Q27" s="62">
        <v>0.019528021793027456</v>
      </c>
      <c r="R27" s="60">
        <v>3070</v>
      </c>
      <c r="S27" s="62">
        <v>0.019422635278338384</v>
      </c>
      <c r="T27" s="110">
        <v>-0.3765472312703583</v>
      </c>
      <c r="U27" s="90">
        <v>1</v>
      </c>
    </row>
    <row r="28" spans="1:21" ht="14.25" customHeight="1">
      <c r="A28" s="58">
        <v>18</v>
      </c>
      <c r="B28" s="86" t="s">
        <v>30</v>
      </c>
      <c r="C28" s="60">
        <v>232</v>
      </c>
      <c r="D28" s="62">
        <v>0.015821058374249863</v>
      </c>
      <c r="E28" s="60">
        <v>897</v>
      </c>
      <c r="F28" s="62">
        <v>0.026518847006651886</v>
      </c>
      <c r="G28" s="101">
        <v>-0.7413600891861761</v>
      </c>
      <c r="H28" s="88">
        <v>-4</v>
      </c>
      <c r="I28" s="60">
        <v>172</v>
      </c>
      <c r="J28" s="61">
        <v>0.34883720930232553</v>
      </c>
      <c r="K28" s="90">
        <v>-1</v>
      </c>
      <c r="L28" s="14"/>
      <c r="M28" s="14"/>
      <c r="N28" s="58">
        <v>18</v>
      </c>
      <c r="O28" s="86" t="s">
        <v>28</v>
      </c>
      <c r="P28" s="60">
        <v>1608</v>
      </c>
      <c r="Q28" s="62">
        <v>0.01640598696091335</v>
      </c>
      <c r="R28" s="60">
        <v>2895</v>
      </c>
      <c r="S28" s="62">
        <v>0.018315481801560136</v>
      </c>
      <c r="T28" s="110">
        <v>-0.44455958549222796</v>
      </c>
      <c r="U28" s="90">
        <v>1</v>
      </c>
    </row>
    <row r="29" spans="1:21" ht="14.25" customHeight="1">
      <c r="A29" s="58">
        <v>19</v>
      </c>
      <c r="B29" s="86" t="s">
        <v>33</v>
      </c>
      <c r="C29" s="60">
        <v>202</v>
      </c>
      <c r="D29" s="62">
        <v>0.013775231860338244</v>
      </c>
      <c r="E29" s="60">
        <v>412</v>
      </c>
      <c r="F29" s="62">
        <v>0.012180339985218034</v>
      </c>
      <c r="G29" s="101">
        <v>-0.5097087378640777</v>
      </c>
      <c r="H29" s="88">
        <v>1</v>
      </c>
      <c r="I29" s="60">
        <v>66</v>
      </c>
      <c r="J29" s="61">
        <v>2.0606060606060606</v>
      </c>
      <c r="K29" s="90">
        <v>1</v>
      </c>
      <c r="N29" s="58">
        <v>19</v>
      </c>
      <c r="O29" s="86" t="s">
        <v>92</v>
      </c>
      <c r="P29" s="60">
        <v>1139</v>
      </c>
      <c r="Q29" s="62">
        <v>0.011620907430646955</v>
      </c>
      <c r="R29" s="60">
        <v>1427</v>
      </c>
      <c r="S29" s="62">
        <v>0.009028045779214617</v>
      </c>
      <c r="T29" s="110">
        <v>-0.20182200420462504</v>
      </c>
      <c r="U29" s="90">
        <v>3</v>
      </c>
    </row>
    <row r="30" spans="1:21" ht="14.25" customHeight="1">
      <c r="A30" s="66">
        <v>20</v>
      </c>
      <c r="B30" s="91" t="s">
        <v>92</v>
      </c>
      <c r="C30" s="68">
        <v>141</v>
      </c>
      <c r="D30" s="70">
        <v>0.009615384615384616</v>
      </c>
      <c r="E30" s="68">
        <v>315</v>
      </c>
      <c r="F30" s="70">
        <v>0.009312638580931265</v>
      </c>
      <c r="G30" s="102">
        <v>-0.5523809523809524</v>
      </c>
      <c r="H30" s="93">
        <v>1</v>
      </c>
      <c r="I30" s="68">
        <v>117</v>
      </c>
      <c r="J30" s="69">
        <v>0.20512820512820507</v>
      </c>
      <c r="K30" s="95">
        <v>-2</v>
      </c>
      <c r="N30" s="66">
        <v>20</v>
      </c>
      <c r="O30" s="91" t="s">
        <v>32</v>
      </c>
      <c r="P30" s="68">
        <v>870</v>
      </c>
      <c r="Q30" s="70">
        <v>0.008876373542285206</v>
      </c>
      <c r="R30" s="68">
        <v>1461</v>
      </c>
      <c r="S30" s="70">
        <v>0.00924314988327439</v>
      </c>
      <c r="T30" s="111">
        <v>-0.4045174537987679</v>
      </c>
      <c r="U30" s="95">
        <v>1</v>
      </c>
    </row>
    <row r="31" spans="1:21" ht="14.25" customHeight="1">
      <c r="A31" s="120" t="s">
        <v>50</v>
      </c>
      <c r="B31" s="121"/>
      <c r="C31" s="3">
        <f>SUM(C11:C30)</f>
        <v>13898</v>
      </c>
      <c r="D31" s="6">
        <f>C31/C33</f>
        <v>0.9477632296781233</v>
      </c>
      <c r="E31" s="3">
        <f>SUM(E11:E30)</f>
        <v>31573</v>
      </c>
      <c r="F31" s="6">
        <f>E31/E33</f>
        <v>0.9334220251293422</v>
      </c>
      <c r="G31" s="17">
        <f>C31/E31-1</f>
        <v>-0.5598137649257277</v>
      </c>
      <c r="H31" s="17"/>
      <c r="I31" s="3">
        <f>SUM(I11:I30)</f>
        <v>10293</v>
      </c>
      <c r="J31" s="18">
        <f>C31/I31-1</f>
        <v>0.3502380258428057</v>
      </c>
      <c r="K31" s="19"/>
      <c r="N31" s="120" t="s">
        <v>50</v>
      </c>
      <c r="O31" s="121"/>
      <c r="P31" s="3">
        <f>SUM(P11:P30)</f>
        <v>92555</v>
      </c>
      <c r="Q31" s="6">
        <f>P31/P33</f>
        <v>0.9443135094324222</v>
      </c>
      <c r="R31" s="3">
        <f>SUM(R11:R30)</f>
        <v>146765</v>
      </c>
      <c r="S31" s="6">
        <f>R31/R33</f>
        <v>0.9285221715391964</v>
      </c>
      <c r="T31" s="17">
        <f>P31/R31-1</f>
        <v>-0.3693659932545226</v>
      </c>
      <c r="U31" s="106"/>
    </row>
    <row r="32" spans="1:21" ht="14.25" customHeight="1">
      <c r="A32" s="120" t="s">
        <v>12</v>
      </c>
      <c r="B32" s="121"/>
      <c r="C32" s="3">
        <f>C33-SUM(C11:C30)</f>
        <v>766</v>
      </c>
      <c r="D32" s="6">
        <f>C32/C33</f>
        <v>0.05223677032187671</v>
      </c>
      <c r="E32" s="3">
        <f>E33-SUM(E11:E30)</f>
        <v>2252</v>
      </c>
      <c r="F32" s="6">
        <f>E32/E33</f>
        <v>0.0665779748706578</v>
      </c>
      <c r="G32" s="17">
        <f>C32/E32-1</f>
        <v>-0.6598579040852576</v>
      </c>
      <c r="H32" s="17"/>
      <c r="I32" s="3">
        <f>I33-SUM(I11:I30)</f>
        <v>556</v>
      </c>
      <c r="J32" s="18">
        <f>C32/I32-1</f>
        <v>0.3776978417266188</v>
      </c>
      <c r="K32" s="19"/>
      <c r="N32" s="120" t="s">
        <v>12</v>
      </c>
      <c r="O32" s="121"/>
      <c r="P32" s="3">
        <f>P33-SUM(P11:P30)</f>
        <v>5458</v>
      </c>
      <c r="Q32" s="6">
        <f>P32/P33</f>
        <v>0.05568649056757777</v>
      </c>
      <c r="R32" s="3">
        <f>R33-SUM(R11:R30)</f>
        <v>11298</v>
      </c>
      <c r="S32" s="6">
        <f>R32/R33</f>
        <v>0.0714778284608036</v>
      </c>
      <c r="T32" s="17">
        <f>P32/R32-1</f>
        <v>-0.5169056470171711</v>
      </c>
      <c r="U32" s="107"/>
    </row>
    <row r="33" spans="1:21" ht="14.25" customHeight="1">
      <c r="A33" s="122" t="s">
        <v>38</v>
      </c>
      <c r="B33" s="123"/>
      <c r="C33" s="24">
        <v>14664</v>
      </c>
      <c r="D33" s="98">
        <v>1</v>
      </c>
      <c r="E33" s="24">
        <v>33825</v>
      </c>
      <c r="F33" s="98">
        <v>0.9986104951958611</v>
      </c>
      <c r="G33" s="20">
        <v>-0.5664745011086474</v>
      </c>
      <c r="H33" s="20"/>
      <c r="I33" s="24">
        <v>10849</v>
      </c>
      <c r="J33" s="44">
        <v>0.3516453129320676</v>
      </c>
      <c r="K33" s="99"/>
      <c r="L33" s="14"/>
      <c r="M33" s="14"/>
      <c r="N33" s="122" t="s">
        <v>38</v>
      </c>
      <c r="O33" s="123"/>
      <c r="P33" s="24">
        <v>98013</v>
      </c>
      <c r="Q33" s="98">
        <v>1</v>
      </c>
      <c r="R33" s="24">
        <v>158063</v>
      </c>
      <c r="S33" s="98">
        <v>1</v>
      </c>
      <c r="T33" s="108">
        <v>-0.37991180731733554</v>
      </c>
      <c r="U33" s="99"/>
    </row>
    <row r="34" spans="1:14" ht="14.25" customHeight="1">
      <c r="A34" t="s">
        <v>84</v>
      </c>
      <c r="N34" t="s">
        <v>84</v>
      </c>
    </row>
    <row r="35" spans="1:14" ht="15">
      <c r="A35" s="9" t="s">
        <v>86</v>
      </c>
      <c r="N35" s="9" t="s">
        <v>86</v>
      </c>
    </row>
    <row r="37" ht="15">
      <c r="V37" s="49"/>
    </row>
    <row r="39" spans="1:21" ht="15">
      <c r="A39" s="146" t="s">
        <v>141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"/>
      <c r="M39" s="21"/>
      <c r="N39" s="146" t="s">
        <v>105</v>
      </c>
      <c r="O39" s="146"/>
      <c r="P39" s="146"/>
      <c r="Q39" s="146"/>
      <c r="R39" s="146"/>
      <c r="S39" s="146"/>
      <c r="T39" s="146"/>
      <c r="U39" s="146"/>
    </row>
    <row r="40" spans="1:21" ht="15">
      <c r="A40" s="147" t="s">
        <v>142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"/>
      <c r="M40" s="21"/>
      <c r="N40" s="147" t="s">
        <v>106</v>
      </c>
      <c r="O40" s="147"/>
      <c r="P40" s="147"/>
      <c r="Q40" s="147"/>
      <c r="R40" s="147"/>
      <c r="S40" s="147"/>
      <c r="T40" s="147"/>
      <c r="U40" s="14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8" t="s">
        <v>0</v>
      </c>
      <c r="B42" s="148" t="s">
        <v>49</v>
      </c>
      <c r="C42" s="150" t="s">
        <v>127</v>
      </c>
      <c r="D42" s="151"/>
      <c r="E42" s="151"/>
      <c r="F42" s="151"/>
      <c r="G42" s="151"/>
      <c r="H42" s="152"/>
      <c r="I42" s="150" t="s">
        <v>118</v>
      </c>
      <c r="J42" s="151"/>
      <c r="K42" s="152"/>
      <c r="L42" s="14"/>
      <c r="M42" s="14"/>
      <c r="N42" s="148" t="s">
        <v>0</v>
      </c>
      <c r="O42" s="148" t="s">
        <v>49</v>
      </c>
      <c r="P42" s="150" t="s">
        <v>128</v>
      </c>
      <c r="Q42" s="151"/>
      <c r="R42" s="151"/>
      <c r="S42" s="151"/>
      <c r="T42" s="151"/>
      <c r="U42" s="152"/>
    </row>
    <row r="43" spans="1:21" ht="15">
      <c r="A43" s="149"/>
      <c r="B43" s="149"/>
      <c r="C43" s="170" t="s">
        <v>129</v>
      </c>
      <c r="D43" s="171"/>
      <c r="E43" s="171"/>
      <c r="F43" s="171"/>
      <c r="G43" s="171"/>
      <c r="H43" s="172"/>
      <c r="I43" s="124" t="s">
        <v>119</v>
      </c>
      <c r="J43" s="125"/>
      <c r="K43" s="126"/>
      <c r="L43" s="14"/>
      <c r="M43" s="14"/>
      <c r="N43" s="149"/>
      <c r="O43" s="149"/>
      <c r="P43" s="124" t="s">
        <v>130</v>
      </c>
      <c r="Q43" s="125"/>
      <c r="R43" s="125"/>
      <c r="S43" s="125"/>
      <c r="T43" s="125"/>
      <c r="U43" s="126"/>
    </row>
    <row r="44" spans="1:21" ht="15" customHeight="1">
      <c r="A44" s="149"/>
      <c r="B44" s="149"/>
      <c r="C44" s="127">
        <v>2020</v>
      </c>
      <c r="D44" s="128"/>
      <c r="E44" s="153">
        <v>2019</v>
      </c>
      <c r="F44" s="128"/>
      <c r="G44" s="131" t="s">
        <v>5</v>
      </c>
      <c r="H44" s="141" t="s">
        <v>57</v>
      </c>
      <c r="I44" s="155">
        <v>2020</v>
      </c>
      <c r="J44" s="142" t="s">
        <v>131</v>
      </c>
      <c r="K44" s="141" t="s">
        <v>135</v>
      </c>
      <c r="L44" s="14"/>
      <c r="M44" s="14"/>
      <c r="N44" s="149"/>
      <c r="O44" s="149"/>
      <c r="P44" s="127">
        <v>2020</v>
      </c>
      <c r="Q44" s="128"/>
      <c r="R44" s="127">
        <v>2019</v>
      </c>
      <c r="S44" s="128"/>
      <c r="T44" s="131" t="s">
        <v>5</v>
      </c>
      <c r="U44" s="133" t="s">
        <v>99</v>
      </c>
    </row>
    <row r="45" spans="1:21" ht="15" customHeight="1">
      <c r="A45" s="135" t="s">
        <v>6</v>
      </c>
      <c r="B45" s="135" t="s">
        <v>49</v>
      </c>
      <c r="C45" s="129"/>
      <c r="D45" s="130"/>
      <c r="E45" s="154"/>
      <c r="F45" s="130"/>
      <c r="G45" s="132"/>
      <c r="H45" s="142"/>
      <c r="I45" s="155"/>
      <c r="J45" s="142"/>
      <c r="K45" s="142"/>
      <c r="L45" s="14"/>
      <c r="M45" s="14"/>
      <c r="N45" s="135" t="s">
        <v>6</v>
      </c>
      <c r="O45" s="135" t="s">
        <v>49</v>
      </c>
      <c r="P45" s="129"/>
      <c r="Q45" s="130"/>
      <c r="R45" s="129"/>
      <c r="S45" s="130"/>
      <c r="T45" s="132"/>
      <c r="U45" s="134"/>
    </row>
    <row r="46" spans="1:21" ht="15" customHeight="1">
      <c r="A46" s="135"/>
      <c r="B46" s="135"/>
      <c r="C46" s="115" t="s">
        <v>8</v>
      </c>
      <c r="D46" s="78" t="s">
        <v>2</v>
      </c>
      <c r="E46" s="115" t="s">
        <v>8</v>
      </c>
      <c r="F46" s="78" t="s">
        <v>2</v>
      </c>
      <c r="G46" s="137" t="s">
        <v>9</v>
      </c>
      <c r="H46" s="137" t="s">
        <v>58</v>
      </c>
      <c r="I46" s="79" t="s">
        <v>8</v>
      </c>
      <c r="J46" s="143" t="s">
        <v>132</v>
      </c>
      <c r="K46" s="143" t="s">
        <v>136</v>
      </c>
      <c r="L46" s="14"/>
      <c r="M46" s="14"/>
      <c r="N46" s="135"/>
      <c r="O46" s="135"/>
      <c r="P46" s="115" t="s">
        <v>8</v>
      </c>
      <c r="Q46" s="78" t="s">
        <v>2</v>
      </c>
      <c r="R46" s="115" t="s">
        <v>8</v>
      </c>
      <c r="S46" s="78" t="s">
        <v>2</v>
      </c>
      <c r="T46" s="137" t="s">
        <v>9</v>
      </c>
      <c r="U46" s="139" t="s">
        <v>100</v>
      </c>
    </row>
    <row r="47" spans="1:21" ht="15" customHeight="1">
      <c r="A47" s="136"/>
      <c r="B47" s="136"/>
      <c r="C47" s="114" t="s">
        <v>10</v>
      </c>
      <c r="D47" s="41" t="s">
        <v>11</v>
      </c>
      <c r="E47" s="114" t="s">
        <v>10</v>
      </c>
      <c r="F47" s="41" t="s">
        <v>11</v>
      </c>
      <c r="G47" s="145"/>
      <c r="H47" s="145"/>
      <c r="I47" s="114" t="s">
        <v>10</v>
      </c>
      <c r="J47" s="144"/>
      <c r="K47" s="144"/>
      <c r="L47" s="14"/>
      <c r="M47" s="14"/>
      <c r="N47" s="136"/>
      <c r="O47" s="136"/>
      <c r="P47" s="114" t="s">
        <v>10</v>
      </c>
      <c r="Q47" s="41" t="s">
        <v>11</v>
      </c>
      <c r="R47" s="114" t="s">
        <v>10</v>
      </c>
      <c r="S47" s="41" t="s">
        <v>11</v>
      </c>
      <c r="T47" s="138"/>
      <c r="U47" s="140"/>
    </row>
    <row r="48" spans="1:21" ht="15">
      <c r="A48" s="50">
        <v>1</v>
      </c>
      <c r="B48" s="80" t="s">
        <v>39</v>
      </c>
      <c r="C48" s="52">
        <v>579</v>
      </c>
      <c r="D48" s="57">
        <v>0.039484451718494275</v>
      </c>
      <c r="E48" s="52">
        <v>1487</v>
      </c>
      <c r="F48" s="57">
        <v>0.043961566888396156</v>
      </c>
      <c r="G48" s="81">
        <v>-0.6106254203093477</v>
      </c>
      <c r="H48" s="82">
        <v>0</v>
      </c>
      <c r="I48" s="52">
        <v>536</v>
      </c>
      <c r="J48" s="83">
        <v>0.08022388059701502</v>
      </c>
      <c r="K48" s="84">
        <v>1</v>
      </c>
      <c r="L48" s="14"/>
      <c r="M48" s="14"/>
      <c r="N48" s="50">
        <v>1</v>
      </c>
      <c r="O48" s="80" t="s">
        <v>60</v>
      </c>
      <c r="P48" s="52">
        <v>4834</v>
      </c>
      <c r="Q48" s="57">
        <v>0.04931998816483528</v>
      </c>
      <c r="R48" s="52">
        <v>3954</v>
      </c>
      <c r="S48" s="57">
        <v>0.0250153419838925</v>
      </c>
      <c r="T48" s="55">
        <v>0.22255943348507845</v>
      </c>
      <c r="U48" s="84">
        <v>4</v>
      </c>
    </row>
    <row r="49" spans="1:21" ht="15">
      <c r="A49" s="85">
        <v>2</v>
      </c>
      <c r="B49" s="86" t="s">
        <v>41</v>
      </c>
      <c r="C49" s="60">
        <v>553</v>
      </c>
      <c r="D49" s="65">
        <v>0.0377114020731042</v>
      </c>
      <c r="E49" s="60">
        <v>1127</v>
      </c>
      <c r="F49" s="65">
        <v>0.033318551367331854</v>
      </c>
      <c r="G49" s="87">
        <v>-0.5093167701863355</v>
      </c>
      <c r="H49" s="88">
        <v>2</v>
      </c>
      <c r="I49" s="60">
        <v>392</v>
      </c>
      <c r="J49" s="89">
        <v>0.4107142857142858</v>
      </c>
      <c r="K49" s="90">
        <v>1</v>
      </c>
      <c r="L49" s="14"/>
      <c r="M49" s="14"/>
      <c r="N49" s="85">
        <v>2</v>
      </c>
      <c r="O49" s="86" t="s">
        <v>39</v>
      </c>
      <c r="P49" s="60">
        <v>4719</v>
      </c>
      <c r="Q49" s="65">
        <v>0.0481466744207401</v>
      </c>
      <c r="R49" s="60">
        <v>6943</v>
      </c>
      <c r="S49" s="65">
        <v>0.04392552336726495</v>
      </c>
      <c r="T49" s="63">
        <v>-0.3203226271064381</v>
      </c>
      <c r="U49" s="90">
        <v>-1</v>
      </c>
    </row>
    <row r="50" spans="1:21" ht="15">
      <c r="A50" s="85">
        <v>3</v>
      </c>
      <c r="B50" s="86" t="s">
        <v>60</v>
      </c>
      <c r="C50" s="60">
        <v>519</v>
      </c>
      <c r="D50" s="65">
        <v>0.03539279869067103</v>
      </c>
      <c r="E50" s="60">
        <v>1397</v>
      </c>
      <c r="F50" s="65">
        <v>0.04130081300813008</v>
      </c>
      <c r="G50" s="87">
        <v>-0.6284896206156049</v>
      </c>
      <c r="H50" s="88">
        <v>-1</v>
      </c>
      <c r="I50" s="60">
        <v>589</v>
      </c>
      <c r="J50" s="89">
        <v>-0.11884550084889645</v>
      </c>
      <c r="K50" s="90">
        <v>-2</v>
      </c>
      <c r="L50" s="14"/>
      <c r="M50" s="14"/>
      <c r="N50" s="85">
        <v>3</v>
      </c>
      <c r="O50" s="86" t="s">
        <v>41</v>
      </c>
      <c r="P50" s="60">
        <v>3285</v>
      </c>
      <c r="Q50" s="65">
        <v>0.0335159621682838</v>
      </c>
      <c r="R50" s="60">
        <v>5248</v>
      </c>
      <c r="S50" s="65">
        <v>0.03320195112075565</v>
      </c>
      <c r="T50" s="63">
        <v>-0.37404725609756095</v>
      </c>
      <c r="U50" s="90">
        <v>-1</v>
      </c>
    </row>
    <row r="51" spans="1:21" ht="15">
      <c r="A51" s="85">
        <v>4</v>
      </c>
      <c r="B51" s="86" t="s">
        <v>46</v>
      </c>
      <c r="C51" s="60">
        <v>492</v>
      </c>
      <c r="D51" s="65">
        <v>0.03355155482815057</v>
      </c>
      <c r="E51" s="60">
        <v>698</v>
      </c>
      <c r="F51" s="65">
        <v>0.020635624538063564</v>
      </c>
      <c r="G51" s="87">
        <v>-0.2951289398280802</v>
      </c>
      <c r="H51" s="88">
        <v>2</v>
      </c>
      <c r="I51" s="60">
        <v>113</v>
      </c>
      <c r="J51" s="89">
        <v>3.3539823008849554</v>
      </c>
      <c r="K51" s="90">
        <v>19</v>
      </c>
      <c r="L51" s="14"/>
      <c r="M51" s="14"/>
      <c r="N51" s="85">
        <v>4</v>
      </c>
      <c r="O51" s="86" t="s">
        <v>43</v>
      </c>
      <c r="P51" s="60">
        <v>2201</v>
      </c>
      <c r="Q51" s="65">
        <v>0.022456204789160623</v>
      </c>
      <c r="R51" s="60">
        <v>5221</v>
      </c>
      <c r="S51" s="65">
        <v>0.03303113315576701</v>
      </c>
      <c r="T51" s="63">
        <v>-0.5784332503351848</v>
      </c>
      <c r="U51" s="90">
        <v>-1</v>
      </c>
    </row>
    <row r="52" spans="1:21" ht="15">
      <c r="A52" s="85">
        <v>5</v>
      </c>
      <c r="B52" s="91" t="s">
        <v>87</v>
      </c>
      <c r="C52" s="68">
        <v>371</v>
      </c>
      <c r="D52" s="73">
        <v>0.025300054555373704</v>
      </c>
      <c r="E52" s="68">
        <v>578</v>
      </c>
      <c r="F52" s="73">
        <v>0.017087952697708797</v>
      </c>
      <c r="G52" s="92">
        <v>-0.3581314878892734</v>
      </c>
      <c r="H52" s="93">
        <v>3</v>
      </c>
      <c r="I52" s="68">
        <v>262</v>
      </c>
      <c r="J52" s="94">
        <v>0.416030534351145</v>
      </c>
      <c r="K52" s="95">
        <v>-1</v>
      </c>
      <c r="L52" s="14"/>
      <c r="M52" s="14"/>
      <c r="N52" s="85">
        <v>5</v>
      </c>
      <c r="O52" s="91" t="s">
        <v>45</v>
      </c>
      <c r="P52" s="68">
        <v>2160</v>
      </c>
      <c r="Q52" s="73">
        <v>0.02203789293257017</v>
      </c>
      <c r="R52" s="68">
        <v>2825</v>
      </c>
      <c r="S52" s="73">
        <v>0.01787262041084884</v>
      </c>
      <c r="T52" s="71">
        <v>-0.23539823008849559</v>
      </c>
      <c r="U52" s="95">
        <v>4</v>
      </c>
    </row>
    <row r="53" spans="1:21" ht="15">
      <c r="A53" s="96">
        <v>6</v>
      </c>
      <c r="B53" s="80" t="s">
        <v>44</v>
      </c>
      <c r="C53" s="52">
        <v>339</v>
      </c>
      <c r="D53" s="57">
        <v>0.023117839607201308</v>
      </c>
      <c r="E53" s="52">
        <v>528</v>
      </c>
      <c r="F53" s="57">
        <v>0.015609756097560976</v>
      </c>
      <c r="G53" s="81">
        <v>-0.3579545454545454</v>
      </c>
      <c r="H53" s="82">
        <v>5</v>
      </c>
      <c r="I53" s="52">
        <v>201</v>
      </c>
      <c r="J53" s="83">
        <v>0.6865671641791045</v>
      </c>
      <c r="K53" s="84">
        <v>4</v>
      </c>
      <c r="L53" s="14"/>
      <c r="M53" s="14"/>
      <c r="N53" s="96">
        <v>6</v>
      </c>
      <c r="O53" s="80" t="s">
        <v>51</v>
      </c>
      <c r="P53" s="52">
        <v>2063</v>
      </c>
      <c r="Q53" s="57">
        <v>0.021048228296246415</v>
      </c>
      <c r="R53" s="52">
        <v>2758</v>
      </c>
      <c r="S53" s="57">
        <v>0.017448738794025167</v>
      </c>
      <c r="T53" s="55">
        <v>-0.2519941986947063</v>
      </c>
      <c r="U53" s="84">
        <v>5</v>
      </c>
    </row>
    <row r="54" spans="1:21" ht="15">
      <c r="A54" s="85">
        <v>7</v>
      </c>
      <c r="B54" s="86" t="s">
        <v>97</v>
      </c>
      <c r="C54" s="60">
        <v>334</v>
      </c>
      <c r="D54" s="65">
        <v>0.022776868521549372</v>
      </c>
      <c r="E54" s="60">
        <v>457</v>
      </c>
      <c r="F54" s="65">
        <v>0.013510716925351073</v>
      </c>
      <c r="G54" s="87">
        <v>-0.2691466083150985</v>
      </c>
      <c r="H54" s="88">
        <v>8</v>
      </c>
      <c r="I54" s="60">
        <v>182</v>
      </c>
      <c r="J54" s="89">
        <v>0.8351648351648351</v>
      </c>
      <c r="K54" s="90">
        <v>4</v>
      </c>
      <c r="L54" s="14"/>
      <c r="M54" s="14"/>
      <c r="N54" s="85">
        <v>7</v>
      </c>
      <c r="O54" s="86" t="s">
        <v>87</v>
      </c>
      <c r="P54" s="60">
        <v>2008</v>
      </c>
      <c r="Q54" s="65">
        <v>0.02048707824472264</v>
      </c>
      <c r="R54" s="60">
        <v>1558</v>
      </c>
      <c r="S54" s="65">
        <v>0.009856829238974333</v>
      </c>
      <c r="T54" s="63">
        <v>0.28883183568677784</v>
      </c>
      <c r="U54" s="90">
        <v>19</v>
      </c>
    </row>
    <row r="55" spans="1:21" ht="15">
      <c r="A55" s="85">
        <v>8</v>
      </c>
      <c r="B55" s="86" t="s">
        <v>43</v>
      </c>
      <c r="C55" s="60">
        <v>322</v>
      </c>
      <c r="D55" s="65">
        <v>0.021958537915984726</v>
      </c>
      <c r="E55" s="60">
        <v>1153</v>
      </c>
      <c r="F55" s="65">
        <v>0.03408721359940872</v>
      </c>
      <c r="G55" s="87">
        <v>-0.7207285342584562</v>
      </c>
      <c r="H55" s="88">
        <v>-5</v>
      </c>
      <c r="I55" s="60">
        <v>214</v>
      </c>
      <c r="J55" s="89">
        <v>0.5046728971962617</v>
      </c>
      <c r="K55" s="90">
        <v>1</v>
      </c>
      <c r="L55" s="14"/>
      <c r="M55" s="14"/>
      <c r="N55" s="85">
        <v>8</v>
      </c>
      <c r="O55" s="86" t="s">
        <v>46</v>
      </c>
      <c r="P55" s="60">
        <v>2003</v>
      </c>
      <c r="Q55" s="65">
        <v>0.020436064603675023</v>
      </c>
      <c r="R55" s="60">
        <v>2904</v>
      </c>
      <c r="S55" s="65">
        <v>0.01837242112322302</v>
      </c>
      <c r="T55" s="63">
        <v>-0.3102617079889807</v>
      </c>
      <c r="U55" s="90">
        <v>-1</v>
      </c>
    </row>
    <row r="56" spans="1:21" ht="15">
      <c r="A56" s="85">
        <v>9</v>
      </c>
      <c r="B56" s="86" t="s">
        <v>51</v>
      </c>
      <c r="C56" s="60">
        <v>257</v>
      </c>
      <c r="D56" s="65">
        <v>0.017525913802509546</v>
      </c>
      <c r="E56" s="60">
        <v>557</v>
      </c>
      <c r="F56" s="65">
        <v>0.016467110125646712</v>
      </c>
      <c r="G56" s="87">
        <v>-0.5385996409335727</v>
      </c>
      <c r="H56" s="88">
        <v>1</v>
      </c>
      <c r="I56" s="60">
        <v>215</v>
      </c>
      <c r="J56" s="89">
        <v>0.1953488372093024</v>
      </c>
      <c r="K56" s="90">
        <v>-2</v>
      </c>
      <c r="L56" s="14"/>
      <c r="M56" s="14"/>
      <c r="N56" s="85">
        <v>9</v>
      </c>
      <c r="O56" s="86" t="s">
        <v>72</v>
      </c>
      <c r="P56" s="60">
        <v>1852</v>
      </c>
      <c r="Q56" s="65">
        <v>0.018895452644037015</v>
      </c>
      <c r="R56" s="60">
        <v>2226</v>
      </c>
      <c r="S56" s="65">
        <v>0.014082992224619298</v>
      </c>
      <c r="T56" s="63">
        <v>-0.16801437556154541</v>
      </c>
      <c r="U56" s="90">
        <v>6</v>
      </c>
    </row>
    <row r="57" spans="1:21" ht="15">
      <c r="A57" s="97">
        <v>10</v>
      </c>
      <c r="B57" s="91" t="s">
        <v>90</v>
      </c>
      <c r="C57" s="68">
        <v>254</v>
      </c>
      <c r="D57" s="73">
        <v>0.017321331151118384</v>
      </c>
      <c r="E57" s="68">
        <v>62</v>
      </c>
      <c r="F57" s="73">
        <v>0.0018329637841832964</v>
      </c>
      <c r="G57" s="92">
        <v>3.096774193548387</v>
      </c>
      <c r="H57" s="93">
        <v>118</v>
      </c>
      <c r="I57" s="68">
        <v>132</v>
      </c>
      <c r="J57" s="94">
        <v>0.9242424242424243</v>
      </c>
      <c r="K57" s="95">
        <v>9</v>
      </c>
      <c r="L57" s="14"/>
      <c r="M57" s="14"/>
      <c r="N57" s="97">
        <v>10</v>
      </c>
      <c r="O57" s="91" t="s">
        <v>42</v>
      </c>
      <c r="P57" s="68">
        <v>1777</v>
      </c>
      <c r="Q57" s="73">
        <v>0.018130248028322773</v>
      </c>
      <c r="R57" s="68">
        <v>2901</v>
      </c>
      <c r="S57" s="73">
        <v>0.018353441349335392</v>
      </c>
      <c r="T57" s="71">
        <v>-0.38745260255084457</v>
      </c>
      <c r="U57" s="95">
        <v>-2</v>
      </c>
    </row>
    <row r="58" spans="1:21" ht="15">
      <c r="A58" s="96">
        <v>11</v>
      </c>
      <c r="B58" s="80" t="s">
        <v>115</v>
      </c>
      <c r="C58" s="52">
        <v>248</v>
      </c>
      <c r="D58" s="57">
        <v>0.01691216584833606</v>
      </c>
      <c r="E58" s="52">
        <v>1048</v>
      </c>
      <c r="F58" s="57">
        <v>0.0309830007390983</v>
      </c>
      <c r="G58" s="81">
        <v>-0.7633587786259541</v>
      </c>
      <c r="H58" s="82">
        <v>-6</v>
      </c>
      <c r="I58" s="52">
        <v>141</v>
      </c>
      <c r="J58" s="83">
        <v>0.7588652482269505</v>
      </c>
      <c r="K58" s="84">
        <v>5</v>
      </c>
      <c r="L58" s="14"/>
      <c r="M58" s="14"/>
      <c r="N58" s="96">
        <v>11</v>
      </c>
      <c r="O58" s="80" t="s">
        <v>40</v>
      </c>
      <c r="P58" s="52">
        <v>1707</v>
      </c>
      <c r="Q58" s="57">
        <v>0.017416057053656148</v>
      </c>
      <c r="R58" s="52">
        <v>3403</v>
      </c>
      <c r="S58" s="57">
        <v>0.02152939017986499</v>
      </c>
      <c r="T58" s="55">
        <v>-0.49838377901851305</v>
      </c>
      <c r="U58" s="84">
        <v>-5</v>
      </c>
    </row>
    <row r="59" spans="1:21" ht="15">
      <c r="A59" s="85">
        <v>12</v>
      </c>
      <c r="B59" s="86" t="s">
        <v>137</v>
      </c>
      <c r="C59" s="60">
        <v>235</v>
      </c>
      <c r="D59" s="65">
        <v>0.016025641025641024</v>
      </c>
      <c r="E59" s="60">
        <v>568</v>
      </c>
      <c r="F59" s="65">
        <v>0.01679231337767923</v>
      </c>
      <c r="G59" s="87">
        <v>-0.5862676056338028</v>
      </c>
      <c r="H59" s="88">
        <v>-3</v>
      </c>
      <c r="I59" s="60">
        <v>59</v>
      </c>
      <c r="J59" s="89">
        <v>2.983050847457627</v>
      </c>
      <c r="K59" s="90">
        <v>46</v>
      </c>
      <c r="L59" s="14"/>
      <c r="M59" s="14"/>
      <c r="N59" s="85">
        <v>12</v>
      </c>
      <c r="O59" s="86" t="s">
        <v>44</v>
      </c>
      <c r="P59" s="60">
        <v>1679</v>
      </c>
      <c r="Q59" s="65">
        <v>0.017130380663789496</v>
      </c>
      <c r="R59" s="60">
        <v>2310</v>
      </c>
      <c r="S59" s="65">
        <v>0.014614425893472855</v>
      </c>
      <c r="T59" s="63">
        <v>-0.27316017316017316</v>
      </c>
      <c r="U59" s="90">
        <v>2</v>
      </c>
    </row>
    <row r="60" spans="1:21" ht="15">
      <c r="A60" s="85">
        <v>13</v>
      </c>
      <c r="B60" s="86" t="s">
        <v>121</v>
      </c>
      <c r="C60" s="60">
        <v>216</v>
      </c>
      <c r="D60" s="65">
        <v>0.014729950900163666</v>
      </c>
      <c r="E60" s="60">
        <v>176</v>
      </c>
      <c r="F60" s="65">
        <v>0.005203252032520325</v>
      </c>
      <c r="G60" s="87">
        <v>0.2272727272727273</v>
      </c>
      <c r="H60" s="88">
        <v>44</v>
      </c>
      <c r="I60" s="60">
        <v>150</v>
      </c>
      <c r="J60" s="89">
        <v>0.43999999999999995</v>
      </c>
      <c r="K60" s="90">
        <v>2</v>
      </c>
      <c r="L60" s="14"/>
      <c r="M60" s="14"/>
      <c r="N60" s="85">
        <v>13</v>
      </c>
      <c r="O60" s="86" t="s">
        <v>98</v>
      </c>
      <c r="P60" s="60">
        <v>1488</v>
      </c>
      <c r="Q60" s="65">
        <v>0.015181659575770562</v>
      </c>
      <c r="R60" s="60">
        <v>1997</v>
      </c>
      <c r="S60" s="65">
        <v>0.012634202817863763</v>
      </c>
      <c r="T60" s="63">
        <v>-0.2548823234852279</v>
      </c>
      <c r="U60" s="90">
        <v>5</v>
      </c>
    </row>
    <row r="61" spans="1:21" ht="15">
      <c r="A61" s="85">
        <v>14</v>
      </c>
      <c r="B61" s="86" t="s">
        <v>72</v>
      </c>
      <c r="C61" s="60">
        <v>208</v>
      </c>
      <c r="D61" s="65">
        <v>0.014184397163120567</v>
      </c>
      <c r="E61" s="60">
        <v>427</v>
      </c>
      <c r="F61" s="65">
        <v>0.01262379896526238</v>
      </c>
      <c r="G61" s="87">
        <v>-0.5128805620608899</v>
      </c>
      <c r="H61" s="88">
        <v>3</v>
      </c>
      <c r="I61" s="60">
        <v>215</v>
      </c>
      <c r="J61" s="89">
        <v>-0.032558139534883734</v>
      </c>
      <c r="K61" s="90">
        <v>-7</v>
      </c>
      <c r="L61" s="14"/>
      <c r="M61" s="14"/>
      <c r="N61" s="85">
        <v>14</v>
      </c>
      <c r="O61" s="86" t="s">
        <v>90</v>
      </c>
      <c r="P61" s="60">
        <v>1468</v>
      </c>
      <c r="Q61" s="65">
        <v>0.014977605011580096</v>
      </c>
      <c r="R61" s="60">
        <v>119</v>
      </c>
      <c r="S61" s="65">
        <v>0.0007528643642092077</v>
      </c>
      <c r="T61" s="63">
        <v>11.336134453781513</v>
      </c>
      <c r="U61" s="90">
        <v>171</v>
      </c>
    </row>
    <row r="62" spans="1:21" ht="15">
      <c r="A62" s="97">
        <v>15</v>
      </c>
      <c r="B62" s="91" t="s">
        <v>138</v>
      </c>
      <c r="C62" s="68">
        <v>199</v>
      </c>
      <c r="D62" s="73">
        <v>0.01357064920894708</v>
      </c>
      <c r="E62" s="68">
        <v>269</v>
      </c>
      <c r="F62" s="73">
        <v>0.00795269770879527</v>
      </c>
      <c r="G62" s="92">
        <v>-0.2602230483271375</v>
      </c>
      <c r="H62" s="93">
        <v>20</v>
      </c>
      <c r="I62" s="68">
        <v>94</v>
      </c>
      <c r="J62" s="94">
        <v>1.1170212765957448</v>
      </c>
      <c r="K62" s="95">
        <v>14</v>
      </c>
      <c r="L62" s="14"/>
      <c r="M62" s="14"/>
      <c r="N62" s="97">
        <v>15</v>
      </c>
      <c r="O62" s="91" t="s">
        <v>97</v>
      </c>
      <c r="P62" s="68">
        <v>1439</v>
      </c>
      <c r="Q62" s="73">
        <v>0.014681725893503923</v>
      </c>
      <c r="R62" s="68">
        <v>2021</v>
      </c>
      <c r="S62" s="73">
        <v>0.01278604100896478</v>
      </c>
      <c r="T62" s="71">
        <v>-0.28797624938149435</v>
      </c>
      <c r="U62" s="95">
        <v>2</v>
      </c>
    </row>
    <row r="63" spans="1:21" ht="15">
      <c r="A63" s="96">
        <v>16</v>
      </c>
      <c r="B63" s="80" t="s">
        <v>40</v>
      </c>
      <c r="C63" s="52">
        <v>191</v>
      </c>
      <c r="D63" s="57">
        <v>0.013025095471903983</v>
      </c>
      <c r="E63" s="52">
        <v>327</v>
      </c>
      <c r="F63" s="57">
        <v>0.009667405764966741</v>
      </c>
      <c r="G63" s="81">
        <v>-0.41590214067278286</v>
      </c>
      <c r="H63" s="82">
        <v>7</v>
      </c>
      <c r="I63" s="52">
        <v>153</v>
      </c>
      <c r="J63" s="83">
        <v>0.24836601307189543</v>
      </c>
      <c r="K63" s="84">
        <v>-2</v>
      </c>
      <c r="L63" s="14"/>
      <c r="M63" s="14"/>
      <c r="N63" s="96">
        <v>16</v>
      </c>
      <c r="O63" s="80" t="s">
        <v>77</v>
      </c>
      <c r="P63" s="52">
        <v>1242</v>
      </c>
      <c r="Q63" s="57">
        <v>0.012671788436227847</v>
      </c>
      <c r="R63" s="52">
        <v>2798</v>
      </c>
      <c r="S63" s="57">
        <v>0.017701802445860195</v>
      </c>
      <c r="T63" s="55">
        <v>-0.5561115082201573</v>
      </c>
      <c r="U63" s="84">
        <v>-6</v>
      </c>
    </row>
    <row r="64" spans="1:21" ht="15">
      <c r="A64" s="85">
        <v>17</v>
      </c>
      <c r="B64" s="86" t="s">
        <v>45</v>
      </c>
      <c r="C64" s="60">
        <v>188</v>
      </c>
      <c r="D64" s="65">
        <v>0.01282051282051282</v>
      </c>
      <c r="E64" s="60">
        <v>401</v>
      </c>
      <c r="F64" s="65">
        <v>0.011855136733185515</v>
      </c>
      <c r="G64" s="87">
        <v>-0.5311720698254364</v>
      </c>
      <c r="H64" s="88">
        <v>4</v>
      </c>
      <c r="I64" s="60">
        <v>139</v>
      </c>
      <c r="J64" s="89">
        <v>0.3525179856115108</v>
      </c>
      <c r="K64" s="90">
        <v>1</v>
      </c>
      <c r="L64" s="14"/>
      <c r="M64" s="14"/>
      <c r="N64" s="85">
        <v>17</v>
      </c>
      <c r="O64" s="86" t="s">
        <v>53</v>
      </c>
      <c r="P64" s="60">
        <v>1192</v>
      </c>
      <c r="Q64" s="65">
        <v>0.012161652025751686</v>
      </c>
      <c r="R64" s="60">
        <v>2077</v>
      </c>
      <c r="S64" s="65">
        <v>0.013140330121533818</v>
      </c>
      <c r="T64" s="63">
        <v>-0.4260953298025999</v>
      </c>
      <c r="U64" s="90">
        <v>-1</v>
      </c>
    </row>
    <row r="65" spans="1:21" ht="15">
      <c r="A65" s="85">
        <v>18</v>
      </c>
      <c r="B65" s="86" t="s">
        <v>98</v>
      </c>
      <c r="C65" s="60">
        <v>173</v>
      </c>
      <c r="D65" s="65">
        <v>0.01179759956355701</v>
      </c>
      <c r="E65" s="60">
        <v>298</v>
      </c>
      <c r="F65" s="65">
        <v>0.008810051736881005</v>
      </c>
      <c r="G65" s="87">
        <v>-0.41946308724832215</v>
      </c>
      <c r="H65" s="88">
        <v>7</v>
      </c>
      <c r="I65" s="60">
        <v>247</v>
      </c>
      <c r="J65" s="89">
        <v>-0.2995951417004049</v>
      </c>
      <c r="K65" s="90">
        <v>-13</v>
      </c>
      <c r="L65" s="14"/>
      <c r="M65" s="14"/>
      <c r="N65" s="85">
        <v>18</v>
      </c>
      <c r="O65" s="86" t="s">
        <v>88</v>
      </c>
      <c r="P65" s="60">
        <v>1171</v>
      </c>
      <c r="Q65" s="65">
        <v>0.011947394733351699</v>
      </c>
      <c r="R65" s="60">
        <v>1480</v>
      </c>
      <c r="S65" s="65">
        <v>0.009363355117896028</v>
      </c>
      <c r="T65" s="63">
        <v>-0.20878378378378382</v>
      </c>
      <c r="U65" s="90">
        <v>10</v>
      </c>
    </row>
    <row r="66" spans="1:21" ht="15">
      <c r="A66" s="85">
        <v>19</v>
      </c>
      <c r="B66" s="86" t="s">
        <v>143</v>
      </c>
      <c r="C66" s="60">
        <v>164</v>
      </c>
      <c r="D66" s="65">
        <v>0.011183851609383524</v>
      </c>
      <c r="E66" s="60">
        <v>92</v>
      </c>
      <c r="F66" s="65">
        <v>0.002719881744271988</v>
      </c>
      <c r="G66" s="87">
        <v>0.7826086956521738</v>
      </c>
      <c r="H66" s="88">
        <v>77</v>
      </c>
      <c r="I66" s="60">
        <v>86</v>
      </c>
      <c r="J66" s="89">
        <v>0.9069767441860466</v>
      </c>
      <c r="K66" s="90">
        <v>16</v>
      </c>
      <c r="N66" s="85">
        <v>19</v>
      </c>
      <c r="O66" s="86" t="s">
        <v>114</v>
      </c>
      <c r="P66" s="60">
        <v>1101</v>
      </c>
      <c r="Q66" s="65">
        <v>0.011233203758685072</v>
      </c>
      <c r="R66" s="60">
        <v>1359</v>
      </c>
      <c r="S66" s="65">
        <v>0.00859783757109507</v>
      </c>
      <c r="T66" s="63">
        <v>-0.1898454746136865</v>
      </c>
      <c r="U66" s="90">
        <v>12</v>
      </c>
    </row>
    <row r="67" spans="1:21" ht="15">
      <c r="A67" s="97">
        <v>20</v>
      </c>
      <c r="B67" s="91" t="s">
        <v>74</v>
      </c>
      <c r="C67" s="68">
        <v>162</v>
      </c>
      <c r="D67" s="73">
        <v>0.01104746317512275</v>
      </c>
      <c r="E67" s="68">
        <v>139</v>
      </c>
      <c r="F67" s="73">
        <v>0.004109386548410939</v>
      </c>
      <c r="G67" s="92">
        <v>0.16546762589928066</v>
      </c>
      <c r="H67" s="93">
        <v>47</v>
      </c>
      <c r="I67" s="68">
        <v>82</v>
      </c>
      <c r="J67" s="94">
        <v>0.975609756097561</v>
      </c>
      <c r="K67" s="95">
        <v>17</v>
      </c>
      <c r="N67" s="97">
        <v>20</v>
      </c>
      <c r="O67" s="91" t="s">
        <v>62</v>
      </c>
      <c r="P67" s="68">
        <v>1100</v>
      </c>
      <c r="Q67" s="73">
        <v>0.011223001030475549</v>
      </c>
      <c r="R67" s="68">
        <v>1823</v>
      </c>
      <c r="S67" s="73">
        <v>0.011533375932381393</v>
      </c>
      <c r="T67" s="71">
        <v>-0.39659901261656605</v>
      </c>
      <c r="U67" s="95">
        <v>0</v>
      </c>
    </row>
    <row r="68" spans="1:21" ht="15">
      <c r="A68" s="120" t="s">
        <v>50</v>
      </c>
      <c r="B68" s="121"/>
      <c r="C68" s="3">
        <f>SUM(C48:C67)</f>
        <v>6004</v>
      </c>
      <c r="D68" s="6">
        <f>C68/C70</f>
        <v>0.4094380796508456</v>
      </c>
      <c r="E68" s="3">
        <f>SUM(E48:E67)</f>
        <v>11789</v>
      </c>
      <c r="F68" s="6">
        <f>E68/E70</f>
        <v>0.3485291943828529</v>
      </c>
      <c r="G68" s="17">
        <f>C68/E68-1</f>
        <v>-0.4907116803800152</v>
      </c>
      <c r="H68" s="17"/>
      <c r="I68" s="3">
        <f>SUM(I48:I67)</f>
        <v>4202</v>
      </c>
      <c r="J68" s="18">
        <f>C68/I68-1</f>
        <v>0.4288434079009995</v>
      </c>
      <c r="K68" s="19"/>
      <c r="N68" s="120" t="s">
        <v>50</v>
      </c>
      <c r="O68" s="121"/>
      <c r="P68" s="3">
        <f>SUM(P48:P67)</f>
        <v>40489</v>
      </c>
      <c r="Q68" s="6">
        <f>P68/P70</f>
        <v>0.4130982624753859</v>
      </c>
      <c r="R68" s="3">
        <f>SUM(R48:R67)</f>
        <v>55925</v>
      </c>
      <c r="S68" s="6">
        <f>R68/R70</f>
        <v>0.35381461822184823</v>
      </c>
      <c r="T68" s="17">
        <f>P68/R68-1</f>
        <v>-0.27601251676352256</v>
      </c>
      <c r="U68" s="106"/>
    </row>
    <row r="69" spans="1:21" ht="15">
      <c r="A69" s="120" t="s">
        <v>12</v>
      </c>
      <c r="B69" s="121"/>
      <c r="C69" s="26">
        <f>C70-SUM(C48:C67)</f>
        <v>8660</v>
      </c>
      <c r="D69" s="6">
        <f>C69/C70</f>
        <v>0.5905619203491544</v>
      </c>
      <c r="E69" s="26">
        <f>E70-SUM(E48:E67)</f>
        <v>22036</v>
      </c>
      <c r="F69" s="6">
        <f>E69/E70</f>
        <v>0.6514708056171471</v>
      </c>
      <c r="G69" s="17">
        <f>C69/E69-1</f>
        <v>-0.6070067162824468</v>
      </c>
      <c r="H69" s="17"/>
      <c r="I69" s="26">
        <f>I70-SUM(I48:I67)</f>
        <v>6647</v>
      </c>
      <c r="J69" s="18">
        <f>C69/I69-1</f>
        <v>0.302843387994584</v>
      </c>
      <c r="K69" s="19"/>
      <c r="N69" s="120" t="s">
        <v>12</v>
      </c>
      <c r="O69" s="121"/>
      <c r="P69" s="3">
        <f>P70-SUM(P48:P67)</f>
        <v>57524</v>
      </c>
      <c r="Q69" s="6">
        <f>P69/P70</f>
        <v>0.586901737524614</v>
      </c>
      <c r="R69" s="3">
        <f>R70-SUM(R48:R67)</f>
        <v>102138</v>
      </c>
      <c r="S69" s="6">
        <f>R69/R70</f>
        <v>0.6461853817781518</v>
      </c>
      <c r="T69" s="17">
        <f>P69/R69-1</f>
        <v>-0.4368011905461239</v>
      </c>
      <c r="U69" s="107"/>
    </row>
    <row r="70" spans="1:21" ht="15">
      <c r="A70" s="122" t="s">
        <v>38</v>
      </c>
      <c r="B70" s="123"/>
      <c r="C70" s="24">
        <v>14664</v>
      </c>
      <c r="D70" s="98">
        <v>1</v>
      </c>
      <c r="E70" s="24">
        <v>33825</v>
      </c>
      <c r="F70" s="98">
        <v>1</v>
      </c>
      <c r="G70" s="20">
        <v>-0.5664745011086474</v>
      </c>
      <c r="H70" s="20"/>
      <c r="I70" s="24">
        <v>10849</v>
      </c>
      <c r="J70" s="44">
        <v>0.3516453129320676</v>
      </c>
      <c r="K70" s="99"/>
      <c r="L70" s="14"/>
      <c r="N70" s="122" t="s">
        <v>38</v>
      </c>
      <c r="O70" s="123"/>
      <c r="P70" s="24">
        <v>98013</v>
      </c>
      <c r="Q70" s="98">
        <v>1</v>
      </c>
      <c r="R70" s="24">
        <v>158063</v>
      </c>
      <c r="S70" s="98">
        <v>1</v>
      </c>
      <c r="T70" s="108">
        <v>-0.37991180731733554</v>
      </c>
      <c r="U70" s="99"/>
    </row>
    <row r="71" spans="1:14" ht="15">
      <c r="A71" t="s">
        <v>84</v>
      </c>
      <c r="N71" t="s">
        <v>84</v>
      </c>
    </row>
    <row r="72" spans="1:14" ht="15" customHeight="1">
      <c r="A72" s="9" t="s">
        <v>86</v>
      </c>
      <c r="N72" s="9" t="s">
        <v>86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8" operator="lessThan">
      <formula>0</formula>
    </cfRule>
  </conditionalFormatting>
  <conditionalFormatting sqref="K31">
    <cfRule type="cellIs" priority="1009" dxfId="148" operator="lessThan">
      <formula>0</formula>
    </cfRule>
  </conditionalFormatting>
  <conditionalFormatting sqref="K32">
    <cfRule type="cellIs" priority="1011" dxfId="148" operator="lessThan">
      <formula>0</formula>
    </cfRule>
  </conditionalFormatting>
  <conditionalFormatting sqref="G32:H32 J32">
    <cfRule type="cellIs" priority="1012" dxfId="148" operator="lessThan">
      <formula>0</formula>
    </cfRule>
  </conditionalFormatting>
  <conditionalFormatting sqref="K68">
    <cfRule type="cellIs" priority="1005" dxfId="148" operator="lessThan">
      <formula>0</formula>
    </cfRule>
  </conditionalFormatting>
  <conditionalFormatting sqref="K69">
    <cfRule type="cellIs" priority="1007" dxfId="148" operator="lessThan">
      <formula>0</formula>
    </cfRule>
  </conditionalFormatting>
  <conditionalFormatting sqref="G69:H69 J69">
    <cfRule type="cellIs" priority="1008" dxfId="148" operator="lessThan">
      <formula>0</formula>
    </cfRule>
  </conditionalFormatting>
  <conditionalFormatting sqref="G68:H68 J68">
    <cfRule type="cellIs" priority="1006" dxfId="148" operator="lessThan">
      <formula>0</formula>
    </cfRule>
  </conditionalFormatting>
  <conditionalFormatting sqref="G11:G30 J11:J30">
    <cfRule type="cellIs" priority="92" dxfId="148" operator="lessThan">
      <formula>0</formula>
    </cfRule>
  </conditionalFormatting>
  <conditionalFormatting sqref="K11:K30">
    <cfRule type="cellIs" priority="89" dxfId="148" operator="lessThan">
      <formula>0</formula>
    </cfRule>
    <cfRule type="cellIs" priority="90" dxfId="150" operator="equal">
      <formula>0</formula>
    </cfRule>
    <cfRule type="cellIs" priority="91" dxfId="151" operator="greaterThan">
      <formula>0</formula>
    </cfRule>
  </conditionalFormatting>
  <conditionalFormatting sqref="H11:H30">
    <cfRule type="cellIs" priority="86" dxfId="148" operator="lessThan">
      <formula>0</formula>
    </cfRule>
    <cfRule type="cellIs" priority="87" dxfId="150" operator="equal">
      <formula>0</formula>
    </cfRule>
    <cfRule type="cellIs" priority="88" dxfId="151" operator="greaterThan">
      <formula>0</formula>
    </cfRule>
  </conditionalFormatting>
  <conditionalFormatting sqref="G33 J33">
    <cfRule type="cellIs" priority="85" dxfId="148" operator="lessThan">
      <formula>0</formula>
    </cfRule>
  </conditionalFormatting>
  <conditionalFormatting sqref="K33">
    <cfRule type="cellIs" priority="84" dxfId="148" operator="lessThan">
      <formula>0</formula>
    </cfRule>
  </conditionalFormatting>
  <conditionalFormatting sqref="H33">
    <cfRule type="cellIs" priority="83" dxfId="148" operator="lessThan">
      <formula>0</formula>
    </cfRule>
  </conditionalFormatting>
  <conditionalFormatting sqref="G48:G67 J48:J67">
    <cfRule type="cellIs" priority="76" dxfId="148" operator="lessThan">
      <formula>0</formula>
    </cfRule>
  </conditionalFormatting>
  <conditionalFormatting sqref="K48:K67">
    <cfRule type="cellIs" priority="73" dxfId="148" operator="lessThan">
      <formula>0</formula>
    </cfRule>
    <cfRule type="cellIs" priority="74" dxfId="150" operator="equal">
      <formula>0</formula>
    </cfRule>
    <cfRule type="cellIs" priority="75" dxfId="151" operator="greaterThan">
      <formula>0</formula>
    </cfRule>
  </conditionalFormatting>
  <conditionalFormatting sqref="H48:H67">
    <cfRule type="cellIs" priority="70" dxfId="148" operator="lessThan">
      <formula>0</formula>
    </cfRule>
    <cfRule type="cellIs" priority="71" dxfId="150" operator="equal">
      <formula>0</formula>
    </cfRule>
    <cfRule type="cellIs" priority="72" dxfId="151" operator="greaterThan">
      <formula>0</formula>
    </cfRule>
  </conditionalFormatting>
  <conditionalFormatting sqref="G70 J70">
    <cfRule type="cellIs" priority="69" dxfId="148" operator="lessThan">
      <formula>0</formula>
    </cfRule>
  </conditionalFormatting>
  <conditionalFormatting sqref="K70">
    <cfRule type="cellIs" priority="68" dxfId="148" operator="lessThan">
      <formula>0</formula>
    </cfRule>
  </conditionalFormatting>
  <conditionalFormatting sqref="H70">
    <cfRule type="cellIs" priority="67" dxfId="148" operator="lessThan">
      <formula>0</formula>
    </cfRule>
  </conditionalFormatting>
  <conditionalFormatting sqref="T68">
    <cfRule type="cellIs" priority="49" dxfId="148" operator="lessThan">
      <formula>0</formula>
    </cfRule>
  </conditionalFormatting>
  <conditionalFormatting sqref="U69">
    <cfRule type="cellIs" priority="51" dxfId="148" operator="lessThan">
      <formula>0</formula>
    </cfRule>
  </conditionalFormatting>
  <conditionalFormatting sqref="U68">
    <cfRule type="cellIs" priority="52" dxfId="148" operator="lessThan">
      <formula>0</formula>
    </cfRule>
    <cfRule type="cellIs" priority="53" dxfId="150" operator="equal">
      <formula>0</formula>
    </cfRule>
    <cfRule type="cellIs" priority="54" dxfId="151" operator="greaterThan">
      <formula>0</formula>
    </cfRule>
  </conditionalFormatting>
  <conditionalFormatting sqref="T69">
    <cfRule type="cellIs" priority="50" dxfId="148" operator="lessThan">
      <formula>0</formula>
    </cfRule>
  </conditionalFormatting>
  <conditionalFormatting sqref="T48:T67">
    <cfRule type="cellIs" priority="42" dxfId="148" operator="lessThan">
      <formula>0</formula>
    </cfRule>
  </conditionalFormatting>
  <conditionalFormatting sqref="U48:U67">
    <cfRule type="cellIs" priority="39" dxfId="148" operator="lessThan">
      <formula>0</formula>
    </cfRule>
    <cfRule type="cellIs" priority="40" dxfId="150" operator="equal">
      <formula>0</formula>
    </cfRule>
    <cfRule type="cellIs" priority="41" dxfId="151" operator="greaterThan">
      <formula>0</formula>
    </cfRule>
  </conditionalFormatting>
  <conditionalFormatting sqref="T70">
    <cfRule type="cellIs" priority="38" dxfId="148" operator="lessThan">
      <formula>0</formula>
    </cfRule>
  </conditionalFormatting>
  <conditionalFormatting sqref="U70">
    <cfRule type="cellIs" priority="37" dxfId="148" operator="lessThan">
      <formula>0</formula>
    </cfRule>
  </conditionalFormatting>
  <conditionalFormatting sqref="U32">
    <cfRule type="cellIs" priority="9" dxfId="148" operator="lessThan">
      <formula>0</formula>
    </cfRule>
  </conditionalFormatting>
  <conditionalFormatting sqref="T32">
    <cfRule type="cellIs" priority="8" dxfId="148" operator="lessThan">
      <formula>0</formula>
    </cfRule>
  </conditionalFormatting>
  <conditionalFormatting sqref="T31">
    <cfRule type="cellIs" priority="7" dxfId="148" operator="lessThan">
      <formula>0</formula>
    </cfRule>
  </conditionalFormatting>
  <conditionalFormatting sqref="U31">
    <cfRule type="cellIs" priority="10" dxfId="148" operator="lessThan">
      <formula>0</formula>
    </cfRule>
    <cfRule type="cellIs" priority="11" dxfId="150" operator="equal">
      <formula>0</formula>
    </cfRule>
    <cfRule type="cellIs" priority="12" dxfId="151" operator="greaterThan">
      <formula>0</formula>
    </cfRule>
  </conditionalFormatting>
  <conditionalFormatting sqref="T11:T30">
    <cfRule type="cellIs" priority="6" dxfId="148" operator="lessThan">
      <formula>0</formula>
    </cfRule>
  </conditionalFormatting>
  <conditionalFormatting sqref="U11:U30">
    <cfRule type="cellIs" priority="3" dxfId="148" operator="lessThan">
      <formula>0</formula>
    </cfRule>
    <cfRule type="cellIs" priority="4" dxfId="150" operator="equal">
      <formula>0</formula>
    </cfRule>
    <cfRule type="cellIs" priority="5" dxfId="151" operator="greaterThan">
      <formula>0</formula>
    </cfRule>
  </conditionalFormatting>
  <conditionalFormatting sqref="T33">
    <cfRule type="cellIs" priority="2" dxfId="148" operator="lessThan">
      <formula>0</formula>
    </cfRule>
  </conditionalFormatting>
  <conditionalFormatting sqref="U33">
    <cfRule type="cellIs" priority="1" dxfId="14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43985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3" t="s">
        <v>107</v>
      </c>
      <c r="O2" s="173"/>
      <c r="P2" s="173"/>
      <c r="Q2" s="173"/>
      <c r="R2" s="173"/>
      <c r="S2" s="173"/>
      <c r="T2" s="173"/>
      <c r="U2" s="173"/>
    </row>
    <row r="3" spans="1:21" ht="14.25" customHeight="1">
      <c r="A3" s="174" t="s">
        <v>144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4"/>
      <c r="M3" s="21"/>
      <c r="N3" s="173"/>
      <c r="O3" s="173"/>
      <c r="P3" s="173"/>
      <c r="Q3" s="173"/>
      <c r="R3" s="173"/>
      <c r="S3" s="173"/>
      <c r="T3" s="173"/>
      <c r="U3" s="173"/>
    </row>
    <row r="4" spans="1:21" ht="14.25" customHeight="1">
      <c r="A4" s="175" t="s">
        <v>145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4"/>
      <c r="M4" s="21"/>
      <c r="N4" s="147" t="s">
        <v>108</v>
      </c>
      <c r="O4" s="147"/>
      <c r="P4" s="147"/>
      <c r="Q4" s="147"/>
      <c r="R4" s="147"/>
      <c r="S4" s="147"/>
      <c r="T4" s="147"/>
      <c r="U4" s="14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8" t="s">
        <v>0</v>
      </c>
      <c r="B6" s="148" t="s">
        <v>1</v>
      </c>
      <c r="C6" s="150" t="s">
        <v>127</v>
      </c>
      <c r="D6" s="151"/>
      <c r="E6" s="151"/>
      <c r="F6" s="151"/>
      <c r="G6" s="151"/>
      <c r="H6" s="152"/>
      <c r="I6" s="150" t="s">
        <v>118</v>
      </c>
      <c r="J6" s="151"/>
      <c r="K6" s="152"/>
      <c r="L6" s="14"/>
      <c r="M6" s="14"/>
      <c r="N6" s="148" t="s">
        <v>0</v>
      </c>
      <c r="O6" s="148" t="s">
        <v>1</v>
      </c>
      <c r="P6" s="150" t="s">
        <v>128</v>
      </c>
      <c r="Q6" s="151"/>
      <c r="R6" s="151"/>
      <c r="S6" s="151"/>
      <c r="T6" s="151"/>
      <c r="U6" s="152"/>
    </row>
    <row r="7" spans="1:21" ht="14.25" customHeight="1">
      <c r="A7" s="149"/>
      <c r="B7" s="149"/>
      <c r="C7" s="170" t="s">
        <v>129</v>
      </c>
      <c r="D7" s="171"/>
      <c r="E7" s="171"/>
      <c r="F7" s="171"/>
      <c r="G7" s="171"/>
      <c r="H7" s="172"/>
      <c r="I7" s="124" t="s">
        <v>119</v>
      </c>
      <c r="J7" s="125"/>
      <c r="K7" s="126"/>
      <c r="L7" s="14"/>
      <c r="M7" s="14"/>
      <c r="N7" s="149"/>
      <c r="O7" s="149"/>
      <c r="P7" s="124" t="s">
        <v>130</v>
      </c>
      <c r="Q7" s="125"/>
      <c r="R7" s="125"/>
      <c r="S7" s="125"/>
      <c r="T7" s="125"/>
      <c r="U7" s="126"/>
    </row>
    <row r="8" spans="1:21" ht="14.25" customHeight="1">
      <c r="A8" s="149"/>
      <c r="B8" s="149"/>
      <c r="C8" s="127">
        <v>2020</v>
      </c>
      <c r="D8" s="128"/>
      <c r="E8" s="153">
        <v>2019</v>
      </c>
      <c r="F8" s="128"/>
      <c r="G8" s="131" t="s">
        <v>5</v>
      </c>
      <c r="H8" s="141" t="s">
        <v>57</v>
      </c>
      <c r="I8" s="155">
        <v>2020</v>
      </c>
      <c r="J8" s="142" t="s">
        <v>131</v>
      </c>
      <c r="K8" s="141" t="s">
        <v>135</v>
      </c>
      <c r="L8" s="14"/>
      <c r="M8" s="14"/>
      <c r="N8" s="149"/>
      <c r="O8" s="149"/>
      <c r="P8" s="158">
        <v>2020</v>
      </c>
      <c r="Q8" s="168"/>
      <c r="R8" s="169">
        <v>2019</v>
      </c>
      <c r="S8" s="168"/>
      <c r="T8" s="132" t="s">
        <v>5</v>
      </c>
      <c r="U8" s="133" t="s">
        <v>99</v>
      </c>
    </row>
    <row r="9" spans="1:21" ht="14.25" customHeight="1">
      <c r="A9" s="135" t="s">
        <v>6</v>
      </c>
      <c r="B9" s="135" t="s">
        <v>7</v>
      </c>
      <c r="C9" s="129"/>
      <c r="D9" s="130"/>
      <c r="E9" s="154"/>
      <c r="F9" s="130"/>
      <c r="G9" s="132"/>
      <c r="H9" s="142"/>
      <c r="I9" s="155"/>
      <c r="J9" s="142"/>
      <c r="K9" s="142"/>
      <c r="L9" s="14"/>
      <c r="M9" s="14"/>
      <c r="N9" s="135" t="s">
        <v>6</v>
      </c>
      <c r="O9" s="135" t="s">
        <v>7</v>
      </c>
      <c r="P9" s="129"/>
      <c r="Q9" s="130"/>
      <c r="R9" s="154"/>
      <c r="S9" s="130"/>
      <c r="T9" s="132"/>
      <c r="U9" s="134"/>
    </row>
    <row r="10" spans="1:21" ht="14.25" customHeight="1">
      <c r="A10" s="135"/>
      <c r="B10" s="135"/>
      <c r="C10" s="115" t="s">
        <v>8</v>
      </c>
      <c r="D10" s="78" t="s">
        <v>2</v>
      </c>
      <c r="E10" s="115" t="s">
        <v>8</v>
      </c>
      <c r="F10" s="78" t="s">
        <v>2</v>
      </c>
      <c r="G10" s="137" t="s">
        <v>9</v>
      </c>
      <c r="H10" s="137" t="s">
        <v>58</v>
      </c>
      <c r="I10" s="79" t="s">
        <v>8</v>
      </c>
      <c r="J10" s="143" t="s">
        <v>132</v>
      </c>
      <c r="K10" s="143" t="s">
        <v>136</v>
      </c>
      <c r="L10" s="14"/>
      <c r="M10" s="14"/>
      <c r="N10" s="135"/>
      <c r="O10" s="135"/>
      <c r="P10" s="115" t="s">
        <v>8</v>
      </c>
      <c r="Q10" s="78" t="s">
        <v>2</v>
      </c>
      <c r="R10" s="115" t="s">
        <v>8</v>
      </c>
      <c r="S10" s="78" t="s">
        <v>2</v>
      </c>
      <c r="T10" s="137" t="s">
        <v>9</v>
      </c>
      <c r="U10" s="139" t="s">
        <v>100</v>
      </c>
    </row>
    <row r="11" spans="1:21" ht="14.25" customHeight="1">
      <c r="A11" s="136"/>
      <c r="B11" s="136"/>
      <c r="C11" s="114" t="s">
        <v>10</v>
      </c>
      <c r="D11" s="41" t="s">
        <v>11</v>
      </c>
      <c r="E11" s="114" t="s">
        <v>10</v>
      </c>
      <c r="F11" s="41" t="s">
        <v>11</v>
      </c>
      <c r="G11" s="145"/>
      <c r="H11" s="145"/>
      <c r="I11" s="114" t="s">
        <v>10</v>
      </c>
      <c r="J11" s="144"/>
      <c r="K11" s="144"/>
      <c r="L11" s="14"/>
      <c r="M11" s="14"/>
      <c r="N11" s="136"/>
      <c r="O11" s="136"/>
      <c r="P11" s="114" t="s">
        <v>10</v>
      </c>
      <c r="Q11" s="41" t="s">
        <v>11</v>
      </c>
      <c r="R11" s="114" t="s">
        <v>10</v>
      </c>
      <c r="S11" s="41" t="s">
        <v>11</v>
      </c>
      <c r="T11" s="138"/>
      <c r="U11" s="140"/>
    </row>
    <row r="12" spans="1:21" ht="14.25" customHeight="1">
      <c r="A12" s="50">
        <v>1</v>
      </c>
      <c r="B12" s="80" t="s">
        <v>21</v>
      </c>
      <c r="C12" s="52">
        <v>1139</v>
      </c>
      <c r="D12" s="54">
        <v>0.1756360832690825</v>
      </c>
      <c r="E12" s="52">
        <v>2112</v>
      </c>
      <c r="F12" s="54">
        <v>0.15916798553018313</v>
      </c>
      <c r="G12" s="100">
        <v>-0.46070075757575757</v>
      </c>
      <c r="H12" s="82">
        <v>0</v>
      </c>
      <c r="I12" s="52">
        <v>840</v>
      </c>
      <c r="J12" s="53">
        <v>0.355952380952381</v>
      </c>
      <c r="K12" s="84">
        <v>0</v>
      </c>
      <c r="L12" s="14"/>
      <c r="M12" s="14"/>
      <c r="N12" s="50">
        <v>1</v>
      </c>
      <c r="O12" s="80" t="s">
        <v>21</v>
      </c>
      <c r="P12" s="52">
        <v>8794</v>
      </c>
      <c r="Q12" s="54">
        <v>0.19112820847188716</v>
      </c>
      <c r="R12" s="52">
        <v>10972</v>
      </c>
      <c r="S12" s="54">
        <v>0.14586740052380381</v>
      </c>
      <c r="T12" s="109">
        <v>-0.19850528618301133</v>
      </c>
      <c r="U12" s="84">
        <v>0</v>
      </c>
    </row>
    <row r="13" spans="1:21" ht="14.25" customHeight="1">
      <c r="A13" s="85">
        <v>2</v>
      </c>
      <c r="B13" s="86" t="s">
        <v>24</v>
      </c>
      <c r="C13" s="60">
        <v>707</v>
      </c>
      <c r="D13" s="62">
        <v>0.10902081727062451</v>
      </c>
      <c r="E13" s="60">
        <v>916</v>
      </c>
      <c r="F13" s="62">
        <v>0.06903308463335595</v>
      </c>
      <c r="G13" s="101">
        <v>-0.22816593886462877</v>
      </c>
      <c r="H13" s="88">
        <v>2</v>
      </c>
      <c r="I13" s="60">
        <v>404</v>
      </c>
      <c r="J13" s="61">
        <v>0.75</v>
      </c>
      <c r="K13" s="90">
        <v>2</v>
      </c>
      <c r="L13" s="14"/>
      <c r="M13" s="14"/>
      <c r="N13" s="85">
        <v>2</v>
      </c>
      <c r="O13" s="86" t="s">
        <v>19</v>
      </c>
      <c r="P13" s="60">
        <v>5541</v>
      </c>
      <c r="Q13" s="62">
        <v>0.12042772380517702</v>
      </c>
      <c r="R13" s="60">
        <v>8836</v>
      </c>
      <c r="S13" s="62">
        <v>0.11747031999893644</v>
      </c>
      <c r="T13" s="110">
        <v>-0.37290629244001816</v>
      </c>
      <c r="U13" s="90">
        <v>0</v>
      </c>
    </row>
    <row r="14" spans="1:21" ht="14.25" customHeight="1">
      <c r="A14" s="58">
        <v>3</v>
      </c>
      <c r="B14" s="86" t="s">
        <v>19</v>
      </c>
      <c r="C14" s="60">
        <v>681</v>
      </c>
      <c r="D14" s="62">
        <v>0.10501156515034696</v>
      </c>
      <c r="E14" s="60">
        <v>1438</v>
      </c>
      <c r="F14" s="62">
        <v>0.10837289923882734</v>
      </c>
      <c r="G14" s="101">
        <v>-0.5264255910987483</v>
      </c>
      <c r="H14" s="88">
        <v>-1</v>
      </c>
      <c r="I14" s="60">
        <v>422</v>
      </c>
      <c r="J14" s="61">
        <v>0.613744075829384</v>
      </c>
      <c r="K14" s="90">
        <v>0</v>
      </c>
      <c r="L14" s="14"/>
      <c r="M14" s="14"/>
      <c r="N14" s="58">
        <v>3</v>
      </c>
      <c r="O14" s="86" t="s">
        <v>24</v>
      </c>
      <c r="P14" s="60">
        <v>4246</v>
      </c>
      <c r="Q14" s="62">
        <v>0.09228228032427029</v>
      </c>
      <c r="R14" s="60">
        <v>5499</v>
      </c>
      <c r="S14" s="62">
        <v>0.07310652893550831</v>
      </c>
      <c r="T14" s="110">
        <v>-0.22785961083833428</v>
      </c>
      <c r="U14" s="90">
        <v>1</v>
      </c>
    </row>
    <row r="15" spans="1:21" ht="14.25" customHeight="1">
      <c r="A15" s="58">
        <v>4</v>
      </c>
      <c r="B15" s="86" t="s">
        <v>31</v>
      </c>
      <c r="C15" s="60">
        <v>552</v>
      </c>
      <c r="D15" s="62">
        <v>0.0851195065535852</v>
      </c>
      <c r="E15" s="60">
        <v>1350</v>
      </c>
      <c r="F15" s="62">
        <v>0.10174089984173638</v>
      </c>
      <c r="G15" s="101">
        <v>-0.5911111111111111</v>
      </c>
      <c r="H15" s="88">
        <v>-1</v>
      </c>
      <c r="I15" s="60">
        <v>436</v>
      </c>
      <c r="J15" s="61">
        <v>0.2660550458715596</v>
      </c>
      <c r="K15" s="90">
        <v>-2</v>
      </c>
      <c r="L15" s="14"/>
      <c r="M15" s="14"/>
      <c r="N15" s="58">
        <v>4</v>
      </c>
      <c r="O15" s="86" t="s">
        <v>25</v>
      </c>
      <c r="P15" s="60">
        <v>3834</v>
      </c>
      <c r="Q15" s="62">
        <v>0.08332789985003586</v>
      </c>
      <c r="R15" s="60">
        <v>5243</v>
      </c>
      <c r="S15" s="62">
        <v>0.06970313351679762</v>
      </c>
      <c r="T15" s="110">
        <v>-0.2687392714094984</v>
      </c>
      <c r="U15" s="90">
        <v>1</v>
      </c>
    </row>
    <row r="16" spans="1:21" ht="14.25" customHeight="1">
      <c r="A16" s="66">
        <v>5</v>
      </c>
      <c r="B16" s="91" t="s">
        <v>25</v>
      </c>
      <c r="C16" s="68">
        <v>464</v>
      </c>
      <c r="D16" s="70">
        <v>0.07154973014649191</v>
      </c>
      <c r="E16" s="68">
        <v>845</v>
      </c>
      <c r="F16" s="70">
        <v>0.06368226693797573</v>
      </c>
      <c r="G16" s="102">
        <v>-0.4508875739644971</v>
      </c>
      <c r="H16" s="93">
        <v>0</v>
      </c>
      <c r="I16" s="68">
        <v>213</v>
      </c>
      <c r="J16" s="69">
        <v>1.1784037558685445</v>
      </c>
      <c r="K16" s="95">
        <v>2</v>
      </c>
      <c r="L16" s="14"/>
      <c r="M16" s="14"/>
      <c r="N16" s="66">
        <v>5</v>
      </c>
      <c r="O16" s="91" t="s">
        <v>31</v>
      </c>
      <c r="P16" s="68">
        <v>3047</v>
      </c>
      <c r="Q16" s="70">
        <v>0.06622329442959292</v>
      </c>
      <c r="R16" s="68">
        <v>6772</v>
      </c>
      <c r="S16" s="70">
        <v>0.09003044443558143</v>
      </c>
      <c r="T16" s="111">
        <v>-0.5500590667454224</v>
      </c>
      <c r="U16" s="95">
        <v>-2</v>
      </c>
    </row>
    <row r="17" spans="1:21" ht="14.25" customHeight="1">
      <c r="A17" s="50">
        <v>6</v>
      </c>
      <c r="B17" s="80" t="s">
        <v>20</v>
      </c>
      <c r="C17" s="52">
        <v>320</v>
      </c>
      <c r="D17" s="54">
        <v>0.04934464148033924</v>
      </c>
      <c r="E17" s="52">
        <v>809</v>
      </c>
      <c r="F17" s="54">
        <v>0.06096917627552943</v>
      </c>
      <c r="G17" s="100">
        <v>-0.6044499381953028</v>
      </c>
      <c r="H17" s="82">
        <v>0</v>
      </c>
      <c r="I17" s="52">
        <v>256</v>
      </c>
      <c r="J17" s="53">
        <v>0.25</v>
      </c>
      <c r="K17" s="84">
        <v>-1</v>
      </c>
      <c r="L17" s="14"/>
      <c r="M17" s="14"/>
      <c r="N17" s="50">
        <v>6</v>
      </c>
      <c r="O17" s="80" t="s">
        <v>20</v>
      </c>
      <c r="P17" s="52">
        <v>2600</v>
      </c>
      <c r="Q17" s="54">
        <v>0.056508226293712376</v>
      </c>
      <c r="R17" s="52">
        <v>4619</v>
      </c>
      <c r="S17" s="54">
        <v>0.06140735718369029</v>
      </c>
      <c r="T17" s="109">
        <v>-0.4371075990474128</v>
      </c>
      <c r="U17" s="84">
        <v>1</v>
      </c>
    </row>
    <row r="18" spans="1:21" ht="14.25" customHeight="1">
      <c r="A18" s="58">
        <v>7</v>
      </c>
      <c r="B18" s="86" t="s">
        <v>26</v>
      </c>
      <c r="C18" s="60">
        <v>287</v>
      </c>
      <c r="D18" s="62">
        <v>0.04425597532767926</v>
      </c>
      <c r="E18" s="60">
        <v>693</v>
      </c>
      <c r="F18" s="62">
        <v>0.05222699525209134</v>
      </c>
      <c r="G18" s="101">
        <v>-0.5858585858585859</v>
      </c>
      <c r="H18" s="88">
        <v>0</v>
      </c>
      <c r="I18" s="60">
        <v>239</v>
      </c>
      <c r="J18" s="61">
        <v>0.2008368200836821</v>
      </c>
      <c r="K18" s="90">
        <v>-1</v>
      </c>
      <c r="L18" s="14"/>
      <c r="M18" s="14"/>
      <c r="N18" s="58">
        <v>7</v>
      </c>
      <c r="O18" s="86" t="s">
        <v>26</v>
      </c>
      <c r="P18" s="60">
        <v>2156</v>
      </c>
      <c r="Q18" s="62">
        <v>0.046858359957401494</v>
      </c>
      <c r="R18" s="60">
        <v>3286</v>
      </c>
      <c r="S18" s="62">
        <v>0.04368577088235685</v>
      </c>
      <c r="T18" s="110">
        <v>-0.34388314059646985</v>
      </c>
      <c r="U18" s="90">
        <v>1</v>
      </c>
    </row>
    <row r="19" spans="1:21" ht="14.25" customHeight="1">
      <c r="A19" s="58">
        <v>8</v>
      </c>
      <c r="B19" s="86" t="s">
        <v>28</v>
      </c>
      <c r="C19" s="60">
        <v>278</v>
      </c>
      <c r="D19" s="62">
        <v>0.04286815728604472</v>
      </c>
      <c r="E19" s="60">
        <v>475</v>
      </c>
      <c r="F19" s="62">
        <v>0.035797724018388724</v>
      </c>
      <c r="G19" s="101">
        <v>-0.4147368421052632</v>
      </c>
      <c r="H19" s="88">
        <v>3</v>
      </c>
      <c r="I19" s="60">
        <v>126</v>
      </c>
      <c r="J19" s="61">
        <v>1.2063492063492065</v>
      </c>
      <c r="K19" s="90">
        <v>2</v>
      </c>
      <c r="L19" s="14"/>
      <c r="M19" s="14"/>
      <c r="N19" s="58">
        <v>8</v>
      </c>
      <c r="O19" s="86" t="s">
        <v>28</v>
      </c>
      <c r="P19" s="60">
        <v>1780</v>
      </c>
      <c r="Q19" s="62">
        <v>0.038686401078003085</v>
      </c>
      <c r="R19" s="60">
        <v>3221</v>
      </c>
      <c r="S19" s="62">
        <v>0.04282162751432484</v>
      </c>
      <c r="T19" s="110">
        <v>-0.44737659112077</v>
      </c>
      <c r="U19" s="90">
        <v>1</v>
      </c>
    </row>
    <row r="20" spans="1:21" ht="14.25" customHeight="1">
      <c r="A20" s="58">
        <v>9</v>
      </c>
      <c r="B20" s="86" t="s">
        <v>33</v>
      </c>
      <c r="C20" s="60">
        <v>273</v>
      </c>
      <c r="D20" s="62">
        <v>0.04209714726291442</v>
      </c>
      <c r="E20" s="60">
        <v>601</v>
      </c>
      <c r="F20" s="62">
        <v>0.045293541336950786</v>
      </c>
      <c r="G20" s="101">
        <v>-0.5457570715474209</v>
      </c>
      <c r="H20" s="88">
        <v>0</v>
      </c>
      <c r="I20" s="60">
        <v>152</v>
      </c>
      <c r="J20" s="61">
        <v>0.7960526315789473</v>
      </c>
      <c r="K20" s="90">
        <v>-1</v>
      </c>
      <c r="L20" s="14"/>
      <c r="M20" s="14"/>
      <c r="N20" s="58">
        <v>9</v>
      </c>
      <c r="O20" s="86" t="s">
        <v>22</v>
      </c>
      <c r="P20" s="60">
        <v>1449</v>
      </c>
      <c r="Q20" s="62">
        <v>0.0314924691921497</v>
      </c>
      <c r="R20" s="60">
        <v>4991</v>
      </c>
      <c r="S20" s="62">
        <v>0.06635291615150428</v>
      </c>
      <c r="T20" s="110">
        <v>-0.7096774193548387</v>
      </c>
      <c r="U20" s="90">
        <v>-3</v>
      </c>
    </row>
    <row r="21" spans="1:21" ht="14.25" customHeight="1">
      <c r="A21" s="66">
        <v>10</v>
      </c>
      <c r="B21" s="91" t="s">
        <v>22</v>
      </c>
      <c r="C21" s="68">
        <v>218</v>
      </c>
      <c r="D21" s="70">
        <v>0.03361603700848111</v>
      </c>
      <c r="E21" s="68">
        <v>665</v>
      </c>
      <c r="F21" s="70">
        <v>0.050116813625744216</v>
      </c>
      <c r="G21" s="102">
        <v>-0.6721804511278195</v>
      </c>
      <c r="H21" s="93">
        <v>-2</v>
      </c>
      <c r="I21" s="68">
        <v>147</v>
      </c>
      <c r="J21" s="69">
        <v>0.48299319727891166</v>
      </c>
      <c r="K21" s="95">
        <v>-1</v>
      </c>
      <c r="L21" s="14"/>
      <c r="M21" s="14"/>
      <c r="N21" s="66">
        <v>10</v>
      </c>
      <c r="O21" s="91" t="s">
        <v>27</v>
      </c>
      <c r="P21" s="68">
        <v>1302</v>
      </c>
      <c r="Q21" s="70">
        <v>0.028297581013235967</v>
      </c>
      <c r="R21" s="68">
        <v>1632</v>
      </c>
      <c r="S21" s="70">
        <v>0.0216966457942807</v>
      </c>
      <c r="T21" s="111">
        <v>-0.20220588235294112</v>
      </c>
      <c r="U21" s="95">
        <v>6</v>
      </c>
    </row>
    <row r="22" spans="1:21" ht="14.25" customHeight="1">
      <c r="A22" s="50">
        <v>11</v>
      </c>
      <c r="B22" s="80" t="s">
        <v>34</v>
      </c>
      <c r="C22" s="52">
        <v>166</v>
      </c>
      <c r="D22" s="54">
        <v>0.025597532767925982</v>
      </c>
      <c r="E22" s="52">
        <v>149</v>
      </c>
      <c r="F22" s="54">
        <v>0.0112291807973472</v>
      </c>
      <c r="G22" s="100">
        <v>0.11409395973154357</v>
      </c>
      <c r="H22" s="82">
        <v>8</v>
      </c>
      <c r="I22" s="52">
        <v>95</v>
      </c>
      <c r="J22" s="53">
        <v>0.7473684210526317</v>
      </c>
      <c r="K22" s="84">
        <v>3</v>
      </c>
      <c r="L22" s="14"/>
      <c r="M22" s="14"/>
      <c r="N22" s="50">
        <v>11</v>
      </c>
      <c r="O22" s="80" t="s">
        <v>32</v>
      </c>
      <c r="P22" s="52">
        <v>1175</v>
      </c>
      <c r="Q22" s="54">
        <v>0.025537371498120014</v>
      </c>
      <c r="R22" s="52">
        <v>2076</v>
      </c>
      <c r="S22" s="54">
        <v>0.02759940972360707</v>
      </c>
      <c r="T22" s="109">
        <v>-0.4340077071290944</v>
      </c>
      <c r="U22" s="84">
        <v>2</v>
      </c>
    </row>
    <row r="23" spans="1:21" ht="14.25" customHeight="1">
      <c r="A23" s="58">
        <v>12</v>
      </c>
      <c r="B23" s="86" t="s">
        <v>27</v>
      </c>
      <c r="C23" s="60">
        <v>163</v>
      </c>
      <c r="D23" s="62">
        <v>0.025134926754047802</v>
      </c>
      <c r="E23" s="60">
        <v>273</v>
      </c>
      <c r="F23" s="62">
        <v>0.02057427085688447</v>
      </c>
      <c r="G23" s="101">
        <v>-0.40293040293040294</v>
      </c>
      <c r="H23" s="88">
        <v>4</v>
      </c>
      <c r="I23" s="60">
        <v>109</v>
      </c>
      <c r="J23" s="61">
        <v>0.49541284403669716</v>
      </c>
      <c r="K23" s="90">
        <v>-1</v>
      </c>
      <c r="L23" s="14"/>
      <c r="M23" s="14"/>
      <c r="N23" s="58">
        <v>12</v>
      </c>
      <c r="O23" s="86" t="s">
        <v>37</v>
      </c>
      <c r="P23" s="60">
        <v>1134</v>
      </c>
      <c r="Q23" s="62">
        <v>0.02464628023733455</v>
      </c>
      <c r="R23" s="60">
        <v>1609</v>
      </c>
      <c r="S23" s="62">
        <v>0.02139087198713091</v>
      </c>
      <c r="T23" s="110">
        <v>-0.2952144188937228</v>
      </c>
      <c r="U23" s="90">
        <v>5</v>
      </c>
    </row>
    <row r="24" spans="1:21" ht="14.25" customHeight="1">
      <c r="A24" s="58">
        <v>13</v>
      </c>
      <c r="B24" s="86" t="s">
        <v>23</v>
      </c>
      <c r="C24" s="60">
        <v>153</v>
      </c>
      <c r="D24" s="62">
        <v>0.0235929067077872</v>
      </c>
      <c r="E24" s="60">
        <v>431</v>
      </c>
      <c r="F24" s="62">
        <v>0.032481724319843246</v>
      </c>
      <c r="G24" s="101">
        <v>-0.6450116009280742</v>
      </c>
      <c r="H24" s="88">
        <v>-1</v>
      </c>
      <c r="I24" s="60">
        <v>76</v>
      </c>
      <c r="J24" s="61">
        <v>1.013157894736842</v>
      </c>
      <c r="K24" s="90">
        <v>6</v>
      </c>
      <c r="L24" s="14"/>
      <c r="M24" s="14"/>
      <c r="N24" s="58">
        <v>13</v>
      </c>
      <c r="O24" s="86" t="s">
        <v>33</v>
      </c>
      <c r="P24" s="60">
        <v>1047</v>
      </c>
      <c r="Q24" s="62">
        <v>0.022755428049814175</v>
      </c>
      <c r="R24" s="60">
        <v>2722</v>
      </c>
      <c r="S24" s="62">
        <v>0.036187665350509844</v>
      </c>
      <c r="T24" s="110">
        <v>-0.615356355620867</v>
      </c>
      <c r="U24" s="90">
        <v>-3</v>
      </c>
    </row>
    <row r="25" spans="1:21" ht="14.25" customHeight="1">
      <c r="A25" s="58"/>
      <c r="B25" s="86" t="s">
        <v>32</v>
      </c>
      <c r="C25" s="60">
        <v>153</v>
      </c>
      <c r="D25" s="62">
        <v>0.0235929067077872</v>
      </c>
      <c r="E25" s="60">
        <v>305</v>
      </c>
      <c r="F25" s="62">
        <v>0.022985907001281183</v>
      </c>
      <c r="G25" s="101">
        <v>-0.49836065573770494</v>
      </c>
      <c r="H25" s="88">
        <v>0</v>
      </c>
      <c r="I25" s="60">
        <v>109</v>
      </c>
      <c r="J25" s="61">
        <v>0.4036697247706422</v>
      </c>
      <c r="K25" s="90">
        <v>-2</v>
      </c>
      <c r="L25" s="14"/>
      <c r="M25" s="14"/>
      <c r="N25" s="58">
        <v>14</v>
      </c>
      <c r="O25" s="86" t="s">
        <v>52</v>
      </c>
      <c r="P25" s="60">
        <v>998</v>
      </c>
      <c r="Q25" s="62">
        <v>0.021690465323509597</v>
      </c>
      <c r="R25" s="60">
        <v>1695</v>
      </c>
      <c r="S25" s="62">
        <v>0.022534200135604036</v>
      </c>
      <c r="T25" s="110">
        <v>-0.4112094395280236</v>
      </c>
      <c r="U25" s="90">
        <v>0</v>
      </c>
    </row>
    <row r="26" spans="1:21" ht="14.25" customHeight="1">
      <c r="A26" s="66">
        <v>15</v>
      </c>
      <c r="B26" s="91" t="s">
        <v>37</v>
      </c>
      <c r="C26" s="68">
        <v>135</v>
      </c>
      <c r="D26" s="70">
        <v>0.02081727062451812</v>
      </c>
      <c r="E26" s="68">
        <v>245</v>
      </c>
      <c r="F26" s="70">
        <v>0.018464089230537342</v>
      </c>
      <c r="G26" s="102">
        <v>-0.44897959183673475</v>
      </c>
      <c r="H26" s="93">
        <v>2</v>
      </c>
      <c r="I26" s="68">
        <v>68</v>
      </c>
      <c r="J26" s="69">
        <v>0.9852941176470589</v>
      </c>
      <c r="K26" s="95">
        <v>6</v>
      </c>
      <c r="L26" s="14"/>
      <c r="M26" s="14"/>
      <c r="N26" s="66">
        <v>15</v>
      </c>
      <c r="O26" s="91" t="s">
        <v>23</v>
      </c>
      <c r="P26" s="68">
        <v>860</v>
      </c>
      <c r="Q26" s="70">
        <v>0.018691182543304864</v>
      </c>
      <c r="R26" s="68">
        <v>2694</v>
      </c>
      <c r="S26" s="70">
        <v>0.03581541897658836</v>
      </c>
      <c r="T26" s="111">
        <v>-0.6807720861172977</v>
      </c>
      <c r="U26" s="95">
        <v>-4</v>
      </c>
    </row>
    <row r="27" spans="1:21" ht="14.25" customHeight="1">
      <c r="A27" s="50">
        <v>16</v>
      </c>
      <c r="B27" s="80" t="s">
        <v>29</v>
      </c>
      <c r="C27" s="52">
        <v>106</v>
      </c>
      <c r="D27" s="54">
        <v>0.016345412490362376</v>
      </c>
      <c r="E27" s="52">
        <v>236</v>
      </c>
      <c r="F27" s="54">
        <v>0.017785816564925765</v>
      </c>
      <c r="G27" s="100">
        <v>-0.5508474576271186</v>
      </c>
      <c r="H27" s="82">
        <v>2</v>
      </c>
      <c r="I27" s="52">
        <v>84</v>
      </c>
      <c r="J27" s="53">
        <v>0.26190476190476186</v>
      </c>
      <c r="K27" s="84">
        <v>1</v>
      </c>
      <c r="L27" s="14"/>
      <c r="M27" s="14"/>
      <c r="N27" s="50">
        <v>16</v>
      </c>
      <c r="O27" s="80" t="s">
        <v>34</v>
      </c>
      <c r="P27" s="52">
        <v>808</v>
      </c>
      <c r="Q27" s="54">
        <v>0.017561018017430614</v>
      </c>
      <c r="R27" s="52">
        <v>808</v>
      </c>
      <c r="S27" s="54">
        <v>0.01074196679030564</v>
      </c>
      <c r="T27" s="109">
        <v>0</v>
      </c>
      <c r="U27" s="84">
        <v>3</v>
      </c>
    </row>
    <row r="28" spans="1:21" ht="14.25" customHeight="1">
      <c r="A28" s="58">
        <v>17</v>
      </c>
      <c r="B28" s="86" t="s">
        <v>18</v>
      </c>
      <c r="C28" s="60">
        <v>101</v>
      </c>
      <c r="D28" s="62">
        <v>0.015574402467232074</v>
      </c>
      <c r="E28" s="60">
        <v>118</v>
      </c>
      <c r="F28" s="62">
        <v>0.008892908282462883</v>
      </c>
      <c r="G28" s="101">
        <v>-0.14406779661016944</v>
      </c>
      <c r="H28" s="88">
        <v>3</v>
      </c>
      <c r="I28" s="60">
        <v>86</v>
      </c>
      <c r="J28" s="61">
        <v>0.17441860465116288</v>
      </c>
      <c r="K28" s="90">
        <v>-2</v>
      </c>
      <c r="L28" s="14"/>
      <c r="M28" s="14"/>
      <c r="N28" s="58">
        <v>17</v>
      </c>
      <c r="O28" s="86" t="s">
        <v>30</v>
      </c>
      <c r="P28" s="60">
        <v>740</v>
      </c>
      <c r="Q28" s="62">
        <v>0.016083110560518137</v>
      </c>
      <c r="R28" s="60">
        <v>1682</v>
      </c>
      <c r="S28" s="62">
        <v>0.022361371461997633</v>
      </c>
      <c r="T28" s="110">
        <v>-0.5600475624256838</v>
      </c>
      <c r="U28" s="90">
        <v>-2</v>
      </c>
    </row>
    <row r="29" spans="1:21" ht="14.25" customHeight="1">
      <c r="A29" s="58">
        <v>18</v>
      </c>
      <c r="B29" s="86" t="s">
        <v>52</v>
      </c>
      <c r="C29" s="60">
        <v>97</v>
      </c>
      <c r="D29" s="62">
        <v>0.014957594448727834</v>
      </c>
      <c r="E29" s="60">
        <v>300</v>
      </c>
      <c r="F29" s="62">
        <v>0.022609088853719195</v>
      </c>
      <c r="G29" s="101">
        <v>-0.6766666666666667</v>
      </c>
      <c r="H29" s="88">
        <v>-4</v>
      </c>
      <c r="I29" s="60">
        <v>55</v>
      </c>
      <c r="J29" s="61">
        <v>0.7636363636363637</v>
      </c>
      <c r="K29" s="90">
        <v>4</v>
      </c>
      <c r="L29" s="14"/>
      <c r="M29" s="14"/>
      <c r="N29" s="58">
        <v>18</v>
      </c>
      <c r="O29" s="86" t="s">
        <v>29</v>
      </c>
      <c r="P29" s="60">
        <v>736</v>
      </c>
      <c r="Q29" s="62">
        <v>0.01599617482775858</v>
      </c>
      <c r="R29" s="60">
        <v>1479</v>
      </c>
      <c r="S29" s="62">
        <v>0.019662585251066886</v>
      </c>
      <c r="T29" s="110">
        <v>-0.5023664638269101</v>
      </c>
      <c r="U29" s="90">
        <v>0</v>
      </c>
    </row>
    <row r="30" spans="1:21" ht="14.25" customHeight="1">
      <c r="A30" s="58">
        <v>19</v>
      </c>
      <c r="B30" s="86" t="s">
        <v>47</v>
      </c>
      <c r="C30" s="60">
        <v>90</v>
      </c>
      <c r="D30" s="62">
        <v>0.013878180416345412</v>
      </c>
      <c r="E30" s="60">
        <v>504</v>
      </c>
      <c r="F30" s="62">
        <v>0.03798326927424825</v>
      </c>
      <c r="G30" s="101">
        <v>-0.8214285714285714</v>
      </c>
      <c r="H30" s="88">
        <v>-9</v>
      </c>
      <c r="I30" s="60">
        <v>86</v>
      </c>
      <c r="J30" s="61">
        <v>0.04651162790697683</v>
      </c>
      <c r="K30" s="90">
        <v>-4</v>
      </c>
      <c r="N30" s="58">
        <v>19</v>
      </c>
      <c r="O30" s="86" t="s">
        <v>35</v>
      </c>
      <c r="P30" s="60">
        <v>709</v>
      </c>
      <c r="Q30" s="62">
        <v>0.015409358631631566</v>
      </c>
      <c r="R30" s="60">
        <v>445</v>
      </c>
      <c r="S30" s="62">
        <v>0.0059160584426807055</v>
      </c>
      <c r="T30" s="110">
        <v>0.5932584269662922</v>
      </c>
      <c r="U30" s="90">
        <v>3</v>
      </c>
    </row>
    <row r="31" spans="1:21" ht="14.25" customHeight="1">
      <c r="A31" s="66">
        <v>20</v>
      </c>
      <c r="B31" s="91" t="s">
        <v>36</v>
      </c>
      <c r="C31" s="68">
        <v>75</v>
      </c>
      <c r="D31" s="70">
        <v>0.01156515034695451</v>
      </c>
      <c r="E31" s="68">
        <v>95</v>
      </c>
      <c r="F31" s="70">
        <v>0.007159544803677745</v>
      </c>
      <c r="G31" s="102">
        <v>-0.21052631578947367</v>
      </c>
      <c r="H31" s="93">
        <v>2</v>
      </c>
      <c r="I31" s="68">
        <v>98</v>
      </c>
      <c r="J31" s="69">
        <v>-0.23469387755102045</v>
      </c>
      <c r="K31" s="95">
        <v>-7</v>
      </c>
      <c r="N31" s="66">
        <v>20</v>
      </c>
      <c r="O31" s="91" t="s">
        <v>47</v>
      </c>
      <c r="P31" s="68">
        <v>690</v>
      </c>
      <c r="Q31" s="70">
        <v>0.014996413901023669</v>
      </c>
      <c r="R31" s="68">
        <v>2210</v>
      </c>
      <c r="S31" s="70">
        <v>0.029380874513088448</v>
      </c>
      <c r="T31" s="111">
        <v>-0.6877828054298643</v>
      </c>
      <c r="U31" s="95">
        <v>-8</v>
      </c>
    </row>
    <row r="32" spans="1:21" ht="14.25" customHeight="1">
      <c r="A32" s="120" t="s">
        <v>50</v>
      </c>
      <c r="B32" s="121"/>
      <c r="C32" s="26">
        <f>SUM(C12:C31)</f>
        <v>6158</v>
      </c>
      <c r="D32" s="6">
        <f>C32/C34</f>
        <v>0.9495759444872783</v>
      </c>
      <c r="E32" s="26">
        <f>SUM(E12:E31)</f>
        <v>12560</v>
      </c>
      <c r="F32" s="6">
        <f>E32/E34</f>
        <v>0.9465671866757103</v>
      </c>
      <c r="G32" s="17">
        <f>C32/E32-1</f>
        <v>-0.5097133757961784</v>
      </c>
      <c r="H32" s="17"/>
      <c r="I32" s="26">
        <f>SUM(I12:I31)</f>
        <v>4101</v>
      </c>
      <c r="J32" s="18">
        <f>C32/I32-1</f>
        <v>0.501584979273348</v>
      </c>
      <c r="K32" s="19"/>
      <c r="N32" s="120" t="s">
        <v>50</v>
      </c>
      <c r="O32" s="121"/>
      <c r="P32" s="3">
        <f>SUM(P12:P31)</f>
        <v>43646</v>
      </c>
      <c r="Q32" s="6">
        <f>P32/P34</f>
        <v>0.9485992480059117</v>
      </c>
      <c r="R32" s="3">
        <f>SUM(R12:R31)</f>
        <v>72491</v>
      </c>
      <c r="S32" s="6">
        <f>R32/R34</f>
        <v>0.9637325675693641</v>
      </c>
      <c r="T32" s="17">
        <f>P32/R32-1</f>
        <v>-0.3979114648715013</v>
      </c>
      <c r="U32" s="106"/>
    </row>
    <row r="33" spans="1:21" ht="14.25" customHeight="1">
      <c r="A33" s="120" t="s">
        <v>12</v>
      </c>
      <c r="B33" s="121"/>
      <c r="C33" s="26">
        <f>C34-SUM(C12:C31)</f>
        <v>327</v>
      </c>
      <c r="D33" s="6">
        <f>C33/C34</f>
        <v>0.050424055512721666</v>
      </c>
      <c r="E33" s="26">
        <f>E34-SUM(E12:E31)</f>
        <v>709</v>
      </c>
      <c r="F33" s="6">
        <f>E33/E34</f>
        <v>0.053432813324289695</v>
      </c>
      <c r="G33" s="17">
        <f>C33/E33-1</f>
        <v>-0.538787023977433</v>
      </c>
      <c r="H33" s="17"/>
      <c r="I33" s="26">
        <f>I34-SUM(I12:I31)</f>
        <v>289</v>
      </c>
      <c r="J33" s="18">
        <f>C33/I33-1</f>
        <v>0.13148788927335642</v>
      </c>
      <c r="K33" s="19"/>
      <c r="N33" s="120" t="s">
        <v>12</v>
      </c>
      <c r="O33" s="121"/>
      <c r="P33" s="3">
        <f>P34-SUM(P12:P31)</f>
        <v>2365</v>
      </c>
      <c r="Q33" s="6">
        <f>P33/P34</f>
        <v>0.05140075199408837</v>
      </c>
      <c r="R33" s="3">
        <f>R34-SUM(R12:R31)</f>
        <v>2728</v>
      </c>
      <c r="S33" s="6">
        <f>R33/R34</f>
        <v>0.036267432430635876</v>
      </c>
      <c r="T33" s="17">
        <f>P33/R33-1</f>
        <v>-0.13306451612903225</v>
      </c>
      <c r="U33" s="107"/>
    </row>
    <row r="34" spans="1:21" ht="14.25" customHeight="1">
      <c r="A34" s="122" t="s">
        <v>38</v>
      </c>
      <c r="B34" s="123"/>
      <c r="C34" s="24">
        <v>6485</v>
      </c>
      <c r="D34" s="98">
        <v>1</v>
      </c>
      <c r="E34" s="24">
        <v>13269</v>
      </c>
      <c r="F34" s="98">
        <v>0.9991710000753635</v>
      </c>
      <c r="G34" s="20">
        <v>-0.5112668626121034</v>
      </c>
      <c r="H34" s="20"/>
      <c r="I34" s="24">
        <v>4390</v>
      </c>
      <c r="J34" s="44">
        <v>0.4772209567198178</v>
      </c>
      <c r="K34" s="99"/>
      <c r="N34" s="122" t="s">
        <v>38</v>
      </c>
      <c r="O34" s="123"/>
      <c r="P34" s="24">
        <v>46011</v>
      </c>
      <c r="Q34" s="98">
        <v>1</v>
      </c>
      <c r="R34" s="24">
        <v>75219</v>
      </c>
      <c r="S34" s="98">
        <v>1</v>
      </c>
      <c r="T34" s="108">
        <v>-0.38830614605352376</v>
      </c>
      <c r="U34" s="99"/>
    </row>
    <row r="35" spans="1:14" ht="14.25" customHeight="1">
      <c r="A35" t="s">
        <v>84</v>
      </c>
      <c r="C35" s="16"/>
      <c r="D35" s="16"/>
      <c r="E35" s="16"/>
      <c r="F35" s="16"/>
      <c r="G35" s="16"/>
      <c r="H35" s="16"/>
      <c r="I35" s="16"/>
      <c r="J35" s="16"/>
      <c r="N35" t="s">
        <v>84</v>
      </c>
    </row>
    <row r="36" spans="1:14" ht="15">
      <c r="A36" s="9" t="s">
        <v>86</v>
      </c>
      <c r="N36" s="9" t="s">
        <v>86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3" t="s">
        <v>109</v>
      </c>
      <c r="O39" s="173"/>
      <c r="P39" s="173"/>
      <c r="Q39" s="173"/>
      <c r="R39" s="173"/>
      <c r="S39" s="173"/>
      <c r="T39" s="173"/>
      <c r="U39" s="173"/>
    </row>
    <row r="40" spans="1:21" ht="15" customHeight="1">
      <c r="A40" s="146" t="s">
        <v>146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"/>
      <c r="M40" s="21"/>
      <c r="N40" s="173"/>
      <c r="O40" s="173"/>
      <c r="P40" s="173"/>
      <c r="Q40" s="173"/>
      <c r="R40" s="173"/>
      <c r="S40" s="173"/>
      <c r="T40" s="173"/>
      <c r="U40" s="173"/>
    </row>
    <row r="41" spans="1:21" ht="15">
      <c r="A41" s="147" t="s">
        <v>147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"/>
      <c r="M41" s="21"/>
      <c r="N41" s="147" t="s">
        <v>110</v>
      </c>
      <c r="O41" s="147"/>
      <c r="P41" s="147"/>
      <c r="Q41" s="147"/>
      <c r="R41" s="147"/>
      <c r="S41" s="147"/>
      <c r="T41" s="147"/>
      <c r="U41" s="14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8" t="s">
        <v>0</v>
      </c>
      <c r="B43" s="148" t="s">
        <v>49</v>
      </c>
      <c r="C43" s="150" t="s">
        <v>127</v>
      </c>
      <c r="D43" s="151"/>
      <c r="E43" s="151"/>
      <c r="F43" s="151"/>
      <c r="G43" s="151"/>
      <c r="H43" s="152"/>
      <c r="I43" s="150" t="s">
        <v>118</v>
      </c>
      <c r="J43" s="151"/>
      <c r="K43" s="152"/>
      <c r="L43" s="14"/>
      <c r="M43" s="14"/>
      <c r="N43" s="148" t="s">
        <v>0</v>
      </c>
      <c r="O43" s="148" t="s">
        <v>49</v>
      </c>
      <c r="P43" s="150" t="s">
        <v>128</v>
      </c>
      <c r="Q43" s="151"/>
      <c r="R43" s="151"/>
      <c r="S43" s="151"/>
      <c r="T43" s="151"/>
      <c r="U43" s="152"/>
    </row>
    <row r="44" spans="1:21" ht="15" customHeight="1">
      <c r="A44" s="149"/>
      <c r="B44" s="149"/>
      <c r="C44" s="124" t="s">
        <v>129</v>
      </c>
      <c r="D44" s="125"/>
      <c r="E44" s="125"/>
      <c r="F44" s="125"/>
      <c r="G44" s="125"/>
      <c r="H44" s="126"/>
      <c r="I44" s="124" t="s">
        <v>119</v>
      </c>
      <c r="J44" s="125"/>
      <c r="K44" s="126"/>
      <c r="L44" s="14"/>
      <c r="M44" s="14"/>
      <c r="N44" s="149"/>
      <c r="O44" s="149"/>
      <c r="P44" s="124" t="s">
        <v>130</v>
      </c>
      <c r="Q44" s="125"/>
      <c r="R44" s="125"/>
      <c r="S44" s="125"/>
      <c r="T44" s="125"/>
      <c r="U44" s="126"/>
    </row>
    <row r="45" spans="1:21" ht="15" customHeight="1">
      <c r="A45" s="149"/>
      <c r="B45" s="149"/>
      <c r="C45" s="127">
        <v>2020</v>
      </c>
      <c r="D45" s="128"/>
      <c r="E45" s="153">
        <v>2019</v>
      </c>
      <c r="F45" s="128"/>
      <c r="G45" s="131" t="s">
        <v>5</v>
      </c>
      <c r="H45" s="141" t="s">
        <v>57</v>
      </c>
      <c r="I45" s="155">
        <v>2020</v>
      </c>
      <c r="J45" s="142" t="s">
        <v>131</v>
      </c>
      <c r="K45" s="141" t="s">
        <v>135</v>
      </c>
      <c r="L45" s="14"/>
      <c r="M45" s="14"/>
      <c r="N45" s="149"/>
      <c r="O45" s="149"/>
      <c r="P45" s="127">
        <v>2020</v>
      </c>
      <c r="Q45" s="128"/>
      <c r="R45" s="127">
        <v>2019</v>
      </c>
      <c r="S45" s="128"/>
      <c r="T45" s="131" t="s">
        <v>5</v>
      </c>
      <c r="U45" s="133" t="s">
        <v>99</v>
      </c>
    </row>
    <row r="46" spans="1:21" ht="15" customHeight="1">
      <c r="A46" s="135" t="s">
        <v>6</v>
      </c>
      <c r="B46" s="135" t="s">
        <v>49</v>
      </c>
      <c r="C46" s="129"/>
      <c r="D46" s="130"/>
      <c r="E46" s="154"/>
      <c r="F46" s="130"/>
      <c r="G46" s="132"/>
      <c r="H46" s="142"/>
      <c r="I46" s="155"/>
      <c r="J46" s="142"/>
      <c r="K46" s="142"/>
      <c r="L46" s="14"/>
      <c r="M46" s="14"/>
      <c r="N46" s="135" t="s">
        <v>6</v>
      </c>
      <c r="O46" s="135" t="s">
        <v>49</v>
      </c>
      <c r="P46" s="129"/>
      <c r="Q46" s="130"/>
      <c r="R46" s="129"/>
      <c r="S46" s="130"/>
      <c r="T46" s="132"/>
      <c r="U46" s="134"/>
    </row>
    <row r="47" spans="1:21" ht="15" customHeight="1">
      <c r="A47" s="135"/>
      <c r="B47" s="135"/>
      <c r="C47" s="115" t="s">
        <v>8</v>
      </c>
      <c r="D47" s="78" t="s">
        <v>2</v>
      </c>
      <c r="E47" s="115" t="s">
        <v>8</v>
      </c>
      <c r="F47" s="78" t="s">
        <v>2</v>
      </c>
      <c r="G47" s="137" t="s">
        <v>9</v>
      </c>
      <c r="H47" s="137" t="s">
        <v>58</v>
      </c>
      <c r="I47" s="79" t="s">
        <v>8</v>
      </c>
      <c r="J47" s="143" t="s">
        <v>132</v>
      </c>
      <c r="K47" s="143" t="s">
        <v>136</v>
      </c>
      <c r="L47" s="14"/>
      <c r="M47" s="14"/>
      <c r="N47" s="135"/>
      <c r="O47" s="135"/>
      <c r="P47" s="115" t="s">
        <v>8</v>
      </c>
      <c r="Q47" s="78" t="s">
        <v>2</v>
      </c>
      <c r="R47" s="115" t="s">
        <v>8</v>
      </c>
      <c r="S47" s="78" t="s">
        <v>2</v>
      </c>
      <c r="T47" s="137" t="s">
        <v>9</v>
      </c>
      <c r="U47" s="139" t="s">
        <v>100</v>
      </c>
    </row>
    <row r="48" spans="1:21" ht="15" customHeight="1">
      <c r="A48" s="136"/>
      <c r="B48" s="136"/>
      <c r="C48" s="114" t="s">
        <v>10</v>
      </c>
      <c r="D48" s="41" t="s">
        <v>11</v>
      </c>
      <c r="E48" s="114" t="s">
        <v>10</v>
      </c>
      <c r="F48" s="41" t="s">
        <v>11</v>
      </c>
      <c r="G48" s="145"/>
      <c r="H48" s="145"/>
      <c r="I48" s="114" t="s">
        <v>10</v>
      </c>
      <c r="J48" s="144"/>
      <c r="K48" s="144"/>
      <c r="L48" s="14"/>
      <c r="M48" s="14"/>
      <c r="N48" s="136"/>
      <c r="O48" s="136"/>
      <c r="P48" s="114" t="s">
        <v>10</v>
      </c>
      <c r="Q48" s="41" t="s">
        <v>11</v>
      </c>
      <c r="R48" s="114" t="s">
        <v>10</v>
      </c>
      <c r="S48" s="41" t="s">
        <v>11</v>
      </c>
      <c r="T48" s="138"/>
      <c r="U48" s="140"/>
    </row>
    <row r="49" spans="1:21" ht="15">
      <c r="A49" s="50">
        <v>1</v>
      </c>
      <c r="B49" s="80" t="s">
        <v>44</v>
      </c>
      <c r="C49" s="52">
        <v>334</v>
      </c>
      <c r="D49" s="57">
        <v>0.05150346954510408</v>
      </c>
      <c r="E49" s="52">
        <v>829</v>
      </c>
      <c r="F49" s="57">
        <v>0.06247644886577738</v>
      </c>
      <c r="G49" s="81">
        <v>-0.5971049457177322</v>
      </c>
      <c r="H49" s="82">
        <v>0</v>
      </c>
      <c r="I49" s="52">
        <v>245</v>
      </c>
      <c r="J49" s="83">
        <v>0.3632653061224489</v>
      </c>
      <c r="K49" s="84">
        <v>0</v>
      </c>
      <c r="L49" s="14"/>
      <c r="M49" s="14"/>
      <c r="N49" s="50">
        <v>1</v>
      </c>
      <c r="O49" s="80" t="s">
        <v>45</v>
      </c>
      <c r="P49" s="52">
        <v>2958</v>
      </c>
      <c r="Q49" s="57">
        <v>0.06428897437569277</v>
      </c>
      <c r="R49" s="52">
        <v>3423</v>
      </c>
      <c r="S49" s="57">
        <v>0.045507119211901245</v>
      </c>
      <c r="T49" s="55">
        <v>-0.1358457493426819</v>
      </c>
      <c r="U49" s="84">
        <v>1</v>
      </c>
    </row>
    <row r="50" spans="1:21" ht="15">
      <c r="A50" s="85">
        <v>2</v>
      </c>
      <c r="B50" s="86" t="s">
        <v>45</v>
      </c>
      <c r="C50" s="60">
        <v>309</v>
      </c>
      <c r="D50" s="65">
        <v>0.04764841942945258</v>
      </c>
      <c r="E50" s="60">
        <v>389</v>
      </c>
      <c r="F50" s="65">
        <v>0.029316451880322555</v>
      </c>
      <c r="G50" s="87">
        <v>-0.20565552699228795</v>
      </c>
      <c r="H50" s="88">
        <v>3</v>
      </c>
      <c r="I50" s="60">
        <v>224</v>
      </c>
      <c r="J50" s="89">
        <v>0.3794642857142858</v>
      </c>
      <c r="K50" s="90">
        <v>0</v>
      </c>
      <c r="L50" s="14"/>
      <c r="M50" s="14"/>
      <c r="N50" s="85">
        <v>2</v>
      </c>
      <c r="O50" s="86" t="s">
        <v>60</v>
      </c>
      <c r="P50" s="60">
        <v>2020</v>
      </c>
      <c r="Q50" s="65">
        <v>0.04390254504357654</v>
      </c>
      <c r="R50" s="60">
        <v>1939</v>
      </c>
      <c r="S50" s="65">
        <v>0.02577806139406267</v>
      </c>
      <c r="T50" s="63">
        <v>0.04177411036616818</v>
      </c>
      <c r="U50" s="90">
        <v>4</v>
      </c>
    </row>
    <row r="51" spans="1:21" ht="15">
      <c r="A51" s="85">
        <v>3</v>
      </c>
      <c r="B51" s="86" t="s">
        <v>87</v>
      </c>
      <c r="C51" s="60">
        <v>271</v>
      </c>
      <c r="D51" s="65">
        <v>0.041788743253662296</v>
      </c>
      <c r="E51" s="60">
        <v>333</v>
      </c>
      <c r="F51" s="65">
        <v>0.025096088627628306</v>
      </c>
      <c r="G51" s="87">
        <v>-0.1861861861861862</v>
      </c>
      <c r="H51" s="88">
        <v>3</v>
      </c>
      <c r="I51" s="60">
        <v>177</v>
      </c>
      <c r="J51" s="89">
        <v>0.5310734463276836</v>
      </c>
      <c r="K51" s="90">
        <v>1</v>
      </c>
      <c r="L51" s="14"/>
      <c r="M51" s="14"/>
      <c r="N51" s="85">
        <v>3</v>
      </c>
      <c r="O51" s="86" t="s">
        <v>44</v>
      </c>
      <c r="P51" s="60">
        <v>1714</v>
      </c>
      <c r="Q51" s="65">
        <v>0.03725196148747039</v>
      </c>
      <c r="R51" s="60">
        <v>3983</v>
      </c>
      <c r="S51" s="65">
        <v>0.0529520466903309</v>
      </c>
      <c r="T51" s="63">
        <v>-0.5696711021842832</v>
      </c>
      <c r="U51" s="90">
        <v>-2</v>
      </c>
    </row>
    <row r="52" spans="1:21" ht="15">
      <c r="A52" s="85">
        <v>4</v>
      </c>
      <c r="B52" s="86" t="s">
        <v>60</v>
      </c>
      <c r="C52" s="60">
        <v>235</v>
      </c>
      <c r="D52" s="65">
        <v>0.036237471087124135</v>
      </c>
      <c r="E52" s="60">
        <v>544</v>
      </c>
      <c r="F52" s="65">
        <v>0.04099781445474414</v>
      </c>
      <c r="G52" s="87">
        <v>-0.5680147058823529</v>
      </c>
      <c r="H52" s="88">
        <v>-2</v>
      </c>
      <c r="I52" s="60">
        <v>197</v>
      </c>
      <c r="J52" s="89">
        <v>0.19289340101522834</v>
      </c>
      <c r="K52" s="90">
        <v>-1</v>
      </c>
      <c r="L52" s="14"/>
      <c r="M52" s="14"/>
      <c r="N52" s="85">
        <v>4</v>
      </c>
      <c r="O52" s="86" t="s">
        <v>87</v>
      </c>
      <c r="P52" s="60">
        <v>1409</v>
      </c>
      <c r="Q52" s="65">
        <v>0.030623111864554128</v>
      </c>
      <c r="R52" s="60">
        <v>795</v>
      </c>
      <c r="S52" s="65">
        <v>0.010569138116699238</v>
      </c>
      <c r="T52" s="63">
        <v>0.7723270440251573</v>
      </c>
      <c r="U52" s="90">
        <v>23</v>
      </c>
    </row>
    <row r="53" spans="1:21" ht="15">
      <c r="A53" s="85">
        <v>5</v>
      </c>
      <c r="B53" s="91" t="s">
        <v>41</v>
      </c>
      <c r="C53" s="68">
        <v>219</v>
      </c>
      <c r="D53" s="73">
        <v>0.03377023901310717</v>
      </c>
      <c r="E53" s="68">
        <v>411</v>
      </c>
      <c r="F53" s="73">
        <v>0.030974451729595297</v>
      </c>
      <c r="G53" s="92">
        <v>-0.46715328467153283</v>
      </c>
      <c r="H53" s="93">
        <v>-1</v>
      </c>
      <c r="I53" s="68">
        <v>98</v>
      </c>
      <c r="J53" s="94">
        <v>1.2346938775510203</v>
      </c>
      <c r="K53" s="95">
        <v>1</v>
      </c>
      <c r="L53" s="14"/>
      <c r="M53" s="14"/>
      <c r="N53" s="85">
        <v>5</v>
      </c>
      <c r="O53" s="91" t="s">
        <v>41</v>
      </c>
      <c r="P53" s="68">
        <v>1400</v>
      </c>
      <c r="Q53" s="73">
        <v>0.030427506465845123</v>
      </c>
      <c r="R53" s="68">
        <v>2785</v>
      </c>
      <c r="S53" s="73">
        <v>0.03702521969183318</v>
      </c>
      <c r="T53" s="71">
        <v>-0.49730700179533216</v>
      </c>
      <c r="U53" s="95">
        <v>-2</v>
      </c>
    </row>
    <row r="54" spans="1:21" ht="15">
      <c r="A54" s="96">
        <v>6</v>
      </c>
      <c r="B54" s="80" t="s">
        <v>48</v>
      </c>
      <c r="C54" s="52">
        <v>181</v>
      </c>
      <c r="D54" s="57">
        <v>0.027910562837316886</v>
      </c>
      <c r="E54" s="52">
        <v>289</v>
      </c>
      <c r="F54" s="57">
        <v>0.021780088929082824</v>
      </c>
      <c r="G54" s="81">
        <v>-0.37370242214532867</v>
      </c>
      <c r="H54" s="82">
        <v>2</v>
      </c>
      <c r="I54" s="52">
        <v>82</v>
      </c>
      <c r="J54" s="83">
        <v>1.207317073170732</v>
      </c>
      <c r="K54" s="84">
        <v>6</v>
      </c>
      <c r="L54" s="14"/>
      <c r="M54" s="14"/>
      <c r="N54" s="96">
        <v>6</v>
      </c>
      <c r="O54" s="80" t="s">
        <v>62</v>
      </c>
      <c r="P54" s="52">
        <v>1269</v>
      </c>
      <c r="Q54" s="57">
        <v>0.027580361217969616</v>
      </c>
      <c r="R54" s="52">
        <v>2196</v>
      </c>
      <c r="S54" s="57">
        <v>0.029194751326127706</v>
      </c>
      <c r="T54" s="55">
        <v>-0.4221311475409836</v>
      </c>
      <c r="U54" s="84">
        <v>-2</v>
      </c>
    </row>
    <row r="55" spans="1:21" ht="15">
      <c r="A55" s="85">
        <v>7</v>
      </c>
      <c r="B55" s="86" t="s">
        <v>61</v>
      </c>
      <c r="C55" s="60">
        <v>161</v>
      </c>
      <c r="D55" s="65">
        <v>0.024826522744795684</v>
      </c>
      <c r="E55" s="60">
        <v>244</v>
      </c>
      <c r="F55" s="65">
        <v>0.018388725601024947</v>
      </c>
      <c r="G55" s="87">
        <v>-0.3401639344262295</v>
      </c>
      <c r="H55" s="88">
        <v>4</v>
      </c>
      <c r="I55" s="60">
        <v>67</v>
      </c>
      <c r="J55" s="89">
        <v>1.4029850746268657</v>
      </c>
      <c r="K55" s="90">
        <v>9</v>
      </c>
      <c r="L55" s="14"/>
      <c r="M55" s="14"/>
      <c r="N55" s="85">
        <v>7</v>
      </c>
      <c r="O55" s="86" t="s">
        <v>61</v>
      </c>
      <c r="P55" s="60">
        <v>1210</v>
      </c>
      <c r="Q55" s="65">
        <v>0.026298059159766143</v>
      </c>
      <c r="R55" s="60">
        <v>1830</v>
      </c>
      <c r="S55" s="65">
        <v>0.024328959438439757</v>
      </c>
      <c r="T55" s="63">
        <v>-0.3387978142076503</v>
      </c>
      <c r="U55" s="90">
        <v>0</v>
      </c>
    </row>
    <row r="56" spans="1:21" ht="15">
      <c r="A56" s="85"/>
      <c r="B56" s="86" t="s">
        <v>62</v>
      </c>
      <c r="C56" s="60">
        <v>161</v>
      </c>
      <c r="D56" s="65">
        <v>0.024826522744795684</v>
      </c>
      <c r="E56" s="60">
        <v>284</v>
      </c>
      <c r="F56" s="65">
        <v>0.02140327078152084</v>
      </c>
      <c r="G56" s="87">
        <v>-0.43309859154929575</v>
      </c>
      <c r="H56" s="88">
        <v>2</v>
      </c>
      <c r="I56" s="60">
        <v>77</v>
      </c>
      <c r="J56" s="89">
        <v>1.0909090909090908</v>
      </c>
      <c r="K56" s="90">
        <v>6</v>
      </c>
      <c r="L56" s="14"/>
      <c r="M56" s="14"/>
      <c r="N56" s="85">
        <v>8</v>
      </c>
      <c r="O56" s="86" t="s">
        <v>39</v>
      </c>
      <c r="P56" s="60">
        <v>1144</v>
      </c>
      <c r="Q56" s="65">
        <v>0.024863619569233445</v>
      </c>
      <c r="R56" s="60">
        <v>1743</v>
      </c>
      <c r="S56" s="65">
        <v>0.023172336776612294</v>
      </c>
      <c r="T56" s="63">
        <v>-0.34366035570854847</v>
      </c>
      <c r="U56" s="90">
        <v>0</v>
      </c>
    </row>
    <row r="57" spans="1:21" ht="15">
      <c r="A57" s="85">
        <v>9</v>
      </c>
      <c r="B57" s="86" t="s">
        <v>93</v>
      </c>
      <c r="C57" s="60">
        <v>151</v>
      </c>
      <c r="D57" s="65">
        <v>0.023284502698535083</v>
      </c>
      <c r="E57" s="60">
        <v>121</v>
      </c>
      <c r="F57" s="65">
        <v>0.009118999171000076</v>
      </c>
      <c r="G57" s="87">
        <v>0.24793388429752072</v>
      </c>
      <c r="H57" s="88">
        <v>22</v>
      </c>
      <c r="I57" s="60">
        <v>75</v>
      </c>
      <c r="J57" s="89">
        <v>1.0133333333333332</v>
      </c>
      <c r="K57" s="90">
        <v>5</v>
      </c>
      <c r="L57" s="14"/>
      <c r="M57" s="14"/>
      <c r="N57" s="85">
        <v>9</v>
      </c>
      <c r="O57" s="86" t="s">
        <v>74</v>
      </c>
      <c r="P57" s="60">
        <v>1109</v>
      </c>
      <c r="Q57" s="65">
        <v>0.024102931907587315</v>
      </c>
      <c r="R57" s="60">
        <v>1237</v>
      </c>
      <c r="S57" s="65">
        <v>0.01644531301931693</v>
      </c>
      <c r="T57" s="63">
        <v>-0.10347615198059823</v>
      </c>
      <c r="U57" s="90">
        <v>6</v>
      </c>
    </row>
    <row r="58" spans="1:21" ht="15">
      <c r="A58" s="97">
        <v>10</v>
      </c>
      <c r="B58" s="91" t="s">
        <v>74</v>
      </c>
      <c r="C58" s="68">
        <v>145</v>
      </c>
      <c r="D58" s="73">
        <v>0.02235929067077872</v>
      </c>
      <c r="E58" s="68">
        <v>122</v>
      </c>
      <c r="F58" s="73">
        <v>0.009194362800512473</v>
      </c>
      <c r="G58" s="92">
        <v>0.18852459016393452</v>
      </c>
      <c r="H58" s="93">
        <v>20</v>
      </c>
      <c r="I58" s="68">
        <v>101</v>
      </c>
      <c r="J58" s="94">
        <v>0.4356435643564356</v>
      </c>
      <c r="K58" s="95">
        <v>-5</v>
      </c>
      <c r="L58" s="14"/>
      <c r="M58" s="14"/>
      <c r="N58" s="97">
        <v>10</v>
      </c>
      <c r="O58" s="91" t="s">
        <v>91</v>
      </c>
      <c r="P58" s="68">
        <v>1087</v>
      </c>
      <c r="Q58" s="73">
        <v>0.023624785377409748</v>
      </c>
      <c r="R58" s="68">
        <v>0</v>
      </c>
      <c r="S58" s="73">
        <v>0</v>
      </c>
      <c r="T58" s="71"/>
      <c r="U58" s="95"/>
    </row>
    <row r="59" spans="1:21" ht="15">
      <c r="A59" s="96">
        <v>11</v>
      </c>
      <c r="B59" s="80" t="s">
        <v>39</v>
      </c>
      <c r="C59" s="52">
        <v>137</v>
      </c>
      <c r="D59" s="57">
        <v>0.021125674633770238</v>
      </c>
      <c r="E59" s="52">
        <v>282</v>
      </c>
      <c r="F59" s="57">
        <v>0.02125254352249604</v>
      </c>
      <c r="G59" s="81">
        <v>-0.5141843971631206</v>
      </c>
      <c r="H59" s="82">
        <v>-1</v>
      </c>
      <c r="I59" s="52">
        <v>60</v>
      </c>
      <c r="J59" s="83">
        <v>1.2833333333333332</v>
      </c>
      <c r="K59" s="84">
        <v>8</v>
      </c>
      <c r="L59" s="14"/>
      <c r="M59" s="14"/>
      <c r="N59" s="96">
        <v>11</v>
      </c>
      <c r="O59" s="80" t="s">
        <v>72</v>
      </c>
      <c r="P59" s="52">
        <v>1026</v>
      </c>
      <c r="Q59" s="57">
        <v>0.022299015452826497</v>
      </c>
      <c r="R59" s="52">
        <v>1336</v>
      </c>
      <c r="S59" s="57">
        <v>0.017761469841396454</v>
      </c>
      <c r="T59" s="55">
        <v>-0.23203592814371254</v>
      </c>
      <c r="U59" s="84">
        <v>3</v>
      </c>
    </row>
    <row r="60" spans="1:21" ht="15">
      <c r="A60" s="85">
        <v>12</v>
      </c>
      <c r="B60" s="86" t="s">
        <v>91</v>
      </c>
      <c r="C60" s="60">
        <v>124</v>
      </c>
      <c r="D60" s="65">
        <v>0.019121048573631456</v>
      </c>
      <c r="E60" s="60">
        <v>0</v>
      </c>
      <c r="F60" s="65">
        <v>0</v>
      </c>
      <c r="G60" s="87"/>
      <c r="H60" s="88"/>
      <c r="I60" s="60">
        <v>94</v>
      </c>
      <c r="J60" s="89">
        <v>0.31914893617021267</v>
      </c>
      <c r="K60" s="90">
        <v>-5</v>
      </c>
      <c r="L60" s="14"/>
      <c r="M60" s="14"/>
      <c r="N60" s="85">
        <v>12</v>
      </c>
      <c r="O60" s="86" t="s">
        <v>48</v>
      </c>
      <c r="P60" s="60">
        <v>995</v>
      </c>
      <c r="Q60" s="65">
        <v>0.02162526352393993</v>
      </c>
      <c r="R60" s="60">
        <v>1523</v>
      </c>
      <c r="S60" s="65">
        <v>0.020247543838657785</v>
      </c>
      <c r="T60" s="63">
        <v>-0.3466841759684832</v>
      </c>
      <c r="U60" s="90">
        <v>0</v>
      </c>
    </row>
    <row r="61" spans="1:21" ht="15">
      <c r="A61" s="85"/>
      <c r="B61" s="86" t="s">
        <v>72</v>
      </c>
      <c r="C61" s="60">
        <v>124</v>
      </c>
      <c r="D61" s="65">
        <v>0.019121048573631456</v>
      </c>
      <c r="E61" s="60">
        <v>205</v>
      </c>
      <c r="F61" s="65">
        <v>0.01544954405004145</v>
      </c>
      <c r="G61" s="87">
        <v>-0.3951219512195122</v>
      </c>
      <c r="H61" s="88">
        <v>3</v>
      </c>
      <c r="I61" s="60">
        <v>84</v>
      </c>
      <c r="J61" s="89">
        <v>0.4761904761904763</v>
      </c>
      <c r="K61" s="90">
        <v>-2</v>
      </c>
      <c r="L61" s="14"/>
      <c r="M61" s="14"/>
      <c r="N61" s="85">
        <v>13</v>
      </c>
      <c r="O61" s="86" t="s">
        <v>71</v>
      </c>
      <c r="P61" s="60">
        <v>972</v>
      </c>
      <c r="Q61" s="65">
        <v>0.02112538306057247</v>
      </c>
      <c r="R61" s="60">
        <v>1187</v>
      </c>
      <c r="S61" s="65">
        <v>0.015780587351599994</v>
      </c>
      <c r="T61" s="63">
        <v>-0.18112889637742202</v>
      </c>
      <c r="U61" s="90">
        <v>3</v>
      </c>
    </row>
    <row r="62" spans="1:21" ht="15">
      <c r="A62" s="85">
        <v>14</v>
      </c>
      <c r="B62" s="86" t="s">
        <v>73</v>
      </c>
      <c r="C62" s="60">
        <v>118</v>
      </c>
      <c r="D62" s="65">
        <v>0.018195836545875095</v>
      </c>
      <c r="E62" s="60">
        <v>300</v>
      </c>
      <c r="F62" s="65">
        <v>0.022609088853719195</v>
      </c>
      <c r="G62" s="87">
        <v>-0.6066666666666667</v>
      </c>
      <c r="H62" s="88">
        <v>-7</v>
      </c>
      <c r="I62" s="60">
        <v>86</v>
      </c>
      <c r="J62" s="89">
        <v>0.37209302325581395</v>
      </c>
      <c r="K62" s="90">
        <v>-5</v>
      </c>
      <c r="L62" s="14"/>
      <c r="M62" s="14"/>
      <c r="N62" s="85">
        <v>14</v>
      </c>
      <c r="O62" s="86" t="s">
        <v>93</v>
      </c>
      <c r="P62" s="60">
        <v>880</v>
      </c>
      <c r="Q62" s="65">
        <v>0.01912586120710265</v>
      </c>
      <c r="R62" s="60">
        <v>733</v>
      </c>
      <c r="S62" s="65">
        <v>0.009744878288730241</v>
      </c>
      <c r="T62" s="63">
        <v>0.20054570259208737</v>
      </c>
      <c r="U62" s="90">
        <v>17</v>
      </c>
    </row>
    <row r="63" spans="1:21" ht="15">
      <c r="A63" s="97">
        <v>15</v>
      </c>
      <c r="B63" s="91" t="s">
        <v>148</v>
      </c>
      <c r="C63" s="68">
        <v>115</v>
      </c>
      <c r="D63" s="73">
        <v>0.017733230531996914</v>
      </c>
      <c r="E63" s="68">
        <v>123</v>
      </c>
      <c r="F63" s="73">
        <v>0.00926972643002487</v>
      </c>
      <c r="G63" s="92">
        <v>-0.06504065040650409</v>
      </c>
      <c r="H63" s="93">
        <v>14</v>
      </c>
      <c r="I63" s="68">
        <v>55</v>
      </c>
      <c r="J63" s="94">
        <v>1.0909090909090908</v>
      </c>
      <c r="K63" s="95">
        <v>7</v>
      </c>
      <c r="L63" s="14"/>
      <c r="M63" s="14"/>
      <c r="N63" s="97">
        <v>15</v>
      </c>
      <c r="O63" s="91" t="s">
        <v>46</v>
      </c>
      <c r="P63" s="68">
        <v>804</v>
      </c>
      <c r="Q63" s="73">
        <v>0.017474082284671056</v>
      </c>
      <c r="R63" s="68">
        <v>930</v>
      </c>
      <c r="S63" s="73">
        <v>0.012363897419534958</v>
      </c>
      <c r="T63" s="71">
        <v>-0.13548387096774195</v>
      </c>
      <c r="U63" s="95">
        <v>5</v>
      </c>
    </row>
    <row r="64" spans="1:21" ht="15">
      <c r="A64" s="96">
        <v>16</v>
      </c>
      <c r="B64" s="80" t="s">
        <v>120</v>
      </c>
      <c r="C64" s="52">
        <v>112</v>
      </c>
      <c r="D64" s="57">
        <v>0.017270624518118737</v>
      </c>
      <c r="E64" s="52">
        <v>143</v>
      </c>
      <c r="F64" s="57">
        <v>0.010776999020272817</v>
      </c>
      <c r="G64" s="81">
        <v>-0.21678321678321677</v>
      </c>
      <c r="H64" s="82">
        <v>8</v>
      </c>
      <c r="I64" s="52">
        <v>72</v>
      </c>
      <c r="J64" s="83">
        <v>0.5555555555555556</v>
      </c>
      <c r="K64" s="84">
        <v>-1</v>
      </c>
      <c r="L64" s="14"/>
      <c r="M64" s="14"/>
      <c r="N64" s="96">
        <v>16</v>
      </c>
      <c r="O64" s="80" t="s">
        <v>73</v>
      </c>
      <c r="P64" s="52">
        <v>783</v>
      </c>
      <c r="Q64" s="57">
        <v>0.01701766968768338</v>
      </c>
      <c r="R64" s="52">
        <v>1559</v>
      </c>
      <c r="S64" s="57">
        <v>0.02072614631941398</v>
      </c>
      <c r="T64" s="55">
        <v>-0.49775497113534317</v>
      </c>
      <c r="U64" s="84">
        <v>-6</v>
      </c>
    </row>
    <row r="65" spans="1:21" ht="15">
      <c r="A65" s="85">
        <v>17</v>
      </c>
      <c r="B65" s="86" t="s">
        <v>71</v>
      </c>
      <c r="C65" s="60">
        <v>105</v>
      </c>
      <c r="D65" s="65">
        <v>0.016191210485736313</v>
      </c>
      <c r="E65" s="60">
        <v>165</v>
      </c>
      <c r="F65" s="65">
        <v>0.012434998869545558</v>
      </c>
      <c r="G65" s="87">
        <v>-0.36363636363636365</v>
      </c>
      <c r="H65" s="88">
        <v>5</v>
      </c>
      <c r="I65" s="60">
        <v>65</v>
      </c>
      <c r="J65" s="89">
        <v>0.6153846153846154</v>
      </c>
      <c r="K65" s="90">
        <v>0</v>
      </c>
      <c r="L65" s="14"/>
      <c r="M65" s="14"/>
      <c r="N65" s="85">
        <v>17</v>
      </c>
      <c r="O65" s="86" t="s">
        <v>94</v>
      </c>
      <c r="P65" s="60">
        <v>702</v>
      </c>
      <c r="Q65" s="65">
        <v>0.01525722109930234</v>
      </c>
      <c r="R65" s="60">
        <v>726</v>
      </c>
      <c r="S65" s="65">
        <v>0.00965181669524987</v>
      </c>
      <c r="T65" s="63">
        <v>-0.03305785123966942</v>
      </c>
      <c r="U65" s="90">
        <v>15</v>
      </c>
    </row>
    <row r="66" spans="1:21" ht="15">
      <c r="A66" s="85">
        <v>18</v>
      </c>
      <c r="B66" s="86" t="s">
        <v>94</v>
      </c>
      <c r="C66" s="60">
        <v>104</v>
      </c>
      <c r="D66" s="65">
        <v>0.016037008481110254</v>
      </c>
      <c r="E66" s="60">
        <v>91</v>
      </c>
      <c r="F66" s="65">
        <v>0.0068580902856281555</v>
      </c>
      <c r="G66" s="87">
        <v>0.1428571428571428</v>
      </c>
      <c r="H66" s="88">
        <v>32</v>
      </c>
      <c r="I66" s="60">
        <v>54</v>
      </c>
      <c r="J66" s="89">
        <v>0.9259259259259258</v>
      </c>
      <c r="K66" s="90">
        <v>5</v>
      </c>
      <c r="L66" s="14"/>
      <c r="M66" s="14"/>
      <c r="N66" s="85">
        <v>18</v>
      </c>
      <c r="O66" s="86" t="s">
        <v>53</v>
      </c>
      <c r="P66" s="60">
        <v>651</v>
      </c>
      <c r="Q66" s="65">
        <v>0.014148790506617983</v>
      </c>
      <c r="R66" s="60">
        <v>979</v>
      </c>
      <c r="S66" s="65">
        <v>0.013015328573897552</v>
      </c>
      <c r="T66" s="63">
        <v>-0.3350357507660878</v>
      </c>
      <c r="U66" s="90">
        <v>0</v>
      </c>
    </row>
    <row r="67" spans="1:21" ht="15">
      <c r="A67" s="85">
        <v>19</v>
      </c>
      <c r="B67" s="86" t="s">
        <v>46</v>
      </c>
      <c r="C67" s="60">
        <v>101</v>
      </c>
      <c r="D67" s="65">
        <v>0.015574402467232074</v>
      </c>
      <c r="E67" s="60">
        <v>166</v>
      </c>
      <c r="F67" s="65">
        <v>0.012510362499057955</v>
      </c>
      <c r="G67" s="87">
        <v>-0.39156626506024095</v>
      </c>
      <c r="H67" s="88">
        <v>2</v>
      </c>
      <c r="I67" s="60">
        <v>83</v>
      </c>
      <c r="J67" s="89">
        <v>0.2168674698795181</v>
      </c>
      <c r="K67" s="90">
        <v>-8</v>
      </c>
      <c r="N67" s="85">
        <v>19</v>
      </c>
      <c r="O67" s="86" t="s">
        <v>120</v>
      </c>
      <c r="P67" s="60">
        <v>606</v>
      </c>
      <c r="Q67" s="65">
        <v>0.013170763513072961</v>
      </c>
      <c r="R67" s="60">
        <v>1547</v>
      </c>
      <c r="S67" s="65">
        <v>0.020566612159161914</v>
      </c>
      <c r="T67" s="63">
        <v>-0.6082740788623142</v>
      </c>
      <c r="U67" s="90">
        <v>-8</v>
      </c>
    </row>
    <row r="68" spans="1:21" ht="15">
      <c r="A68" s="97">
        <v>20</v>
      </c>
      <c r="B68" s="91" t="s">
        <v>77</v>
      </c>
      <c r="C68" s="68">
        <v>82</v>
      </c>
      <c r="D68" s="73">
        <v>0.012644564379336932</v>
      </c>
      <c r="E68" s="68">
        <v>98</v>
      </c>
      <c r="F68" s="73">
        <v>0.007385635692214937</v>
      </c>
      <c r="G68" s="92">
        <v>-0.16326530612244894</v>
      </c>
      <c r="H68" s="93">
        <v>23</v>
      </c>
      <c r="I68" s="68">
        <v>61</v>
      </c>
      <c r="J68" s="94">
        <v>0.34426229508196715</v>
      </c>
      <c r="K68" s="95">
        <v>-2</v>
      </c>
      <c r="N68" s="97">
        <v>20</v>
      </c>
      <c r="O68" s="91" t="s">
        <v>116</v>
      </c>
      <c r="P68" s="68">
        <v>587</v>
      </c>
      <c r="Q68" s="73">
        <v>0.012757818782465062</v>
      </c>
      <c r="R68" s="68">
        <v>929</v>
      </c>
      <c r="S68" s="73">
        <v>0.012350602906180619</v>
      </c>
      <c r="T68" s="71">
        <v>-0.36813778256189456</v>
      </c>
      <c r="U68" s="95">
        <v>1</v>
      </c>
    </row>
    <row r="69" spans="1:21" ht="15">
      <c r="A69" s="120" t="s">
        <v>50</v>
      </c>
      <c r="B69" s="121"/>
      <c r="C69" s="26">
        <f>SUM(C49:C68)</f>
        <v>3289</v>
      </c>
      <c r="D69" s="6">
        <f>C69/C71</f>
        <v>0.5071703932151118</v>
      </c>
      <c r="E69" s="26">
        <f>SUM(E49:E68)</f>
        <v>5139</v>
      </c>
      <c r="F69" s="6">
        <f>E69/E71</f>
        <v>0.3872936920642098</v>
      </c>
      <c r="G69" s="17">
        <f>C69/E69-1</f>
        <v>-0.3599922163845106</v>
      </c>
      <c r="H69" s="17"/>
      <c r="I69" s="26">
        <f>SUM(I49:I68)</f>
        <v>2057</v>
      </c>
      <c r="J69" s="18">
        <f>C69/I69-1</f>
        <v>0.5989304812834224</v>
      </c>
      <c r="K69" s="19"/>
      <c r="N69" s="120" t="s">
        <v>50</v>
      </c>
      <c r="O69" s="121"/>
      <c r="P69" s="3">
        <f>SUM(P49:P68)</f>
        <v>23326</v>
      </c>
      <c r="Q69" s="6">
        <f>P69/P71</f>
        <v>0.5069657255873595</v>
      </c>
      <c r="R69" s="3">
        <f>SUM(R49:R68)</f>
        <v>31380</v>
      </c>
      <c r="S69" s="6">
        <f>R69/R71</f>
        <v>0.4171818290591473</v>
      </c>
      <c r="T69" s="17">
        <f>P69/R69-1</f>
        <v>-0.25666029318036965</v>
      </c>
      <c r="U69" s="106"/>
    </row>
    <row r="70" spans="1:21" ht="15">
      <c r="A70" s="120" t="s">
        <v>12</v>
      </c>
      <c r="B70" s="121"/>
      <c r="C70" s="26">
        <f>C71-SUM(C49:C68)</f>
        <v>3196</v>
      </c>
      <c r="D70" s="6">
        <f>C70/C71</f>
        <v>0.4928296067848882</v>
      </c>
      <c r="E70" s="26">
        <f>E71-SUM(E49:E68)</f>
        <v>8130</v>
      </c>
      <c r="F70" s="6">
        <f>E70/E71</f>
        <v>0.6127063079357902</v>
      </c>
      <c r="G70" s="17">
        <f>C70/E70-1</f>
        <v>-0.6068880688806888</v>
      </c>
      <c r="H70" s="17"/>
      <c r="I70" s="26">
        <f>I71-SUM(I49:I68)</f>
        <v>2333</v>
      </c>
      <c r="J70" s="18">
        <f>C70/I70-1</f>
        <v>0.3699099871410201</v>
      </c>
      <c r="K70" s="19"/>
      <c r="N70" s="120" t="s">
        <v>12</v>
      </c>
      <c r="O70" s="121"/>
      <c r="P70" s="3">
        <f>P71-SUM(P49:P68)</f>
        <v>22685</v>
      </c>
      <c r="Q70" s="6">
        <f>P70/P71</f>
        <v>0.49303427441264047</v>
      </c>
      <c r="R70" s="3">
        <f>R71-SUM(R49:R68)</f>
        <v>43839</v>
      </c>
      <c r="S70" s="6">
        <f>R70/R71</f>
        <v>0.5828181709408528</v>
      </c>
      <c r="T70" s="17">
        <f>P70/R70-1</f>
        <v>-0.48253837906886565</v>
      </c>
      <c r="U70" s="107"/>
    </row>
    <row r="71" spans="1:21" ht="15">
      <c r="A71" s="122" t="s">
        <v>38</v>
      </c>
      <c r="B71" s="123"/>
      <c r="C71" s="24">
        <v>6485</v>
      </c>
      <c r="D71" s="98">
        <v>1</v>
      </c>
      <c r="E71" s="24">
        <v>13269</v>
      </c>
      <c r="F71" s="98">
        <v>1</v>
      </c>
      <c r="G71" s="20">
        <v>-0.5112668626121034</v>
      </c>
      <c r="H71" s="20"/>
      <c r="I71" s="24">
        <v>4390</v>
      </c>
      <c r="J71" s="44">
        <v>0.4772209567198178</v>
      </c>
      <c r="K71" s="99"/>
      <c r="N71" s="122" t="s">
        <v>38</v>
      </c>
      <c r="O71" s="123"/>
      <c r="P71" s="24">
        <v>46011</v>
      </c>
      <c r="Q71" s="98">
        <v>1</v>
      </c>
      <c r="R71" s="24">
        <v>75219</v>
      </c>
      <c r="S71" s="98">
        <v>1</v>
      </c>
      <c r="T71" s="108">
        <v>-0.38830614605352376</v>
      </c>
      <c r="U71" s="99"/>
    </row>
    <row r="72" spans="1:14" ht="15">
      <c r="A72" t="s">
        <v>84</v>
      </c>
      <c r="N72" t="s">
        <v>84</v>
      </c>
    </row>
    <row r="73" spans="1:14" ht="15">
      <c r="A73" s="9" t="s">
        <v>86</v>
      </c>
      <c r="N73" s="9" t="s">
        <v>86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8" operator="lessThan">
      <formula>0</formula>
    </cfRule>
  </conditionalFormatting>
  <conditionalFormatting sqref="K33">
    <cfRule type="cellIs" priority="959" dxfId="148" operator="lessThan">
      <formula>0</formula>
    </cfRule>
  </conditionalFormatting>
  <conditionalFormatting sqref="G32:H32 J32">
    <cfRule type="cellIs" priority="958" dxfId="148" operator="lessThan">
      <formula>0</formula>
    </cfRule>
  </conditionalFormatting>
  <conditionalFormatting sqref="G33:H33 J33">
    <cfRule type="cellIs" priority="960" dxfId="148" operator="lessThan">
      <formula>0</formula>
    </cfRule>
  </conditionalFormatting>
  <conditionalFormatting sqref="K69">
    <cfRule type="cellIs" priority="953" dxfId="148" operator="lessThan">
      <formula>0</formula>
    </cfRule>
  </conditionalFormatting>
  <conditionalFormatting sqref="K70">
    <cfRule type="cellIs" priority="955" dxfId="148" operator="lessThan">
      <formula>0</formula>
    </cfRule>
  </conditionalFormatting>
  <conditionalFormatting sqref="G69:H69 J69">
    <cfRule type="cellIs" priority="954" dxfId="148" operator="lessThan">
      <formula>0</formula>
    </cfRule>
  </conditionalFormatting>
  <conditionalFormatting sqref="G70:H70 J70">
    <cfRule type="cellIs" priority="956" dxfId="148" operator="lessThan">
      <formula>0</formula>
    </cfRule>
  </conditionalFormatting>
  <conditionalFormatting sqref="G12:G31 J12:J31">
    <cfRule type="cellIs" priority="55" dxfId="148" operator="lessThan">
      <formula>0</formula>
    </cfRule>
  </conditionalFormatting>
  <conditionalFormatting sqref="K12:K31">
    <cfRule type="cellIs" priority="52" dxfId="148" operator="lessThan">
      <formula>0</formula>
    </cfRule>
    <cfRule type="cellIs" priority="53" dxfId="150" operator="equal">
      <formula>0</formula>
    </cfRule>
    <cfRule type="cellIs" priority="54" dxfId="151" operator="greaterThan">
      <formula>0</formula>
    </cfRule>
  </conditionalFormatting>
  <conditionalFormatting sqref="H12:H31">
    <cfRule type="cellIs" priority="49" dxfId="148" operator="lessThan">
      <formula>0</formula>
    </cfRule>
    <cfRule type="cellIs" priority="50" dxfId="150" operator="equal">
      <formula>0</formula>
    </cfRule>
    <cfRule type="cellIs" priority="51" dxfId="151" operator="greaterThan">
      <formula>0</formula>
    </cfRule>
  </conditionalFormatting>
  <conditionalFormatting sqref="G34 J34">
    <cfRule type="cellIs" priority="48" dxfId="148" operator="lessThan">
      <formula>0</formula>
    </cfRule>
  </conditionalFormatting>
  <conditionalFormatting sqref="K34">
    <cfRule type="cellIs" priority="47" dxfId="148" operator="lessThan">
      <formula>0</formula>
    </cfRule>
  </conditionalFormatting>
  <conditionalFormatting sqref="H34">
    <cfRule type="cellIs" priority="46" dxfId="148" operator="lessThan">
      <formula>0</formula>
    </cfRule>
  </conditionalFormatting>
  <conditionalFormatting sqref="G49:G68 J49:J68">
    <cfRule type="cellIs" priority="39" dxfId="148" operator="lessThan">
      <formula>0</formula>
    </cfRule>
  </conditionalFormatting>
  <conditionalFormatting sqref="K49:K68">
    <cfRule type="cellIs" priority="36" dxfId="148" operator="lessThan">
      <formula>0</formula>
    </cfRule>
    <cfRule type="cellIs" priority="37" dxfId="150" operator="equal">
      <formula>0</formula>
    </cfRule>
    <cfRule type="cellIs" priority="38" dxfId="151" operator="greaterThan">
      <formula>0</formula>
    </cfRule>
  </conditionalFormatting>
  <conditionalFormatting sqref="H49:H68">
    <cfRule type="cellIs" priority="33" dxfId="148" operator="lessThan">
      <formula>0</formula>
    </cfRule>
    <cfRule type="cellIs" priority="34" dxfId="150" operator="equal">
      <formula>0</formula>
    </cfRule>
    <cfRule type="cellIs" priority="35" dxfId="151" operator="greaterThan">
      <formula>0</formula>
    </cfRule>
  </conditionalFormatting>
  <conditionalFormatting sqref="G71 J71">
    <cfRule type="cellIs" priority="32" dxfId="148" operator="lessThan">
      <formula>0</formula>
    </cfRule>
  </conditionalFormatting>
  <conditionalFormatting sqref="K71">
    <cfRule type="cellIs" priority="31" dxfId="148" operator="lessThan">
      <formula>0</formula>
    </cfRule>
  </conditionalFormatting>
  <conditionalFormatting sqref="H71">
    <cfRule type="cellIs" priority="30" dxfId="148" operator="lessThan">
      <formula>0</formula>
    </cfRule>
  </conditionalFormatting>
  <conditionalFormatting sqref="U33">
    <cfRule type="cellIs" priority="21" dxfId="148" operator="lessThan">
      <formula>0</formula>
    </cfRule>
  </conditionalFormatting>
  <conditionalFormatting sqref="T33">
    <cfRule type="cellIs" priority="20" dxfId="148" operator="lessThan">
      <formula>0</formula>
    </cfRule>
  </conditionalFormatting>
  <conditionalFormatting sqref="T32">
    <cfRule type="cellIs" priority="19" dxfId="148" operator="lessThan">
      <formula>0</formula>
    </cfRule>
  </conditionalFormatting>
  <conditionalFormatting sqref="U32">
    <cfRule type="cellIs" priority="22" dxfId="148" operator="lessThan">
      <formula>0</formula>
    </cfRule>
    <cfRule type="cellIs" priority="23" dxfId="150" operator="equal">
      <formula>0</formula>
    </cfRule>
    <cfRule type="cellIs" priority="24" dxfId="151" operator="greaterThan">
      <formula>0</formula>
    </cfRule>
  </conditionalFormatting>
  <conditionalFormatting sqref="T69">
    <cfRule type="cellIs" priority="13" dxfId="148" operator="lessThan">
      <formula>0</formula>
    </cfRule>
  </conditionalFormatting>
  <conditionalFormatting sqref="U70">
    <cfRule type="cellIs" priority="15" dxfId="148" operator="lessThan">
      <formula>0</formula>
    </cfRule>
  </conditionalFormatting>
  <conditionalFormatting sqref="U69">
    <cfRule type="cellIs" priority="16" dxfId="148" operator="lessThan">
      <formula>0</formula>
    </cfRule>
    <cfRule type="cellIs" priority="17" dxfId="150" operator="equal">
      <formula>0</formula>
    </cfRule>
    <cfRule type="cellIs" priority="18" dxfId="151" operator="greaterThan">
      <formula>0</formula>
    </cfRule>
  </conditionalFormatting>
  <conditionalFormatting sqref="T70">
    <cfRule type="cellIs" priority="14" dxfId="148" operator="lessThan">
      <formula>0</formula>
    </cfRule>
  </conditionalFormatting>
  <conditionalFormatting sqref="U71">
    <cfRule type="cellIs" priority="12" dxfId="148" operator="lessThan">
      <formula>0</formula>
    </cfRule>
  </conditionalFormatting>
  <conditionalFormatting sqref="T12:T31">
    <cfRule type="cellIs" priority="11" dxfId="148" operator="lessThan">
      <formula>0</formula>
    </cfRule>
  </conditionalFormatting>
  <conditionalFormatting sqref="U12:U31">
    <cfRule type="cellIs" priority="8" dxfId="148" operator="lessThan">
      <formula>0</formula>
    </cfRule>
    <cfRule type="cellIs" priority="9" dxfId="150" operator="equal">
      <formula>0</formula>
    </cfRule>
    <cfRule type="cellIs" priority="10" dxfId="151" operator="greaterThan">
      <formula>0</formula>
    </cfRule>
  </conditionalFormatting>
  <conditionalFormatting sqref="T34">
    <cfRule type="cellIs" priority="7" dxfId="148" operator="lessThan">
      <formula>0</formula>
    </cfRule>
  </conditionalFormatting>
  <conditionalFormatting sqref="U34">
    <cfRule type="cellIs" priority="6" dxfId="148" operator="lessThan">
      <formula>0</formula>
    </cfRule>
  </conditionalFormatting>
  <conditionalFormatting sqref="T49:T68">
    <cfRule type="cellIs" priority="5" dxfId="148" operator="lessThan">
      <formula>0</formula>
    </cfRule>
  </conditionalFormatting>
  <conditionalFormatting sqref="U49:U68">
    <cfRule type="cellIs" priority="2" dxfId="148" operator="lessThan">
      <formula>0</formula>
    </cfRule>
    <cfRule type="cellIs" priority="3" dxfId="150" operator="equal">
      <formula>0</formula>
    </cfRule>
    <cfRule type="cellIs" priority="4" dxfId="151" operator="greaterThan">
      <formula>0</formula>
    </cfRule>
  </conditionalFormatting>
  <conditionalFormatting sqref="T71">
    <cfRule type="cellIs" priority="1" dxfId="14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43985</v>
      </c>
    </row>
    <row r="2" spans="2:15" ht="14.25" customHeight="1">
      <c r="B2" s="166" t="s">
        <v>14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14.25" customHeight="1">
      <c r="B3" s="167" t="s">
        <v>15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0" t="s">
        <v>1</v>
      </c>
      <c r="D5" s="150" t="s">
        <v>127</v>
      </c>
      <c r="E5" s="151"/>
      <c r="F5" s="151"/>
      <c r="G5" s="151"/>
      <c r="H5" s="152"/>
      <c r="I5" s="151" t="s">
        <v>118</v>
      </c>
      <c r="J5" s="151"/>
      <c r="K5" s="150" t="s">
        <v>128</v>
      </c>
      <c r="L5" s="151"/>
      <c r="M5" s="151"/>
      <c r="N5" s="151"/>
      <c r="O5" s="152"/>
    </row>
    <row r="6" spans="2:15" ht="14.25" customHeight="1">
      <c r="B6" s="149"/>
      <c r="C6" s="161"/>
      <c r="D6" s="124" t="s">
        <v>129</v>
      </c>
      <c r="E6" s="125"/>
      <c r="F6" s="125"/>
      <c r="G6" s="125"/>
      <c r="H6" s="126"/>
      <c r="I6" s="125" t="s">
        <v>119</v>
      </c>
      <c r="J6" s="125"/>
      <c r="K6" s="124" t="s">
        <v>130</v>
      </c>
      <c r="L6" s="125"/>
      <c r="M6" s="125"/>
      <c r="N6" s="125"/>
      <c r="O6" s="126"/>
    </row>
    <row r="7" spans="2:15" ht="14.25" customHeight="1">
      <c r="B7" s="149"/>
      <c r="C7" s="149"/>
      <c r="D7" s="127">
        <v>2020</v>
      </c>
      <c r="E7" s="128"/>
      <c r="F7" s="153">
        <v>2019</v>
      </c>
      <c r="G7" s="153"/>
      <c r="H7" s="131" t="s">
        <v>5</v>
      </c>
      <c r="I7" s="156">
        <v>2020</v>
      </c>
      <c r="J7" s="127" t="s">
        <v>131</v>
      </c>
      <c r="K7" s="127">
        <v>2020</v>
      </c>
      <c r="L7" s="128"/>
      <c r="M7" s="153">
        <v>2019</v>
      </c>
      <c r="N7" s="128"/>
      <c r="O7" s="159" t="s">
        <v>5</v>
      </c>
    </row>
    <row r="8" spans="2:15" ht="14.25" customHeight="1">
      <c r="B8" s="135" t="s">
        <v>6</v>
      </c>
      <c r="C8" s="135" t="s">
        <v>7</v>
      </c>
      <c r="D8" s="129"/>
      <c r="E8" s="130"/>
      <c r="F8" s="154"/>
      <c r="G8" s="154"/>
      <c r="H8" s="132"/>
      <c r="I8" s="157"/>
      <c r="J8" s="158"/>
      <c r="K8" s="129"/>
      <c r="L8" s="130"/>
      <c r="M8" s="154"/>
      <c r="N8" s="130"/>
      <c r="O8" s="159"/>
    </row>
    <row r="9" spans="2:15" ht="14.25" customHeight="1">
      <c r="B9" s="135"/>
      <c r="C9" s="135"/>
      <c r="D9" s="115" t="s">
        <v>8</v>
      </c>
      <c r="E9" s="116" t="s">
        <v>2</v>
      </c>
      <c r="F9" s="112" t="s">
        <v>8</v>
      </c>
      <c r="G9" s="38" t="s">
        <v>2</v>
      </c>
      <c r="H9" s="137" t="s">
        <v>9</v>
      </c>
      <c r="I9" s="39" t="s">
        <v>8</v>
      </c>
      <c r="J9" s="164" t="s">
        <v>132</v>
      </c>
      <c r="K9" s="115" t="s">
        <v>8</v>
      </c>
      <c r="L9" s="37" t="s">
        <v>2</v>
      </c>
      <c r="M9" s="112" t="s">
        <v>8</v>
      </c>
      <c r="N9" s="37" t="s">
        <v>2</v>
      </c>
      <c r="O9" s="162" t="s">
        <v>9</v>
      </c>
    </row>
    <row r="10" spans="2:15" ht="14.25" customHeight="1">
      <c r="B10" s="136"/>
      <c r="C10" s="136"/>
      <c r="D10" s="114" t="s">
        <v>10</v>
      </c>
      <c r="E10" s="113" t="s">
        <v>11</v>
      </c>
      <c r="F10" s="36" t="s">
        <v>10</v>
      </c>
      <c r="G10" s="41" t="s">
        <v>11</v>
      </c>
      <c r="H10" s="138"/>
      <c r="I10" s="40" t="s">
        <v>10</v>
      </c>
      <c r="J10" s="165"/>
      <c r="K10" s="114" t="s">
        <v>10</v>
      </c>
      <c r="L10" s="113" t="s">
        <v>11</v>
      </c>
      <c r="M10" s="36" t="s">
        <v>10</v>
      </c>
      <c r="N10" s="113" t="s">
        <v>11</v>
      </c>
      <c r="O10" s="163"/>
    </row>
    <row r="11" spans="2:15" ht="14.25" customHeight="1">
      <c r="B11" s="50">
        <v>1</v>
      </c>
      <c r="C11" s="51" t="s">
        <v>26</v>
      </c>
      <c r="D11" s="52">
        <v>487</v>
      </c>
      <c r="E11" s="53">
        <v>0.13994252873563218</v>
      </c>
      <c r="F11" s="52">
        <v>894</v>
      </c>
      <c r="G11" s="54">
        <v>0.1452949780594832</v>
      </c>
      <c r="H11" s="55">
        <v>-0.4552572706935123</v>
      </c>
      <c r="I11" s="56">
        <v>339</v>
      </c>
      <c r="J11" s="57">
        <v>0.43657817109144537</v>
      </c>
      <c r="K11" s="52">
        <v>2740</v>
      </c>
      <c r="L11" s="53">
        <v>0.14054885868171327</v>
      </c>
      <c r="M11" s="52">
        <v>4221</v>
      </c>
      <c r="N11" s="54">
        <v>0.14508644691162823</v>
      </c>
      <c r="O11" s="55">
        <v>-0.35086472399905233</v>
      </c>
    </row>
    <row r="12" spans="2:15" ht="14.25" customHeight="1">
      <c r="B12" s="58">
        <v>2</v>
      </c>
      <c r="C12" s="59" t="s">
        <v>23</v>
      </c>
      <c r="D12" s="60">
        <v>517</v>
      </c>
      <c r="E12" s="61">
        <v>0.1485632183908046</v>
      </c>
      <c r="F12" s="60">
        <v>828</v>
      </c>
      <c r="G12" s="62">
        <v>0.13456850316918575</v>
      </c>
      <c r="H12" s="63">
        <v>-0.3756038647342995</v>
      </c>
      <c r="I12" s="64">
        <v>343</v>
      </c>
      <c r="J12" s="65">
        <v>0.5072886297376094</v>
      </c>
      <c r="K12" s="60">
        <v>2639</v>
      </c>
      <c r="L12" s="61">
        <v>0.13536804308797126</v>
      </c>
      <c r="M12" s="60">
        <v>3624</v>
      </c>
      <c r="N12" s="62">
        <v>0.12456604681538515</v>
      </c>
      <c r="O12" s="63">
        <v>-0.27179911699779247</v>
      </c>
    </row>
    <row r="13" spans="2:15" ht="14.25" customHeight="1">
      <c r="B13" s="58">
        <v>3</v>
      </c>
      <c r="C13" s="59" t="s">
        <v>28</v>
      </c>
      <c r="D13" s="60">
        <v>489</v>
      </c>
      <c r="E13" s="61">
        <v>0.14051724137931035</v>
      </c>
      <c r="F13" s="60">
        <v>1022</v>
      </c>
      <c r="G13" s="62">
        <v>0.16609783845278725</v>
      </c>
      <c r="H13" s="63">
        <v>-0.5215264187866928</v>
      </c>
      <c r="I13" s="64">
        <v>283</v>
      </c>
      <c r="J13" s="65">
        <v>0.7279151943462898</v>
      </c>
      <c r="K13" s="60">
        <v>2398</v>
      </c>
      <c r="L13" s="61">
        <v>0.12300589894844832</v>
      </c>
      <c r="M13" s="60">
        <v>4511</v>
      </c>
      <c r="N13" s="62">
        <v>0.155054480459217</v>
      </c>
      <c r="O13" s="63">
        <v>-0.468410551984039</v>
      </c>
    </row>
    <row r="14" spans="2:15" ht="14.25" customHeight="1">
      <c r="B14" s="58">
        <v>4</v>
      </c>
      <c r="C14" s="59" t="s">
        <v>34</v>
      </c>
      <c r="D14" s="60">
        <v>342</v>
      </c>
      <c r="E14" s="61">
        <v>0.09827586206896552</v>
      </c>
      <c r="F14" s="60">
        <v>567</v>
      </c>
      <c r="G14" s="62">
        <v>0.09215017064846416</v>
      </c>
      <c r="H14" s="63">
        <v>-0.39682539682539686</v>
      </c>
      <c r="I14" s="64">
        <v>361</v>
      </c>
      <c r="J14" s="65">
        <v>-0.052631578947368474</v>
      </c>
      <c r="K14" s="60">
        <v>2322</v>
      </c>
      <c r="L14" s="61">
        <v>0.11910746345216722</v>
      </c>
      <c r="M14" s="60">
        <v>2789</v>
      </c>
      <c r="N14" s="62">
        <v>0.09586498470422439</v>
      </c>
      <c r="O14" s="63">
        <v>-0.16744352814628904</v>
      </c>
    </row>
    <row r="15" spans="2:15" ht="14.25" customHeight="1">
      <c r="B15" s="66">
        <v>5</v>
      </c>
      <c r="C15" s="67" t="s">
        <v>20</v>
      </c>
      <c r="D15" s="68">
        <v>243</v>
      </c>
      <c r="E15" s="69">
        <v>0.06982758620689655</v>
      </c>
      <c r="F15" s="68">
        <v>679</v>
      </c>
      <c r="G15" s="70">
        <v>0.11035267349260523</v>
      </c>
      <c r="H15" s="71">
        <v>-0.642120765832106</v>
      </c>
      <c r="I15" s="72">
        <v>181</v>
      </c>
      <c r="J15" s="73">
        <v>0.3425414364640884</v>
      </c>
      <c r="K15" s="68">
        <v>1678</v>
      </c>
      <c r="L15" s="69">
        <v>0.08607335214157476</v>
      </c>
      <c r="M15" s="68">
        <v>3122</v>
      </c>
      <c r="N15" s="70">
        <v>0.10731103701921424</v>
      </c>
      <c r="O15" s="71">
        <v>-0.4625240230621397</v>
      </c>
    </row>
    <row r="16" spans="2:15" ht="14.25" customHeight="1">
      <c r="B16" s="50"/>
      <c r="C16" s="51" t="s">
        <v>29</v>
      </c>
      <c r="D16" s="52">
        <v>320</v>
      </c>
      <c r="E16" s="53">
        <v>0.09195402298850575</v>
      </c>
      <c r="F16" s="52">
        <v>424</v>
      </c>
      <c r="G16" s="54">
        <v>0.06890947505281976</v>
      </c>
      <c r="H16" s="55">
        <v>-0.24528301886792447</v>
      </c>
      <c r="I16" s="56">
        <v>172</v>
      </c>
      <c r="J16" s="57">
        <v>0.8604651162790697</v>
      </c>
      <c r="K16" s="52">
        <v>1678</v>
      </c>
      <c r="L16" s="53">
        <v>0.08607335214157476</v>
      </c>
      <c r="M16" s="52">
        <v>2403</v>
      </c>
      <c r="N16" s="54">
        <v>0.082597188327089</v>
      </c>
      <c r="O16" s="55">
        <v>-0.3017062005826051</v>
      </c>
    </row>
    <row r="17" spans="2:15" ht="14.25" customHeight="1">
      <c r="B17" s="58">
        <v>7</v>
      </c>
      <c r="C17" s="59" t="s">
        <v>59</v>
      </c>
      <c r="D17" s="60">
        <v>249</v>
      </c>
      <c r="E17" s="61">
        <v>0.07155172413793104</v>
      </c>
      <c r="F17" s="60">
        <v>468</v>
      </c>
      <c r="G17" s="62">
        <v>0.07606045831301804</v>
      </c>
      <c r="H17" s="63">
        <v>-0.46794871794871795</v>
      </c>
      <c r="I17" s="64">
        <v>268</v>
      </c>
      <c r="J17" s="65">
        <v>-0.07089552238805974</v>
      </c>
      <c r="K17" s="60">
        <v>1489</v>
      </c>
      <c r="L17" s="61">
        <v>0.07637855860477046</v>
      </c>
      <c r="M17" s="60">
        <v>2153</v>
      </c>
      <c r="N17" s="62">
        <v>0.07400405595847799</v>
      </c>
      <c r="O17" s="63">
        <v>-0.30840687412912215</v>
      </c>
    </row>
    <row r="18" spans="2:15" ht="14.25" customHeight="1">
      <c r="B18" s="58">
        <v>8</v>
      </c>
      <c r="C18" s="59" t="s">
        <v>30</v>
      </c>
      <c r="D18" s="60">
        <v>158</v>
      </c>
      <c r="E18" s="61">
        <v>0.045402298850574715</v>
      </c>
      <c r="F18" s="60">
        <v>335</v>
      </c>
      <c r="G18" s="62">
        <v>0.05444498618560052</v>
      </c>
      <c r="H18" s="63">
        <v>-0.5283582089552239</v>
      </c>
      <c r="I18" s="64">
        <v>160</v>
      </c>
      <c r="J18" s="65">
        <v>-0.012499999999999956</v>
      </c>
      <c r="K18" s="60">
        <v>1103</v>
      </c>
      <c r="L18" s="61">
        <v>0.056578609899974354</v>
      </c>
      <c r="M18" s="60">
        <v>1603</v>
      </c>
      <c r="N18" s="62">
        <v>0.05509916474753377</v>
      </c>
      <c r="O18" s="63">
        <v>-0.3119151590767312</v>
      </c>
    </row>
    <row r="19" spans="2:15" ht="14.25" customHeight="1">
      <c r="B19" s="58">
        <v>9</v>
      </c>
      <c r="C19" s="59" t="s">
        <v>22</v>
      </c>
      <c r="D19" s="60">
        <v>155</v>
      </c>
      <c r="E19" s="61">
        <v>0.04454022988505747</v>
      </c>
      <c r="F19" s="60">
        <v>284</v>
      </c>
      <c r="G19" s="62">
        <v>0.04615634649764343</v>
      </c>
      <c r="H19" s="63">
        <v>-0.454225352112676</v>
      </c>
      <c r="I19" s="64">
        <v>138</v>
      </c>
      <c r="J19" s="65">
        <v>0.12318840579710155</v>
      </c>
      <c r="K19" s="60">
        <v>1058</v>
      </c>
      <c r="L19" s="61">
        <v>0.05427032572454475</v>
      </c>
      <c r="M19" s="60">
        <v>1535</v>
      </c>
      <c r="N19" s="62">
        <v>0.05276183274327158</v>
      </c>
      <c r="O19" s="63">
        <v>-0.31074918566775245</v>
      </c>
    </row>
    <row r="20" spans="2:15" ht="14.25" customHeight="1">
      <c r="B20" s="66">
        <v>10</v>
      </c>
      <c r="C20" s="67" t="s">
        <v>21</v>
      </c>
      <c r="D20" s="68">
        <v>112</v>
      </c>
      <c r="E20" s="69">
        <v>0.03218390804597701</v>
      </c>
      <c r="F20" s="68">
        <v>155</v>
      </c>
      <c r="G20" s="70">
        <v>0.025190963757516657</v>
      </c>
      <c r="H20" s="71">
        <v>-0.2774193548387097</v>
      </c>
      <c r="I20" s="72">
        <v>157</v>
      </c>
      <c r="J20" s="73">
        <v>-0.2866242038216561</v>
      </c>
      <c r="K20" s="68">
        <v>965</v>
      </c>
      <c r="L20" s="69">
        <v>0.049499871761990256</v>
      </c>
      <c r="M20" s="68">
        <v>763</v>
      </c>
      <c r="N20" s="70">
        <v>0.02622623998900079</v>
      </c>
      <c r="O20" s="71">
        <v>0.2647444298820445</v>
      </c>
    </row>
    <row r="21" spans="2:15" ht="14.25" customHeight="1">
      <c r="B21" s="50">
        <v>11</v>
      </c>
      <c r="C21" s="51" t="s">
        <v>31</v>
      </c>
      <c r="D21" s="52">
        <v>74</v>
      </c>
      <c r="E21" s="53">
        <v>0.021264367816091954</v>
      </c>
      <c r="F21" s="52">
        <v>220</v>
      </c>
      <c r="G21" s="54">
        <v>0.03575491630099139</v>
      </c>
      <c r="H21" s="55">
        <v>-0.6636363636363636</v>
      </c>
      <c r="I21" s="56">
        <v>35</v>
      </c>
      <c r="J21" s="57">
        <v>1.1142857142857143</v>
      </c>
      <c r="K21" s="52">
        <v>385</v>
      </c>
      <c r="L21" s="53">
        <v>0.019748653500897665</v>
      </c>
      <c r="M21" s="52">
        <v>990</v>
      </c>
      <c r="N21" s="54">
        <v>0.034028804179699584</v>
      </c>
      <c r="O21" s="55">
        <v>-0.6111111111111112</v>
      </c>
    </row>
    <row r="22" spans="2:15" ht="14.25" customHeight="1">
      <c r="B22" s="58">
        <v>12</v>
      </c>
      <c r="C22" s="59" t="s">
        <v>76</v>
      </c>
      <c r="D22" s="60">
        <v>73</v>
      </c>
      <c r="E22" s="61">
        <v>0.020977011494252875</v>
      </c>
      <c r="F22" s="60">
        <v>51</v>
      </c>
      <c r="G22" s="62">
        <v>0.008288639687957094</v>
      </c>
      <c r="H22" s="63">
        <v>0.43137254901960786</v>
      </c>
      <c r="I22" s="64">
        <v>81</v>
      </c>
      <c r="J22" s="65">
        <v>-0.09876543209876543</v>
      </c>
      <c r="K22" s="60">
        <v>276</v>
      </c>
      <c r="L22" s="61">
        <v>0.014157476275968197</v>
      </c>
      <c r="M22" s="60">
        <v>305</v>
      </c>
      <c r="N22" s="62">
        <v>0.010483621489705428</v>
      </c>
      <c r="O22" s="63">
        <v>-0.09508196721311479</v>
      </c>
    </row>
    <row r="23" spans="2:15" ht="14.25" customHeight="1">
      <c r="B23" s="58">
        <v>13</v>
      </c>
      <c r="C23" s="59" t="s">
        <v>37</v>
      </c>
      <c r="D23" s="60">
        <v>133</v>
      </c>
      <c r="E23" s="61">
        <v>0.0382183908045977</v>
      </c>
      <c r="F23" s="60">
        <v>10</v>
      </c>
      <c r="G23" s="62">
        <v>0.0016252234682268812</v>
      </c>
      <c r="H23" s="63">
        <v>12.3</v>
      </c>
      <c r="I23" s="64">
        <v>3</v>
      </c>
      <c r="J23" s="65">
        <v>43.333333333333336</v>
      </c>
      <c r="K23" s="60">
        <v>161</v>
      </c>
      <c r="L23" s="61">
        <v>0.008258527827648115</v>
      </c>
      <c r="M23" s="60">
        <v>120</v>
      </c>
      <c r="N23" s="62">
        <v>0.004124703536933283</v>
      </c>
      <c r="O23" s="63">
        <v>0.34166666666666656</v>
      </c>
    </row>
    <row r="24" spans="2:15" ht="14.25" customHeight="1">
      <c r="B24" s="58">
        <v>14</v>
      </c>
      <c r="C24" s="59" t="s">
        <v>27</v>
      </c>
      <c r="D24" s="60">
        <v>23</v>
      </c>
      <c r="E24" s="61">
        <v>0.0066091954022988505</v>
      </c>
      <c r="F24" s="60">
        <v>29</v>
      </c>
      <c r="G24" s="62">
        <v>0.004713148057857956</v>
      </c>
      <c r="H24" s="63">
        <v>-0.2068965517241379</v>
      </c>
      <c r="I24" s="64">
        <v>15</v>
      </c>
      <c r="J24" s="65">
        <v>0.5333333333333334</v>
      </c>
      <c r="K24" s="60">
        <v>126</v>
      </c>
      <c r="L24" s="61">
        <v>0.006463195691202872</v>
      </c>
      <c r="M24" s="60">
        <v>151</v>
      </c>
      <c r="N24" s="62">
        <v>0.0051902519506410475</v>
      </c>
      <c r="O24" s="63">
        <v>-0.16556291390728473</v>
      </c>
    </row>
    <row r="25" spans="2:15" ht="15">
      <c r="B25" s="66">
        <v>15</v>
      </c>
      <c r="C25" s="67" t="s">
        <v>19</v>
      </c>
      <c r="D25" s="68">
        <v>13</v>
      </c>
      <c r="E25" s="69">
        <v>0.003735632183908046</v>
      </c>
      <c r="F25" s="68">
        <v>50</v>
      </c>
      <c r="G25" s="70">
        <v>0.008126117341134406</v>
      </c>
      <c r="H25" s="71">
        <v>-0.74</v>
      </c>
      <c r="I25" s="72">
        <v>21</v>
      </c>
      <c r="J25" s="73">
        <v>-0.38095238095238093</v>
      </c>
      <c r="K25" s="68">
        <v>120</v>
      </c>
      <c r="L25" s="69">
        <v>0.00615542446781226</v>
      </c>
      <c r="M25" s="68">
        <v>174</v>
      </c>
      <c r="N25" s="70">
        <v>0.0059808201285532605</v>
      </c>
      <c r="O25" s="71">
        <v>-0.31034482758620685</v>
      </c>
    </row>
    <row r="26" spans="2:15" ht="15">
      <c r="B26" s="120" t="s">
        <v>56</v>
      </c>
      <c r="C26" s="121"/>
      <c r="D26" s="26">
        <f>SUM(D11:D25)</f>
        <v>3388</v>
      </c>
      <c r="E26" s="4">
        <f>D26/D28</f>
        <v>0.9735632183908046</v>
      </c>
      <c r="F26" s="26">
        <f>SUM(F11:F25)</f>
        <v>6016</v>
      </c>
      <c r="G26" s="4">
        <f>F26/F28</f>
        <v>0.9777344384852917</v>
      </c>
      <c r="H26" s="7">
        <f>D26/F26-1</f>
        <v>-0.43683510638297873</v>
      </c>
      <c r="I26" s="26">
        <f>SUM(I11:I25)</f>
        <v>2557</v>
      </c>
      <c r="J26" s="4">
        <f>D26/I26-1</f>
        <v>0.3249902229174815</v>
      </c>
      <c r="K26" s="26">
        <f>SUM(K11:K25)</f>
        <v>19138</v>
      </c>
      <c r="L26" s="4">
        <f>K26/K28</f>
        <v>0.9816876122082585</v>
      </c>
      <c r="M26" s="26">
        <f>SUM(M11:M25)</f>
        <v>28464</v>
      </c>
      <c r="N26" s="4">
        <f>M26/M28</f>
        <v>0.9783796789605748</v>
      </c>
      <c r="O26" s="7">
        <f>K26/M26-1</f>
        <v>-0.32764193367060146</v>
      </c>
    </row>
    <row r="27" spans="2:15" ht="15">
      <c r="B27" s="120" t="s">
        <v>12</v>
      </c>
      <c r="C27" s="121"/>
      <c r="D27" s="3">
        <f>D28-SUM(D11:D25)</f>
        <v>92</v>
      </c>
      <c r="E27" s="4">
        <f>D27/D28</f>
        <v>0.026436781609195402</v>
      </c>
      <c r="F27" s="3">
        <f>F28-SUM(F11:F25)</f>
        <v>137</v>
      </c>
      <c r="G27" s="6">
        <f>F27/F28</f>
        <v>0.022265561514708272</v>
      </c>
      <c r="H27" s="7">
        <f>D27/F27-1</f>
        <v>-0.3284671532846716</v>
      </c>
      <c r="I27" s="3">
        <f>I28-SUM(I11:I25)</f>
        <v>69</v>
      </c>
      <c r="J27" s="8">
        <f>D27/I27-1</f>
        <v>0.33333333333333326</v>
      </c>
      <c r="K27" s="3">
        <f>K28-SUM(K11:K25)</f>
        <v>357</v>
      </c>
      <c r="L27" s="4">
        <f>K27/K28</f>
        <v>0.018312387791741474</v>
      </c>
      <c r="M27" s="3">
        <f>M28-SUM(M11:M25)</f>
        <v>629</v>
      </c>
      <c r="N27" s="4">
        <f>M27/M28</f>
        <v>0.02162032103942529</v>
      </c>
      <c r="O27" s="7">
        <f>K27/M27-1</f>
        <v>-0.43243243243243246</v>
      </c>
    </row>
    <row r="28" spans="2:15" ht="15">
      <c r="B28" s="122" t="s">
        <v>13</v>
      </c>
      <c r="C28" s="123"/>
      <c r="D28" s="45">
        <v>3480</v>
      </c>
      <c r="E28" s="74">
        <v>1</v>
      </c>
      <c r="F28" s="45">
        <v>6153</v>
      </c>
      <c r="G28" s="75">
        <v>0.9999999999999998</v>
      </c>
      <c r="H28" s="42">
        <v>-0.4344222330570453</v>
      </c>
      <c r="I28" s="46">
        <v>2626</v>
      </c>
      <c r="J28" s="43">
        <v>0.3252094440213251</v>
      </c>
      <c r="K28" s="45">
        <v>19495</v>
      </c>
      <c r="L28" s="74">
        <v>1</v>
      </c>
      <c r="M28" s="45">
        <v>29093</v>
      </c>
      <c r="N28" s="75">
        <v>1.0000000000000002</v>
      </c>
      <c r="O28" s="42">
        <v>-0.3299075378957137</v>
      </c>
    </row>
    <row r="29" spans="2:3" ht="15">
      <c r="B29" t="s">
        <v>84</v>
      </c>
      <c r="C29" s="21"/>
    </row>
    <row r="30" ht="15">
      <c r="B30" s="9" t="s">
        <v>86</v>
      </c>
    </row>
    <row r="31" ht="15">
      <c r="B31" s="22"/>
    </row>
    <row r="32" spans="2:21" ht="15">
      <c r="B32" s="146" t="s">
        <v>149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21"/>
      <c r="N32" s="146" t="s">
        <v>112</v>
      </c>
      <c r="O32" s="146"/>
      <c r="P32" s="146"/>
      <c r="Q32" s="146"/>
      <c r="R32" s="146"/>
      <c r="S32" s="146"/>
      <c r="T32" s="146"/>
      <c r="U32" s="146"/>
    </row>
    <row r="33" spans="2:21" ht="15">
      <c r="B33" s="147" t="s">
        <v>150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21"/>
      <c r="N33" s="147" t="s">
        <v>113</v>
      </c>
      <c r="O33" s="147"/>
      <c r="P33" s="147"/>
      <c r="Q33" s="147"/>
      <c r="R33" s="147"/>
      <c r="S33" s="147"/>
      <c r="T33" s="147"/>
      <c r="U33" s="147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48" t="s">
        <v>0</v>
      </c>
      <c r="C35" s="148" t="s">
        <v>49</v>
      </c>
      <c r="D35" s="150" t="s">
        <v>127</v>
      </c>
      <c r="E35" s="151"/>
      <c r="F35" s="151"/>
      <c r="G35" s="151"/>
      <c r="H35" s="151"/>
      <c r="I35" s="152"/>
      <c r="J35" s="150" t="s">
        <v>118</v>
      </c>
      <c r="K35" s="151"/>
      <c r="L35" s="152"/>
      <c r="N35" s="148" t="s">
        <v>0</v>
      </c>
      <c r="O35" s="148" t="s">
        <v>49</v>
      </c>
      <c r="P35" s="150" t="s">
        <v>128</v>
      </c>
      <c r="Q35" s="151"/>
      <c r="R35" s="151"/>
      <c r="S35" s="151"/>
      <c r="T35" s="151"/>
      <c r="U35" s="152"/>
    </row>
    <row r="36" spans="2:21" ht="15" customHeight="1">
      <c r="B36" s="149"/>
      <c r="C36" s="149"/>
      <c r="D36" s="124" t="s">
        <v>129</v>
      </c>
      <c r="E36" s="125"/>
      <c r="F36" s="125"/>
      <c r="G36" s="125"/>
      <c r="H36" s="125"/>
      <c r="I36" s="126"/>
      <c r="J36" s="124" t="s">
        <v>119</v>
      </c>
      <c r="K36" s="125"/>
      <c r="L36" s="126"/>
      <c r="N36" s="149"/>
      <c r="O36" s="149"/>
      <c r="P36" s="124" t="s">
        <v>130</v>
      </c>
      <c r="Q36" s="125"/>
      <c r="R36" s="125"/>
      <c r="S36" s="125"/>
      <c r="T36" s="125"/>
      <c r="U36" s="126"/>
    </row>
    <row r="37" spans="2:21" ht="15" customHeight="1">
      <c r="B37" s="149"/>
      <c r="C37" s="149"/>
      <c r="D37" s="127">
        <v>2020</v>
      </c>
      <c r="E37" s="128"/>
      <c r="F37" s="153">
        <v>2019</v>
      </c>
      <c r="G37" s="128"/>
      <c r="H37" s="131" t="s">
        <v>5</v>
      </c>
      <c r="I37" s="141" t="s">
        <v>57</v>
      </c>
      <c r="J37" s="155">
        <v>2020</v>
      </c>
      <c r="K37" s="142" t="s">
        <v>131</v>
      </c>
      <c r="L37" s="141" t="s">
        <v>135</v>
      </c>
      <c r="N37" s="149"/>
      <c r="O37" s="149"/>
      <c r="P37" s="127">
        <v>2020</v>
      </c>
      <c r="Q37" s="128"/>
      <c r="R37" s="127">
        <v>2019</v>
      </c>
      <c r="S37" s="128"/>
      <c r="T37" s="131" t="s">
        <v>5</v>
      </c>
      <c r="U37" s="133" t="s">
        <v>99</v>
      </c>
    </row>
    <row r="38" spans="2:21" ht="15">
      <c r="B38" s="135" t="s">
        <v>6</v>
      </c>
      <c r="C38" s="135" t="s">
        <v>49</v>
      </c>
      <c r="D38" s="129"/>
      <c r="E38" s="130"/>
      <c r="F38" s="154"/>
      <c r="G38" s="130"/>
      <c r="H38" s="132"/>
      <c r="I38" s="142"/>
      <c r="J38" s="155"/>
      <c r="K38" s="142"/>
      <c r="L38" s="142"/>
      <c r="N38" s="135" t="s">
        <v>6</v>
      </c>
      <c r="O38" s="135" t="s">
        <v>49</v>
      </c>
      <c r="P38" s="129"/>
      <c r="Q38" s="130"/>
      <c r="R38" s="129"/>
      <c r="S38" s="130"/>
      <c r="T38" s="132"/>
      <c r="U38" s="134"/>
    </row>
    <row r="39" spans="2:21" ht="15" customHeight="1">
      <c r="B39" s="135"/>
      <c r="C39" s="135"/>
      <c r="D39" s="115" t="s">
        <v>8</v>
      </c>
      <c r="E39" s="78" t="s">
        <v>2</v>
      </c>
      <c r="F39" s="115" t="s">
        <v>8</v>
      </c>
      <c r="G39" s="78" t="s">
        <v>2</v>
      </c>
      <c r="H39" s="137" t="s">
        <v>9</v>
      </c>
      <c r="I39" s="137" t="s">
        <v>58</v>
      </c>
      <c r="J39" s="79" t="s">
        <v>8</v>
      </c>
      <c r="K39" s="143" t="s">
        <v>132</v>
      </c>
      <c r="L39" s="143" t="s">
        <v>136</v>
      </c>
      <c r="N39" s="135"/>
      <c r="O39" s="135"/>
      <c r="P39" s="115" t="s">
        <v>8</v>
      </c>
      <c r="Q39" s="78" t="s">
        <v>2</v>
      </c>
      <c r="R39" s="115" t="s">
        <v>8</v>
      </c>
      <c r="S39" s="78" t="s">
        <v>2</v>
      </c>
      <c r="T39" s="137" t="s">
        <v>9</v>
      </c>
      <c r="U39" s="139" t="s">
        <v>100</v>
      </c>
    </row>
    <row r="40" spans="2:21" ht="14.25" customHeight="1">
      <c r="B40" s="136"/>
      <c r="C40" s="136"/>
      <c r="D40" s="114" t="s">
        <v>10</v>
      </c>
      <c r="E40" s="41" t="s">
        <v>11</v>
      </c>
      <c r="F40" s="114" t="s">
        <v>10</v>
      </c>
      <c r="G40" s="41" t="s">
        <v>11</v>
      </c>
      <c r="H40" s="145"/>
      <c r="I40" s="145"/>
      <c r="J40" s="114" t="s">
        <v>10</v>
      </c>
      <c r="K40" s="144"/>
      <c r="L40" s="144"/>
      <c r="N40" s="136"/>
      <c r="O40" s="136"/>
      <c r="P40" s="114" t="s">
        <v>10</v>
      </c>
      <c r="Q40" s="41" t="s">
        <v>11</v>
      </c>
      <c r="R40" s="114" t="s">
        <v>10</v>
      </c>
      <c r="S40" s="41" t="s">
        <v>11</v>
      </c>
      <c r="T40" s="138"/>
      <c r="U40" s="140"/>
    </row>
    <row r="41" spans="2:21" ht="15">
      <c r="B41" s="50">
        <v>1</v>
      </c>
      <c r="C41" s="80" t="s">
        <v>78</v>
      </c>
      <c r="D41" s="52">
        <v>432</v>
      </c>
      <c r="E41" s="57">
        <v>0.12413793103448276</v>
      </c>
      <c r="F41" s="52">
        <v>727</v>
      </c>
      <c r="G41" s="57">
        <v>0.11815374614009426</v>
      </c>
      <c r="H41" s="81">
        <v>-0.405777166437414</v>
      </c>
      <c r="I41" s="82">
        <v>0</v>
      </c>
      <c r="J41" s="52">
        <v>287</v>
      </c>
      <c r="K41" s="83">
        <v>0.505226480836237</v>
      </c>
      <c r="L41" s="84">
        <v>1</v>
      </c>
      <c r="N41" s="50">
        <v>1</v>
      </c>
      <c r="O41" s="80" t="s">
        <v>78</v>
      </c>
      <c r="P41" s="52">
        <v>2332</v>
      </c>
      <c r="Q41" s="57">
        <v>0.11962041549115157</v>
      </c>
      <c r="R41" s="52">
        <v>3468</v>
      </c>
      <c r="S41" s="57">
        <v>0.11920393221737188</v>
      </c>
      <c r="T41" s="55">
        <v>-0.3275663206459054</v>
      </c>
      <c r="U41" s="84">
        <v>0</v>
      </c>
    </row>
    <row r="42" spans="2:21" ht="15">
      <c r="B42" s="85">
        <v>2</v>
      </c>
      <c r="C42" s="86" t="s">
        <v>79</v>
      </c>
      <c r="D42" s="60">
        <v>402</v>
      </c>
      <c r="E42" s="65">
        <v>0.11551724137931034</v>
      </c>
      <c r="F42" s="60">
        <v>472</v>
      </c>
      <c r="G42" s="65">
        <v>0.07671054770030879</v>
      </c>
      <c r="H42" s="87">
        <v>-0.14830508474576276</v>
      </c>
      <c r="I42" s="88">
        <v>0</v>
      </c>
      <c r="J42" s="60">
        <v>216</v>
      </c>
      <c r="K42" s="89">
        <v>0.8611111111111112</v>
      </c>
      <c r="L42" s="90">
        <v>2</v>
      </c>
      <c r="N42" s="85">
        <v>2</v>
      </c>
      <c r="O42" s="86" t="s">
        <v>89</v>
      </c>
      <c r="P42" s="60">
        <v>1948</v>
      </c>
      <c r="Q42" s="65">
        <v>0.09992305719415234</v>
      </c>
      <c r="R42" s="60">
        <v>2203</v>
      </c>
      <c r="S42" s="65">
        <v>0.07572268243220019</v>
      </c>
      <c r="T42" s="63">
        <v>-0.11575124829777572</v>
      </c>
      <c r="U42" s="90">
        <v>1</v>
      </c>
    </row>
    <row r="43" spans="2:21" ht="15">
      <c r="B43" s="85">
        <v>3</v>
      </c>
      <c r="C43" s="86" t="s">
        <v>89</v>
      </c>
      <c r="D43" s="60">
        <v>292</v>
      </c>
      <c r="E43" s="65">
        <v>0.0839080459770115</v>
      </c>
      <c r="F43" s="60">
        <v>449</v>
      </c>
      <c r="G43" s="65">
        <v>0.07297253372338697</v>
      </c>
      <c r="H43" s="87">
        <v>-0.34966592427616927</v>
      </c>
      <c r="I43" s="88">
        <v>1</v>
      </c>
      <c r="J43" s="60">
        <v>313</v>
      </c>
      <c r="K43" s="89">
        <v>-0.06709265175718848</v>
      </c>
      <c r="L43" s="90">
        <v>-2</v>
      </c>
      <c r="N43" s="85">
        <v>3</v>
      </c>
      <c r="O43" s="86" t="s">
        <v>79</v>
      </c>
      <c r="P43" s="60">
        <v>1840</v>
      </c>
      <c r="Q43" s="65">
        <v>0.09438317517312131</v>
      </c>
      <c r="R43" s="60">
        <v>2433</v>
      </c>
      <c r="S43" s="65">
        <v>0.08362836421132232</v>
      </c>
      <c r="T43" s="63">
        <v>-0.24373201808466916</v>
      </c>
      <c r="U43" s="90">
        <v>-1</v>
      </c>
    </row>
    <row r="44" spans="2:21" ht="15">
      <c r="B44" s="85">
        <v>4</v>
      </c>
      <c r="C44" s="86" t="s">
        <v>80</v>
      </c>
      <c r="D44" s="60">
        <v>249</v>
      </c>
      <c r="E44" s="65">
        <v>0.07155172413793104</v>
      </c>
      <c r="F44" s="60">
        <v>468</v>
      </c>
      <c r="G44" s="65">
        <v>0.07606045831301804</v>
      </c>
      <c r="H44" s="87">
        <v>-0.46794871794871795</v>
      </c>
      <c r="I44" s="88">
        <v>-1</v>
      </c>
      <c r="J44" s="60">
        <v>267</v>
      </c>
      <c r="K44" s="89">
        <v>-0.0674157303370787</v>
      </c>
      <c r="L44" s="90">
        <v>-1</v>
      </c>
      <c r="N44" s="85">
        <v>4</v>
      </c>
      <c r="O44" s="86" t="s">
        <v>80</v>
      </c>
      <c r="P44" s="60">
        <v>1488</v>
      </c>
      <c r="Q44" s="65">
        <v>0.07632726340087202</v>
      </c>
      <c r="R44" s="60">
        <v>2152</v>
      </c>
      <c r="S44" s="65">
        <v>0.07396968342900354</v>
      </c>
      <c r="T44" s="63">
        <v>-0.30855018587360594</v>
      </c>
      <c r="U44" s="90">
        <v>0</v>
      </c>
    </row>
    <row r="45" spans="2:21" ht="15">
      <c r="B45" s="85">
        <v>5</v>
      </c>
      <c r="C45" s="91" t="s">
        <v>82</v>
      </c>
      <c r="D45" s="68">
        <v>222</v>
      </c>
      <c r="E45" s="73">
        <v>0.06379310344827586</v>
      </c>
      <c r="F45" s="68">
        <v>293</v>
      </c>
      <c r="G45" s="73">
        <v>0.047619047619047616</v>
      </c>
      <c r="H45" s="92">
        <v>-0.24232081911262804</v>
      </c>
      <c r="I45" s="93">
        <v>1</v>
      </c>
      <c r="J45" s="68">
        <v>186</v>
      </c>
      <c r="K45" s="94">
        <v>0.19354838709677424</v>
      </c>
      <c r="L45" s="95">
        <v>0</v>
      </c>
      <c r="N45" s="85">
        <v>5</v>
      </c>
      <c r="O45" s="91" t="s">
        <v>82</v>
      </c>
      <c r="P45" s="68">
        <v>1080</v>
      </c>
      <c r="Q45" s="73">
        <v>0.05539882021031033</v>
      </c>
      <c r="R45" s="68">
        <v>1505</v>
      </c>
      <c r="S45" s="73">
        <v>0.05173065685903826</v>
      </c>
      <c r="T45" s="71">
        <v>-0.28239202657807305</v>
      </c>
      <c r="U45" s="95">
        <v>0</v>
      </c>
    </row>
    <row r="46" spans="2:21" ht="15">
      <c r="B46" s="96">
        <v>6</v>
      </c>
      <c r="C46" s="80" t="s">
        <v>81</v>
      </c>
      <c r="D46" s="52">
        <v>215</v>
      </c>
      <c r="E46" s="57">
        <v>0.0617816091954023</v>
      </c>
      <c r="F46" s="52">
        <v>248</v>
      </c>
      <c r="G46" s="57">
        <v>0.04030554201202665</v>
      </c>
      <c r="H46" s="81">
        <v>-0.13306451612903225</v>
      </c>
      <c r="I46" s="82">
        <v>2</v>
      </c>
      <c r="J46" s="52">
        <v>123</v>
      </c>
      <c r="K46" s="83">
        <v>0.7479674796747968</v>
      </c>
      <c r="L46" s="84">
        <v>0</v>
      </c>
      <c r="N46" s="96">
        <v>6</v>
      </c>
      <c r="O46" s="80" t="s">
        <v>81</v>
      </c>
      <c r="P46" s="52">
        <v>1053</v>
      </c>
      <c r="Q46" s="57">
        <v>0.054013849705052575</v>
      </c>
      <c r="R46" s="52">
        <v>1280</v>
      </c>
      <c r="S46" s="57">
        <v>0.04399683772728835</v>
      </c>
      <c r="T46" s="55">
        <v>-0.17734375000000002</v>
      </c>
      <c r="U46" s="84">
        <v>1</v>
      </c>
    </row>
    <row r="47" spans="2:21" ht="15">
      <c r="B47" s="85">
        <v>7</v>
      </c>
      <c r="C47" s="86" t="s">
        <v>151</v>
      </c>
      <c r="D47" s="60">
        <v>133</v>
      </c>
      <c r="E47" s="65">
        <v>0.0382183908045977</v>
      </c>
      <c r="F47" s="60">
        <v>10</v>
      </c>
      <c r="G47" s="65">
        <v>0.0016252234682268812</v>
      </c>
      <c r="H47" s="87">
        <v>12.3</v>
      </c>
      <c r="I47" s="88">
        <v>35</v>
      </c>
      <c r="J47" s="60">
        <v>3</v>
      </c>
      <c r="K47" s="89">
        <v>43.333333333333336</v>
      </c>
      <c r="L47" s="90">
        <v>35</v>
      </c>
      <c r="N47" s="85">
        <v>7</v>
      </c>
      <c r="O47" s="86" t="s">
        <v>117</v>
      </c>
      <c r="P47" s="60">
        <v>599</v>
      </c>
      <c r="Q47" s="65">
        <v>0.03072582713516286</v>
      </c>
      <c r="R47" s="60">
        <v>743</v>
      </c>
      <c r="S47" s="65">
        <v>0.02553878939951191</v>
      </c>
      <c r="T47" s="63">
        <v>-0.19380888290713327</v>
      </c>
      <c r="U47" s="90">
        <v>8</v>
      </c>
    </row>
    <row r="48" spans="2:21" ht="15">
      <c r="B48" s="85">
        <v>8</v>
      </c>
      <c r="C48" s="86" t="s">
        <v>96</v>
      </c>
      <c r="D48" s="60">
        <v>107</v>
      </c>
      <c r="E48" s="65">
        <v>0.03074712643678161</v>
      </c>
      <c r="F48" s="60">
        <v>235</v>
      </c>
      <c r="G48" s="65">
        <v>0.03819275150333171</v>
      </c>
      <c r="H48" s="87">
        <v>-0.5446808510638298</v>
      </c>
      <c r="I48" s="88">
        <v>1</v>
      </c>
      <c r="J48" s="60">
        <v>69</v>
      </c>
      <c r="K48" s="89">
        <v>0.5507246376811594</v>
      </c>
      <c r="L48" s="90">
        <v>3</v>
      </c>
      <c r="N48" s="85">
        <v>8</v>
      </c>
      <c r="O48" s="86" t="s">
        <v>96</v>
      </c>
      <c r="P48" s="60">
        <v>597</v>
      </c>
      <c r="Q48" s="65">
        <v>0.030623236727365992</v>
      </c>
      <c r="R48" s="60">
        <v>882</v>
      </c>
      <c r="S48" s="65">
        <v>0.03031657099645963</v>
      </c>
      <c r="T48" s="63">
        <v>-0.3231292517006803</v>
      </c>
      <c r="U48" s="90">
        <v>3</v>
      </c>
    </row>
    <row r="49" spans="2:21" ht="15">
      <c r="B49" s="85">
        <v>9</v>
      </c>
      <c r="C49" s="86" t="s">
        <v>111</v>
      </c>
      <c r="D49" s="60">
        <v>91</v>
      </c>
      <c r="E49" s="65">
        <v>0.026149425287356323</v>
      </c>
      <c r="F49" s="60">
        <v>347</v>
      </c>
      <c r="G49" s="65">
        <v>0.05639525434747278</v>
      </c>
      <c r="H49" s="87">
        <v>-0.7377521613832854</v>
      </c>
      <c r="I49" s="88">
        <v>-4</v>
      </c>
      <c r="J49" s="60">
        <v>80</v>
      </c>
      <c r="K49" s="89">
        <v>0.13749999999999996</v>
      </c>
      <c r="L49" s="90">
        <v>0</v>
      </c>
      <c r="N49" s="85">
        <v>9</v>
      </c>
      <c r="O49" s="86" t="s">
        <v>111</v>
      </c>
      <c r="P49" s="60">
        <v>582</v>
      </c>
      <c r="Q49" s="65">
        <v>0.02985380866888946</v>
      </c>
      <c r="R49" s="60">
        <v>1490</v>
      </c>
      <c r="S49" s="65">
        <v>0.0512150689169216</v>
      </c>
      <c r="T49" s="63">
        <v>-0.6093959731543623</v>
      </c>
      <c r="U49" s="90">
        <v>-3</v>
      </c>
    </row>
    <row r="50" spans="2:21" ht="15">
      <c r="B50" s="97">
        <v>10</v>
      </c>
      <c r="C50" s="91" t="s">
        <v>122</v>
      </c>
      <c r="D50" s="68">
        <v>87</v>
      </c>
      <c r="E50" s="73">
        <v>0.025</v>
      </c>
      <c r="F50" s="68">
        <v>171</v>
      </c>
      <c r="G50" s="73">
        <v>0.02779132130667967</v>
      </c>
      <c r="H50" s="92">
        <v>-0.49122807017543857</v>
      </c>
      <c r="I50" s="93">
        <v>3</v>
      </c>
      <c r="J50" s="68">
        <v>110</v>
      </c>
      <c r="K50" s="94">
        <v>-0.2090909090909091</v>
      </c>
      <c r="L50" s="95">
        <v>-3</v>
      </c>
      <c r="N50" s="97">
        <v>10</v>
      </c>
      <c r="O50" s="91" t="s">
        <v>95</v>
      </c>
      <c r="P50" s="68">
        <v>578</v>
      </c>
      <c r="Q50" s="73">
        <v>0.029648627853295716</v>
      </c>
      <c r="R50" s="68">
        <v>836</v>
      </c>
      <c r="S50" s="73">
        <v>0.028735434640635205</v>
      </c>
      <c r="T50" s="71">
        <v>-0.30861244019138756</v>
      </c>
      <c r="U50" s="95">
        <v>3</v>
      </c>
    </row>
    <row r="51" spans="2:21" ht="15">
      <c r="B51" s="120" t="s">
        <v>83</v>
      </c>
      <c r="C51" s="121"/>
      <c r="D51" s="26">
        <f>SUM(D41:D50)</f>
        <v>2230</v>
      </c>
      <c r="E51" s="6">
        <f>D51/D53</f>
        <v>0.6408045977011494</v>
      </c>
      <c r="F51" s="26">
        <f>SUM(F41:F50)</f>
        <v>3420</v>
      </c>
      <c r="G51" s="6">
        <f>F51/F53</f>
        <v>0.5558264261335933</v>
      </c>
      <c r="H51" s="17">
        <f>D51/F51-1</f>
        <v>-0.347953216374269</v>
      </c>
      <c r="I51" s="25"/>
      <c r="J51" s="26">
        <f>SUM(J41:J50)</f>
        <v>1654</v>
      </c>
      <c r="K51" s="18">
        <f>E51/J51-1</f>
        <v>-0.9996125727946185</v>
      </c>
      <c r="L51" s="19"/>
      <c r="N51" s="120" t="s">
        <v>83</v>
      </c>
      <c r="O51" s="121"/>
      <c r="P51" s="26">
        <f>SUM(P41:P50)</f>
        <v>12097</v>
      </c>
      <c r="Q51" s="6">
        <f>P51/P53</f>
        <v>0.6205180815593742</v>
      </c>
      <c r="R51" s="26">
        <f>SUM(R41:R50)</f>
        <v>16992</v>
      </c>
      <c r="S51" s="6">
        <f>R51/R53</f>
        <v>0.5840580208297529</v>
      </c>
      <c r="T51" s="17">
        <f>P51/R51-1</f>
        <v>-0.28807674199623357</v>
      </c>
      <c r="U51" s="106"/>
    </row>
    <row r="52" spans="2:21" ht="15">
      <c r="B52" s="120" t="s">
        <v>12</v>
      </c>
      <c r="C52" s="121"/>
      <c r="D52" s="26">
        <f>D53-D51</f>
        <v>1250</v>
      </c>
      <c r="E52" s="6">
        <f>D52/D53</f>
        <v>0.35919540229885055</v>
      </c>
      <c r="F52" s="26">
        <f>F53-F51</f>
        <v>2733</v>
      </c>
      <c r="G52" s="6">
        <f>F52/F53</f>
        <v>0.44417357386640666</v>
      </c>
      <c r="H52" s="17">
        <f>D52/F52-1</f>
        <v>-0.5426271496523967</v>
      </c>
      <c r="I52" s="3"/>
      <c r="J52" s="26">
        <f>J53-SUM(J41:J50)</f>
        <v>972</v>
      </c>
      <c r="K52" s="18">
        <f>E52/J52-1</f>
        <v>-0.9996304574050423</v>
      </c>
      <c r="L52" s="19"/>
      <c r="N52" s="120" t="s">
        <v>12</v>
      </c>
      <c r="O52" s="121"/>
      <c r="P52" s="26">
        <f>P53-P51</f>
        <v>7398</v>
      </c>
      <c r="Q52" s="6">
        <f>P52/P53</f>
        <v>0.3794819184406258</v>
      </c>
      <c r="R52" s="26">
        <f>R53-R51</f>
        <v>12101</v>
      </c>
      <c r="S52" s="6">
        <f>R52/R53</f>
        <v>0.4159419791702471</v>
      </c>
      <c r="T52" s="17">
        <f>P52/R52-1</f>
        <v>-0.3886455664821089</v>
      </c>
      <c r="U52" s="107"/>
    </row>
    <row r="53" spans="2:21" ht="15">
      <c r="B53" s="122" t="s">
        <v>38</v>
      </c>
      <c r="C53" s="123"/>
      <c r="D53" s="24">
        <v>3480</v>
      </c>
      <c r="E53" s="98">
        <v>1</v>
      </c>
      <c r="F53" s="24">
        <v>6153</v>
      </c>
      <c r="G53" s="98">
        <v>1</v>
      </c>
      <c r="H53" s="20">
        <v>-0.4344222330570453</v>
      </c>
      <c r="I53" s="20"/>
      <c r="J53" s="24">
        <v>2626</v>
      </c>
      <c r="K53" s="44">
        <v>0.3252094440213251</v>
      </c>
      <c r="L53" s="99"/>
      <c r="N53" s="122" t="s">
        <v>38</v>
      </c>
      <c r="O53" s="123"/>
      <c r="P53" s="24">
        <v>19495</v>
      </c>
      <c r="Q53" s="98">
        <v>1</v>
      </c>
      <c r="R53" s="24">
        <v>29093</v>
      </c>
      <c r="S53" s="98">
        <v>1</v>
      </c>
      <c r="T53" s="108">
        <v>-0.3299075378957137</v>
      </c>
      <c r="U53" s="99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48" operator="lessThan">
      <formula>0</formula>
    </cfRule>
  </conditionalFormatting>
  <conditionalFormatting sqref="H26 O26">
    <cfRule type="cellIs" priority="464" dxfId="148" operator="lessThan">
      <formula>0</formula>
    </cfRule>
  </conditionalFormatting>
  <conditionalFormatting sqref="K52">
    <cfRule type="cellIs" priority="381" dxfId="148" operator="lessThan">
      <formula>0</formula>
    </cfRule>
  </conditionalFormatting>
  <conditionalFormatting sqref="H52 J52">
    <cfRule type="cellIs" priority="382" dxfId="148" operator="lessThan">
      <formula>0</formula>
    </cfRule>
  </conditionalFormatting>
  <conditionalFormatting sqref="K51">
    <cfRule type="cellIs" priority="379" dxfId="148" operator="lessThan">
      <formula>0</formula>
    </cfRule>
  </conditionalFormatting>
  <conditionalFormatting sqref="H51">
    <cfRule type="cellIs" priority="380" dxfId="148" operator="lessThan">
      <formula>0</formula>
    </cfRule>
  </conditionalFormatting>
  <conditionalFormatting sqref="L52">
    <cfRule type="cellIs" priority="377" dxfId="148" operator="lessThan">
      <formula>0</formula>
    </cfRule>
  </conditionalFormatting>
  <conditionalFormatting sqref="K52">
    <cfRule type="cellIs" priority="378" dxfId="148" operator="lessThan">
      <formula>0</formula>
    </cfRule>
  </conditionalFormatting>
  <conditionalFormatting sqref="L51">
    <cfRule type="cellIs" priority="375" dxfId="148" operator="lessThan">
      <formula>0</formula>
    </cfRule>
  </conditionalFormatting>
  <conditionalFormatting sqref="K51">
    <cfRule type="cellIs" priority="376" dxfId="148" operator="lessThan">
      <formula>0</formula>
    </cfRule>
  </conditionalFormatting>
  <conditionalFormatting sqref="O28 J28 H28">
    <cfRule type="cellIs" priority="34" dxfId="148" operator="lessThan">
      <formula>0</formula>
    </cfRule>
  </conditionalFormatting>
  <conditionalFormatting sqref="K41:K50 H41:H50">
    <cfRule type="cellIs" priority="33" dxfId="148" operator="lessThan">
      <formula>0</formula>
    </cfRule>
  </conditionalFormatting>
  <conditionalFormatting sqref="L41:L50">
    <cfRule type="cellIs" priority="30" dxfId="148" operator="lessThan">
      <formula>0</formula>
    </cfRule>
    <cfRule type="cellIs" priority="31" dxfId="150" operator="equal">
      <formula>0</formula>
    </cfRule>
    <cfRule type="cellIs" priority="32" dxfId="151" operator="greaterThan">
      <formula>0</formula>
    </cfRule>
  </conditionalFormatting>
  <conditionalFormatting sqref="I41:I50">
    <cfRule type="cellIs" priority="27" dxfId="148" operator="lessThan">
      <formula>0</formula>
    </cfRule>
    <cfRule type="cellIs" priority="28" dxfId="150" operator="equal">
      <formula>0</formula>
    </cfRule>
    <cfRule type="cellIs" priority="29" dxfId="151" operator="greaterThan">
      <formula>0</formula>
    </cfRule>
  </conditionalFormatting>
  <conditionalFormatting sqref="H53:I53 K53">
    <cfRule type="cellIs" priority="26" dxfId="148" operator="lessThan">
      <formula>0</formula>
    </cfRule>
  </conditionalFormatting>
  <conditionalFormatting sqref="L53">
    <cfRule type="cellIs" priority="25" dxfId="148" operator="lessThan">
      <formula>0</formula>
    </cfRule>
  </conditionalFormatting>
  <conditionalFormatting sqref="T51">
    <cfRule type="cellIs" priority="13" dxfId="148" operator="lessThan">
      <formula>0</formula>
    </cfRule>
  </conditionalFormatting>
  <conditionalFormatting sqref="U51">
    <cfRule type="cellIs" priority="16" dxfId="148" operator="lessThan">
      <formula>0</formula>
    </cfRule>
    <cfRule type="cellIs" priority="17" dxfId="150" operator="equal">
      <formula>0</formula>
    </cfRule>
    <cfRule type="cellIs" priority="18" dxfId="151" operator="greaterThan">
      <formula>0</formula>
    </cfRule>
  </conditionalFormatting>
  <conditionalFormatting sqref="U52">
    <cfRule type="cellIs" priority="15" dxfId="148" operator="lessThan">
      <formula>0</formula>
    </cfRule>
  </conditionalFormatting>
  <conditionalFormatting sqref="T52">
    <cfRule type="cellIs" priority="14" dxfId="148" operator="lessThan">
      <formula>0</formula>
    </cfRule>
  </conditionalFormatting>
  <conditionalFormatting sqref="T41:T50">
    <cfRule type="cellIs" priority="12" dxfId="148" operator="lessThan">
      <formula>0</formula>
    </cfRule>
  </conditionalFormatting>
  <conditionalFormatting sqref="U41:U50">
    <cfRule type="cellIs" priority="9" dxfId="148" operator="lessThan">
      <formula>0</formula>
    </cfRule>
    <cfRule type="cellIs" priority="10" dxfId="150" operator="equal">
      <formula>0</formula>
    </cfRule>
    <cfRule type="cellIs" priority="11" dxfId="151" operator="greaterThan">
      <formula>0</formula>
    </cfRule>
  </conditionalFormatting>
  <conditionalFormatting sqref="T53">
    <cfRule type="cellIs" priority="8" dxfId="148" operator="lessThan">
      <formula>0</formula>
    </cfRule>
  </conditionalFormatting>
  <conditionalFormatting sqref="U53">
    <cfRule type="cellIs" priority="7" dxfId="148" operator="lessThan">
      <formula>0</formula>
    </cfRule>
  </conditionalFormatting>
  <conditionalFormatting sqref="H11:H15 J11:J15 O11:O15">
    <cfRule type="cellIs" priority="6" dxfId="148" operator="lessThan">
      <formula>0</formula>
    </cfRule>
  </conditionalFormatting>
  <conditionalFormatting sqref="H16:H25 J16:J25 O16:O25">
    <cfRule type="cellIs" priority="5" dxfId="148" operator="lessThan">
      <formula>0</formula>
    </cfRule>
  </conditionalFormatting>
  <conditionalFormatting sqref="D11:E25 G11:J25 L11:L25 N11:O25">
    <cfRule type="cellIs" priority="4" dxfId="149" operator="equal">
      <formula>0</formula>
    </cfRule>
  </conditionalFormatting>
  <conditionalFormatting sqref="F11:F25">
    <cfRule type="cellIs" priority="3" dxfId="149" operator="equal">
      <formula>0</formula>
    </cfRule>
  </conditionalFormatting>
  <conditionalFormatting sqref="K11:K25">
    <cfRule type="cellIs" priority="2" dxfId="149" operator="equal">
      <formula>0</formula>
    </cfRule>
  </conditionalFormatting>
  <conditionalFormatting sqref="M11:M25">
    <cfRule type="cellIs" priority="1" dxfId="149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43985</v>
      </c>
    </row>
    <row r="2" spans="2:15" ht="14.25" customHeight="1">
      <c r="B2" s="166" t="s">
        <v>16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14.25" customHeight="1">
      <c r="B3" s="167" t="s">
        <v>17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0" t="s">
        <v>1</v>
      </c>
      <c r="D5" s="150" t="s">
        <v>127</v>
      </c>
      <c r="E5" s="151"/>
      <c r="F5" s="151"/>
      <c r="G5" s="151"/>
      <c r="H5" s="152"/>
      <c r="I5" s="151" t="s">
        <v>118</v>
      </c>
      <c r="J5" s="151"/>
      <c r="K5" s="150" t="s">
        <v>128</v>
      </c>
      <c r="L5" s="151"/>
      <c r="M5" s="151"/>
      <c r="N5" s="151"/>
      <c r="O5" s="152"/>
    </row>
    <row r="6" spans="2:15" ht="14.25" customHeight="1">
      <c r="B6" s="149"/>
      <c r="C6" s="161"/>
      <c r="D6" s="124" t="s">
        <v>129</v>
      </c>
      <c r="E6" s="125"/>
      <c r="F6" s="125"/>
      <c r="G6" s="125"/>
      <c r="H6" s="126"/>
      <c r="I6" s="125" t="s">
        <v>119</v>
      </c>
      <c r="J6" s="125"/>
      <c r="K6" s="124" t="s">
        <v>130</v>
      </c>
      <c r="L6" s="125"/>
      <c r="M6" s="125"/>
      <c r="N6" s="125"/>
      <c r="O6" s="126"/>
    </row>
    <row r="7" spans="2:15" ht="14.25" customHeight="1">
      <c r="B7" s="149"/>
      <c r="C7" s="149"/>
      <c r="D7" s="127">
        <v>2020</v>
      </c>
      <c r="E7" s="128"/>
      <c r="F7" s="153">
        <v>2019</v>
      </c>
      <c r="G7" s="153"/>
      <c r="H7" s="131" t="s">
        <v>5</v>
      </c>
      <c r="I7" s="156">
        <v>2020</v>
      </c>
      <c r="J7" s="127" t="s">
        <v>131</v>
      </c>
      <c r="K7" s="127">
        <v>2020</v>
      </c>
      <c r="L7" s="128"/>
      <c r="M7" s="153">
        <v>2019</v>
      </c>
      <c r="N7" s="128"/>
      <c r="O7" s="159" t="s">
        <v>5</v>
      </c>
    </row>
    <row r="8" spans="2:15" ht="14.25" customHeight="1">
      <c r="B8" s="135" t="s">
        <v>6</v>
      </c>
      <c r="C8" s="135" t="s">
        <v>7</v>
      </c>
      <c r="D8" s="129"/>
      <c r="E8" s="130"/>
      <c r="F8" s="154"/>
      <c r="G8" s="154"/>
      <c r="H8" s="132"/>
      <c r="I8" s="157"/>
      <c r="J8" s="158"/>
      <c r="K8" s="129"/>
      <c r="L8" s="130"/>
      <c r="M8" s="154"/>
      <c r="N8" s="130"/>
      <c r="O8" s="159"/>
    </row>
    <row r="9" spans="2:15" ht="14.25" customHeight="1">
      <c r="B9" s="135"/>
      <c r="C9" s="135"/>
      <c r="D9" s="115" t="s">
        <v>8</v>
      </c>
      <c r="E9" s="116" t="s">
        <v>2</v>
      </c>
      <c r="F9" s="112" t="s">
        <v>8</v>
      </c>
      <c r="G9" s="38" t="s">
        <v>2</v>
      </c>
      <c r="H9" s="137" t="s">
        <v>9</v>
      </c>
      <c r="I9" s="39" t="s">
        <v>8</v>
      </c>
      <c r="J9" s="164" t="s">
        <v>132</v>
      </c>
      <c r="K9" s="115" t="s">
        <v>8</v>
      </c>
      <c r="L9" s="37" t="s">
        <v>2</v>
      </c>
      <c r="M9" s="112" t="s">
        <v>8</v>
      </c>
      <c r="N9" s="37" t="s">
        <v>2</v>
      </c>
      <c r="O9" s="162" t="s">
        <v>9</v>
      </c>
    </row>
    <row r="10" spans="2:15" ht="14.25" customHeight="1">
      <c r="B10" s="136"/>
      <c r="C10" s="136"/>
      <c r="D10" s="114" t="s">
        <v>10</v>
      </c>
      <c r="E10" s="113" t="s">
        <v>11</v>
      </c>
      <c r="F10" s="36" t="s">
        <v>10</v>
      </c>
      <c r="G10" s="41" t="s">
        <v>11</v>
      </c>
      <c r="H10" s="138"/>
      <c r="I10" s="40" t="s">
        <v>10</v>
      </c>
      <c r="J10" s="165"/>
      <c r="K10" s="114" t="s">
        <v>10</v>
      </c>
      <c r="L10" s="113" t="s">
        <v>11</v>
      </c>
      <c r="M10" s="36" t="s">
        <v>10</v>
      </c>
      <c r="N10" s="113" t="s">
        <v>11</v>
      </c>
      <c r="O10" s="163"/>
    </row>
    <row r="11" spans="2:15" ht="14.25" customHeight="1">
      <c r="B11" s="50">
        <v>1</v>
      </c>
      <c r="C11" s="51" t="s">
        <v>21</v>
      </c>
      <c r="D11" s="52">
        <v>2983</v>
      </c>
      <c r="E11" s="53">
        <v>0.12111738194810995</v>
      </c>
      <c r="F11" s="52">
        <v>5886</v>
      </c>
      <c r="G11" s="54">
        <v>0.11054143895430729</v>
      </c>
      <c r="H11" s="55">
        <v>-0.4932042133876996</v>
      </c>
      <c r="I11" s="56">
        <v>2503</v>
      </c>
      <c r="J11" s="57">
        <v>0.19176987614862173</v>
      </c>
      <c r="K11" s="52">
        <v>22611</v>
      </c>
      <c r="L11" s="53">
        <v>0.13827750903564723</v>
      </c>
      <c r="M11" s="52">
        <v>26758</v>
      </c>
      <c r="N11" s="54">
        <v>0.1019838018103859</v>
      </c>
      <c r="O11" s="55">
        <v>-0.15498168771956056</v>
      </c>
    </row>
    <row r="12" spans="2:15" ht="14.25" customHeight="1">
      <c r="B12" s="58">
        <v>2</v>
      </c>
      <c r="C12" s="59" t="s">
        <v>19</v>
      </c>
      <c r="D12" s="60">
        <v>2748</v>
      </c>
      <c r="E12" s="61">
        <v>0.11157578464411873</v>
      </c>
      <c r="F12" s="60">
        <v>5804</v>
      </c>
      <c r="G12" s="62">
        <v>0.10900144609085959</v>
      </c>
      <c r="H12" s="63">
        <v>-0.5265334252239835</v>
      </c>
      <c r="I12" s="64">
        <v>1960</v>
      </c>
      <c r="J12" s="65">
        <v>0.40204081632653055</v>
      </c>
      <c r="K12" s="60">
        <v>19904</v>
      </c>
      <c r="L12" s="61">
        <v>0.12172285789418967</v>
      </c>
      <c r="M12" s="60">
        <v>29680</v>
      </c>
      <c r="N12" s="62">
        <v>0.11312053358742258</v>
      </c>
      <c r="O12" s="63">
        <v>-0.3293800539083558</v>
      </c>
    </row>
    <row r="13" spans="2:15" ht="14.25" customHeight="1">
      <c r="B13" s="58">
        <v>3</v>
      </c>
      <c r="C13" s="59" t="s">
        <v>20</v>
      </c>
      <c r="D13" s="60">
        <v>1596</v>
      </c>
      <c r="E13" s="61">
        <v>0.06480165658370214</v>
      </c>
      <c r="F13" s="60">
        <v>5404</v>
      </c>
      <c r="G13" s="62">
        <v>0.10148928578135857</v>
      </c>
      <c r="H13" s="63">
        <v>-0.7046632124352332</v>
      </c>
      <c r="I13" s="64">
        <v>1300</v>
      </c>
      <c r="J13" s="65">
        <v>0.22769230769230764</v>
      </c>
      <c r="K13" s="60">
        <v>13527</v>
      </c>
      <c r="L13" s="61">
        <v>0.08272433172903455</v>
      </c>
      <c r="M13" s="60">
        <v>26593</v>
      </c>
      <c r="N13" s="62">
        <v>0.10135493091948547</v>
      </c>
      <c r="O13" s="63">
        <v>-0.4913323054939269</v>
      </c>
    </row>
    <row r="14" spans="2:15" ht="14.25" customHeight="1">
      <c r="B14" s="58">
        <v>4</v>
      </c>
      <c r="C14" s="59" t="s">
        <v>26</v>
      </c>
      <c r="D14" s="60">
        <v>1645</v>
      </c>
      <c r="E14" s="61">
        <v>0.06679118112793861</v>
      </c>
      <c r="F14" s="60">
        <v>3649</v>
      </c>
      <c r="G14" s="62">
        <v>0.06852968242342292</v>
      </c>
      <c r="H14" s="63">
        <v>-0.5491915593313237</v>
      </c>
      <c r="I14" s="64">
        <v>967</v>
      </c>
      <c r="J14" s="65">
        <v>0.7011375387797312</v>
      </c>
      <c r="K14" s="60">
        <v>9255</v>
      </c>
      <c r="L14" s="61">
        <v>0.056598927341776795</v>
      </c>
      <c r="M14" s="60">
        <v>15773</v>
      </c>
      <c r="N14" s="62">
        <v>0.06011624583134826</v>
      </c>
      <c r="O14" s="63">
        <v>-0.4132378114499461</v>
      </c>
    </row>
    <row r="15" spans="2:15" ht="14.25" customHeight="1">
      <c r="B15" s="66">
        <v>5</v>
      </c>
      <c r="C15" s="67" t="s">
        <v>24</v>
      </c>
      <c r="D15" s="68">
        <v>1540</v>
      </c>
      <c r="E15" s="69">
        <v>0.06252791424743188</v>
      </c>
      <c r="F15" s="68">
        <v>2254</v>
      </c>
      <c r="G15" s="70">
        <v>0.04233102334403816</v>
      </c>
      <c r="H15" s="71">
        <v>-0.31677018633540377</v>
      </c>
      <c r="I15" s="72">
        <v>990</v>
      </c>
      <c r="J15" s="73">
        <v>0.5555555555555556</v>
      </c>
      <c r="K15" s="68">
        <v>9081</v>
      </c>
      <c r="L15" s="69">
        <v>0.055534830814767705</v>
      </c>
      <c r="M15" s="68">
        <v>11930</v>
      </c>
      <c r="N15" s="70">
        <v>0.045469271081467366</v>
      </c>
      <c r="O15" s="71">
        <v>-0.2388097233864208</v>
      </c>
    </row>
    <row r="16" spans="2:15" ht="14.25" customHeight="1">
      <c r="B16" s="50">
        <v>6</v>
      </c>
      <c r="C16" s="51" t="s">
        <v>34</v>
      </c>
      <c r="D16" s="52">
        <v>1491</v>
      </c>
      <c r="E16" s="53">
        <v>0.06053838970319542</v>
      </c>
      <c r="F16" s="52">
        <v>2274</v>
      </c>
      <c r="G16" s="54">
        <v>0.04270663135951321</v>
      </c>
      <c r="H16" s="55">
        <v>-0.34432717678100266</v>
      </c>
      <c r="I16" s="56">
        <v>1142</v>
      </c>
      <c r="J16" s="57">
        <v>0.30560420315236425</v>
      </c>
      <c r="K16" s="52">
        <v>9058</v>
      </c>
      <c r="L16" s="53">
        <v>0.05539417437728949</v>
      </c>
      <c r="M16" s="52">
        <v>10794</v>
      </c>
      <c r="N16" s="54">
        <v>0.041139590281086234</v>
      </c>
      <c r="O16" s="55">
        <v>-0.16083009079118027</v>
      </c>
    </row>
    <row r="17" spans="2:15" ht="14.25" customHeight="1">
      <c r="B17" s="58">
        <v>7</v>
      </c>
      <c r="C17" s="59" t="s">
        <v>23</v>
      </c>
      <c r="D17" s="60">
        <v>1453</v>
      </c>
      <c r="E17" s="61">
        <v>0.058995493117869176</v>
      </c>
      <c r="F17" s="60">
        <v>2966</v>
      </c>
      <c r="G17" s="62">
        <v>0.05570266869494995</v>
      </c>
      <c r="H17" s="63">
        <v>-0.5101146325016858</v>
      </c>
      <c r="I17" s="64">
        <v>968</v>
      </c>
      <c r="J17" s="65">
        <v>0.5010330578512396</v>
      </c>
      <c r="K17" s="60">
        <v>8037</v>
      </c>
      <c r="L17" s="61">
        <v>0.04915025165271314</v>
      </c>
      <c r="M17" s="60">
        <v>16158</v>
      </c>
      <c r="N17" s="62">
        <v>0.061583611243449264</v>
      </c>
      <c r="O17" s="63">
        <v>-0.5025993316004456</v>
      </c>
    </row>
    <row r="18" spans="2:15" ht="14.25" customHeight="1">
      <c r="B18" s="58">
        <v>8</v>
      </c>
      <c r="C18" s="59" t="s">
        <v>31</v>
      </c>
      <c r="D18" s="60">
        <v>1304</v>
      </c>
      <c r="E18" s="61">
        <v>0.05294571440172155</v>
      </c>
      <c r="F18" s="60">
        <v>3039</v>
      </c>
      <c r="G18" s="62">
        <v>0.057073637951433887</v>
      </c>
      <c r="H18" s="63">
        <v>-0.5709114840408029</v>
      </c>
      <c r="I18" s="64">
        <v>927</v>
      </c>
      <c r="J18" s="65">
        <v>0.40668824163969797</v>
      </c>
      <c r="K18" s="60">
        <v>7097</v>
      </c>
      <c r="L18" s="61">
        <v>0.04340168420795137</v>
      </c>
      <c r="M18" s="60">
        <v>15400</v>
      </c>
      <c r="N18" s="62">
        <v>0.05869461648404002</v>
      </c>
      <c r="O18" s="63">
        <v>-0.5391558441558442</v>
      </c>
    </row>
    <row r="19" spans="2:15" ht="14.25" customHeight="1">
      <c r="B19" s="58">
        <v>9</v>
      </c>
      <c r="C19" s="59" t="s">
        <v>25</v>
      </c>
      <c r="D19" s="60">
        <v>807</v>
      </c>
      <c r="E19" s="61">
        <v>0.032766251167323075</v>
      </c>
      <c r="F19" s="60">
        <v>2024</v>
      </c>
      <c r="G19" s="62">
        <v>0.038011531166075085</v>
      </c>
      <c r="H19" s="63">
        <v>-0.6012845849802372</v>
      </c>
      <c r="I19" s="64">
        <v>452</v>
      </c>
      <c r="J19" s="65">
        <v>0.7853982300884956</v>
      </c>
      <c r="K19" s="60">
        <v>6627</v>
      </c>
      <c r="L19" s="61">
        <v>0.040527400485570485</v>
      </c>
      <c r="M19" s="60">
        <v>10665</v>
      </c>
      <c r="N19" s="62">
        <v>0.04064792758456408</v>
      </c>
      <c r="O19" s="63">
        <v>-0.3786216596343178</v>
      </c>
    </row>
    <row r="20" spans="2:15" ht="14.25" customHeight="1">
      <c r="B20" s="66">
        <v>10</v>
      </c>
      <c r="C20" s="67" t="s">
        <v>18</v>
      </c>
      <c r="D20" s="68">
        <v>1131</v>
      </c>
      <c r="E20" s="69">
        <v>0.04592147468431524</v>
      </c>
      <c r="F20" s="68">
        <v>1729</v>
      </c>
      <c r="G20" s="70">
        <v>0.032471312937818096</v>
      </c>
      <c r="H20" s="71">
        <v>-0.3458646616541353</v>
      </c>
      <c r="I20" s="72">
        <v>971</v>
      </c>
      <c r="J20" s="73">
        <v>0.164778578784758</v>
      </c>
      <c r="K20" s="68">
        <v>6305</v>
      </c>
      <c r="L20" s="69">
        <v>0.03855821036087549</v>
      </c>
      <c r="M20" s="68">
        <v>8017</v>
      </c>
      <c r="N20" s="70">
        <v>0.03055550262029538</v>
      </c>
      <c r="O20" s="71">
        <v>-0.21354621429462395</v>
      </c>
    </row>
    <row r="21" spans="2:15" ht="14.25" customHeight="1">
      <c r="B21" s="50">
        <v>11</v>
      </c>
      <c r="C21" s="51" t="s">
        <v>22</v>
      </c>
      <c r="D21" s="52">
        <v>963</v>
      </c>
      <c r="E21" s="53">
        <v>0.03910024767550448</v>
      </c>
      <c r="F21" s="52">
        <v>3316</v>
      </c>
      <c r="G21" s="54">
        <v>0.06227580896576333</v>
      </c>
      <c r="H21" s="55">
        <v>-0.7095898673100121</v>
      </c>
      <c r="I21" s="56">
        <v>812</v>
      </c>
      <c r="J21" s="57">
        <v>0.1859605911330049</v>
      </c>
      <c r="K21" s="52">
        <v>5922</v>
      </c>
      <c r="L21" s="53">
        <v>0.036215974901999154</v>
      </c>
      <c r="M21" s="52">
        <v>16436</v>
      </c>
      <c r="N21" s="54">
        <v>0.06264316341114816</v>
      </c>
      <c r="O21" s="55">
        <v>-0.6396933560477002</v>
      </c>
    </row>
    <row r="22" spans="2:15" ht="14.25" customHeight="1">
      <c r="B22" s="58">
        <v>12</v>
      </c>
      <c r="C22" s="59" t="s">
        <v>28</v>
      </c>
      <c r="D22" s="60">
        <v>1030</v>
      </c>
      <c r="E22" s="61">
        <v>0.04182061797068497</v>
      </c>
      <c r="F22" s="60">
        <v>2149</v>
      </c>
      <c r="G22" s="62">
        <v>0.040359081262794146</v>
      </c>
      <c r="H22" s="63">
        <v>-0.5207073057235924</v>
      </c>
      <c r="I22" s="64">
        <v>501</v>
      </c>
      <c r="J22" s="65">
        <v>1.0558882235528944</v>
      </c>
      <c r="K22" s="60">
        <v>5786</v>
      </c>
      <c r="L22" s="61">
        <v>0.0353842672716932</v>
      </c>
      <c r="M22" s="60">
        <v>10627</v>
      </c>
      <c r="N22" s="62">
        <v>0.04050309671272034</v>
      </c>
      <c r="O22" s="63">
        <v>-0.45553778112355325</v>
      </c>
    </row>
    <row r="23" spans="2:15" ht="14.25" customHeight="1">
      <c r="B23" s="58">
        <v>13</v>
      </c>
      <c r="C23" s="59" t="s">
        <v>29</v>
      </c>
      <c r="D23" s="60">
        <v>865</v>
      </c>
      <c r="E23" s="61">
        <v>0.03512119858703155</v>
      </c>
      <c r="F23" s="60">
        <v>1728</v>
      </c>
      <c r="G23" s="62">
        <v>0.03245253253704434</v>
      </c>
      <c r="H23" s="63">
        <v>-0.4994212962962963</v>
      </c>
      <c r="I23" s="64">
        <v>537</v>
      </c>
      <c r="J23" s="65">
        <v>0.6108007448789572</v>
      </c>
      <c r="K23" s="60">
        <v>5260</v>
      </c>
      <c r="L23" s="61">
        <v>0.03216751570153927</v>
      </c>
      <c r="M23" s="60">
        <v>8726</v>
      </c>
      <c r="N23" s="62">
        <v>0.03325774178180086</v>
      </c>
      <c r="O23" s="63">
        <v>-0.3972037588815035</v>
      </c>
    </row>
    <row r="24" spans="2:15" ht="14.25" customHeight="1">
      <c r="B24" s="58">
        <v>14</v>
      </c>
      <c r="C24" s="59" t="s">
        <v>35</v>
      </c>
      <c r="D24" s="60">
        <v>745</v>
      </c>
      <c r="E24" s="61">
        <v>0.030248893580738154</v>
      </c>
      <c r="F24" s="60">
        <v>905</v>
      </c>
      <c r="G24" s="62">
        <v>0.016996262700246022</v>
      </c>
      <c r="H24" s="63">
        <v>-0.17679558011049723</v>
      </c>
      <c r="I24" s="64">
        <v>516</v>
      </c>
      <c r="J24" s="65">
        <v>0.443798449612403</v>
      </c>
      <c r="K24" s="60">
        <v>5113</v>
      </c>
      <c r="L24" s="61">
        <v>0.03126853760113504</v>
      </c>
      <c r="M24" s="60">
        <v>5593</v>
      </c>
      <c r="N24" s="62">
        <v>0.02131681753215817</v>
      </c>
      <c r="O24" s="63">
        <v>-0.0858215626676202</v>
      </c>
    </row>
    <row r="25" spans="2:15" ht="14.25" customHeight="1">
      <c r="B25" s="66">
        <v>15</v>
      </c>
      <c r="C25" s="67" t="s">
        <v>36</v>
      </c>
      <c r="D25" s="68">
        <v>530</v>
      </c>
      <c r="E25" s="69">
        <v>0.021519347111129156</v>
      </c>
      <c r="F25" s="68">
        <v>808</v>
      </c>
      <c r="G25" s="70">
        <v>0.01517456382519203</v>
      </c>
      <c r="H25" s="71">
        <v>-0.34405940594059403</v>
      </c>
      <c r="I25" s="72">
        <v>674</v>
      </c>
      <c r="J25" s="73">
        <v>-0.21364985163204753</v>
      </c>
      <c r="K25" s="68">
        <v>4422</v>
      </c>
      <c r="L25" s="69">
        <v>0.027042728979506967</v>
      </c>
      <c r="M25" s="68">
        <v>5246</v>
      </c>
      <c r="N25" s="70">
        <v>0.019994282991900904</v>
      </c>
      <c r="O25" s="71">
        <v>-0.1570720548989707</v>
      </c>
    </row>
    <row r="26" spans="2:15" ht="14.25" customHeight="1">
      <c r="B26" s="50">
        <v>16</v>
      </c>
      <c r="C26" s="51" t="s">
        <v>30</v>
      </c>
      <c r="D26" s="52">
        <v>461</v>
      </c>
      <c r="E26" s="53">
        <v>0.018717771732510456</v>
      </c>
      <c r="F26" s="52">
        <v>1519</v>
      </c>
      <c r="G26" s="54">
        <v>0.028527428775330065</v>
      </c>
      <c r="H26" s="55">
        <v>-0.6965108624094799</v>
      </c>
      <c r="I26" s="56">
        <v>407</v>
      </c>
      <c r="J26" s="57">
        <v>0.13267813267813278</v>
      </c>
      <c r="K26" s="52">
        <v>3977</v>
      </c>
      <c r="L26" s="53">
        <v>0.02432133268916762</v>
      </c>
      <c r="M26" s="52">
        <v>6531</v>
      </c>
      <c r="N26" s="54">
        <v>0.02489185326345879</v>
      </c>
      <c r="O26" s="55">
        <v>-0.3910580309294136</v>
      </c>
    </row>
    <row r="27" spans="2:15" ht="14.25" customHeight="1">
      <c r="B27" s="58">
        <v>17</v>
      </c>
      <c r="C27" s="59" t="s">
        <v>27</v>
      </c>
      <c r="D27" s="60">
        <v>422</v>
      </c>
      <c r="E27" s="61">
        <v>0.0171342726054651</v>
      </c>
      <c r="F27" s="60">
        <v>917</v>
      </c>
      <c r="G27" s="62">
        <v>0.017221627509531053</v>
      </c>
      <c r="H27" s="63">
        <v>-0.539803707742639</v>
      </c>
      <c r="I27" s="64">
        <v>302</v>
      </c>
      <c r="J27" s="65">
        <v>0.3973509933774835</v>
      </c>
      <c r="K27" s="60">
        <v>3342</v>
      </c>
      <c r="L27" s="61">
        <v>0.020437991915312592</v>
      </c>
      <c r="M27" s="60">
        <v>4853</v>
      </c>
      <c r="N27" s="62">
        <v>0.018496426869938066</v>
      </c>
      <c r="O27" s="63">
        <v>-0.3113538017720997</v>
      </c>
    </row>
    <row r="28" spans="2:15" ht="14.25" customHeight="1">
      <c r="B28" s="58">
        <v>18</v>
      </c>
      <c r="C28" s="59" t="s">
        <v>52</v>
      </c>
      <c r="D28" s="60">
        <v>431</v>
      </c>
      <c r="E28" s="61">
        <v>0.017499695480937105</v>
      </c>
      <c r="F28" s="60">
        <v>1237</v>
      </c>
      <c r="G28" s="62">
        <v>0.023231355757131856</v>
      </c>
      <c r="H28" s="63">
        <v>-0.6515763945028294</v>
      </c>
      <c r="I28" s="64">
        <v>244</v>
      </c>
      <c r="J28" s="65">
        <v>0.7663934426229508</v>
      </c>
      <c r="K28" s="60">
        <v>3204</v>
      </c>
      <c r="L28" s="61">
        <v>0.019594053290443312</v>
      </c>
      <c r="M28" s="60">
        <v>4960</v>
      </c>
      <c r="N28" s="62">
        <v>0.01890424011434016</v>
      </c>
      <c r="O28" s="63">
        <v>-0.3540322580645161</v>
      </c>
    </row>
    <row r="29" spans="2:15" ht="14.25" customHeight="1">
      <c r="B29" s="58">
        <v>19</v>
      </c>
      <c r="C29" s="59" t="s">
        <v>32</v>
      </c>
      <c r="D29" s="60">
        <v>266</v>
      </c>
      <c r="E29" s="61">
        <v>0.01080027609728369</v>
      </c>
      <c r="F29" s="60">
        <v>549</v>
      </c>
      <c r="G29" s="62">
        <v>0.010310440024790129</v>
      </c>
      <c r="H29" s="63">
        <v>-0.5154826958105647</v>
      </c>
      <c r="I29" s="64">
        <v>173</v>
      </c>
      <c r="J29" s="65">
        <v>0.5375722543352601</v>
      </c>
      <c r="K29" s="60">
        <v>2045</v>
      </c>
      <c r="L29" s="61">
        <v>0.012506191940997682</v>
      </c>
      <c r="M29" s="60">
        <v>3537</v>
      </c>
      <c r="N29" s="62">
        <v>0.013480705097665555</v>
      </c>
      <c r="O29" s="63">
        <v>-0.421826406559231</v>
      </c>
    </row>
    <row r="30" spans="2:15" ht="14.25" customHeight="1">
      <c r="B30" s="66">
        <v>20</v>
      </c>
      <c r="C30" s="67" t="s">
        <v>37</v>
      </c>
      <c r="D30" s="68">
        <v>340</v>
      </c>
      <c r="E30" s="69">
        <v>0.01380486418449795</v>
      </c>
      <c r="F30" s="68">
        <v>433</v>
      </c>
      <c r="G30" s="70">
        <v>0.008131913535034837</v>
      </c>
      <c r="H30" s="71">
        <v>-0.21478060046189373</v>
      </c>
      <c r="I30" s="72">
        <v>130</v>
      </c>
      <c r="J30" s="73">
        <v>1.6153846153846154</v>
      </c>
      <c r="K30" s="68">
        <v>1875</v>
      </c>
      <c r="L30" s="69">
        <v>0.011466557403115234</v>
      </c>
      <c r="M30" s="68">
        <v>2717</v>
      </c>
      <c r="N30" s="70">
        <v>0.01035540733682706</v>
      </c>
      <c r="O30" s="71">
        <v>-0.30990062569009935</v>
      </c>
    </row>
    <row r="31" spans="2:15" ht="14.25" customHeight="1">
      <c r="B31" s="120" t="s">
        <v>50</v>
      </c>
      <c r="C31" s="121"/>
      <c r="D31" s="26">
        <f>SUM(D11:D30)</f>
        <v>22751</v>
      </c>
      <c r="E31" s="4">
        <f>D31/D33</f>
        <v>0.9237484266515084</v>
      </c>
      <c r="F31" s="26">
        <f>SUM(F11:F30)</f>
        <v>48590</v>
      </c>
      <c r="G31" s="4">
        <f>F31/F33</f>
        <v>0.9125396735966346</v>
      </c>
      <c r="H31" s="7">
        <f>D31/F31-1</f>
        <v>-0.5317760856143239</v>
      </c>
      <c r="I31" s="26">
        <f>SUM(I11:I30)</f>
        <v>16476</v>
      </c>
      <c r="J31" s="4">
        <f>D31/I31-1</f>
        <v>0.38085700412721524</v>
      </c>
      <c r="K31" s="26">
        <f>SUM(K11:K30)</f>
        <v>152448</v>
      </c>
      <c r="L31" s="4">
        <f>K31/K33</f>
        <v>0.9322953295947259</v>
      </c>
      <c r="M31" s="26">
        <f>SUM(M11:M30)</f>
        <v>240994</v>
      </c>
      <c r="N31" s="4">
        <f>M31/M33</f>
        <v>0.9185097665555026</v>
      </c>
      <c r="O31" s="7">
        <f>K31/M31-1</f>
        <v>-0.3674199357660357</v>
      </c>
    </row>
    <row r="32" spans="2:15" ht="14.25" customHeight="1">
      <c r="B32" s="120" t="s">
        <v>12</v>
      </c>
      <c r="C32" s="121"/>
      <c r="D32" s="3">
        <f>D33-SUM(D11:D30)</f>
        <v>1878</v>
      </c>
      <c r="E32" s="4">
        <f>D32/D33</f>
        <v>0.07625157334849161</v>
      </c>
      <c r="F32" s="5">
        <f>F33-SUM(F11:F30)</f>
        <v>4657</v>
      </c>
      <c r="G32" s="6">
        <f>F32/F33</f>
        <v>0.08746032640336544</v>
      </c>
      <c r="H32" s="7">
        <f>D32/F32-1</f>
        <v>-0.5967360961992699</v>
      </c>
      <c r="I32" s="5">
        <f>I33-SUM(I11:I30)</f>
        <v>1389</v>
      </c>
      <c r="J32" s="8">
        <f>D32/I32-1</f>
        <v>0.3520518358531317</v>
      </c>
      <c r="K32" s="3">
        <f>K33-SUM(K11:K30)</f>
        <v>11071</v>
      </c>
      <c r="L32" s="4">
        <f>K32/K33</f>
        <v>0.067704670405274</v>
      </c>
      <c r="M32" s="3">
        <f>M33-SUM(M11:M30)</f>
        <v>21381</v>
      </c>
      <c r="N32" s="4">
        <f>M32/M33</f>
        <v>0.08149023344449738</v>
      </c>
      <c r="O32" s="7">
        <f>K32/M32-1</f>
        <v>-0.48220382582666854</v>
      </c>
    </row>
    <row r="33" spans="2:16" ht="14.25" customHeight="1">
      <c r="B33" s="122" t="s">
        <v>13</v>
      </c>
      <c r="C33" s="123"/>
      <c r="D33" s="45">
        <v>24629</v>
      </c>
      <c r="E33" s="74">
        <v>1</v>
      </c>
      <c r="F33" s="45">
        <v>53247</v>
      </c>
      <c r="G33" s="75">
        <v>0.9999999999999993</v>
      </c>
      <c r="H33" s="42">
        <v>-0.5374575093432494</v>
      </c>
      <c r="I33" s="46">
        <v>17865</v>
      </c>
      <c r="J33" s="43">
        <v>0.3786174083403302</v>
      </c>
      <c r="K33" s="45">
        <v>163519</v>
      </c>
      <c r="L33" s="74">
        <v>1</v>
      </c>
      <c r="M33" s="45">
        <v>262375</v>
      </c>
      <c r="N33" s="75">
        <v>0.9999999999999992</v>
      </c>
      <c r="O33" s="42">
        <v>-0.37677370176274416</v>
      </c>
      <c r="P33" s="14"/>
    </row>
    <row r="34" ht="14.25" customHeight="1">
      <c r="B34" t="s">
        <v>84</v>
      </c>
    </row>
    <row r="35" ht="15">
      <c r="B35" s="9" t="s">
        <v>86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8" operator="lessThan">
      <formula>0</formula>
    </cfRule>
  </conditionalFormatting>
  <conditionalFormatting sqref="H31 O31">
    <cfRule type="cellIs" priority="189" dxfId="148" operator="lessThan">
      <formula>0</formula>
    </cfRule>
  </conditionalFormatting>
  <conditionalFormatting sqref="H11:H15 J11:J15 O11:O15">
    <cfRule type="cellIs" priority="7" dxfId="148" operator="lessThan">
      <formula>0</formula>
    </cfRule>
  </conditionalFormatting>
  <conditionalFormatting sqref="H16:H30 J16:J30 O16:O30">
    <cfRule type="cellIs" priority="6" dxfId="148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2020-06-03T09:01:14Z</dcterms:modified>
  <cp:category/>
  <cp:version/>
  <cp:contentType/>
  <cp:contentStatus/>
</cp:coreProperties>
</file>