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1560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6" i="9" l="1"/>
  <c r="J76" i="9"/>
  <c r="H76" i="9"/>
  <c r="Q52" i="4" l="1"/>
  <c r="R52" i="4" s="1"/>
  <c r="S51" i="4"/>
  <c r="S52" i="4" s="1"/>
  <c r="T52" i="4" s="1"/>
  <c r="R51" i="4"/>
  <c r="Q51" i="4"/>
  <c r="U51" i="4" s="1"/>
  <c r="U52" i="4" l="1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<sst xmlns="http://schemas.openxmlformats.org/spreadsheetml/2006/main" count="598" uniqueCount="112">
  <si>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</si>
  <si>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</si>
  <si>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</si>
  <si>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</si>
  <si>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</si>
  <si>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</si>
  <si>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</si>
  <si>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</si>
  <si>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</si>
  <si>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</si>
  <si>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</si>
  <si>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</si>
  <si>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</si>
  <si>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</si>
  <si>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</si>
  <si>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</si>
  <si>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</si>
  <si>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</si>
  <si>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</si>
  <si>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</si>
  <si>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</si>
  <si>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</si>
  <si>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</si>
  <si>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</si>
  <si>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</si>
  <si>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</si>
  <si>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</si>
  <si>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</si>
  <si>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</si>
  <si>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</si>
  <si>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</si>
  <si>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</si>
  <si>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</si>
  <si>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</si>
  <si>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</si>
  <si>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</si>
  <si>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</si>
  <si>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</si>
  <si>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</si>
  <si>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</si>
  <si>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</si>
  <si>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</si>
  <si>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</si>
  <si>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</si>
  <si>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</si>
  <si>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</si>
  <si>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</si>
  <si>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</si>
  <si>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</si>
  <si>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</si>
  <si>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</si>
  <si>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</si>
  <si>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</si>
  <si>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</si>
  <si>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</si>
  <si>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</si>
  <si>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</si>
  <si>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</si>
  <si>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</si>
  <si>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</si>
  <si>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</si>
  <si>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</si>
  <si>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</si>
  <si>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</si>
  <si>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</si>
  <si>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</si>
  <si>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</si>
  <si>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</si>
  <si>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</si>
  <si>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</si>
  <si>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</si>
  <si>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</si>
  <si>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</si>
  <si>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</si>
  <si>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</si>
  <si>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</si>
  <si>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</si>
  <si>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</si>
  <si>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</si>
  <si>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</si>
  <si>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</si>
  <si>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</si>
  <si>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</si>
  <si>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</si>
  <si>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</si>
  <si>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</si>
  <si>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</si>
  <si>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Luty</t>
  </si>
  <si>
    <t>February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</si>
  <si>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</si>
  <si>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</si>
  <si>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</si>
  <si>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</si>
  <si>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</si>
  <si>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2020
Mar</t>
  </si>
  <si>
    <t>2019
Mar</t>
  </si>
  <si>
    <t>2020
Sty - Mar</t>
  </si>
  <si>
    <t>2019
Sty - 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</si>
  <si>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</si>
  <si>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</si>
  <si>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</si>
  <si>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</si>
  <si>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</si>
  <si>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</si>
  <si>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PILOTE</t>
  </si>
  <si>
    <t>Rejestracje nowych samochodów dostawczych do 3,5T, ranking modeli - Marzec 2020</t>
  </si>
  <si>
    <t>Registrations of new LCV up to 3.5T, Top Models - March 2020</t>
  </si>
  <si>
    <t>Mar/Lut
Zmiana poz</t>
  </si>
  <si>
    <t>Mar/Feb Ch position</t>
  </si>
  <si>
    <t>Volkswagen Transporter</t>
  </si>
  <si>
    <t>Fiat Doblo</t>
  </si>
  <si>
    <t>First Registrations of NEW commercial vehicles (chassis - w/o Road Tractors), GVW&gt;3.5T, Market Share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</si>
</sst>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6</xdr:col>
      <xdr:colOff>348404</xdr:colOff>
      <xdr:row>70</xdr:row>
      <xdr:rowOff>167640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239500"/>
          <a:ext cx="5417820" cy="359664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52917</xdr:colOff>
      <xdr:row>12</xdr:row>
      <xdr:rowOff>127000</xdr:rowOff>
    </xdr:from>
    <xdr:to>
      <xdr:col>6</xdr:col>
      <xdr:colOff>481987</xdr:colOff>
      <xdr:row>31</xdr:row>
      <xdr:rowOff>73969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17" y="3746500"/>
          <a:ext cx="5614903" cy="35664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190499</xdr:rowOff>
    </xdr:from>
    <xdr:to>
      <xdr:col>6</xdr:col>
      <xdr:colOff>496131</xdr:colOff>
      <xdr:row>51</xdr:row>
      <xdr:rowOff>164936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38999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I28" sqref="I2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43927</v>
      </c>
    </row>
    <row r="2" spans="2:8">
      <c r="H2" s="2" t="s">
        <v>29</v>
      </c>
    </row>
    <row r="3" spans="2:8" ht="26.25" customHeight="1">
      <c r="B3" s="158" t="s">
        <v>27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34" t="s">
        <v>94</v>
      </c>
      <c r="D4" s="134" t="s">
        <v>95</v>
      </c>
      <c r="E4" s="7" t="s">
        <v>8</v>
      </c>
      <c r="F4" s="134" t="s">
        <v>96</v>
      </c>
      <c r="G4" s="134" t="s">
        <v>97</v>
      </c>
      <c r="H4" s="7" t="s">
        <v>8</v>
      </c>
    </row>
    <row r="5" spans="2:8" ht="26.25" customHeight="1">
      <c r="B5" s="3" t="s">
        <v>9</v>
      </c>
      <c r="C5" s="135">
        <v>1504</v>
      </c>
      <c r="D5" s="135">
        <v>2989</v>
      </c>
      <c r="E5" s="63">
        <v>-0.49682167949146872</v>
      </c>
      <c r="F5" s="135">
        <v>4710</v>
      </c>
      <c r="G5" s="135">
        <v>7453</v>
      </c>
      <c r="H5" s="63">
        <v>-0.36803971555078496</v>
      </c>
    </row>
    <row r="6" spans="2:8" ht="26.25" customHeight="1">
      <c r="B6" s="4" t="s">
        <v>24</v>
      </c>
      <c r="C6" s="136">
        <v>439</v>
      </c>
      <c r="D6" s="136">
        <v>676</v>
      </c>
      <c r="E6" s="64">
        <v>-0.35059171597633132</v>
      </c>
      <c r="F6" s="136">
        <v>1077</v>
      </c>
      <c r="G6" s="136">
        <v>1445</v>
      </c>
      <c r="H6" s="64">
        <v>-0.25467128027681663</v>
      </c>
    </row>
    <row r="7" spans="2:8" ht="26.25" customHeight="1">
      <c r="B7" s="4" t="s">
        <v>25</v>
      </c>
      <c r="C7" s="136">
        <v>62</v>
      </c>
      <c r="D7" s="136">
        <v>69</v>
      </c>
      <c r="E7" s="64">
        <v>-0.10144927536231885</v>
      </c>
      <c r="F7" s="136">
        <v>174</v>
      </c>
      <c r="G7" s="136">
        <v>179</v>
      </c>
      <c r="H7" s="64">
        <v>-2.7932960893854775E-2</v>
      </c>
    </row>
    <row r="8" spans="2:8" ht="26.25" customHeight="1">
      <c r="B8" s="5" t="s">
        <v>26</v>
      </c>
      <c r="C8" s="136">
        <v>1003</v>
      </c>
      <c r="D8" s="136">
        <v>2244</v>
      </c>
      <c r="E8" s="65">
        <v>-0.55303030303030298</v>
      </c>
      <c r="F8" s="136">
        <v>3459</v>
      </c>
      <c r="G8" s="136">
        <v>5829</v>
      </c>
      <c r="H8" s="65">
        <v>-0.40658775090066912</v>
      </c>
    </row>
    <row r="9" spans="2:8" ht="26.25" customHeight="1">
      <c r="B9" s="3" t="s">
        <v>10</v>
      </c>
      <c r="C9" s="135">
        <v>116</v>
      </c>
      <c r="D9" s="135">
        <v>185</v>
      </c>
      <c r="E9" s="63">
        <v>-0.37297297297297294</v>
      </c>
      <c r="F9" s="135">
        <v>392</v>
      </c>
      <c r="G9" s="135">
        <v>532</v>
      </c>
      <c r="H9" s="63">
        <v>-0.26315789473684215</v>
      </c>
    </row>
    <row r="10" spans="2:8" ht="26.25" customHeight="1">
      <c r="B10" s="5" t="s">
        <v>11</v>
      </c>
      <c r="C10" s="136">
        <v>116</v>
      </c>
      <c r="D10" s="136">
        <v>185</v>
      </c>
      <c r="E10" s="65">
        <v>-0.37297297297297294</v>
      </c>
      <c r="F10" s="136">
        <v>392</v>
      </c>
      <c r="G10" s="136">
        <v>532</v>
      </c>
      <c r="H10" s="65">
        <v>-0.26315789473684215</v>
      </c>
    </row>
    <row r="11" spans="2:8" ht="26.25" customHeight="1">
      <c r="B11" s="8" t="s">
        <v>28</v>
      </c>
      <c r="C11" s="137">
        <v>1620</v>
      </c>
      <c r="D11" s="137">
        <v>3174</v>
      </c>
      <c r="E11" s="66">
        <v>-0.4896030245746692</v>
      </c>
      <c r="F11" s="137">
        <v>5102</v>
      </c>
      <c r="G11" s="137">
        <v>7985</v>
      </c>
      <c r="H11" s="66">
        <v>-0.36105197244834064</v>
      </c>
    </row>
    <row r="12" spans="2:8" ht="15" customHeight="1">
      <c r="B12" s="139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24" priority="2" operator="lessThan">
      <formula>0</formula>
    </cfRule>
  </conditionalFormatting>
  <conditionalFormatting sqref="E5:E7 H5:H7 H11 E11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43927</v>
      </c>
    </row>
    <row r="2" spans="2:15" ht="14.45" customHeight="1">
      <c r="B2" s="167" t="s">
        <v>30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ht="14.45" customHeight="1">
      <c r="B3" s="168" t="s">
        <v>31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89" t="s">
        <v>0</v>
      </c>
      <c r="C5" s="191" t="s">
        <v>1</v>
      </c>
      <c r="D5" s="172" t="s">
        <v>98</v>
      </c>
      <c r="E5" s="163"/>
      <c r="F5" s="163"/>
      <c r="G5" s="163"/>
      <c r="H5" s="173"/>
      <c r="I5" s="163" t="s">
        <v>87</v>
      </c>
      <c r="J5" s="163"/>
      <c r="K5" s="172" t="s">
        <v>99</v>
      </c>
      <c r="L5" s="163"/>
      <c r="M5" s="163"/>
      <c r="N5" s="163"/>
      <c r="O5" s="173"/>
    </row>
    <row r="6" spans="2:15" ht="14.45" customHeight="1">
      <c r="B6" s="190"/>
      <c r="C6" s="192"/>
      <c r="D6" s="169" t="s">
        <v>100</v>
      </c>
      <c r="E6" s="170"/>
      <c r="F6" s="170"/>
      <c r="G6" s="170"/>
      <c r="H6" s="171"/>
      <c r="I6" s="170" t="s">
        <v>88</v>
      </c>
      <c r="J6" s="170"/>
      <c r="K6" s="169" t="s">
        <v>101</v>
      </c>
      <c r="L6" s="170"/>
      <c r="M6" s="170"/>
      <c r="N6" s="170"/>
      <c r="O6" s="171"/>
    </row>
    <row r="7" spans="2:15" ht="14.45" customHeight="1">
      <c r="B7" s="190"/>
      <c r="C7" s="190"/>
      <c r="D7" s="161">
        <v>2020</v>
      </c>
      <c r="E7" s="164"/>
      <c r="F7" s="174">
        <v>2019</v>
      </c>
      <c r="G7" s="174"/>
      <c r="H7" s="193" t="s">
        <v>33</v>
      </c>
      <c r="I7" s="195">
        <v>2020</v>
      </c>
      <c r="J7" s="161" t="s">
        <v>102</v>
      </c>
      <c r="K7" s="161">
        <v>2020</v>
      </c>
      <c r="L7" s="164"/>
      <c r="M7" s="174">
        <v>2019</v>
      </c>
      <c r="N7" s="164"/>
      <c r="O7" s="180" t="s">
        <v>33</v>
      </c>
    </row>
    <row r="8" spans="2:15" ht="14.45" customHeight="1">
      <c r="B8" s="181" t="s">
        <v>34</v>
      </c>
      <c r="C8" s="181" t="s">
        <v>35</v>
      </c>
      <c r="D8" s="165"/>
      <c r="E8" s="166"/>
      <c r="F8" s="175"/>
      <c r="G8" s="175"/>
      <c r="H8" s="194"/>
      <c r="I8" s="196"/>
      <c r="J8" s="162"/>
      <c r="K8" s="165"/>
      <c r="L8" s="166"/>
      <c r="M8" s="175"/>
      <c r="N8" s="166"/>
      <c r="O8" s="180"/>
    </row>
    <row r="9" spans="2:15" ht="14.25" customHeight="1">
      <c r="B9" s="181"/>
      <c r="C9" s="181"/>
      <c r="D9" s="149" t="s">
        <v>36</v>
      </c>
      <c r="E9" s="145" t="s">
        <v>2</v>
      </c>
      <c r="F9" s="148" t="s">
        <v>36</v>
      </c>
      <c r="G9" s="58" t="s">
        <v>2</v>
      </c>
      <c r="H9" s="183" t="s">
        <v>37</v>
      </c>
      <c r="I9" s="59" t="s">
        <v>36</v>
      </c>
      <c r="J9" s="185" t="s">
        <v>103</v>
      </c>
      <c r="K9" s="149" t="s">
        <v>36</v>
      </c>
      <c r="L9" s="57" t="s">
        <v>2</v>
      </c>
      <c r="M9" s="148" t="s">
        <v>36</v>
      </c>
      <c r="N9" s="57" t="s">
        <v>2</v>
      </c>
      <c r="O9" s="187" t="s">
        <v>37</v>
      </c>
    </row>
    <row r="10" spans="2:15" ht="14.45" customHeight="1">
      <c r="B10" s="182"/>
      <c r="C10" s="182"/>
      <c r="D10" s="146" t="s">
        <v>38</v>
      </c>
      <c r="E10" s="147" t="s">
        <v>39</v>
      </c>
      <c r="F10" s="55" t="s">
        <v>38</v>
      </c>
      <c r="G10" s="56" t="s">
        <v>39</v>
      </c>
      <c r="H10" s="184"/>
      <c r="I10" s="60" t="s">
        <v>38</v>
      </c>
      <c r="J10" s="186"/>
      <c r="K10" s="146" t="s">
        <v>38</v>
      </c>
      <c r="L10" s="147" t="s">
        <v>39</v>
      </c>
      <c r="M10" s="55" t="s">
        <v>38</v>
      </c>
      <c r="N10" s="147" t="s">
        <v>39</v>
      </c>
      <c r="O10" s="188"/>
    </row>
    <row r="11" spans="2:15" ht="14.45" customHeight="1">
      <c r="B11" s="68">
        <v>1</v>
      </c>
      <c r="C11" s="69" t="s">
        <v>3</v>
      </c>
      <c r="D11" s="70">
        <v>322</v>
      </c>
      <c r="E11" s="71">
        <v>0.21409574468085107</v>
      </c>
      <c r="F11" s="70">
        <v>593</v>
      </c>
      <c r="G11" s="72">
        <v>0.19839411174305788</v>
      </c>
      <c r="H11" s="73">
        <v>-0.45699831365935917</v>
      </c>
      <c r="I11" s="74">
        <v>411</v>
      </c>
      <c r="J11" s="75">
        <v>-0.21654501216545008</v>
      </c>
      <c r="K11" s="70">
        <v>1077</v>
      </c>
      <c r="L11" s="71">
        <v>0.22866242038216561</v>
      </c>
      <c r="M11" s="70">
        <v>1764</v>
      </c>
      <c r="N11" s="72">
        <v>0.23668321481282706</v>
      </c>
      <c r="O11" s="73">
        <v>-0.38945578231292521</v>
      </c>
    </row>
    <row r="12" spans="2:15" ht="14.45" customHeight="1">
      <c r="B12" s="76">
        <v>2</v>
      </c>
      <c r="C12" s="77" t="s">
        <v>12</v>
      </c>
      <c r="D12" s="78">
        <v>324</v>
      </c>
      <c r="E12" s="79">
        <v>0.21542553191489361</v>
      </c>
      <c r="F12" s="78">
        <v>396</v>
      </c>
      <c r="G12" s="90">
        <v>0.132485781197725</v>
      </c>
      <c r="H12" s="81">
        <v>-0.18181818181818177</v>
      </c>
      <c r="I12" s="102">
        <v>322</v>
      </c>
      <c r="J12" s="91">
        <v>6.2111801242235032E-3</v>
      </c>
      <c r="K12" s="78">
        <v>852</v>
      </c>
      <c r="L12" s="79">
        <v>0.18089171974522292</v>
      </c>
      <c r="M12" s="78">
        <v>1086</v>
      </c>
      <c r="N12" s="90">
        <v>0.14571313565007379</v>
      </c>
      <c r="O12" s="81">
        <v>-0.21546961325966851</v>
      </c>
    </row>
    <row r="13" spans="2:15" ht="14.45" customHeight="1">
      <c r="B13" s="76">
        <v>3</v>
      </c>
      <c r="C13" s="77" t="s">
        <v>4</v>
      </c>
      <c r="D13" s="78">
        <v>229</v>
      </c>
      <c r="E13" s="79">
        <v>0.15226063829787234</v>
      </c>
      <c r="F13" s="78">
        <v>473</v>
      </c>
      <c r="G13" s="90">
        <v>0.15824690531950486</v>
      </c>
      <c r="H13" s="81">
        <v>-0.51585623678646941</v>
      </c>
      <c r="I13" s="102">
        <v>288</v>
      </c>
      <c r="J13" s="91">
        <v>-0.20486111111111116</v>
      </c>
      <c r="K13" s="78">
        <v>777</v>
      </c>
      <c r="L13" s="79">
        <v>0.16496815286624203</v>
      </c>
      <c r="M13" s="78">
        <v>1299</v>
      </c>
      <c r="N13" s="90">
        <v>0.17429223131624849</v>
      </c>
      <c r="O13" s="81">
        <v>-0.40184757505773672</v>
      </c>
    </row>
    <row r="14" spans="2:15" ht="14.45" customHeight="1">
      <c r="B14" s="76">
        <v>4</v>
      </c>
      <c r="C14" s="77" t="s">
        <v>14</v>
      </c>
      <c r="D14" s="78">
        <v>244</v>
      </c>
      <c r="E14" s="79">
        <v>0.16223404255319149</v>
      </c>
      <c r="F14" s="78">
        <v>706</v>
      </c>
      <c r="G14" s="90">
        <v>0.23619939779190366</v>
      </c>
      <c r="H14" s="81">
        <v>-0.65439093484419264</v>
      </c>
      <c r="I14" s="102">
        <v>361</v>
      </c>
      <c r="J14" s="91">
        <v>-0.32409972299168976</v>
      </c>
      <c r="K14" s="78">
        <v>768</v>
      </c>
      <c r="L14" s="79">
        <v>0.16305732484076432</v>
      </c>
      <c r="M14" s="78">
        <v>1511</v>
      </c>
      <c r="N14" s="90">
        <v>0.20273715282436602</v>
      </c>
      <c r="O14" s="81">
        <v>-0.49172733289212445</v>
      </c>
    </row>
    <row r="15" spans="2:15" ht="14.45" customHeight="1">
      <c r="B15" s="76">
        <v>5</v>
      </c>
      <c r="C15" s="77" t="s">
        <v>13</v>
      </c>
      <c r="D15" s="78">
        <v>187</v>
      </c>
      <c r="E15" s="79">
        <v>0.12433510638297872</v>
      </c>
      <c r="F15" s="78">
        <v>539</v>
      </c>
      <c r="G15" s="80">
        <v>0.18032786885245902</v>
      </c>
      <c r="H15" s="81">
        <v>-0.65306122448979598</v>
      </c>
      <c r="I15" s="82">
        <v>233</v>
      </c>
      <c r="J15" s="83">
        <v>-0.19742489270386265</v>
      </c>
      <c r="K15" s="78">
        <v>625</v>
      </c>
      <c r="L15" s="79">
        <v>0.1326963906581741</v>
      </c>
      <c r="M15" s="78">
        <v>1094</v>
      </c>
      <c r="N15" s="80">
        <v>0.14678652891453106</v>
      </c>
      <c r="O15" s="81">
        <v>-0.42870201096892135</v>
      </c>
    </row>
    <row r="16" spans="2:15" ht="14.45" customHeight="1">
      <c r="B16" s="76">
        <v>6</v>
      </c>
      <c r="C16" s="77" t="s">
        <v>16</v>
      </c>
      <c r="D16" s="78">
        <v>114</v>
      </c>
      <c r="E16" s="79">
        <v>7.5797872340425537E-2</v>
      </c>
      <c r="F16" s="78">
        <v>116</v>
      </c>
      <c r="G16" s="80">
        <v>3.8808966209434595E-2</v>
      </c>
      <c r="H16" s="81">
        <v>-1.7241379310344862E-2</v>
      </c>
      <c r="I16" s="82">
        <v>89</v>
      </c>
      <c r="J16" s="83">
        <v>0.2808988764044944</v>
      </c>
      <c r="K16" s="78">
        <v>325</v>
      </c>
      <c r="L16" s="79">
        <v>6.9002123142250529E-2</v>
      </c>
      <c r="M16" s="78">
        <v>280</v>
      </c>
      <c r="N16" s="80">
        <v>3.7568764256004292E-2</v>
      </c>
      <c r="O16" s="81">
        <v>0.16071428571428581</v>
      </c>
    </row>
    <row r="17" spans="2:15" ht="14.45" customHeight="1">
      <c r="B17" s="76">
        <v>7</v>
      </c>
      <c r="C17" s="77" t="s">
        <v>15</v>
      </c>
      <c r="D17" s="78">
        <v>63</v>
      </c>
      <c r="E17" s="79">
        <v>4.1888297872340427E-2</v>
      </c>
      <c r="F17" s="78">
        <v>142</v>
      </c>
      <c r="G17" s="90">
        <v>4.7507527601204413E-2</v>
      </c>
      <c r="H17" s="81">
        <v>-0.55633802816901401</v>
      </c>
      <c r="I17" s="102">
        <v>107</v>
      </c>
      <c r="J17" s="91">
        <v>-0.41121495327102808</v>
      </c>
      <c r="K17" s="78">
        <v>223</v>
      </c>
      <c r="L17" s="79">
        <v>4.7346072186836521E-2</v>
      </c>
      <c r="M17" s="78">
        <v>352</v>
      </c>
      <c r="N17" s="90">
        <v>4.7229303636119685E-2</v>
      </c>
      <c r="O17" s="81">
        <v>-0.36647727272727271</v>
      </c>
    </row>
    <row r="18" spans="2:15">
      <c r="B18" s="178" t="s">
        <v>80</v>
      </c>
      <c r="C18" s="179"/>
      <c r="D18" s="51">
        <f>SUM(D11:D17)</f>
        <v>1483</v>
      </c>
      <c r="E18" s="50">
        <f>D18/D20</f>
        <v>0.98603723404255317</v>
      </c>
      <c r="F18" s="30">
        <f>SUM(F11:F17)</f>
        <v>2965</v>
      </c>
      <c r="G18" s="50">
        <f>F18/F20</f>
        <v>0.99197055871528939</v>
      </c>
      <c r="H18" s="49">
        <f>D18/F18-1</f>
        <v>-0.49983136593591904</v>
      </c>
      <c r="I18" s="30">
        <f>SUM(I11:I17)</f>
        <v>1811</v>
      </c>
      <c r="J18" s="32">
        <f>D18/I18-1</f>
        <v>-0.1811154058531198</v>
      </c>
      <c r="K18" s="30">
        <f>SUM(K11:K17)</f>
        <v>4647</v>
      </c>
      <c r="L18" s="50">
        <f>K18/K20</f>
        <v>0.98662420382165605</v>
      </c>
      <c r="M18" s="30">
        <f>SUM(M11:M17)</f>
        <v>7386</v>
      </c>
      <c r="N18" s="50">
        <f>M18/M20</f>
        <v>0.99101033141017036</v>
      </c>
      <c r="O18" s="49">
        <f>K18/M18-1</f>
        <v>-0.37083671811535335</v>
      </c>
    </row>
    <row r="19" spans="2:15">
      <c r="B19" s="178" t="s">
        <v>40</v>
      </c>
      <c r="C19" s="179"/>
      <c r="D19" s="30">
        <f>D20-D18</f>
        <v>21</v>
      </c>
      <c r="E19" s="50">
        <f>D19/D20</f>
        <v>1.3962765957446808E-2</v>
      </c>
      <c r="F19" s="30">
        <f>F20-F18</f>
        <v>24</v>
      </c>
      <c r="G19" s="50">
        <f>F19/F20</f>
        <v>8.0294412847106058E-3</v>
      </c>
      <c r="H19" s="49">
        <f>D19/F19-1</f>
        <v>-0.125</v>
      </c>
      <c r="I19" s="30">
        <f>I20-I18</f>
        <v>13</v>
      </c>
      <c r="J19" s="32">
        <f>D19/I19-1</f>
        <v>0.61538461538461542</v>
      </c>
      <c r="K19" s="30">
        <f>K20-K18</f>
        <v>63</v>
      </c>
      <c r="L19" s="50">
        <f>K19/K20</f>
        <v>1.337579617834395E-2</v>
      </c>
      <c r="M19" s="30">
        <f>M20-M18</f>
        <v>67</v>
      </c>
      <c r="N19" s="50">
        <f>M19/M20</f>
        <v>8.9896685898295994E-3</v>
      </c>
      <c r="O19" s="49">
        <f>K19/M19-1</f>
        <v>-5.9701492537313383E-2</v>
      </c>
    </row>
    <row r="20" spans="2:15">
      <c r="B20" s="176" t="s">
        <v>41</v>
      </c>
      <c r="C20" s="177"/>
      <c r="D20" s="52">
        <v>1504</v>
      </c>
      <c r="E20" s="84">
        <v>1</v>
      </c>
      <c r="F20" s="52">
        <v>2989</v>
      </c>
      <c r="G20" s="85">
        <v>1</v>
      </c>
      <c r="H20" s="47">
        <v>-0.49682167949146872</v>
      </c>
      <c r="I20" s="53">
        <v>1824</v>
      </c>
      <c r="J20" s="48">
        <v>-0.17543859649122806</v>
      </c>
      <c r="K20" s="52">
        <v>4710</v>
      </c>
      <c r="L20" s="84">
        <v>1</v>
      </c>
      <c r="M20" s="52">
        <v>7453</v>
      </c>
      <c r="N20" s="85">
        <v>1</v>
      </c>
      <c r="O20" s="47">
        <v>-0.36803971555078496</v>
      </c>
    </row>
    <row r="21" spans="2:15">
      <c r="B21" s="54" t="s">
        <v>55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43927</v>
      </c>
    </row>
    <row r="2" spans="2:15" ht="14.45" customHeight="1">
      <c r="B2" s="167" t="s">
        <v>30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 ht="14.45" customHeight="1">
      <c r="B3" s="168" t="s">
        <v>31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9" t="s">
        <v>48</v>
      </c>
    </row>
    <row r="4" spans="2:15" ht="14.45" customHeight="1">
      <c r="B4" s="191" t="s">
        <v>32</v>
      </c>
      <c r="C4" s="191" t="s">
        <v>1</v>
      </c>
      <c r="D4" s="172" t="s">
        <v>98</v>
      </c>
      <c r="E4" s="163"/>
      <c r="F4" s="163"/>
      <c r="G4" s="163"/>
      <c r="H4" s="173"/>
      <c r="I4" s="163" t="s">
        <v>87</v>
      </c>
      <c r="J4" s="163"/>
      <c r="K4" s="172" t="s">
        <v>99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100</v>
      </c>
      <c r="E5" s="170"/>
      <c r="F5" s="170"/>
      <c r="G5" s="170"/>
      <c r="H5" s="171"/>
      <c r="I5" s="170" t="s">
        <v>88</v>
      </c>
      <c r="J5" s="170"/>
      <c r="K5" s="169" t="s">
        <v>101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33</v>
      </c>
      <c r="I6" s="195">
        <v>2020</v>
      </c>
      <c r="J6" s="161" t="s">
        <v>102</v>
      </c>
      <c r="K6" s="161">
        <v>2020</v>
      </c>
      <c r="L6" s="164"/>
      <c r="M6" s="174">
        <v>2019</v>
      </c>
      <c r="N6" s="164"/>
      <c r="O6" s="180" t="s">
        <v>33</v>
      </c>
    </row>
    <row r="7" spans="2:15" ht="14.45" customHeight="1">
      <c r="B7" s="197" t="s">
        <v>32</v>
      </c>
      <c r="C7" s="181" t="s">
        <v>35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97"/>
      <c r="C8" s="181"/>
      <c r="D8" s="149" t="s">
        <v>36</v>
      </c>
      <c r="E8" s="145" t="s">
        <v>2</v>
      </c>
      <c r="F8" s="148" t="s">
        <v>36</v>
      </c>
      <c r="G8" s="58" t="s">
        <v>2</v>
      </c>
      <c r="H8" s="183" t="s">
        <v>37</v>
      </c>
      <c r="I8" s="59" t="s">
        <v>36</v>
      </c>
      <c r="J8" s="185" t="s">
        <v>103</v>
      </c>
      <c r="K8" s="149" t="s">
        <v>36</v>
      </c>
      <c r="L8" s="57" t="s">
        <v>2</v>
      </c>
      <c r="M8" s="148" t="s">
        <v>36</v>
      </c>
      <c r="N8" s="57" t="s">
        <v>2</v>
      </c>
      <c r="O8" s="187" t="s">
        <v>37</v>
      </c>
    </row>
    <row r="9" spans="2:15" ht="14.45" customHeight="1">
      <c r="B9" s="198"/>
      <c r="C9" s="182"/>
      <c r="D9" s="146" t="s">
        <v>38</v>
      </c>
      <c r="E9" s="147" t="s">
        <v>39</v>
      </c>
      <c r="F9" s="55" t="s">
        <v>38</v>
      </c>
      <c r="G9" s="56" t="s">
        <v>39</v>
      </c>
      <c r="H9" s="184"/>
      <c r="I9" s="60" t="s">
        <v>38</v>
      </c>
      <c r="J9" s="186"/>
      <c r="K9" s="146" t="s">
        <v>38</v>
      </c>
      <c r="L9" s="147" t="s">
        <v>39</v>
      </c>
      <c r="M9" s="55" t="s">
        <v>38</v>
      </c>
      <c r="N9" s="147" t="s">
        <v>39</v>
      </c>
      <c r="O9" s="188"/>
    </row>
    <row r="10" spans="2:15" ht="14.45" customHeight="1">
      <c r="B10" s="76"/>
      <c r="C10" s="69" t="s">
        <v>16</v>
      </c>
      <c r="D10" s="86">
        <v>80</v>
      </c>
      <c r="E10" s="71">
        <v>0.42780748663101603</v>
      </c>
      <c r="F10" s="87">
        <v>93</v>
      </c>
      <c r="G10" s="72">
        <v>0.37959183673469388</v>
      </c>
      <c r="H10" s="73">
        <v>-0.13978494623655913</v>
      </c>
      <c r="I10" s="87">
        <v>52</v>
      </c>
      <c r="J10" s="75">
        <v>0.53846153846153855</v>
      </c>
      <c r="K10" s="86">
        <v>206</v>
      </c>
      <c r="L10" s="71">
        <v>0.46085011185682329</v>
      </c>
      <c r="M10" s="87">
        <v>214</v>
      </c>
      <c r="N10" s="72">
        <v>0.39629629629629631</v>
      </c>
      <c r="O10" s="73">
        <v>-3.7383177570093462E-2</v>
      </c>
    </row>
    <row r="11" spans="2:15" ht="14.45" customHeight="1">
      <c r="B11" s="76"/>
      <c r="C11" s="77" t="s">
        <v>13</v>
      </c>
      <c r="D11" s="88">
        <v>39</v>
      </c>
      <c r="E11" s="79">
        <v>0.20855614973262032</v>
      </c>
      <c r="F11" s="89">
        <v>37</v>
      </c>
      <c r="G11" s="90">
        <v>0.15102040816326531</v>
      </c>
      <c r="H11" s="81">
        <v>5.4054054054053946E-2</v>
      </c>
      <c r="I11" s="89">
        <v>22</v>
      </c>
      <c r="J11" s="91">
        <v>0.77272727272727271</v>
      </c>
      <c r="K11" s="88">
        <v>88</v>
      </c>
      <c r="L11" s="79">
        <v>0.19686800894854586</v>
      </c>
      <c r="M11" s="89">
        <v>83</v>
      </c>
      <c r="N11" s="90">
        <v>0.1537037037037037</v>
      </c>
      <c r="O11" s="81">
        <v>6.024096385542177E-2</v>
      </c>
    </row>
    <row r="12" spans="2:15" ht="14.45" customHeight="1">
      <c r="B12" s="76"/>
      <c r="C12" s="77" t="s">
        <v>4</v>
      </c>
      <c r="D12" s="88">
        <v>35</v>
      </c>
      <c r="E12" s="79">
        <v>0.18716577540106952</v>
      </c>
      <c r="F12" s="89">
        <v>87</v>
      </c>
      <c r="G12" s="90">
        <v>0.35510204081632651</v>
      </c>
      <c r="H12" s="81">
        <v>-0.59770114942528729</v>
      </c>
      <c r="I12" s="89">
        <v>22</v>
      </c>
      <c r="J12" s="91">
        <v>0.59090909090909083</v>
      </c>
      <c r="K12" s="88">
        <v>86</v>
      </c>
      <c r="L12" s="79">
        <v>0.19239373601789708</v>
      </c>
      <c r="M12" s="89">
        <v>149</v>
      </c>
      <c r="N12" s="90">
        <v>0.27592592592592591</v>
      </c>
      <c r="O12" s="81">
        <v>-0.42281879194630867</v>
      </c>
    </row>
    <row r="13" spans="2:15" ht="14.45" customHeight="1">
      <c r="B13" s="76"/>
      <c r="C13" s="77" t="s">
        <v>3</v>
      </c>
      <c r="D13" s="88">
        <v>20</v>
      </c>
      <c r="E13" s="79">
        <v>0.10695187165775401</v>
      </c>
      <c r="F13" s="89">
        <v>9</v>
      </c>
      <c r="G13" s="90">
        <v>3.6734693877551024E-2</v>
      </c>
      <c r="H13" s="81">
        <v>1.2222222222222223</v>
      </c>
      <c r="I13" s="89">
        <v>9</v>
      </c>
      <c r="J13" s="91">
        <v>1.2222222222222223</v>
      </c>
      <c r="K13" s="88">
        <v>34</v>
      </c>
      <c r="L13" s="79">
        <v>7.6062639821029079E-2</v>
      </c>
      <c r="M13" s="89">
        <v>31</v>
      </c>
      <c r="N13" s="90">
        <v>5.7407407407407407E-2</v>
      </c>
      <c r="O13" s="81">
        <v>9.6774193548387011E-2</v>
      </c>
    </row>
    <row r="14" spans="2:15" ht="14.45" customHeight="1">
      <c r="B14" s="118"/>
      <c r="C14" s="77" t="s">
        <v>53</v>
      </c>
      <c r="D14" s="88">
        <v>7</v>
      </c>
      <c r="E14" s="79">
        <v>3.7433155080213901E-2</v>
      </c>
      <c r="F14" s="89">
        <v>1</v>
      </c>
      <c r="G14" s="90">
        <v>4.0816326530612249E-3</v>
      </c>
      <c r="H14" s="81">
        <v>6</v>
      </c>
      <c r="I14" s="89">
        <v>1</v>
      </c>
      <c r="J14" s="91">
        <v>6</v>
      </c>
      <c r="K14" s="88">
        <v>16</v>
      </c>
      <c r="L14" s="79">
        <v>3.5794183445190156E-2</v>
      </c>
      <c r="M14" s="89">
        <v>27</v>
      </c>
      <c r="N14" s="90">
        <v>0.05</v>
      </c>
      <c r="O14" s="81">
        <v>-0.40740740740740744</v>
      </c>
    </row>
    <row r="15" spans="2:15" ht="14.45" customHeight="1">
      <c r="B15" s="76"/>
      <c r="C15" s="77" t="s">
        <v>21</v>
      </c>
      <c r="D15" s="88">
        <v>4</v>
      </c>
      <c r="E15" s="79">
        <v>2.1390374331550801E-2</v>
      </c>
      <c r="F15" s="89">
        <v>11</v>
      </c>
      <c r="G15" s="90">
        <v>4.4897959183673466E-2</v>
      </c>
      <c r="H15" s="81">
        <v>-0.63636363636363635</v>
      </c>
      <c r="I15" s="89">
        <v>1</v>
      </c>
      <c r="J15" s="91">
        <v>3</v>
      </c>
      <c r="K15" s="88">
        <v>5</v>
      </c>
      <c r="L15" s="79">
        <v>1.1185682326621925E-2</v>
      </c>
      <c r="M15" s="89">
        <v>14</v>
      </c>
      <c r="N15" s="90">
        <v>2.5925925925925925E-2</v>
      </c>
      <c r="O15" s="81">
        <v>-0.64285714285714279</v>
      </c>
    </row>
    <row r="16" spans="2:15" ht="14.45" customHeight="1">
      <c r="B16" s="76"/>
      <c r="C16" s="77" t="s">
        <v>68</v>
      </c>
      <c r="D16" s="88">
        <v>1</v>
      </c>
      <c r="E16" s="79">
        <v>5.3475935828877002E-3</v>
      </c>
      <c r="F16" s="89">
        <v>1</v>
      </c>
      <c r="G16" s="90">
        <v>4.0816326530612249E-3</v>
      </c>
      <c r="H16" s="81">
        <v>0</v>
      </c>
      <c r="I16" s="89">
        <v>1</v>
      </c>
      <c r="J16" s="91">
        <v>0</v>
      </c>
      <c r="K16" s="88">
        <v>5</v>
      </c>
      <c r="L16" s="79">
        <v>1.1185682326621925E-2</v>
      </c>
      <c r="M16" s="89">
        <v>4</v>
      </c>
      <c r="N16" s="90">
        <v>7.4074074074074077E-3</v>
      </c>
      <c r="O16" s="81">
        <v>0.25</v>
      </c>
    </row>
    <row r="17" spans="2:15" ht="14.45" customHeight="1">
      <c r="B17" s="138"/>
      <c r="C17" s="92" t="s">
        <v>40</v>
      </c>
      <c r="D17" s="93">
        <v>1</v>
      </c>
      <c r="E17" s="94">
        <v>5.3475935828877002E-3</v>
      </c>
      <c r="F17" s="93">
        <v>6</v>
      </c>
      <c r="G17" s="94">
        <v>2.4489795918367346E-2</v>
      </c>
      <c r="H17" s="95">
        <v>-0.83333333333333337</v>
      </c>
      <c r="I17" s="93">
        <v>3</v>
      </c>
      <c r="J17" s="94">
        <v>2.7272727272727271E-2</v>
      </c>
      <c r="K17" s="93">
        <v>7</v>
      </c>
      <c r="L17" s="94">
        <v>1.5659955257270694E-2</v>
      </c>
      <c r="M17" s="93">
        <v>18</v>
      </c>
      <c r="N17" s="94">
        <v>3.3333333333333333E-2</v>
      </c>
      <c r="O17" s="96">
        <v>-0.61111111111111116</v>
      </c>
    </row>
    <row r="18" spans="2:15" ht="14.45" customHeight="1">
      <c r="B18" s="26" t="s">
        <v>5</v>
      </c>
      <c r="C18" s="97" t="s">
        <v>41</v>
      </c>
      <c r="D18" s="98">
        <v>187</v>
      </c>
      <c r="E18" s="18">
        <v>1</v>
      </c>
      <c r="F18" s="98">
        <v>245</v>
      </c>
      <c r="G18" s="18">
        <v>1.0000000000000002</v>
      </c>
      <c r="H18" s="19">
        <v>-0.23673469387755097</v>
      </c>
      <c r="I18" s="98">
        <v>110</v>
      </c>
      <c r="J18" s="20">
        <v>0.7</v>
      </c>
      <c r="K18" s="98">
        <v>447</v>
      </c>
      <c r="L18" s="18">
        <v>1</v>
      </c>
      <c r="M18" s="98">
        <v>540</v>
      </c>
      <c r="N18" s="20">
        <v>1.0000000000000002</v>
      </c>
      <c r="O18" s="22">
        <v>-0.17222222222222228</v>
      </c>
    </row>
    <row r="19" spans="2:15" ht="14.45" customHeight="1">
      <c r="B19" s="76"/>
      <c r="C19" s="69" t="s">
        <v>3</v>
      </c>
      <c r="D19" s="86">
        <v>301</v>
      </c>
      <c r="E19" s="71">
        <v>0.22872340425531915</v>
      </c>
      <c r="F19" s="87">
        <v>584</v>
      </c>
      <c r="G19" s="72">
        <v>0.21298322392414296</v>
      </c>
      <c r="H19" s="73">
        <v>-0.4845890410958904</v>
      </c>
      <c r="I19" s="87">
        <v>400</v>
      </c>
      <c r="J19" s="75">
        <v>-0.24750000000000005</v>
      </c>
      <c r="K19" s="86">
        <v>1040</v>
      </c>
      <c r="L19" s="71">
        <v>0.244246124941287</v>
      </c>
      <c r="M19" s="87">
        <v>1733</v>
      </c>
      <c r="N19" s="72">
        <v>0.25090487910815112</v>
      </c>
      <c r="O19" s="73">
        <v>-0.39988459319099823</v>
      </c>
    </row>
    <row r="20" spans="2:15" ht="14.45" customHeight="1">
      <c r="B20" s="76"/>
      <c r="C20" s="77" t="s">
        <v>12</v>
      </c>
      <c r="D20" s="88">
        <v>324</v>
      </c>
      <c r="E20" s="79">
        <v>0.24620060790273557</v>
      </c>
      <c r="F20" s="89">
        <v>396</v>
      </c>
      <c r="G20" s="90">
        <v>0.14442013129102846</v>
      </c>
      <c r="H20" s="81">
        <v>-0.18181818181818177</v>
      </c>
      <c r="I20" s="89">
        <v>322</v>
      </c>
      <c r="J20" s="91">
        <v>6.2111801242235032E-3</v>
      </c>
      <c r="K20" s="88">
        <v>852</v>
      </c>
      <c r="L20" s="79">
        <v>0.2000939408172851</v>
      </c>
      <c r="M20" s="89">
        <v>1084</v>
      </c>
      <c r="N20" s="90">
        <v>0.15694223251773562</v>
      </c>
      <c r="O20" s="81">
        <v>-0.2140221402214022</v>
      </c>
    </row>
    <row r="21" spans="2:15" ht="14.45" customHeight="1">
      <c r="B21" s="76"/>
      <c r="C21" s="77" t="s">
        <v>14</v>
      </c>
      <c r="D21" s="88">
        <v>244</v>
      </c>
      <c r="E21" s="79">
        <v>0.18541033434650456</v>
      </c>
      <c r="F21" s="89">
        <v>706</v>
      </c>
      <c r="G21" s="90">
        <v>0.25747629467541938</v>
      </c>
      <c r="H21" s="81">
        <v>-0.65439093484419264</v>
      </c>
      <c r="I21" s="89">
        <v>361</v>
      </c>
      <c r="J21" s="91">
        <v>-0.32409972299168976</v>
      </c>
      <c r="K21" s="88">
        <v>768</v>
      </c>
      <c r="L21" s="79">
        <v>0.18036636918741192</v>
      </c>
      <c r="M21" s="89">
        <v>1511</v>
      </c>
      <c r="N21" s="90">
        <v>0.21876357318662226</v>
      </c>
      <c r="O21" s="81">
        <v>-0.49172733289212445</v>
      </c>
    </row>
    <row r="22" spans="2:15" ht="14.45" customHeight="1">
      <c r="B22" s="76"/>
      <c r="C22" s="77" t="s">
        <v>4</v>
      </c>
      <c r="D22" s="88">
        <v>194</v>
      </c>
      <c r="E22" s="79">
        <v>0.14741641337386019</v>
      </c>
      <c r="F22" s="89">
        <v>386</v>
      </c>
      <c r="G22" s="90">
        <v>0.14077315827862874</v>
      </c>
      <c r="H22" s="81">
        <v>-0.49740932642487046</v>
      </c>
      <c r="I22" s="89">
        <v>266</v>
      </c>
      <c r="J22" s="91">
        <v>-0.27067669172932329</v>
      </c>
      <c r="K22" s="88">
        <v>691</v>
      </c>
      <c r="L22" s="79">
        <v>0.16228276186002819</v>
      </c>
      <c r="M22" s="89">
        <v>1150</v>
      </c>
      <c r="N22" s="90">
        <v>0.16649775589981178</v>
      </c>
      <c r="O22" s="81">
        <v>-0.39913043478260868</v>
      </c>
    </row>
    <row r="23" spans="2:15" ht="14.45" customHeight="1">
      <c r="B23" s="118"/>
      <c r="C23" s="77" t="s">
        <v>13</v>
      </c>
      <c r="D23" s="88">
        <v>148</v>
      </c>
      <c r="E23" s="79">
        <v>0.11246200607902736</v>
      </c>
      <c r="F23" s="89">
        <v>501</v>
      </c>
      <c r="G23" s="90">
        <v>0.18271334792122537</v>
      </c>
      <c r="H23" s="81">
        <v>-0.70459081836327342</v>
      </c>
      <c r="I23" s="89">
        <v>211</v>
      </c>
      <c r="J23" s="91">
        <v>-0.29857819905213268</v>
      </c>
      <c r="K23" s="88">
        <v>537</v>
      </c>
      <c r="L23" s="79">
        <v>0.12611554720526069</v>
      </c>
      <c r="M23" s="89">
        <v>1009</v>
      </c>
      <c r="N23" s="90">
        <v>0.14608368321992182</v>
      </c>
      <c r="O23" s="81">
        <v>-0.46778989098116952</v>
      </c>
    </row>
    <row r="24" spans="2:15" ht="14.45" customHeight="1">
      <c r="B24" s="76"/>
      <c r="C24" s="77" t="s">
        <v>15</v>
      </c>
      <c r="D24" s="88">
        <v>63</v>
      </c>
      <c r="E24" s="79">
        <v>4.7872340425531915E-2</v>
      </c>
      <c r="F24" s="89">
        <v>140</v>
      </c>
      <c r="G24" s="90">
        <v>5.1057622173595912E-2</v>
      </c>
      <c r="H24" s="81">
        <v>-0.55000000000000004</v>
      </c>
      <c r="I24" s="89">
        <v>105</v>
      </c>
      <c r="J24" s="91">
        <v>-0.4</v>
      </c>
      <c r="K24" s="88">
        <v>220</v>
      </c>
      <c r="L24" s="79">
        <v>5.1667449506810709E-2</v>
      </c>
      <c r="M24" s="89">
        <v>342</v>
      </c>
      <c r="N24" s="90">
        <v>4.9514984798030987E-2</v>
      </c>
      <c r="O24" s="81">
        <v>-0.35672514619883045</v>
      </c>
    </row>
    <row r="25" spans="2:15" ht="14.45" customHeight="1">
      <c r="B25" s="76"/>
      <c r="C25" s="77" t="s">
        <v>16</v>
      </c>
      <c r="D25" s="88">
        <v>34</v>
      </c>
      <c r="E25" s="79">
        <v>2.5835866261398176E-2</v>
      </c>
      <c r="F25" s="89">
        <v>23</v>
      </c>
      <c r="G25" s="90">
        <v>8.3880379285193284E-3</v>
      </c>
      <c r="H25" s="81">
        <v>0.47826086956521729</v>
      </c>
      <c r="I25" s="89">
        <v>36</v>
      </c>
      <c r="J25" s="91">
        <v>-5.555555555555558E-2</v>
      </c>
      <c r="K25" s="88">
        <v>118</v>
      </c>
      <c r="L25" s="79">
        <v>2.7712541099107563E-2</v>
      </c>
      <c r="M25" s="89">
        <v>66</v>
      </c>
      <c r="N25" s="90">
        <v>9.5555233820761552E-3</v>
      </c>
      <c r="O25" s="81">
        <v>0.78787878787878785</v>
      </c>
    </row>
    <row r="26" spans="2:15" ht="14.45" customHeight="1">
      <c r="B26" s="76"/>
      <c r="C26" s="77" t="s">
        <v>82</v>
      </c>
      <c r="D26" s="88">
        <v>2</v>
      </c>
      <c r="E26" s="79">
        <v>1.5197568389057751E-3</v>
      </c>
      <c r="F26" s="89">
        <v>0</v>
      </c>
      <c r="G26" s="90">
        <v>0</v>
      </c>
      <c r="H26" s="81"/>
      <c r="I26" s="89">
        <v>4</v>
      </c>
      <c r="J26" s="91">
        <v>-0.5</v>
      </c>
      <c r="K26" s="88">
        <v>14</v>
      </c>
      <c r="L26" s="79">
        <v>3.2879286049788633E-3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40</v>
      </c>
      <c r="D27" s="93">
        <v>6</v>
      </c>
      <c r="E27" s="94">
        <v>4.559270516717325E-3</v>
      </c>
      <c r="F27" s="93">
        <v>6</v>
      </c>
      <c r="G27" s="99">
        <v>2.1881838074398249E-3</v>
      </c>
      <c r="H27" s="95">
        <v>0</v>
      </c>
      <c r="I27" s="93">
        <v>5</v>
      </c>
      <c r="J27" s="100">
        <v>0.19999999999999996</v>
      </c>
      <c r="K27" s="93">
        <v>18</v>
      </c>
      <c r="L27" s="99">
        <v>4.227336777829967E-3</v>
      </c>
      <c r="M27" s="93">
        <v>12</v>
      </c>
      <c r="N27" s="99">
        <v>1.7373678876502097E-3</v>
      </c>
      <c r="O27" s="96">
        <v>0.5</v>
      </c>
    </row>
    <row r="28" spans="2:15" ht="14.45" customHeight="1">
      <c r="B28" s="25" t="s">
        <v>6</v>
      </c>
      <c r="C28" s="97" t="s">
        <v>41</v>
      </c>
      <c r="D28" s="39">
        <v>1316</v>
      </c>
      <c r="E28" s="18">
        <v>1</v>
      </c>
      <c r="F28" s="39">
        <v>2742</v>
      </c>
      <c r="G28" s="18">
        <v>1</v>
      </c>
      <c r="H28" s="19">
        <v>-0.52005835156819846</v>
      </c>
      <c r="I28" s="39">
        <v>1710</v>
      </c>
      <c r="J28" s="20">
        <v>-0.23040935672514617</v>
      </c>
      <c r="K28" s="39">
        <v>4258</v>
      </c>
      <c r="L28" s="18">
        <v>1.0000000000000002</v>
      </c>
      <c r="M28" s="39">
        <v>6907</v>
      </c>
      <c r="N28" s="20">
        <v>0.99999999999999967</v>
      </c>
      <c r="O28" s="22">
        <v>-0.38352396119878385</v>
      </c>
    </row>
    <row r="29" spans="2:15" ht="14.45" customHeight="1">
      <c r="B29" s="25" t="s">
        <v>69</v>
      </c>
      <c r="C29" s="97" t="s">
        <v>41</v>
      </c>
      <c r="D29" s="98">
        <v>1</v>
      </c>
      <c r="E29" s="18">
        <v>1</v>
      </c>
      <c r="F29" s="98">
        <v>2</v>
      </c>
      <c r="G29" s="18">
        <v>1</v>
      </c>
      <c r="H29" s="19">
        <v>-0.5</v>
      </c>
      <c r="I29" s="98">
        <v>4</v>
      </c>
      <c r="J29" s="20">
        <v>-0.75</v>
      </c>
      <c r="K29" s="98">
        <v>5</v>
      </c>
      <c r="L29" s="18">
        <v>1</v>
      </c>
      <c r="M29" s="98">
        <v>6</v>
      </c>
      <c r="N29" s="20">
        <v>1</v>
      </c>
      <c r="O29" s="22">
        <v>-0.16666666666666663</v>
      </c>
    </row>
    <row r="30" spans="2:15" ht="14.45" customHeight="1">
      <c r="B30" s="26"/>
      <c r="C30" s="101" t="s">
        <v>41</v>
      </c>
      <c r="D30" s="40">
        <v>1504</v>
      </c>
      <c r="E30" s="13">
        <v>1</v>
      </c>
      <c r="F30" s="40">
        <v>2989</v>
      </c>
      <c r="G30" s="13">
        <v>1</v>
      </c>
      <c r="H30" s="14">
        <v>-0.49682167949146872</v>
      </c>
      <c r="I30" s="40">
        <v>1824</v>
      </c>
      <c r="J30" s="15">
        <v>-0.17543859649122806</v>
      </c>
      <c r="K30" s="40">
        <v>4710</v>
      </c>
      <c r="L30" s="13">
        <v>1</v>
      </c>
      <c r="M30" s="40">
        <v>7453</v>
      </c>
      <c r="N30" s="13">
        <v>1</v>
      </c>
      <c r="O30" s="23">
        <v>-0.36803971555078496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67" t="s">
        <v>51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4"/>
    </row>
    <row r="35" spans="2:15">
      <c r="B35" s="168" t="s">
        <v>52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9" t="s">
        <v>48</v>
      </c>
    </row>
    <row r="36" spans="2:15" ht="14.45" customHeight="1">
      <c r="B36" s="191" t="s">
        <v>32</v>
      </c>
      <c r="C36" s="191" t="s">
        <v>1</v>
      </c>
      <c r="D36" s="172" t="s">
        <v>98</v>
      </c>
      <c r="E36" s="163"/>
      <c r="F36" s="163"/>
      <c r="G36" s="163"/>
      <c r="H36" s="173"/>
      <c r="I36" s="163" t="s">
        <v>87</v>
      </c>
      <c r="J36" s="163"/>
      <c r="K36" s="172" t="s">
        <v>99</v>
      </c>
      <c r="L36" s="163"/>
      <c r="M36" s="163"/>
      <c r="N36" s="163"/>
      <c r="O36" s="173"/>
    </row>
    <row r="37" spans="2:15" ht="14.45" customHeight="1">
      <c r="B37" s="192"/>
      <c r="C37" s="192"/>
      <c r="D37" s="169" t="s">
        <v>100</v>
      </c>
      <c r="E37" s="170"/>
      <c r="F37" s="170"/>
      <c r="G37" s="170"/>
      <c r="H37" s="171"/>
      <c r="I37" s="170" t="s">
        <v>88</v>
      </c>
      <c r="J37" s="170"/>
      <c r="K37" s="169" t="s">
        <v>101</v>
      </c>
      <c r="L37" s="170"/>
      <c r="M37" s="170"/>
      <c r="N37" s="170"/>
      <c r="O37" s="171"/>
    </row>
    <row r="38" spans="2:15" ht="14.45" customHeight="1">
      <c r="B38" s="192"/>
      <c r="C38" s="190"/>
      <c r="D38" s="161">
        <v>2020</v>
      </c>
      <c r="E38" s="164"/>
      <c r="F38" s="174">
        <v>2019</v>
      </c>
      <c r="G38" s="174"/>
      <c r="H38" s="193" t="s">
        <v>33</v>
      </c>
      <c r="I38" s="195">
        <v>2020</v>
      </c>
      <c r="J38" s="161" t="s">
        <v>102</v>
      </c>
      <c r="K38" s="161">
        <v>2020</v>
      </c>
      <c r="L38" s="164"/>
      <c r="M38" s="174">
        <v>2019</v>
      </c>
      <c r="N38" s="164"/>
      <c r="O38" s="180" t="s">
        <v>33</v>
      </c>
    </row>
    <row r="39" spans="2:15" ht="18.75" customHeight="1">
      <c r="B39" s="197" t="s">
        <v>32</v>
      </c>
      <c r="C39" s="181" t="s">
        <v>35</v>
      </c>
      <c r="D39" s="165"/>
      <c r="E39" s="166"/>
      <c r="F39" s="175"/>
      <c r="G39" s="175"/>
      <c r="H39" s="194"/>
      <c r="I39" s="196"/>
      <c r="J39" s="162"/>
      <c r="K39" s="165"/>
      <c r="L39" s="166"/>
      <c r="M39" s="175"/>
      <c r="N39" s="166"/>
      <c r="O39" s="180"/>
    </row>
    <row r="40" spans="2:15" ht="14.45" customHeight="1">
      <c r="B40" s="197"/>
      <c r="C40" s="181"/>
      <c r="D40" s="149" t="s">
        <v>36</v>
      </c>
      <c r="E40" s="145" t="s">
        <v>2</v>
      </c>
      <c r="F40" s="148" t="s">
        <v>36</v>
      </c>
      <c r="G40" s="58" t="s">
        <v>2</v>
      </c>
      <c r="H40" s="183" t="s">
        <v>37</v>
      </c>
      <c r="I40" s="59" t="s">
        <v>36</v>
      </c>
      <c r="J40" s="185" t="s">
        <v>103</v>
      </c>
      <c r="K40" s="149" t="s">
        <v>36</v>
      </c>
      <c r="L40" s="57" t="s">
        <v>2</v>
      </c>
      <c r="M40" s="148" t="s">
        <v>36</v>
      </c>
      <c r="N40" s="57" t="s">
        <v>2</v>
      </c>
      <c r="O40" s="187" t="s">
        <v>37</v>
      </c>
    </row>
    <row r="41" spans="2:15" ht="25.5">
      <c r="B41" s="198"/>
      <c r="C41" s="182"/>
      <c r="D41" s="146" t="s">
        <v>38</v>
      </c>
      <c r="E41" s="147" t="s">
        <v>39</v>
      </c>
      <c r="F41" s="55" t="s">
        <v>38</v>
      </c>
      <c r="G41" s="56" t="s">
        <v>39</v>
      </c>
      <c r="H41" s="184"/>
      <c r="I41" s="60" t="s">
        <v>38</v>
      </c>
      <c r="J41" s="186"/>
      <c r="K41" s="146" t="s">
        <v>38</v>
      </c>
      <c r="L41" s="147" t="s">
        <v>39</v>
      </c>
      <c r="M41" s="55" t="s">
        <v>38</v>
      </c>
      <c r="N41" s="147" t="s">
        <v>39</v>
      </c>
      <c r="O41" s="188"/>
    </row>
    <row r="42" spans="2:15">
      <c r="B42" s="26" t="s">
        <v>5</v>
      </c>
      <c r="C42" s="97" t="s">
        <v>41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240</v>
      </c>
      <c r="E43" s="71">
        <v>0.23928215353938184</v>
      </c>
      <c r="F43" s="87">
        <v>491</v>
      </c>
      <c r="G43" s="72">
        <v>0.21880570409982175</v>
      </c>
      <c r="H43" s="73">
        <v>-0.51120162932790225</v>
      </c>
      <c r="I43" s="87">
        <v>372</v>
      </c>
      <c r="J43" s="75">
        <v>-0.35483870967741937</v>
      </c>
      <c r="K43" s="86">
        <v>917</v>
      </c>
      <c r="L43" s="71">
        <v>0.26510552182711766</v>
      </c>
      <c r="M43" s="87">
        <v>1513</v>
      </c>
      <c r="N43" s="72">
        <v>0.2595642477268828</v>
      </c>
      <c r="O43" s="73">
        <v>-0.39391936549900863</v>
      </c>
    </row>
    <row r="44" spans="2:15">
      <c r="B44" s="76"/>
      <c r="C44" s="77" t="s">
        <v>12</v>
      </c>
      <c r="D44" s="88">
        <v>262</v>
      </c>
      <c r="E44" s="79">
        <v>0.2612163509471585</v>
      </c>
      <c r="F44" s="89">
        <v>318</v>
      </c>
      <c r="G44" s="90">
        <v>0.14171122994652408</v>
      </c>
      <c r="H44" s="81">
        <v>-0.17610062893081757</v>
      </c>
      <c r="I44" s="89">
        <v>289</v>
      </c>
      <c r="J44" s="91">
        <v>-9.3425605536332168E-2</v>
      </c>
      <c r="K44" s="88">
        <v>733</v>
      </c>
      <c r="L44" s="79">
        <v>0.21191095692396647</v>
      </c>
      <c r="M44" s="89">
        <v>956</v>
      </c>
      <c r="N44" s="90">
        <v>0.16400754846457369</v>
      </c>
      <c r="O44" s="81">
        <v>-0.23326359832635979</v>
      </c>
    </row>
    <row r="45" spans="2:15">
      <c r="B45" s="76"/>
      <c r="C45" s="77" t="s">
        <v>14</v>
      </c>
      <c r="D45" s="88">
        <v>185</v>
      </c>
      <c r="E45" s="79">
        <v>0.18444666001994017</v>
      </c>
      <c r="F45" s="89">
        <v>619</v>
      </c>
      <c r="G45" s="90">
        <v>0.27584670231729053</v>
      </c>
      <c r="H45" s="81">
        <v>-0.70113085621970916</v>
      </c>
      <c r="I45" s="89">
        <v>298</v>
      </c>
      <c r="J45" s="91">
        <v>-0.37919463087248317</v>
      </c>
      <c r="K45" s="88">
        <v>610</v>
      </c>
      <c r="L45" s="79">
        <v>0.17635154668979475</v>
      </c>
      <c r="M45" s="89">
        <v>1317</v>
      </c>
      <c r="N45" s="90">
        <v>0.22593926917138446</v>
      </c>
      <c r="O45" s="81">
        <v>-0.53682611996962792</v>
      </c>
    </row>
    <row r="46" spans="2:15">
      <c r="B46" s="76"/>
      <c r="C46" s="77" t="s">
        <v>4</v>
      </c>
      <c r="D46" s="88">
        <v>132</v>
      </c>
      <c r="E46" s="79">
        <v>0.13160518444666003</v>
      </c>
      <c r="F46" s="89">
        <v>277</v>
      </c>
      <c r="G46" s="90">
        <v>0.12344028520499109</v>
      </c>
      <c r="H46" s="81">
        <v>-0.52346570397111913</v>
      </c>
      <c r="I46" s="89">
        <v>201</v>
      </c>
      <c r="J46" s="91">
        <v>-0.34328358208955223</v>
      </c>
      <c r="K46" s="88">
        <v>517</v>
      </c>
      <c r="L46" s="79">
        <v>0.14946516334200635</v>
      </c>
      <c r="M46" s="89">
        <v>926</v>
      </c>
      <c r="N46" s="90">
        <v>0.15886086807342598</v>
      </c>
      <c r="O46" s="81">
        <v>-0.44168466522678185</v>
      </c>
    </row>
    <row r="47" spans="2:15">
      <c r="B47" s="118"/>
      <c r="C47" s="77" t="s">
        <v>13</v>
      </c>
      <c r="D47" s="88">
        <v>108</v>
      </c>
      <c r="E47" s="79">
        <v>0.10767696909272183</v>
      </c>
      <c r="F47" s="89">
        <v>413</v>
      </c>
      <c r="G47" s="90">
        <v>0.1840463458110517</v>
      </c>
      <c r="H47" s="81">
        <v>-0.73849878934624691</v>
      </c>
      <c r="I47" s="89">
        <v>167</v>
      </c>
      <c r="J47" s="91">
        <v>-0.3532934131736527</v>
      </c>
      <c r="K47" s="88">
        <v>381</v>
      </c>
      <c r="L47" s="79">
        <v>0.11014744145706852</v>
      </c>
      <c r="M47" s="89">
        <v>816</v>
      </c>
      <c r="N47" s="90">
        <v>0.1399897066392177</v>
      </c>
      <c r="O47" s="81">
        <v>-0.53308823529411764</v>
      </c>
    </row>
    <row r="48" spans="2:15">
      <c r="B48" s="76"/>
      <c r="C48" s="77" t="s">
        <v>15</v>
      </c>
      <c r="D48" s="88">
        <v>47</v>
      </c>
      <c r="E48" s="79">
        <v>4.6859421734795612E-2</v>
      </c>
      <c r="F48" s="89">
        <v>110</v>
      </c>
      <c r="G48" s="90">
        <v>4.9019607843137254E-2</v>
      </c>
      <c r="H48" s="81">
        <v>-0.57272727272727275</v>
      </c>
      <c r="I48" s="89">
        <v>93</v>
      </c>
      <c r="J48" s="91">
        <v>-0.4946236559139785</v>
      </c>
      <c r="K48" s="88">
        <v>178</v>
      </c>
      <c r="L48" s="79">
        <v>5.1459959525874531E-2</v>
      </c>
      <c r="M48" s="89">
        <v>257</v>
      </c>
      <c r="N48" s="90">
        <v>4.4089895350832048E-2</v>
      </c>
      <c r="O48" s="81">
        <v>-0.30739299610894943</v>
      </c>
    </row>
    <row r="49" spans="2:15">
      <c r="B49" s="76"/>
      <c r="C49" s="77" t="s">
        <v>16</v>
      </c>
      <c r="D49" s="88">
        <v>27</v>
      </c>
      <c r="E49" s="79">
        <v>2.6919242273180457E-2</v>
      </c>
      <c r="F49" s="89">
        <v>15</v>
      </c>
      <c r="G49" s="90">
        <v>6.6844919786096255E-3</v>
      </c>
      <c r="H49" s="81">
        <v>0.8</v>
      </c>
      <c r="I49" s="89">
        <v>32</v>
      </c>
      <c r="J49" s="91">
        <v>-0.15625</v>
      </c>
      <c r="K49" s="88">
        <v>103</v>
      </c>
      <c r="L49" s="79">
        <v>2.9777392309916162E-2</v>
      </c>
      <c r="M49" s="89">
        <v>42</v>
      </c>
      <c r="N49" s="90">
        <v>7.205352547606794E-3</v>
      </c>
      <c r="O49" s="81">
        <v>1.4523809523809526</v>
      </c>
    </row>
    <row r="50" spans="2:15">
      <c r="B50" s="76"/>
      <c r="C50" s="77" t="s">
        <v>82</v>
      </c>
      <c r="D50" s="88">
        <v>2</v>
      </c>
      <c r="E50" s="79">
        <v>1.9940179461615153E-3</v>
      </c>
      <c r="F50" s="89">
        <v>0</v>
      </c>
      <c r="G50" s="90">
        <v>0</v>
      </c>
      <c r="H50" s="81"/>
      <c r="I50" s="89">
        <v>4</v>
      </c>
      <c r="J50" s="91">
        <v>-0.5</v>
      </c>
      <c r="K50" s="88">
        <v>14</v>
      </c>
      <c r="L50" s="79">
        <v>4.0474125469788956E-3</v>
      </c>
      <c r="M50" s="89">
        <v>0</v>
      </c>
      <c r="N50" s="90">
        <v>0</v>
      </c>
      <c r="O50" s="81"/>
    </row>
    <row r="51" spans="2:15">
      <c r="B51" s="138"/>
      <c r="C51" s="92" t="s">
        <v>40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5</v>
      </c>
      <c r="J51" s="100">
        <v>-1</v>
      </c>
      <c r="K51" s="93">
        <v>5</v>
      </c>
      <c r="L51" s="99">
        <v>1.4455044810638912E-3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41</v>
      </c>
      <c r="D52" s="39">
        <v>1003</v>
      </c>
      <c r="E52" s="18">
        <v>0.99999999999999989</v>
      </c>
      <c r="F52" s="39">
        <v>2243</v>
      </c>
      <c r="G52" s="18">
        <v>0.9995543672014261</v>
      </c>
      <c r="H52" s="19">
        <v>-0.55283102987070887</v>
      </c>
      <c r="I52" s="39">
        <v>1461</v>
      </c>
      <c r="J52" s="20">
        <v>-0.31348391512662555</v>
      </c>
      <c r="K52" s="39">
        <v>3458</v>
      </c>
      <c r="L52" s="18">
        <v>0.9997108991037873</v>
      </c>
      <c r="M52" s="39">
        <v>5827</v>
      </c>
      <c r="N52" s="20">
        <v>0.99965688797392349</v>
      </c>
      <c r="O52" s="22">
        <v>-0.40655568903380812</v>
      </c>
    </row>
    <row r="53" spans="2:15">
      <c r="B53" s="25" t="s">
        <v>69</v>
      </c>
      <c r="C53" s="97" t="s">
        <v>41</v>
      </c>
      <c r="D53" s="98">
        <v>0</v>
      </c>
      <c r="E53" s="18">
        <v>1</v>
      </c>
      <c r="F53" s="98">
        <v>1</v>
      </c>
      <c r="G53" s="18">
        <v>1</v>
      </c>
      <c r="H53" s="19">
        <v>-1</v>
      </c>
      <c r="I53" s="98">
        <v>1</v>
      </c>
      <c r="J53" s="20">
        <v>-1</v>
      </c>
      <c r="K53" s="98">
        <v>1</v>
      </c>
      <c r="L53" s="18">
        <v>1</v>
      </c>
      <c r="M53" s="98">
        <v>2</v>
      </c>
      <c r="N53" s="18">
        <v>1</v>
      </c>
      <c r="O53" s="22">
        <v>-0.5</v>
      </c>
    </row>
    <row r="54" spans="2:15">
      <c r="B54" s="26"/>
      <c r="C54" s="101" t="s">
        <v>41</v>
      </c>
      <c r="D54" s="40">
        <v>1003</v>
      </c>
      <c r="E54" s="13">
        <v>1</v>
      </c>
      <c r="F54" s="40">
        <v>2244</v>
      </c>
      <c r="G54" s="13">
        <v>1</v>
      </c>
      <c r="H54" s="14">
        <v>-0.55303030303030298</v>
      </c>
      <c r="I54" s="40">
        <v>1462</v>
      </c>
      <c r="J54" s="15">
        <v>-0.31395348837209303</v>
      </c>
      <c r="K54" s="40">
        <v>3459</v>
      </c>
      <c r="L54" s="13">
        <v>1</v>
      </c>
      <c r="M54" s="40">
        <v>5829</v>
      </c>
      <c r="N54" s="13">
        <v>1</v>
      </c>
      <c r="O54" s="23">
        <v>-0.40658775090066912</v>
      </c>
    </row>
    <row r="55" spans="2:15">
      <c r="B55" s="36" t="s">
        <v>55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67" t="s">
        <v>63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24"/>
    </row>
    <row r="58" spans="2:15">
      <c r="B58" s="168" t="s">
        <v>64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9" t="s">
        <v>48</v>
      </c>
    </row>
    <row r="59" spans="2:15">
      <c r="B59" s="191" t="s">
        <v>32</v>
      </c>
      <c r="C59" s="191" t="s">
        <v>1</v>
      </c>
      <c r="D59" s="172" t="s">
        <v>98</v>
      </c>
      <c r="E59" s="163"/>
      <c r="F59" s="163"/>
      <c r="G59" s="163"/>
      <c r="H59" s="173"/>
      <c r="I59" s="163" t="s">
        <v>87</v>
      </c>
      <c r="J59" s="163"/>
      <c r="K59" s="172" t="s">
        <v>99</v>
      </c>
      <c r="L59" s="163"/>
      <c r="M59" s="163"/>
      <c r="N59" s="163"/>
      <c r="O59" s="173"/>
    </row>
    <row r="60" spans="2:15">
      <c r="B60" s="192"/>
      <c r="C60" s="192"/>
      <c r="D60" s="169" t="s">
        <v>100</v>
      </c>
      <c r="E60" s="170"/>
      <c r="F60" s="170"/>
      <c r="G60" s="170"/>
      <c r="H60" s="171"/>
      <c r="I60" s="170" t="s">
        <v>88</v>
      </c>
      <c r="J60" s="170"/>
      <c r="K60" s="169" t="s">
        <v>101</v>
      </c>
      <c r="L60" s="170"/>
      <c r="M60" s="170"/>
      <c r="N60" s="170"/>
      <c r="O60" s="171"/>
    </row>
    <row r="61" spans="2:15" ht="15" customHeight="1">
      <c r="B61" s="192"/>
      <c r="C61" s="190"/>
      <c r="D61" s="161">
        <v>2020</v>
      </c>
      <c r="E61" s="164"/>
      <c r="F61" s="174">
        <v>2019</v>
      </c>
      <c r="G61" s="174"/>
      <c r="H61" s="193" t="s">
        <v>33</v>
      </c>
      <c r="I61" s="195">
        <v>2020</v>
      </c>
      <c r="J61" s="161" t="s">
        <v>102</v>
      </c>
      <c r="K61" s="161">
        <v>2020</v>
      </c>
      <c r="L61" s="164"/>
      <c r="M61" s="174">
        <v>2019</v>
      </c>
      <c r="N61" s="164"/>
      <c r="O61" s="180" t="s">
        <v>33</v>
      </c>
    </row>
    <row r="62" spans="2:15" ht="14.45" customHeight="1">
      <c r="B62" s="197" t="s">
        <v>32</v>
      </c>
      <c r="C62" s="181" t="s">
        <v>35</v>
      </c>
      <c r="D62" s="165"/>
      <c r="E62" s="166"/>
      <c r="F62" s="175"/>
      <c r="G62" s="175"/>
      <c r="H62" s="194"/>
      <c r="I62" s="196"/>
      <c r="J62" s="162"/>
      <c r="K62" s="165"/>
      <c r="L62" s="166"/>
      <c r="M62" s="175"/>
      <c r="N62" s="166"/>
      <c r="O62" s="180"/>
    </row>
    <row r="63" spans="2:15" ht="15" customHeight="1">
      <c r="B63" s="197"/>
      <c r="C63" s="181"/>
      <c r="D63" s="149" t="s">
        <v>36</v>
      </c>
      <c r="E63" s="145" t="s">
        <v>2</v>
      </c>
      <c r="F63" s="148" t="s">
        <v>36</v>
      </c>
      <c r="G63" s="58" t="s">
        <v>2</v>
      </c>
      <c r="H63" s="183" t="s">
        <v>37</v>
      </c>
      <c r="I63" s="59" t="s">
        <v>36</v>
      </c>
      <c r="J63" s="185" t="s">
        <v>103</v>
      </c>
      <c r="K63" s="149" t="s">
        <v>36</v>
      </c>
      <c r="L63" s="57" t="s">
        <v>2</v>
      </c>
      <c r="M63" s="148" t="s">
        <v>36</v>
      </c>
      <c r="N63" s="57" t="s">
        <v>2</v>
      </c>
      <c r="O63" s="187" t="s">
        <v>37</v>
      </c>
    </row>
    <row r="64" spans="2:15" ht="14.25" customHeight="1">
      <c r="B64" s="198"/>
      <c r="C64" s="182"/>
      <c r="D64" s="146" t="s">
        <v>38</v>
      </c>
      <c r="E64" s="147" t="s">
        <v>39</v>
      </c>
      <c r="F64" s="55" t="s">
        <v>38</v>
      </c>
      <c r="G64" s="56" t="s">
        <v>39</v>
      </c>
      <c r="H64" s="184"/>
      <c r="I64" s="60" t="s">
        <v>38</v>
      </c>
      <c r="J64" s="186"/>
      <c r="K64" s="146" t="s">
        <v>38</v>
      </c>
      <c r="L64" s="147" t="s">
        <v>39</v>
      </c>
      <c r="M64" s="55" t="s">
        <v>38</v>
      </c>
      <c r="N64" s="147" t="s">
        <v>39</v>
      </c>
      <c r="O64" s="188"/>
    </row>
    <row r="65" spans="2:15">
      <c r="B65" s="76"/>
      <c r="C65" s="69" t="s">
        <v>16</v>
      </c>
      <c r="D65" s="86">
        <v>80</v>
      </c>
      <c r="E65" s="71">
        <v>0.42780748663101603</v>
      </c>
      <c r="F65" s="87">
        <v>93</v>
      </c>
      <c r="G65" s="72">
        <v>0.37959183673469388</v>
      </c>
      <c r="H65" s="73">
        <v>-0.13978494623655913</v>
      </c>
      <c r="I65" s="86">
        <v>52</v>
      </c>
      <c r="J65" s="75">
        <v>0.53846153846153855</v>
      </c>
      <c r="K65" s="86">
        <v>206</v>
      </c>
      <c r="L65" s="71">
        <v>0.46085011185682329</v>
      </c>
      <c r="M65" s="87">
        <v>214</v>
      </c>
      <c r="N65" s="72">
        <v>0.39629629629629631</v>
      </c>
      <c r="O65" s="73">
        <v>-3.7383177570093462E-2</v>
      </c>
    </row>
    <row r="66" spans="2:15">
      <c r="B66" s="76"/>
      <c r="C66" s="77" t="s">
        <v>13</v>
      </c>
      <c r="D66" s="88">
        <v>39</v>
      </c>
      <c r="E66" s="79">
        <v>0.20855614973262032</v>
      </c>
      <c r="F66" s="89">
        <v>37</v>
      </c>
      <c r="G66" s="90">
        <v>0.15102040816326531</v>
      </c>
      <c r="H66" s="81">
        <v>5.4054054054053946E-2</v>
      </c>
      <c r="I66" s="88">
        <v>22</v>
      </c>
      <c r="J66" s="91">
        <v>0.77272727272727271</v>
      </c>
      <c r="K66" s="88">
        <v>88</v>
      </c>
      <c r="L66" s="79">
        <v>0.19686800894854586</v>
      </c>
      <c r="M66" s="89">
        <v>83</v>
      </c>
      <c r="N66" s="90">
        <v>0.1537037037037037</v>
      </c>
      <c r="O66" s="81">
        <v>6.024096385542177E-2</v>
      </c>
    </row>
    <row r="67" spans="2:15">
      <c r="B67" s="76"/>
      <c r="C67" s="77" t="s">
        <v>4</v>
      </c>
      <c r="D67" s="88">
        <v>35</v>
      </c>
      <c r="E67" s="79">
        <v>0.18716577540106952</v>
      </c>
      <c r="F67" s="89">
        <v>87</v>
      </c>
      <c r="G67" s="90">
        <v>0.35510204081632651</v>
      </c>
      <c r="H67" s="81">
        <v>-0.59770114942528729</v>
      </c>
      <c r="I67" s="89"/>
      <c r="J67" s="91"/>
      <c r="K67" s="88">
        <v>86</v>
      </c>
      <c r="L67" s="79">
        <v>0.19239373601789708</v>
      </c>
      <c r="M67" s="89">
        <v>149</v>
      </c>
      <c r="N67" s="90">
        <v>0.27592592592592591</v>
      </c>
      <c r="O67" s="81">
        <v>-0.42281879194630867</v>
      </c>
    </row>
    <row r="68" spans="2:15" ht="14.45" customHeight="1">
      <c r="B68" s="76"/>
      <c r="C68" s="77" t="s">
        <v>3</v>
      </c>
      <c r="D68" s="88">
        <v>20</v>
      </c>
      <c r="E68" s="79">
        <v>0.10695187165775401</v>
      </c>
      <c r="F68" s="89">
        <v>9</v>
      </c>
      <c r="G68" s="90">
        <v>3.6734693877551024E-2</v>
      </c>
      <c r="H68" s="81">
        <v>1.2222222222222223</v>
      </c>
      <c r="I68" s="89"/>
      <c r="J68" s="91"/>
      <c r="K68" s="88">
        <v>34</v>
      </c>
      <c r="L68" s="79">
        <v>7.6062639821029079E-2</v>
      </c>
      <c r="M68" s="89">
        <v>31</v>
      </c>
      <c r="N68" s="90">
        <v>5.7407407407407407E-2</v>
      </c>
      <c r="O68" s="81">
        <v>9.6774193548387011E-2</v>
      </c>
    </row>
    <row r="69" spans="2:15" ht="14.45" customHeight="1">
      <c r="B69" s="118"/>
      <c r="C69" s="77" t="s">
        <v>53</v>
      </c>
      <c r="D69" s="88">
        <v>7</v>
      </c>
      <c r="E69" s="79">
        <v>3.7433155080213901E-2</v>
      </c>
      <c r="F69" s="89">
        <v>1</v>
      </c>
      <c r="G69" s="90">
        <v>4.0816326530612249E-3</v>
      </c>
      <c r="H69" s="81">
        <v>6</v>
      </c>
      <c r="I69" s="89">
        <v>1</v>
      </c>
      <c r="J69" s="91">
        <v>6</v>
      </c>
      <c r="K69" s="88">
        <v>16</v>
      </c>
      <c r="L69" s="79">
        <v>3.5794183445190156E-2</v>
      </c>
      <c r="M69" s="89">
        <v>27</v>
      </c>
      <c r="N69" s="90">
        <v>0.05</v>
      </c>
      <c r="O69" s="81">
        <v>-0.40740740740740744</v>
      </c>
    </row>
    <row r="70" spans="2:15" ht="14.45" customHeight="1">
      <c r="B70" s="76"/>
      <c r="C70" s="77" t="s">
        <v>21</v>
      </c>
      <c r="D70" s="88">
        <v>4</v>
      </c>
      <c r="E70" s="79">
        <v>2.1390374331550801E-2</v>
      </c>
      <c r="F70" s="89">
        <v>11</v>
      </c>
      <c r="G70" s="90">
        <v>4.4897959183673466E-2</v>
      </c>
      <c r="H70" s="81">
        <v>-0.63636363636363635</v>
      </c>
      <c r="I70" s="89">
        <v>1</v>
      </c>
      <c r="J70" s="91">
        <v>3</v>
      </c>
      <c r="K70" s="88">
        <v>5</v>
      </c>
      <c r="L70" s="79">
        <v>1.1185682326621925E-2</v>
      </c>
      <c r="M70" s="89">
        <v>14</v>
      </c>
      <c r="N70" s="90">
        <v>2.5925925925925925E-2</v>
      </c>
      <c r="O70" s="81">
        <v>-0.64285714285714279</v>
      </c>
    </row>
    <row r="71" spans="2:15" ht="14.45" customHeight="1">
      <c r="B71" s="76"/>
      <c r="C71" s="77" t="s">
        <v>68</v>
      </c>
      <c r="D71" s="88">
        <v>1</v>
      </c>
      <c r="E71" s="79">
        <v>5.3475935828877002E-3</v>
      </c>
      <c r="F71" s="89">
        <v>1</v>
      </c>
      <c r="G71" s="90">
        <v>4.0816326530612249E-3</v>
      </c>
      <c r="H71" s="81">
        <v>0</v>
      </c>
      <c r="I71" s="89">
        <v>1</v>
      </c>
      <c r="J71" s="91">
        <v>0</v>
      </c>
      <c r="K71" s="88">
        <v>5</v>
      </c>
      <c r="L71" s="79">
        <v>1.1185682326621925E-2</v>
      </c>
      <c r="M71" s="89">
        <v>4</v>
      </c>
      <c r="N71" s="90">
        <v>7.4074074074074077E-3</v>
      </c>
      <c r="O71" s="81">
        <v>0.25</v>
      </c>
    </row>
    <row r="72" spans="2:15">
      <c r="B72" s="76"/>
      <c r="C72" s="92" t="s">
        <v>40</v>
      </c>
      <c r="D72" s="93">
        <v>1</v>
      </c>
      <c r="E72" s="94">
        <v>5.3475935828877002E-3</v>
      </c>
      <c r="F72" s="93">
        <v>6</v>
      </c>
      <c r="G72" s="99">
        <v>2.4489795918367346E-2</v>
      </c>
      <c r="H72" s="95">
        <v>-0.83333333333333337</v>
      </c>
      <c r="I72" s="93">
        <v>2</v>
      </c>
      <c r="J72" s="100">
        <v>-0.5</v>
      </c>
      <c r="K72" s="93">
        <v>7</v>
      </c>
      <c r="L72" s="99">
        <v>1.5659955257270694E-2</v>
      </c>
      <c r="M72" s="93">
        <v>18</v>
      </c>
      <c r="N72" s="99">
        <v>3.3333333333333333E-2</v>
      </c>
      <c r="O72" s="96">
        <v>-0.61111111111111116</v>
      </c>
    </row>
    <row r="73" spans="2:15" ht="15" customHeight="1">
      <c r="B73" s="26" t="s">
        <v>5</v>
      </c>
      <c r="C73" s="97" t="s">
        <v>41</v>
      </c>
      <c r="D73" s="39">
        <v>187</v>
      </c>
      <c r="E73" s="18">
        <v>1</v>
      </c>
      <c r="F73" s="39">
        <v>245</v>
      </c>
      <c r="G73" s="18">
        <v>1.0000000000000002</v>
      </c>
      <c r="H73" s="19">
        <v>-0.23673469387755097</v>
      </c>
      <c r="I73" s="39">
        <v>79</v>
      </c>
      <c r="J73" s="20">
        <v>9.3111888111888117</v>
      </c>
      <c r="K73" s="39">
        <v>447</v>
      </c>
      <c r="L73" s="18">
        <v>1</v>
      </c>
      <c r="M73" s="39">
        <v>540</v>
      </c>
      <c r="N73" s="20">
        <v>1.0000000000000002</v>
      </c>
      <c r="O73" s="22">
        <v>-0.17222222222222228</v>
      </c>
    </row>
    <row r="74" spans="2:15">
      <c r="B74" s="76"/>
      <c r="C74" s="69" t="s">
        <v>4</v>
      </c>
      <c r="D74" s="86">
        <v>62</v>
      </c>
      <c r="E74" s="71">
        <v>0.19808306709265175</v>
      </c>
      <c r="F74" s="87">
        <v>109</v>
      </c>
      <c r="G74" s="72">
        <v>0.21843687374749499</v>
      </c>
      <c r="H74" s="73">
        <v>-0.43119266055045868</v>
      </c>
      <c r="I74" s="87">
        <v>65</v>
      </c>
      <c r="J74" s="75">
        <v>-4.6153846153846101E-2</v>
      </c>
      <c r="K74" s="86">
        <v>174</v>
      </c>
      <c r="L74" s="71">
        <v>0.2175</v>
      </c>
      <c r="M74" s="87">
        <v>224</v>
      </c>
      <c r="N74" s="72">
        <v>0.2074074074074074</v>
      </c>
      <c r="O74" s="73">
        <v>-0.2232142857142857</v>
      </c>
    </row>
    <row r="75" spans="2:15" ht="15" customHeight="1">
      <c r="B75" s="76"/>
      <c r="C75" s="77" t="s">
        <v>14</v>
      </c>
      <c r="D75" s="88">
        <v>59</v>
      </c>
      <c r="E75" s="79">
        <v>0.18849840255591055</v>
      </c>
      <c r="F75" s="89">
        <v>87</v>
      </c>
      <c r="G75" s="90">
        <v>0.17434869739478959</v>
      </c>
      <c r="H75" s="81">
        <v>-0.32183908045977017</v>
      </c>
      <c r="I75" s="89">
        <v>63</v>
      </c>
      <c r="J75" s="91">
        <v>-6.3492063492063489E-2</v>
      </c>
      <c r="K75" s="88">
        <v>158</v>
      </c>
      <c r="L75" s="79">
        <v>0.19750000000000001</v>
      </c>
      <c r="M75" s="89">
        <v>194</v>
      </c>
      <c r="N75" s="90">
        <v>0.17962962962962964</v>
      </c>
      <c r="O75" s="81">
        <v>-0.18556701030927836</v>
      </c>
    </row>
    <row r="76" spans="2:15">
      <c r="B76" s="76"/>
      <c r="C76" s="77" t="s">
        <v>13</v>
      </c>
      <c r="D76" s="88">
        <v>40</v>
      </c>
      <c r="E76" s="79">
        <v>0.12779552715654952</v>
      </c>
      <c r="F76" s="89">
        <v>88</v>
      </c>
      <c r="G76" s="90">
        <v>0.17635270541082165</v>
      </c>
      <c r="H76" s="81">
        <v>-0.54545454545454541</v>
      </c>
      <c r="I76" s="89">
        <v>44</v>
      </c>
      <c r="J76" s="91">
        <v>-9.0909090909090939E-2</v>
      </c>
      <c r="K76" s="88">
        <v>156</v>
      </c>
      <c r="L76" s="79">
        <v>0.19500000000000001</v>
      </c>
      <c r="M76" s="89">
        <v>193</v>
      </c>
      <c r="N76" s="90">
        <v>0.1787037037037037</v>
      </c>
      <c r="O76" s="81">
        <v>-0.19170984455958551</v>
      </c>
    </row>
    <row r="77" spans="2:15" ht="15" customHeight="1">
      <c r="B77" s="76"/>
      <c r="C77" s="77" t="s">
        <v>3</v>
      </c>
      <c r="D77" s="88">
        <v>61</v>
      </c>
      <c r="E77" s="79">
        <v>0.19488817891373802</v>
      </c>
      <c r="F77" s="89">
        <v>93</v>
      </c>
      <c r="G77" s="90">
        <v>0.18637274549098196</v>
      </c>
      <c r="H77" s="81">
        <v>-0.34408602150537637</v>
      </c>
      <c r="I77" s="89">
        <v>28</v>
      </c>
      <c r="J77" s="91">
        <v>1.1785714285714284</v>
      </c>
      <c r="K77" s="88">
        <v>123</v>
      </c>
      <c r="L77" s="79">
        <v>0.15375</v>
      </c>
      <c r="M77" s="89">
        <v>220</v>
      </c>
      <c r="N77" s="90">
        <v>0.20370370370370369</v>
      </c>
      <c r="O77" s="81">
        <v>-0.44090909090909092</v>
      </c>
    </row>
    <row r="78" spans="2:15">
      <c r="B78" s="118"/>
      <c r="C78" s="77" t="s">
        <v>12</v>
      </c>
      <c r="D78" s="88">
        <v>62</v>
      </c>
      <c r="E78" s="79">
        <v>0.19808306709265175</v>
      </c>
      <c r="F78" s="89">
        <v>78</v>
      </c>
      <c r="G78" s="90">
        <v>0.15631262525050099</v>
      </c>
      <c r="H78" s="81">
        <v>-0.20512820512820518</v>
      </c>
      <c r="I78" s="89">
        <v>33</v>
      </c>
      <c r="J78" s="91">
        <v>0.8787878787878789</v>
      </c>
      <c r="K78" s="88">
        <v>119</v>
      </c>
      <c r="L78" s="79">
        <v>0.14874999999999999</v>
      </c>
      <c r="M78" s="89">
        <v>128</v>
      </c>
      <c r="N78" s="90">
        <v>0.11851851851851852</v>
      </c>
      <c r="O78" s="81">
        <v>-7.03125E-2</v>
      </c>
    </row>
    <row r="79" spans="2:15" ht="15" customHeight="1">
      <c r="B79" s="76"/>
      <c r="C79" s="77" t="s">
        <v>15</v>
      </c>
      <c r="D79" s="88">
        <v>16</v>
      </c>
      <c r="E79" s="79">
        <v>5.1118210862619806E-2</v>
      </c>
      <c r="F79" s="89">
        <v>30</v>
      </c>
      <c r="G79" s="90">
        <v>6.0120240480961921E-2</v>
      </c>
      <c r="H79" s="81">
        <v>-0.46666666666666667</v>
      </c>
      <c r="I79" s="89">
        <v>12</v>
      </c>
      <c r="J79" s="91">
        <v>0.33333333333333326</v>
      </c>
      <c r="K79" s="88">
        <v>42</v>
      </c>
      <c r="L79" s="79">
        <v>5.2499999999999998E-2</v>
      </c>
      <c r="M79" s="89">
        <v>85</v>
      </c>
      <c r="N79" s="90">
        <v>7.8703703703703706E-2</v>
      </c>
      <c r="O79" s="81">
        <v>-0.50588235294117645</v>
      </c>
    </row>
    <row r="80" spans="2:15" ht="15" customHeight="1">
      <c r="B80" s="76"/>
      <c r="C80" s="77" t="s">
        <v>16</v>
      </c>
      <c r="D80" s="88">
        <v>7</v>
      </c>
      <c r="E80" s="79">
        <v>2.2364217252396165E-2</v>
      </c>
      <c r="F80" s="89">
        <v>8</v>
      </c>
      <c r="G80" s="90">
        <v>1.6032064128256512E-2</v>
      </c>
      <c r="H80" s="81">
        <v>-0.125</v>
      </c>
      <c r="I80" s="89">
        <v>4</v>
      </c>
      <c r="J80" s="91">
        <v>0.75</v>
      </c>
      <c r="K80" s="88">
        <v>15</v>
      </c>
      <c r="L80" s="79">
        <v>1.8749999999999999E-2</v>
      </c>
      <c r="M80" s="89">
        <v>24</v>
      </c>
      <c r="N80" s="90">
        <v>2.2222222222222223E-2</v>
      </c>
      <c r="O80" s="81">
        <v>-0.375</v>
      </c>
    </row>
    <row r="81" spans="2:15" ht="15" customHeight="1">
      <c r="B81" s="138"/>
      <c r="C81" s="92" t="s">
        <v>40</v>
      </c>
      <c r="D81" s="93">
        <v>6</v>
      </c>
      <c r="E81" s="94">
        <v>1.9169329073482427E-2</v>
      </c>
      <c r="F81" s="93">
        <v>6</v>
      </c>
      <c r="G81" s="99">
        <v>1.2024048096192385E-2</v>
      </c>
      <c r="H81" s="95">
        <v>0</v>
      </c>
      <c r="I81" s="93">
        <v>0</v>
      </c>
      <c r="J81" s="100"/>
      <c r="K81" s="93">
        <v>13</v>
      </c>
      <c r="L81" s="99">
        <v>1.6250000000000001E-2</v>
      </c>
      <c r="M81" s="93">
        <v>12</v>
      </c>
      <c r="N81" s="99">
        <v>1.1111111111111112E-2</v>
      </c>
      <c r="O81" s="96">
        <v>8.3333333333333259E-2</v>
      </c>
    </row>
    <row r="82" spans="2:15" ht="15" customHeight="1">
      <c r="B82" s="25" t="s">
        <v>6</v>
      </c>
      <c r="C82" s="97" t="s">
        <v>41</v>
      </c>
      <c r="D82" s="39">
        <v>313</v>
      </c>
      <c r="E82" s="18">
        <v>1</v>
      </c>
      <c r="F82" s="39">
        <v>499</v>
      </c>
      <c r="G82" s="18">
        <v>1</v>
      </c>
      <c r="H82" s="19">
        <v>-0.37274549098196397</v>
      </c>
      <c r="I82" s="39">
        <v>249</v>
      </c>
      <c r="J82" s="20">
        <v>0.25702811244979928</v>
      </c>
      <c r="K82" s="39">
        <v>800</v>
      </c>
      <c r="L82" s="18">
        <v>1</v>
      </c>
      <c r="M82" s="39">
        <v>1080</v>
      </c>
      <c r="N82" s="20">
        <v>1</v>
      </c>
      <c r="O82" s="22">
        <v>-0.2592592592592593</v>
      </c>
    </row>
    <row r="83" spans="2:15">
      <c r="B83" s="25" t="s">
        <v>69</v>
      </c>
      <c r="C83" s="97" t="s">
        <v>41</v>
      </c>
      <c r="D83" s="98">
        <v>1</v>
      </c>
      <c r="E83" s="18">
        <v>1</v>
      </c>
      <c r="F83" s="98">
        <v>1</v>
      </c>
      <c r="G83" s="18">
        <v>1</v>
      </c>
      <c r="H83" s="19">
        <v>0</v>
      </c>
      <c r="I83" s="98">
        <v>3</v>
      </c>
      <c r="J83" s="20">
        <v>-0.66666666666666674</v>
      </c>
      <c r="K83" s="98">
        <v>4</v>
      </c>
      <c r="L83" s="18">
        <v>1</v>
      </c>
      <c r="M83" s="98">
        <v>4</v>
      </c>
      <c r="N83" s="18">
        <v>1</v>
      </c>
      <c r="O83" s="22">
        <v>0</v>
      </c>
    </row>
    <row r="84" spans="2:15" ht="15" customHeight="1">
      <c r="B84" s="26"/>
      <c r="C84" s="101" t="s">
        <v>41</v>
      </c>
      <c r="D84" s="40">
        <v>501</v>
      </c>
      <c r="E84" s="13">
        <v>1</v>
      </c>
      <c r="F84" s="40">
        <v>745</v>
      </c>
      <c r="G84" s="13">
        <v>1</v>
      </c>
      <c r="H84" s="14">
        <v>-0.32751677852348993</v>
      </c>
      <c r="I84" s="40">
        <v>362</v>
      </c>
      <c r="J84" s="15">
        <v>0.38397790055248615</v>
      </c>
      <c r="K84" s="40">
        <v>1251</v>
      </c>
      <c r="L84" s="13">
        <v>1</v>
      </c>
      <c r="M84" s="40">
        <v>1624</v>
      </c>
      <c r="N84" s="13">
        <v>1</v>
      </c>
      <c r="O84" s="23">
        <v>-0.22967980295566504</v>
      </c>
    </row>
    <row r="85" spans="2:15">
      <c r="B85" s="36" t="s">
        <v>55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8"/>
  <sheetViews>
    <sheetView showGridLines="0" zoomScale="90" zoomScaleNormal="90" workbookViewId="0">
      <selection activeCell="Q16" sqref="Q16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43927</v>
      </c>
    </row>
    <row r="2" spans="2:15">
      <c r="B2" s="167" t="s">
        <v>30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24"/>
    </row>
    <row r="3" spans="2:15">
      <c r="B3" s="168" t="s">
        <v>31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37" t="s">
        <v>48</v>
      </c>
    </row>
    <row r="4" spans="2:15" ht="14.45" customHeight="1">
      <c r="B4" s="191" t="s">
        <v>32</v>
      </c>
      <c r="C4" s="191" t="s">
        <v>1</v>
      </c>
      <c r="D4" s="172" t="s">
        <v>98</v>
      </c>
      <c r="E4" s="163"/>
      <c r="F4" s="163"/>
      <c r="G4" s="163"/>
      <c r="H4" s="173"/>
      <c r="I4" s="163" t="s">
        <v>87</v>
      </c>
      <c r="J4" s="163"/>
      <c r="K4" s="172" t="s">
        <v>99</v>
      </c>
      <c r="L4" s="163"/>
      <c r="M4" s="163"/>
      <c r="N4" s="163"/>
      <c r="O4" s="173"/>
    </row>
    <row r="5" spans="2:15" ht="14.45" customHeight="1">
      <c r="B5" s="192"/>
      <c r="C5" s="192"/>
      <c r="D5" s="169" t="s">
        <v>100</v>
      </c>
      <c r="E5" s="170"/>
      <c r="F5" s="170"/>
      <c r="G5" s="170"/>
      <c r="H5" s="171"/>
      <c r="I5" s="170" t="s">
        <v>88</v>
      </c>
      <c r="J5" s="170"/>
      <c r="K5" s="169" t="s">
        <v>101</v>
      </c>
      <c r="L5" s="170"/>
      <c r="M5" s="170"/>
      <c r="N5" s="170"/>
      <c r="O5" s="171"/>
    </row>
    <row r="6" spans="2:15" ht="14.45" customHeight="1">
      <c r="B6" s="192"/>
      <c r="C6" s="190"/>
      <c r="D6" s="161">
        <v>2020</v>
      </c>
      <c r="E6" s="164"/>
      <c r="F6" s="174">
        <v>2019</v>
      </c>
      <c r="G6" s="174"/>
      <c r="H6" s="193" t="s">
        <v>33</v>
      </c>
      <c r="I6" s="195">
        <v>2020</v>
      </c>
      <c r="J6" s="161" t="s">
        <v>102</v>
      </c>
      <c r="K6" s="161">
        <v>2020</v>
      </c>
      <c r="L6" s="164"/>
      <c r="M6" s="174">
        <v>2019</v>
      </c>
      <c r="N6" s="164"/>
      <c r="O6" s="180" t="s">
        <v>33</v>
      </c>
    </row>
    <row r="7" spans="2:15" ht="15" customHeight="1">
      <c r="B7" s="197" t="s">
        <v>32</v>
      </c>
      <c r="C7" s="181" t="s">
        <v>35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97"/>
      <c r="C8" s="181"/>
      <c r="D8" s="157" t="s">
        <v>36</v>
      </c>
      <c r="E8" s="153" t="s">
        <v>2</v>
      </c>
      <c r="F8" s="156" t="s">
        <v>36</v>
      </c>
      <c r="G8" s="58" t="s">
        <v>2</v>
      </c>
      <c r="H8" s="183" t="s">
        <v>37</v>
      </c>
      <c r="I8" s="59" t="s">
        <v>36</v>
      </c>
      <c r="J8" s="185" t="s">
        <v>103</v>
      </c>
      <c r="K8" s="157" t="s">
        <v>36</v>
      </c>
      <c r="L8" s="57" t="s">
        <v>2</v>
      </c>
      <c r="M8" s="156" t="s">
        <v>36</v>
      </c>
      <c r="N8" s="57" t="s">
        <v>2</v>
      </c>
      <c r="O8" s="187" t="s">
        <v>37</v>
      </c>
    </row>
    <row r="9" spans="2:15" ht="15" customHeight="1">
      <c r="B9" s="198"/>
      <c r="C9" s="182"/>
      <c r="D9" s="154" t="s">
        <v>38</v>
      </c>
      <c r="E9" s="155" t="s">
        <v>39</v>
      </c>
      <c r="F9" s="55" t="s">
        <v>38</v>
      </c>
      <c r="G9" s="56" t="s">
        <v>39</v>
      </c>
      <c r="H9" s="184"/>
      <c r="I9" s="60" t="s">
        <v>38</v>
      </c>
      <c r="J9" s="186"/>
      <c r="K9" s="154" t="s">
        <v>38</v>
      </c>
      <c r="L9" s="155" t="s">
        <v>39</v>
      </c>
      <c r="M9" s="55" t="s">
        <v>38</v>
      </c>
      <c r="N9" s="155" t="s">
        <v>39</v>
      </c>
      <c r="O9" s="188"/>
    </row>
    <row r="10" spans="2:15">
      <c r="B10" s="76"/>
      <c r="C10" s="69" t="s">
        <v>13</v>
      </c>
      <c r="D10" s="86">
        <v>10</v>
      </c>
      <c r="E10" s="71">
        <v>0.5</v>
      </c>
      <c r="F10" s="87">
        <v>11</v>
      </c>
      <c r="G10" s="72">
        <v>0.28947368421052633</v>
      </c>
      <c r="H10" s="73">
        <v>-9.0909090909090939E-2</v>
      </c>
      <c r="I10" s="87">
        <v>10</v>
      </c>
      <c r="J10" s="75">
        <v>0</v>
      </c>
      <c r="K10" s="86">
        <v>38</v>
      </c>
      <c r="L10" s="71">
        <v>0.62295081967213117</v>
      </c>
      <c r="M10" s="87">
        <v>25</v>
      </c>
      <c r="N10" s="72">
        <v>0.28735632183908044</v>
      </c>
      <c r="O10" s="73">
        <v>0.52</v>
      </c>
    </row>
    <row r="11" spans="2:15">
      <c r="B11" s="76"/>
      <c r="C11" s="77" t="s">
        <v>16</v>
      </c>
      <c r="D11" s="88">
        <v>3</v>
      </c>
      <c r="E11" s="79">
        <v>0.15</v>
      </c>
      <c r="F11" s="89">
        <v>10</v>
      </c>
      <c r="G11" s="90">
        <v>0.26315789473684209</v>
      </c>
      <c r="H11" s="81">
        <v>-0.7</v>
      </c>
      <c r="I11" s="89">
        <v>2</v>
      </c>
      <c r="J11" s="91">
        <v>0.5</v>
      </c>
      <c r="K11" s="88">
        <v>13</v>
      </c>
      <c r="L11" s="79">
        <v>0.21311475409836064</v>
      </c>
      <c r="M11" s="89">
        <v>34</v>
      </c>
      <c r="N11" s="90">
        <v>0.39080459770114945</v>
      </c>
      <c r="O11" s="81">
        <v>-0.61764705882352944</v>
      </c>
    </row>
    <row r="12" spans="2:15">
      <c r="B12" s="76"/>
      <c r="C12" s="77" t="s">
        <v>21</v>
      </c>
      <c r="D12" s="88">
        <v>4</v>
      </c>
      <c r="E12" s="79">
        <v>0.2</v>
      </c>
      <c r="F12" s="89">
        <v>11</v>
      </c>
      <c r="G12" s="90">
        <v>0.28947368421052633</v>
      </c>
      <c r="H12" s="81">
        <v>-0.63636363636363635</v>
      </c>
      <c r="I12" s="89">
        <v>1</v>
      </c>
      <c r="J12" s="91">
        <v>3</v>
      </c>
      <c r="K12" s="88">
        <v>5</v>
      </c>
      <c r="L12" s="79">
        <v>8.1967213114754092E-2</v>
      </c>
      <c r="M12" s="89">
        <v>14</v>
      </c>
      <c r="N12" s="90">
        <v>0.16091954022988506</v>
      </c>
      <c r="O12" s="81">
        <v>-0.64285714285714279</v>
      </c>
    </row>
    <row r="13" spans="2:15">
      <c r="B13" s="76"/>
      <c r="C13" s="77" t="s">
        <v>4</v>
      </c>
      <c r="D13" s="88">
        <v>1</v>
      </c>
      <c r="E13" s="79">
        <v>0.05</v>
      </c>
      <c r="F13" s="89">
        <v>2</v>
      </c>
      <c r="G13" s="90">
        <v>5.2631578947368418E-2</v>
      </c>
      <c r="H13" s="81">
        <v>-0.5</v>
      </c>
      <c r="I13" s="89">
        <v>1</v>
      </c>
      <c r="J13" s="91">
        <v>0</v>
      </c>
      <c r="K13" s="88">
        <v>2</v>
      </c>
      <c r="L13" s="79">
        <v>3.2786885245901641E-2</v>
      </c>
      <c r="M13" s="89">
        <v>4</v>
      </c>
      <c r="N13" s="90">
        <v>4.5977011494252873E-2</v>
      </c>
      <c r="O13" s="81">
        <v>-0.5</v>
      </c>
    </row>
    <row r="14" spans="2:15">
      <c r="B14" s="118"/>
      <c r="C14" s="77" t="s">
        <v>53</v>
      </c>
      <c r="D14" s="88">
        <v>1</v>
      </c>
      <c r="E14" s="79">
        <v>0.05</v>
      </c>
      <c r="F14" s="89">
        <v>0</v>
      </c>
      <c r="G14" s="90">
        <v>0</v>
      </c>
      <c r="H14" s="81"/>
      <c r="I14" s="89">
        <v>0</v>
      </c>
      <c r="J14" s="91"/>
      <c r="K14" s="88">
        <v>1</v>
      </c>
      <c r="L14" s="79">
        <v>1.6393442622950821E-2</v>
      </c>
      <c r="M14" s="89">
        <v>1</v>
      </c>
      <c r="N14" s="90">
        <v>1.1494252873563218E-2</v>
      </c>
      <c r="O14" s="81">
        <v>0</v>
      </c>
    </row>
    <row r="15" spans="2:15">
      <c r="B15" s="76"/>
      <c r="C15" s="77" t="s">
        <v>104</v>
      </c>
      <c r="D15" s="88">
        <v>1</v>
      </c>
      <c r="E15" s="79">
        <v>0.05</v>
      </c>
      <c r="F15" s="89">
        <v>0</v>
      </c>
      <c r="G15" s="90">
        <v>0</v>
      </c>
      <c r="H15" s="81"/>
      <c r="I15" s="89">
        <v>0</v>
      </c>
      <c r="J15" s="91"/>
      <c r="K15" s="88">
        <v>1</v>
      </c>
      <c r="L15" s="79">
        <v>1.6393442622950821E-2</v>
      </c>
      <c r="M15" s="89">
        <v>0</v>
      </c>
      <c r="N15" s="90">
        <v>0</v>
      </c>
      <c r="O15" s="81"/>
    </row>
    <row r="16" spans="2:15">
      <c r="B16" s="76"/>
      <c r="C16" s="77" t="s">
        <v>22</v>
      </c>
      <c r="D16" s="88">
        <v>0</v>
      </c>
      <c r="E16" s="79">
        <v>0</v>
      </c>
      <c r="F16" s="89">
        <v>0</v>
      </c>
      <c r="G16" s="90">
        <v>0</v>
      </c>
      <c r="H16" s="81"/>
      <c r="I16" s="89">
        <v>0</v>
      </c>
      <c r="J16" s="91"/>
      <c r="K16" s="88">
        <v>1</v>
      </c>
      <c r="L16" s="79">
        <v>1.6393442622950821E-2</v>
      </c>
      <c r="M16" s="89">
        <v>3</v>
      </c>
      <c r="N16" s="90">
        <v>3.4482758620689655E-2</v>
      </c>
      <c r="O16" s="81">
        <v>-0.66666666666666674</v>
      </c>
    </row>
    <row r="17" spans="2:16">
      <c r="B17" s="128"/>
      <c r="C17" s="92" t="s">
        <v>40</v>
      </c>
      <c r="D17" s="93">
        <v>0</v>
      </c>
      <c r="E17" s="94">
        <v>0</v>
      </c>
      <c r="F17" s="93">
        <v>4</v>
      </c>
      <c r="G17" s="94">
        <v>0.10526315789473684</v>
      </c>
      <c r="H17" s="95">
        <v>-1</v>
      </c>
      <c r="I17" s="93">
        <v>0</v>
      </c>
      <c r="J17" s="94">
        <v>0</v>
      </c>
      <c r="K17" s="93">
        <v>0</v>
      </c>
      <c r="L17" s="94">
        <v>0</v>
      </c>
      <c r="M17" s="93">
        <v>6</v>
      </c>
      <c r="N17" s="94">
        <v>6.8965517241379309E-2</v>
      </c>
      <c r="O17" s="96">
        <v>-1</v>
      </c>
    </row>
    <row r="18" spans="2:16">
      <c r="B18" s="25" t="s">
        <v>49</v>
      </c>
      <c r="C18" s="97" t="s">
        <v>41</v>
      </c>
      <c r="D18" s="39">
        <v>20</v>
      </c>
      <c r="E18" s="18">
        <v>1</v>
      </c>
      <c r="F18" s="39">
        <v>38</v>
      </c>
      <c r="G18" s="18">
        <v>1</v>
      </c>
      <c r="H18" s="19">
        <v>-0.47368421052631582</v>
      </c>
      <c r="I18" s="39">
        <v>14</v>
      </c>
      <c r="J18" s="20">
        <v>0.4285714285714286</v>
      </c>
      <c r="K18" s="39">
        <v>61</v>
      </c>
      <c r="L18" s="18">
        <v>1</v>
      </c>
      <c r="M18" s="39">
        <v>87</v>
      </c>
      <c r="N18" s="20">
        <v>1</v>
      </c>
      <c r="O18" s="22">
        <v>-0.29885057471264365</v>
      </c>
    </row>
    <row r="19" spans="2:16">
      <c r="B19" s="76"/>
      <c r="C19" s="69" t="s">
        <v>3</v>
      </c>
      <c r="D19" s="86">
        <v>321</v>
      </c>
      <c r="E19" s="71">
        <v>0.21645313553607554</v>
      </c>
      <c r="F19" s="87">
        <v>593</v>
      </c>
      <c r="G19" s="72">
        <v>0.20108511359782977</v>
      </c>
      <c r="H19" s="73">
        <v>-0.45868465430016858</v>
      </c>
      <c r="I19" s="87">
        <v>409</v>
      </c>
      <c r="J19" s="75">
        <v>-0.21515892420537897</v>
      </c>
      <c r="K19" s="86">
        <v>1074</v>
      </c>
      <c r="L19" s="71">
        <v>0.23126614987080105</v>
      </c>
      <c r="M19" s="87">
        <v>1764</v>
      </c>
      <c r="N19" s="72">
        <v>0.23967391304347826</v>
      </c>
      <c r="O19" s="73">
        <v>-0.391156462585034</v>
      </c>
    </row>
    <row r="20" spans="2:16">
      <c r="B20" s="76"/>
      <c r="C20" s="77" t="s">
        <v>12</v>
      </c>
      <c r="D20" s="88">
        <v>324</v>
      </c>
      <c r="E20" s="79">
        <v>0.21847606203641268</v>
      </c>
      <c r="F20" s="89">
        <v>396</v>
      </c>
      <c r="G20" s="90">
        <v>0.13428280773143439</v>
      </c>
      <c r="H20" s="81">
        <v>-0.18181818181818177</v>
      </c>
      <c r="I20" s="89">
        <v>322</v>
      </c>
      <c r="J20" s="91">
        <v>6.2111801242235032E-3</v>
      </c>
      <c r="K20" s="88">
        <v>852</v>
      </c>
      <c r="L20" s="79">
        <v>0.1834625322997416</v>
      </c>
      <c r="M20" s="89">
        <v>1085</v>
      </c>
      <c r="N20" s="90">
        <v>0.14741847826086957</v>
      </c>
      <c r="O20" s="81">
        <v>-0.21474654377880187</v>
      </c>
    </row>
    <row r="21" spans="2:16">
      <c r="B21" s="76"/>
      <c r="C21" s="77" t="s">
        <v>4</v>
      </c>
      <c r="D21" s="88">
        <v>228</v>
      </c>
      <c r="E21" s="79">
        <v>0.15374241402562375</v>
      </c>
      <c r="F21" s="89">
        <v>471</v>
      </c>
      <c r="G21" s="90">
        <v>0.15971515768056968</v>
      </c>
      <c r="H21" s="81">
        <v>-0.51592356687898089</v>
      </c>
      <c r="I21" s="89">
        <v>287</v>
      </c>
      <c r="J21" s="91">
        <v>-0.20557491289198604</v>
      </c>
      <c r="K21" s="88">
        <v>775</v>
      </c>
      <c r="L21" s="79">
        <v>0.16688199827734712</v>
      </c>
      <c r="M21" s="89">
        <v>1295</v>
      </c>
      <c r="N21" s="90">
        <v>0.17595108695652173</v>
      </c>
      <c r="O21" s="81">
        <v>-0.40154440154440152</v>
      </c>
    </row>
    <row r="22" spans="2:16">
      <c r="B22" s="76"/>
      <c r="C22" s="77" t="s">
        <v>14</v>
      </c>
      <c r="D22" s="88">
        <v>244</v>
      </c>
      <c r="E22" s="79">
        <v>0.16453135536075522</v>
      </c>
      <c r="F22" s="89">
        <v>706</v>
      </c>
      <c r="G22" s="90">
        <v>0.23940318752119363</v>
      </c>
      <c r="H22" s="81">
        <v>-0.65439093484419264</v>
      </c>
      <c r="I22" s="89">
        <v>361</v>
      </c>
      <c r="J22" s="91">
        <v>-0.32409972299168976</v>
      </c>
      <c r="K22" s="88">
        <v>768</v>
      </c>
      <c r="L22" s="79">
        <v>0.16537467700258399</v>
      </c>
      <c r="M22" s="89">
        <v>1511</v>
      </c>
      <c r="N22" s="90">
        <v>0.20529891304347825</v>
      </c>
      <c r="O22" s="81">
        <v>-0.49172733289212445</v>
      </c>
    </row>
    <row r="23" spans="2:16">
      <c r="B23" s="118"/>
      <c r="C23" s="77" t="s">
        <v>13</v>
      </c>
      <c r="D23" s="88">
        <v>177</v>
      </c>
      <c r="E23" s="79">
        <v>0.11935266351989211</v>
      </c>
      <c r="F23" s="89">
        <v>527</v>
      </c>
      <c r="G23" s="90">
        <v>0.1787046456425907</v>
      </c>
      <c r="H23" s="81">
        <v>-0.66413662239089177</v>
      </c>
      <c r="I23" s="89">
        <v>223</v>
      </c>
      <c r="J23" s="91">
        <v>-0.20627802690582964</v>
      </c>
      <c r="K23" s="88">
        <v>587</v>
      </c>
      <c r="L23" s="79">
        <v>0.12639965546942292</v>
      </c>
      <c r="M23" s="89">
        <v>1067</v>
      </c>
      <c r="N23" s="90">
        <v>0.14497282608695652</v>
      </c>
      <c r="O23" s="81">
        <v>-0.44985941893158388</v>
      </c>
    </row>
    <row r="24" spans="2:16">
      <c r="B24" s="76"/>
      <c r="C24" s="77" t="s">
        <v>16</v>
      </c>
      <c r="D24" s="88">
        <v>111</v>
      </c>
      <c r="E24" s="79">
        <v>7.4848280512474719E-2</v>
      </c>
      <c r="F24" s="89">
        <v>106</v>
      </c>
      <c r="G24" s="90">
        <v>3.5944387928111221E-2</v>
      </c>
      <c r="H24" s="81">
        <v>4.7169811320754818E-2</v>
      </c>
      <c r="I24" s="89">
        <v>86</v>
      </c>
      <c r="J24" s="91">
        <v>0.29069767441860472</v>
      </c>
      <c r="K24" s="88">
        <v>311</v>
      </c>
      <c r="L24" s="79">
        <v>6.6968130921619295E-2</v>
      </c>
      <c r="M24" s="89">
        <v>246</v>
      </c>
      <c r="N24" s="90">
        <v>3.3423913043478262E-2</v>
      </c>
      <c r="O24" s="81">
        <v>0.2642276422764227</v>
      </c>
    </row>
    <row r="25" spans="2:16">
      <c r="B25" s="76"/>
      <c r="C25" s="77" t="s">
        <v>15</v>
      </c>
      <c r="D25" s="88">
        <v>63</v>
      </c>
      <c r="E25" s="79">
        <v>4.248145650708024E-2</v>
      </c>
      <c r="F25" s="89">
        <v>141</v>
      </c>
      <c r="G25" s="90">
        <v>4.7812817904374368E-2</v>
      </c>
      <c r="H25" s="81">
        <v>-0.55319148936170215</v>
      </c>
      <c r="I25" s="89">
        <v>107</v>
      </c>
      <c r="J25" s="91">
        <v>-0.41121495327102808</v>
      </c>
      <c r="K25" s="88">
        <v>223</v>
      </c>
      <c r="L25" s="79">
        <v>4.8018949181739878E-2</v>
      </c>
      <c r="M25" s="89">
        <v>348</v>
      </c>
      <c r="N25" s="90">
        <v>4.7282608695652172E-2</v>
      </c>
      <c r="O25" s="81">
        <v>-0.35919540229885061</v>
      </c>
    </row>
    <row r="26" spans="2:16">
      <c r="B26" s="76"/>
      <c r="C26" s="77" t="s">
        <v>53</v>
      </c>
      <c r="D26" s="88">
        <v>6</v>
      </c>
      <c r="E26" s="79">
        <v>4.045853000674309E-3</v>
      </c>
      <c r="F26" s="89">
        <v>1</v>
      </c>
      <c r="G26" s="90">
        <v>3.3909799932180403E-4</v>
      </c>
      <c r="H26" s="81">
        <v>5</v>
      </c>
      <c r="I26" s="89">
        <v>1</v>
      </c>
      <c r="J26" s="91">
        <v>5</v>
      </c>
      <c r="K26" s="88">
        <v>15</v>
      </c>
      <c r="L26" s="79">
        <v>3.2299741602067182E-3</v>
      </c>
      <c r="M26" s="89">
        <v>26</v>
      </c>
      <c r="N26" s="90">
        <v>3.5326086956521739E-3</v>
      </c>
      <c r="O26" s="81">
        <v>-0.42307692307692313</v>
      </c>
    </row>
    <row r="27" spans="2:16">
      <c r="B27" s="76"/>
      <c r="C27" s="77" t="s">
        <v>82</v>
      </c>
      <c r="D27" s="88">
        <v>2</v>
      </c>
      <c r="E27" s="79">
        <v>1.3486176668914363E-3</v>
      </c>
      <c r="F27" s="89">
        <v>0</v>
      </c>
      <c r="G27" s="90">
        <v>0</v>
      </c>
      <c r="H27" s="81"/>
      <c r="I27" s="89">
        <v>4</v>
      </c>
      <c r="J27" s="91">
        <v>-0.5</v>
      </c>
      <c r="K27" s="88">
        <v>14</v>
      </c>
      <c r="L27" s="79">
        <v>3.0146425495262705E-3</v>
      </c>
      <c r="M27" s="89">
        <v>0</v>
      </c>
      <c r="N27" s="90">
        <v>0</v>
      </c>
      <c r="O27" s="81"/>
    </row>
    <row r="28" spans="2:16">
      <c r="B28" s="128"/>
      <c r="C28" s="92" t="s">
        <v>83</v>
      </c>
      <c r="D28" s="93">
        <v>3</v>
      </c>
      <c r="E28" s="105">
        <v>2.0229265003371545E-3</v>
      </c>
      <c r="F28" s="140">
        <v>0</v>
      </c>
      <c r="G28" s="106">
        <v>0</v>
      </c>
      <c r="H28" s="107"/>
      <c r="I28" s="140">
        <v>0</v>
      </c>
      <c r="J28" s="109"/>
      <c r="K28" s="93">
        <v>11</v>
      </c>
      <c r="L28" s="105">
        <v>2.3686477174849267E-3</v>
      </c>
      <c r="M28" s="140">
        <v>4</v>
      </c>
      <c r="N28" s="106">
        <v>5.4347826086956522E-4</v>
      </c>
      <c r="O28" s="107">
        <v>1.75</v>
      </c>
    </row>
    <row r="29" spans="2:16">
      <c r="B29" s="138"/>
      <c r="C29" s="92" t="s">
        <v>40</v>
      </c>
      <c r="D29" s="93">
        <v>4</v>
      </c>
      <c r="E29" s="94">
        <v>2.6972353337828725E-3</v>
      </c>
      <c r="F29" s="93">
        <v>8</v>
      </c>
      <c r="G29" s="99">
        <v>2.7127839945744322E-3</v>
      </c>
      <c r="H29" s="95">
        <v>-0.5</v>
      </c>
      <c r="I29" s="93">
        <v>6</v>
      </c>
      <c r="J29" s="100">
        <v>-0.33333333333333337</v>
      </c>
      <c r="K29" s="93">
        <v>14</v>
      </c>
      <c r="L29" s="99">
        <v>3.0146425495262705E-3</v>
      </c>
      <c r="M29" s="93">
        <v>14</v>
      </c>
      <c r="N29" s="99">
        <v>1.9021739130434783E-3</v>
      </c>
      <c r="O29" s="96">
        <v>0</v>
      </c>
    </row>
    <row r="30" spans="2:16">
      <c r="B30" s="25" t="s">
        <v>50</v>
      </c>
      <c r="C30" s="97" t="s">
        <v>41</v>
      </c>
      <c r="D30" s="39">
        <v>1483</v>
      </c>
      <c r="E30" s="18">
        <v>1</v>
      </c>
      <c r="F30" s="39">
        <v>2949</v>
      </c>
      <c r="G30" s="18">
        <v>1</v>
      </c>
      <c r="H30" s="19">
        <v>-0.49711766700576465</v>
      </c>
      <c r="I30" s="39">
        <v>1806</v>
      </c>
      <c r="J30" s="20">
        <v>-0.17884828349944626</v>
      </c>
      <c r="K30" s="39">
        <v>4644</v>
      </c>
      <c r="L30" s="18">
        <v>1</v>
      </c>
      <c r="M30" s="39">
        <v>7360</v>
      </c>
      <c r="N30" s="20">
        <v>1</v>
      </c>
      <c r="O30" s="22">
        <v>-0.36902173913043479</v>
      </c>
    </row>
    <row r="31" spans="2:16">
      <c r="B31" s="25" t="s">
        <v>69</v>
      </c>
      <c r="C31" s="97" t="s">
        <v>41</v>
      </c>
      <c r="D31" s="98">
        <v>1</v>
      </c>
      <c r="E31" s="18">
        <v>1</v>
      </c>
      <c r="F31" s="98">
        <v>2</v>
      </c>
      <c r="G31" s="18">
        <v>1</v>
      </c>
      <c r="H31" s="19">
        <v>-0.5</v>
      </c>
      <c r="I31" s="98">
        <v>4</v>
      </c>
      <c r="J31" s="18">
        <v>-0.75</v>
      </c>
      <c r="K31" s="98">
        <v>5</v>
      </c>
      <c r="L31" s="18">
        <v>1</v>
      </c>
      <c r="M31" s="98">
        <v>6</v>
      </c>
      <c r="N31" s="18">
        <v>1</v>
      </c>
      <c r="O31" s="22">
        <v>-0.16666666666666663</v>
      </c>
      <c r="P31" s="28"/>
    </row>
    <row r="32" spans="2:16">
      <c r="B32" s="26"/>
      <c r="C32" s="101" t="s">
        <v>41</v>
      </c>
      <c r="D32" s="40">
        <v>1504</v>
      </c>
      <c r="E32" s="13">
        <v>1</v>
      </c>
      <c r="F32" s="40">
        <v>2989</v>
      </c>
      <c r="G32" s="13">
        <v>1</v>
      </c>
      <c r="H32" s="14">
        <v>-0.49682167949146872</v>
      </c>
      <c r="I32" s="40">
        <v>1824</v>
      </c>
      <c r="J32" s="15">
        <v>-0.17543859649122806</v>
      </c>
      <c r="K32" s="40">
        <v>4710</v>
      </c>
      <c r="L32" s="13">
        <v>1</v>
      </c>
      <c r="M32" s="40">
        <v>7453</v>
      </c>
      <c r="N32" s="13">
        <v>1</v>
      </c>
      <c r="O32" s="23">
        <v>-0.36803971555078496</v>
      </c>
      <c r="P32" s="28"/>
    </row>
    <row r="33" spans="2:15" ht="14.45" customHeight="1">
      <c r="B33" t="s">
        <v>65</v>
      </c>
    </row>
    <row r="34" spans="2:15">
      <c r="B34" s="16" t="s">
        <v>66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7" t="s">
        <v>51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24"/>
    </row>
    <row r="38" spans="2:15">
      <c r="B38" s="168" t="s">
        <v>52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9" t="s">
        <v>48</v>
      </c>
    </row>
    <row r="39" spans="2:15" ht="14.45" customHeight="1">
      <c r="B39" s="191" t="s">
        <v>32</v>
      </c>
      <c r="C39" s="191" t="s">
        <v>1</v>
      </c>
      <c r="D39" s="172" t="s">
        <v>98</v>
      </c>
      <c r="E39" s="163"/>
      <c r="F39" s="163"/>
      <c r="G39" s="163"/>
      <c r="H39" s="173"/>
      <c r="I39" s="163" t="s">
        <v>87</v>
      </c>
      <c r="J39" s="163"/>
      <c r="K39" s="172" t="s">
        <v>99</v>
      </c>
      <c r="L39" s="163"/>
      <c r="M39" s="163"/>
      <c r="N39" s="163"/>
      <c r="O39" s="173"/>
    </row>
    <row r="40" spans="2:15" ht="14.45" customHeight="1">
      <c r="B40" s="192"/>
      <c r="C40" s="192"/>
      <c r="D40" s="169" t="s">
        <v>100</v>
      </c>
      <c r="E40" s="170"/>
      <c r="F40" s="170"/>
      <c r="G40" s="170"/>
      <c r="H40" s="171"/>
      <c r="I40" s="170" t="s">
        <v>88</v>
      </c>
      <c r="J40" s="170"/>
      <c r="K40" s="169" t="s">
        <v>101</v>
      </c>
      <c r="L40" s="170"/>
      <c r="M40" s="170"/>
      <c r="N40" s="170"/>
      <c r="O40" s="171"/>
    </row>
    <row r="41" spans="2:15" ht="14.45" customHeight="1">
      <c r="B41" s="192"/>
      <c r="C41" s="190"/>
      <c r="D41" s="161">
        <v>2020</v>
      </c>
      <c r="E41" s="164"/>
      <c r="F41" s="174">
        <v>2019</v>
      </c>
      <c r="G41" s="174"/>
      <c r="H41" s="193" t="s">
        <v>33</v>
      </c>
      <c r="I41" s="195">
        <v>2020</v>
      </c>
      <c r="J41" s="161" t="s">
        <v>102</v>
      </c>
      <c r="K41" s="161">
        <v>2020</v>
      </c>
      <c r="L41" s="164"/>
      <c r="M41" s="174">
        <v>2019</v>
      </c>
      <c r="N41" s="164"/>
      <c r="O41" s="180" t="s">
        <v>33</v>
      </c>
    </row>
    <row r="42" spans="2:15" ht="14.45" customHeight="1">
      <c r="B42" s="197" t="s">
        <v>32</v>
      </c>
      <c r="C42" s="181" t="s">
        <v>35</v>
      </c>
      <c r="D42" s="165"/>
      <c r="E42" s="166"/>
      <c r="F42" s="175"/>
      <c r="G42" s="175"/>
      <c r="H42" s="194"/>
      <c r="I42" s="196"/>
      <c r="J42" s="162"/>
      <c r="K42" s="165"/>
      <c r="L42" s="166"/>
      <c r="M42" s="175"/>
      <c r="N42" s="166"/>
      <c r="O42" s="180"/>
    </row>
    <row r="43" spans="2:15" ht="14.45" customHeight="1">
      <c r="B43" s="197"/>
      <c r="C43" s="181"/>
      <c r="D43" s="157" t="s">
        <v>36</v>
      </c>
      <c r="E43" s="153" t="s">
        <v>2</v>
      </c>
      <c r="F43" s="156" t="s">
        <v>36</v>
      </c>
      <c r="G43" s="58" t="s">
        <v>2</v>
      </c>
      <c r="H43" s="183" t="s">
        <v>37</v>
      </c>
      <c r="I43" s="59" t="s">
        <v>36</v>
      </c>
      <c r="J43" s="185" t="s">
        <v>103</v>
      </c>
      <c r="K43" s="157" t="s">
        <v>36</v>
      </c>
      <c r="L43" s="57" t="s">
        <v>2</v>
      </c>
      <c r="M43" s="156" t="s">
        <v>36</v>
      </c>
      <c r="N43" s="57" t="s">
        <v>2</v>
      </c>
      <c r="O43" s="187" t="s">
        <v>37</v>
      </c>
    </row>
    <row r="44" spans="2:15" ht="14.45" customHeight="1">
      <c r="B44" s="198"/>
      <c r="C44" s="182"/>
      <c r="D44" s="154" t="s">
        <v>38</v>
      </c>
      <c r="E44" s="155" t="s">
        <v>39</v>
      </c>
      <c r="F44" s="55" t="s">
        <v>38</v>
      </c>
      <c r="G44" s="56" t="s">
        <v>39</v>
      </c>
      <c r="H44" s="184"/>
      <c r="I44" s="60" t="s">
        <v>38</v>
      </c>
      <c r="J44" s="186"/>
      <c r="K44" s="154" t="s">
        <v>38</v>
      </c>
      <c r="L44" s="155" t="s">
        <v>39</v>
      </c>
      <c r="M44" s="55" t="s">
        <v>38</v>
      </c>
      <c r="N44" s="155" t="s">
        <v>39</v>
      </c>
      <c r="O44" s="188"/>
    </row>
    <row r="45" spans="2:15">
      <c r="B45" s="25" t="s">
        <v>49</v>
      </c>
      <c r="C45" s="97" t="s">
        <v>41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240</v>
      </c>
      <c r="E46" s="71">
        <v>0.23928215353938184</v>
      </c>
      <c r="F46" s="87">
        <v>491</v>
      </c>
      <c r="G46" s="72">
        <v>0.21890325456977264</v>
      </c>
      <c r="H46" s="73">
        <v>-0.51120162932790225</v>
      </c>
      <c r="I46" s="87">
        <v>372</v>
      </c>
      <c r="J46" s="75">
        <v>-0.35483870967741937</v>
      </c>
      <c r="K46" s="86">
        <v>917</v>
      </c>
      <c r="L46" s="71">
        <v>0.26518218623481782</v>
      </c>
      <c r="M46" s="87">
        <v>1513</v>
      </c>
      <c r="N46" s="72">
        <v>0.25965333790973055</v>
      </c>
      <c r="O46" s="73">
        <v>-0.39391936549900863</v>
      </c>
    </row>
    <row r="47" spans="2:15">
      <c r="B47" s="76"/>
      <c r="C47" s="77" t="s">
        <v>12</v>
      </c>
      <c r="D47" s="88">
        <v>262</v>
      </c>
      <c r="E47" s="79">
        <v>0.2612163509471585</v>
      </c>
      <c r="F47" s="89">
        <v>318</v>
      </c>
      <c r="G47" s="90">
        <v>0.14177440927329468</v>
      </c>
      <c r="H47" s="81">
        <v>-0.17610062893081757</v>
      </c>
      <c r="I47" s="89">
        <v>289</v>
      </c>
      <c r="J47" s="91">
        <v>-9.3425605536332168E-2</v>
      </c>
      <c r="K47" s="88">
        <v>733</v>
      </c>
      <c r="L47" s="79">
        <v>0.21197223828802778</v>
      </c>
      <c r="M47" s="89">
        <v>956</v>
      </c>
      <c r="N47" s="90">
        <v>0.16406384074137634</v>
      </c>
      <c r="O47" s="81">
        <v>-0.23326359832635979</v>
      </c>
    </row>
    <row r="48" spans="2:15" ht="15" customHeight="1">
      <c r="B48" s="76"/>
      <c r="C48" s="77" t="s">
        <v>14</v>
      </c>
      <c r="D48" s="88">
        <v>185</v>
      </c>
      <c r="E48" s="79">
        <v>0.18444666001994017</v>
      </c>
      <c r="F48" s="89">
        <v>619</v>
      </c>
      <c r="G48" s="90">
        <v>0.27596968345965223</v>
      </c>
      <c r="H48" s="81">
        <v>-0.70113085621970916</v>
      </c>
      <c r="I48" s="89">
        <v>298</v>
      </c>
      <c r="J48" s="91">
        <v>-0.37919463087248317</v>
      </c>
      <c r="K48" s="88">
        <v>610</v>
      </c>
      <c r="L48" s="79">
        <v>0.17640254482359746</v>
      </c>
      <c r="M48" s="89">
        <v>1317</v>
      </c>
      <c r="N48" s="90">
        <v>0.22601681825982495</v>
      </c>
      <c r="O48" s="81">
        <v>-0.53682611996962792</v>
      </c>
    </row>
    <row r="49" spans="2:15">
      <c r="B49" s="76"/>
      <c r="C49" s="77" t="s">
        <v>4</v>
      </c>
      <c r="D49" s="88">
        <v>132</v>
      </c>
      <c r="E49" s="79">
        <v>0.13160518444666003</v>
      </c>
      <c r="F49" s="89">
        <v>277</v>
      </c>
      <c r="G49" s="90">
        <v>0.12349531876950513</v>
      </c>
      <c r="H49" s="81">
        <v>-0.52346570397111913</v>
      </c>
      <c r="I49" s="89">
        <v>201</v>
      </c>
      <c r="J49" s="91">
        <v>-0.34328358208955223</v>
      </c>
      <c r="K49" s="88">
        <v>517</v>
      </c>
      <c r="L49" s="79">
        <v>0.1495083863504916</v>
      </c>
      <c r="M49" s="89">
        <v>926</v>
      </c>
      <c r="N49" s="90">
        <v>0.15891539385618672</v>
      </c>
      <c r="O49" s="81">
        <v>-0.44168466522678185</v>
      </c>
    </row>
    <row r="50" spans="2:15" ht="15" customHeight="1">
      <c r="B50" s="118"/>
      <c r="C50" s="77" t="s">
        <v>13</v>
      </c>
      <c r="D50" s="88">
        <v>108</v>
      </c>
      <c r="E50" s="79">
        <v>0.10767696909272183</v>
      </c>
      <c r="F50" s="89">
        <v>413</v>
      </c>
      <c r="G50" s="90">
        <v>0.18412839946500223</v>
      </c>
      <c r="H50" s="81">
        <v>-0.73849878934624691</v>
      </c>
      <c r="I50" s="89">
        <v>167</v>
      </c>
      <c r="J50" s="91">
        <v>-0.3532934131736527</v>
      </c>
      <c r="K50" s="88">
        <v>381</v>
      </c>
      <c r="L50" s="79">
        <v>0.1101792943898207</v>
      </c>
      <c r="M50" s="89">
        <v>816</v>
      </c>
      <c r="N50" s="90">
        <v>0.14003775527715806</v>
      </c>
      <c r="O50" s="81">
        <v>-0.53308823529411764</v>
      </c>
    </row>
    <row r="51" spans="2:15">
      <c r="B51" s="76"/>
      <c r="C51" s="77" t="s">
        <v>15</v>
      </c>
      <c r="D51" s="88">
        <v>47</v>
      </c>
      <c r="E51" s="79">
        <v>4.6859421734795612E-2</v>
      </c>
      <c r="F51" s="89">
        <v>110</v>
      </c>
      <c r="G51" s="90">
        <v>4.9041462327240305E-2</v>
      </c>
      <c r="H51" s="81">
        <v>-0.57272727272727275</v>
      </c>
      <c r="I51" s="89">
        <v>93</v>
      </c>
      <c r="J51" s="91">
        <v>-0.4946236559139785</v>
      </c>
      <c r="K51" s="88">
        <v>178</v>
      </c>
      <c r="L51" s="79">
        <v>5.1474840948525162E-2</v>
      </c>
      <c r="M51" s="89">
        <v>257</v>
      </c>
      <c r="N51" s="90">
        <v>4.4105028316457871E-2</v>
      </c>
      <c r="O51" s="81">
        <v>-0.30739299610894943</v>
      </c>
    </row>
    <row r="52" spans="2:15">
      <c r="B52" s="76"/>
      <c r="C52" s="77" t="s">
        <v>16</v>
      </c>
      <c r="D52" s="88">
        <v>27</v>
      </c>
      <c r="E52" s="79">
        <v>2.6919242273180457E-2</v>
      </c>
      <c r="F52" s="89">
        <v>15</v>
      </c>
      <c r="G52" s="90">
        <v>6.6874721355327689E-3</v>
      </c>
      <c r="H52" s="81">
        <v>0.8</v>
      </c>
      <c r="I52" s="89">
        <v>32</v>
      </c>
      <c r="J52" s="91">
        <v>-0.15625</v>
      </c>
      <c r="K52" s="88">
        <v>103</v>
      </c>
      <c r="L52" s="79">
        <v>2.9786003470213998E-2</v>
      </c>
      <c r="M52" s="89">
        <v>42</v>
      </c>
      <c r="N52" s="90">
        <v>7.2078256392654879E-3</v>
      </c>
      <c r="O52" s="81">
        <v>1.4523809523809526</v>
      </c>
    </row>
    <row r="53" spans="2:15">
      <c r="B53" s="76"/>
      <c r="C53" s="77" t="s">
        <v>82</v>
      </c>
      <c r="D53" s="88">
        <v>2</v>
      </c>
      <c r="E53" s="79">
        <v>1.9940179461615153E-3</v>
      </c>
      <c r="F53" s="89">
        <v>0</v>
      </c>
      <c r="G53" s="90">
        <v>0</v>
      </c>
      <c r="H53" s="81"/>
      <c r="I53" s="89">
        <v>4</v>
      </c>
      <c r="J53" s="91">
        <v>-0.5</v>
      </c>
      <c r="K53" s="88">
        <v>14</v>
      </c>
      <c r="L53" s="79">
        <v>4.048582995951417E-3</v>
      </c>
      <c r="M53" s="89">
        <v>0</v>
      </c>
      <c r="N53" s="90">
        <v>0</v>
      </c>
      <c r="O53" s="81"/>
    </row>
    <row r="54" spans="2:15">
      <c r="B54" s="138"/>
      <c r="C54" s="92" t="s">
        <v>40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5</v>
      </c>
      <c r="J54" s="100">
        <v>-1</v>
      </c>
      <c r="K54" s="93">
        <v>5</v>
      </c>
      <c r="L54" s="99">
        <v>1.4459224985540775E-3</v>
      </c>
      <c r="M54" s="93">
        <v>0</v>
      </c>
      <c r="N54" s="99">
        <v>0</v>
      </c>
      <c r="O54" s="96"/>
    </row>
    <row r="55" spans="2:15">
      <c r="B55" s="25" t="s">
        <v>50</v>
      </c>
      <c r="C55" s="97" t="s">
        <v>41</v>
      </c>
      <c r="D55" s="39">
        <v>1003</v>
      </c>
      <c r="E55" s="18">
        <v>1</v>
      </c>
      <c r="F55" s="39">
        <v>2243</v>
      </c>
      <c r="G55" s="18">
        <v>1</v>
      </c>
      <c r="H55" s="19">
        <v>-0.55283102987070887</v>
      </c>
      <c r="I55" s="39">
        <v>1461</v>
      </c>
      <c r="J55" s="20">
        <v>-0.31348391512662555</v>
      </c>
      <c r="K55" s="39">
        <v>3458</v>
      </c>
      <c r="L55" s="18">
        <v>1</v>
      </c>
      <c r="M55" s="39">
        <v>5827</v>
      </c>
      <c r="N55" s="20">
        <v>1</v>
      </c>
      <c r="O55" s="22">
        <v>-0.40655568903380812</v>
      </c>
    </row>
    <row r="56" spans="2:15">
      <c r="B56" s="25" t="s">
        <v>69</v>
      </c>
      <c r="C56" s="97" t="s">
        <v>41</v>
      </c>
      <c r="D56" s="39">
        <v>0</v>
      </c>
      <c r="E56" s="18">
        <v>1</v>
      </c>
      <c r="F56" s="39">
        <v>1</v>
      </c>
      <c r="G56" s="18">
        <v>1</v>
      </c>
      <c r="H56" s="19">
        <v>-1</v>
      </c>
      <c r="I56" s="39">
        <v>1</v>
      </c>
      <c r="J56" s="18">
        <v>-1</v>
      </c>
      <c r="K56" s="39">
        <v>1</v>
      </c>
      <c r="L56" s="18">
        <v>1</v>
      </c>
      <c r="M56" s="39">
        <v>2</v>
      </c>
      <c r="N56" s="18">
        <v>1</v>
      </c>
      <c r="O56" s="22">
        <v>-0.5</v>
      </c>
    </row>
    <row r="57" spans="2:15">
      <c r="B57" s="26"/>
      <c r="C57" s="101" t="s">
        <v>41</v>
      </c>
      <c r="D57" s="40">
        <v>1003</v>
      </c>
      <c r="E57" s="13">
        <v>1</v>
      </c>
      <c r="F57" s="40">
        <v>2244</v>
      </c>
      <c r="G57" s="13">
        <v>1</v>
      </c>
      <c r="H57" s="14">
        <v>-0.55303030303030298</v>
      </c>
      <c r="I57" s="40">
        <v>1462</v>
      </c>
      <c r="J57" s="15">
        <v>-0.31395348837209303</v>
      </c>
      <c r="K57" s="40">
        <v>3459</v>
      </c>
      <c r="L57" s="13">
        <v>1</v>
      </c>
      <c r="M57" s="40">
        <v>5829</v>
      </c>
      <c r="N57" s="13">
        <v>1</v>
      </c>
      <c r="O57" s="23">
        <v>-0.40658775090066912</v>
      </c>
    </row>
    <row r="58" spans="2:15">
      <c r="B58" s="61" t="s">
        <v>65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66</v>
      </c>
    </row>
    <row r="61" spans="2:15">
      <c r="B61" s="204" t="s">
        <v>63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18"/>
    </row>
    <row r="62" spans="2:15">
      <c r="B62" s="205" t="s">
        <v>111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19" t="s">
        <v>48</v>
      </c>
    </row>
    <row r="63" spans="2:15">
      <c r="B63" s="191" t="s">
        <v>32</v>
      </c>
      <c r="C63" s="191" t="s">
        <v>1</v>
      </c>
      <c r="D63" s="172" t="s">
        <v>98</v>
      </c>
      <c r="E63" s="163"/>
      <c r="F63" s="163"/>
      <c r="G63" s="163"/>
      <c r="H63" s="173"/>
      <c r="I63" s="163" t="s">
        <v>87</v>
      </c>
      <c r="J63" s="163"/>
      <c r="K63" s="172" t="s">
        <v>99</v>
      </c>
      <c r="L63" s="163"/>
      <c r="M63" s="163"/>
      <c r="N63" s="163"/>
      <c r="O63" s="173"/>
    </row>
    <row r="64" spans="2:15">
      <c r="B64" s="192"/>
      <c r="C64" s="192"/>
      <c r="D64" s="169" t="s">
        <v>100</v>
      </c>
      <c r="E64" s="170"/>
      <c r="F64" s="170"/>
      <c r="G64" s="170"/>
      <c r="H64" s="171"/>
      <c r="I64" s="170" t="s">
        <v>88</v>
      </c>
      <c r="J64" s="170"/>
      <c r="K64" s="169" t="s">
        <v>101</v>
      </c>
      <c r="L64" s="170"/>
      <c r="M64" s="170"/>
      <c r="N64" s="170"/>
      <c r="O64" s="171"/>
    </row>
    <row r="65" spans="2:15">
      <c r="B65" s="192"/>
      <c r="C65" s="190"/>
      <c r="D65" s="161">
        <v>2020</v>
      </c>
      <c r="E65" s="164"/>
      <c r="F65" s="174">
        <v>2019</v>
      </c>
      <c r="G65" s="174"/>
      <c r="H65" s="193" t="s">
        <v>33</v>
      </c>
      <c r="I65" s="195">
        <v>2020</v>
      </c>
      <c r="J65" s="161" t="s">
        <v>102</v>
      </c>
      <c r="K65" s="161">
        <v>2020</v>
      </c>
      <c r="L65" s="164"/>
      <c r="M65" s="174">
        <v>2019</v>
      </c>
      <c r="N65" s="164"/>
      <c r="O65" s="180" t="s">
        <v>33</v>
      </c>
    </row>
    <row r="66" spans="2:15">
      <c r="B66" s="197" t="s">
        <v>32</v>
      </c>
      <c r="C66" s="181" t="s">
        <v>35</v>
      </c>
      <c r="D66" s="165"/>
      <c r="E66" s="166"/>
      <c r="F66" s="175"/>
      <c r="G66" s="175"/>
      <c r="H66" s="194"/>
      <c r="I66" s="196"/>
      <c r="J66" s="162"/>
      <c r="K66" s="165"/>
      <c r="L66" s="166"/>
      <c r="M66" s="175"/>
      <c r="N66" s="166"/>
      <c r="O66" s="180"/>
    </row>
    <row r="67" spans="2:15">
      <c r="B67" s="197"/>
      <c r="C67" s="181"/>
      <c r="D67" s="157" t="s">
        <v>36</v>
      </c>
      <c r="E67" s="153" t="s">
        <v>2</v>
      </c>
      <c r="F67" s="156" t="s">
        <v>36</v>
      </c>
      <c r="G67" s="58" t="s">
        <v>2</v>
      </c>
      <c r="H67" s="183" t="s">
        <v>37</v>
      </c>
      <c r="I67" s="59" t="s">
        <v>36</v>
      </c>
      <c r="J67" s="185" t="s">
        <v>103</v>
      </c>
      <c r="K67" s="157" t="s">
        <v>36</v>
      </c>
      <c r="L67" s="57" t="s">
        <v>2</v>
      </c>
      <c r="M67" s="156" t="s">
        <v>36</v>
      </c>
      <c r="N67" s="57" t="s">
        <v>2</v>
      </c>
      <c r="O67" s="187" t="s">
        <v>37</v>
      </c>
    </row>
    <row r="68" spans="2:15" ht="25.5">
      <c r="B68" s="198"/>
      <c r="C68" s="182"/>
      <c r="D68" s="154" t="s">
        <v>38</v>
      </c>
      <c r="E68" s="155" t="s">
        <v>39</v>
      </c>
      <c r="F68" s="55" t="s">
        <v>38</v>
      </c>
      <c r="G68" s="56" t="s">
        <v>39</v>
      </c>
      <c r="H68" s="184"/>
      <c r="I68" s="60" t="s">
        <v>38</v>
      </c>
      <c r="J68" s="186"/>
      <c r="K68" s="154" t="s">
        <v>38</v>
      </c>
      <c r="L68" s="155" t="s">
        <v>39</v>
      </c>
      <c r="M68" s="55" t="s">
        <v>38</v>
      </c>
      <c r="N68" s="155" t="s">
        <v>39</v>
      </c>
      <c r="O68" s="188"/>
    </row>
    <row r="69" spans="2:15">
      <c r="B69" s="76"/>
      <c r="C69" s="69" t="s">
        <v>4</v>
      </c>
      <c r="D69" s="86">
        <v>97</v>
      </c>
      <c r="E69" s="71">
        <v>0.19361277445109781</v>
      </c>
      <c r="F69" s="87">
        <v>196</v>
      </c>
      <c r="G69" s="72">
        <v>0.26308724832214764</v>
      </c>
      <c r="H69" s="73">
        <v>-0.50510204081632648</v>
      </c>
      <c r="I69" s="86">
        <v>87</v>
      </c>
      <c r="J69" s="75">
        <v>0.11494252873563227</v>
      </c>
      <c r="K69" s="86">
        <v>260</v>
      </c>
      <c r="L69" s="71">
        <v>0.20783373301358912</v>
      </c>
      <c r="M69" s="87">
        <v>373</v>
      </c>
      <c r="N69" s="72">
        <v>0.22967980295566504</v>
      </c>
      <c r="O69" s="73">
        <v>-0.30294906166219837</v>
      </c>
    </row>
    <row r="70" spans="2:15">
      <c r="B70" s="76"/>
      <c r="C70" s="77" t="s">
        <v>13</v>
      </c>
      <c r="D70" s="88">
        <v>79</v>
      </c>
      <c r="E70" s="79">
        <v>0.15768463073852296</v>
      </c>
      <c r="F70" s="89">
        <v>125</v>
      </c>
      <c r="G70" s="90">
        <v>0.16778523489932887</v>
      </c>
      <c r="H70" s="81">
        <v>-0.36799999999999999</v>
      </c>
      <c r="I70" s="88">
        <v>66</v>
      </c>
      <c r="J70" s="91">
        <v>0.19696969696969702</v>
      </c>
      <c r="K70" s="88">
        <v>244</v>
      </c>
      <c r="L70" s="79">
        <v>0.19504396482813749</v>
      </c>
      <c r="M70" s="89">
        <v>276</v>
      </c>
      <c r="N70" s="90">
        <v>0.16995073891625614</v>
      </c>
      <c r="O70" s="81">
        <v>-0.11594202898550721</v>
      </c>
    </row>
    <row r="71" spans="2:15">
      <c r="B71" s="76"/>
      <c r="C71" s="77" t="s">
        <v>16</v>
      </c>
      <c r="D71" s="88">
        <v>87</v>
      </c>
      <c r="E71" s="79">
        <v>0.17365269461077845</v>
      </c>
      <c r="F71" s="89">
        <v>101</v>
      </c>
      <c r="G71" s="90">
        <v>0.13557046979865772</v>
      </c>
      <c r="H71" s="81">
        <v>-0.13861386138613863</v>
      </c>
      <c r="I71" s="89">
        <v>56</v>
      </c>
      <c r="J71" s="91">
        <v>0.5535714285714286</v>
      </c>
      <c r="K71" s="88">
        <v>221</v>
      </c>
      <c r="L71" s="79">
        <v>0.17665867306155075</v>
      </c>
      <c r="M71" s="89">
        <v>238</v>
      </c>
      <c r="N71" s="90">
        <v>0.14655172413793102</v>
      </c>
      <c r="O71" s="81">
        <v>-7.1428571428571397E-2</v>
      </c>
    </row>
    <row r="72" spans="2:15">
      <c r="B72" s="76"/>
      <c r="C72" s="77" t="s">
        <v>3</v>
      </c>
      <c r="D72" s="88">
        <v>82</v>
      </c>
      <c r="E72" s="79">
        <v>0.16367265469061876</v>
      </c>
      <c r="F72" s="89">
        <v>102</v>
      </c>
      <c r="G72" s="90">
        <v>0.13691275167785236</v>
      </c>
      <c r="H72" s="81">
        <v>-0.19607843137254899</v>
      </c>
      <c r="I72" s="89">
        <v>39</v>
      </c>
      <c r="J72" s="91">
        <v>1.1025641025641026</v>
      </c>
      <c r="K72" s="88">
        <v>160</v>
      </c>
      <c r="L72" s="79">
        <v>0.12789768185451639</v>
      </c>
      <c r="M72" s="89">
        <v>251</v>
      </c>
      <c r="N72" s="90">
        <v>0.15455665024630541</v>
      </c>
      <c r="O72" s="81">
        <v>-0.36254980079681276</v>
      </c>
    </row>
    <row r="73" spans="2:15">
      <c r="B73" s="118"/>
      <c r="C73" s="77" t="s">
        <v>14</v>
      </c>
      <c r="D73" s="88">
        <v>59</v>
      </c>
      <c r="E73" s="79">
        <v>0.11776447105788423</v>
      </c>
      <c r="F73" s="89">
        <v>87</v>
      </c>
      <c r="G73" s="90">
        <v>0.11677852348993288</v>
      </c>
      <c r="H73" s="81">
        <v>-0.32183908045977017</v>
      </c>
      <c r="I73" s="89">
        <v>63</v>
      </c>
      <c r="J73" s="91">
        <v>-6.3492063492063489E-2</v>
      </c>
      <c r="K73" s="88">
        <v>158</v>
      </c>
      <c r="L73" s="79">
        <v>0.12629896083133493</v>
      </c>
      <c r="M73" s="89">
        <v>194</v>
      </c>
      <c r="N73" s="90">
        <v>0.11945812807881774</v>
      </c>
      <c r="O73" s="81">
        <v>-0.18556701030927836</v>
      </c>
    </row>
    <row r="74" spans="2:15">
      <c r="B74" s="76"/>
      <c r="C74" s="77" t="s">
        <v>12</v>
      </c>
      <c r="D74" s="88">
        <v>62</v>
      </c>
      <c r="E74" s="79">
        <v>0.12375249500998003</v>
      </c>
      <c r="F74" s="89">
        <v>78</v>
      </c>
      <c r="G74" s="90">
        <v>0.10469798657718121</v>
      </c>
      <c r="H74" s="81">
        <v>-0.20512820512820518</v>
      </c>
      <c r="I74" s="89">
        <v>33</v>
      </c>
      <c r="J74" s="91">
        <v>0.8787878787878789</v>
      </c>
      <c r="K74" s="88">
        <v>119</v>
      </c>
      <c r="L74" s="79">
        <v>9.5123900879296563E-2</v>
      </c>
      <c r="M74" s="89">
        <v>130</v>
      </c>
      <c r="N74" s="90">
        <v>8.0049261083743842E-2</v>
      </c>
      <c r="O74" s="81">
        <v>-8.4615384615384648E-2</v>
      </c>
    </row>
    <row r="75" spans="2:15">
      <c r="B75" s="76"/>
      <c r="C75" s="77" t="s">
        <v>15</v>
      </c>
      <c r="D75" s="88">
        <v>16</v>
      </c>
      <c r="E75" s="79">
        <v>3.1936127744510975E-2</v>
      </c>
      <c r="F75" s="89">
        <v>32</v>
      </c>
      <c r="G75" s="90">
        <v>4.2953020134228186E-2</v>
      </c>
      <c r="H75" s="81">
        <v>-0.5</v>
      </c>
      <c r="I75" s="89">
        <v>14</v>
      </c>
      <c r="J75" s="91">
        <v>0.14285714285714279</v>
      </c>
      <c r="K75" s="88">
        <v>45</v>
      </c>
      <c r="L75" s="79">
        <v>3.5971223021582732E-2</v>
      </c>
      <c r="M75" s="89">
        <v>95</v>
      </c>
      <c r="N75" s="90">
        <v>5.8497536945812806E-2</v>
      </c>
      <c r="O75" s="81">
        <v>-0.52631578947368429</v>
      </c>
    </row>
    <row r="76" spans="2:15">
      <c r="B76" s="138"/>
      <c r="C76" s="92" t="s">
        <v>40</v>
      </c>
      <c r="D76" s="93">
        <v>19</v>
      </c>
      <c r="E76" s="94">
        <v>9.9800399201596807E-3</v>
      </c>
      <c r="F76" s="93">
        <v>24</v>
      </c>
      <c r="G76" s="94">
        <v>1.4765100671140939E-2</v>
      </c>
      <c r="H76" s="95">
        <f>+D76/F76-1</f>
        <v>-0.20833333333333337</v>
      </c>
      <c r="I76" s="93">
        <v>4</v>
      </c>
      <c r="J76" s="94">
        <f>+D76/I76-1</f>
        <v>3.75</v>
      </c>
      <c r="K76" s="93">
        <v>44</v>
      </c>
      <c r="L76" s="94">
        <v>9.5923261390887284E-3</v>
      </c>
      <c r="M76" s="93">
        <v>67</v>
      </c>
      <c r="N76" s="94">
        <v>1.2931034482758621E-2</v>
      </c>
      <c r="O76" s="96">
        <f>+K76/M76-1</f>
        <v>-0.34328358208955223</v>
      </c>
    </row>
    <row r="77" spans="2:15">
      <c r="B77" s="26"/>
      <c r="C77" s="101" t="s">
        <v>41</v>
      </c>
      <c r="D77" s="40">
        <v>501</v>
      </c>
      <c r="E77" s="13">
        <v>1</v>
      </c>
      <c r="F77" s="40">
        <v>745</v>
      </c>
      <c r="G77" s="13">
        <v>1</v>
      </c>
      <c r="H77" s="14">
        <v>-0.32751677852348993</v>
      </c>
      <c r="I77" s="40">
        <v>362</v>
      </c>
      <c r="J77" s="15">
        <v>0.38397790055248615</v>
      </c>
      <c r="K77" s="40">
        <v>1251</v>
      </c>
      <c r="L77" s="13">
        <v>1</v>
      </c>
      <c r="M77" s="40">
        <v>1624</v>
      </c>
      <c r="N77" s="13">
        <v>1</v>
      </c>
      <c r="O77" s="23">
        <v>-0.22967980295566504</v>
      </c>
    </row>
    <row r="78" spans="2:15">
      <c r="B78" s="220" t="s">
        <v>55</v>
      </c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</row>
  </sheetData>
  <mergeCells count="69"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</mergeCells>
  <conditionalFormatting sqref="H24:H29 J24:J29 O24:O29 H15:H17 O15:O17">
    <cfRule type="cellIs" dxfId="33" priority="34" operator="lessThan">
      <formula>0</formula>
    </cfRule>
  </conditionalFormatting>
  <conditionalFormatting sqref="H11:H14 J11:J14 O11:O14">
    <cfRule type="cellIs" dxfId="32" priority="33" operator="lessThan">
      <formula>0</formula>
    </cfRule>
  </conditionalFormatting>
  <conditionalFormatting sqref="J15:J16">
    <cfRule type="cellIs" dxfId="31" priority="32" operator="lessThan">
      <formula>0</formula>
    </cfRule>
  </conditionalFormatting>
  <conditionalFormatting sqref="H10 J10 O10">
    <cfRule type="cellIs" dxfId="30" priority="31" operator="lessThan">
      <formula>0</formula>
    </cfRule>
  </conditionalFormatting>
  <conditionalFormatting sqref="H17 O17">
    <cfRule type="cellIs" dxfId="29" priority="29" operator="lessThan">
      <formula>0</formula>
    </cfRule>
  </conditionalFormatting>
  <conditionalFormatting sqref="H19:H23 J19:J23 O19:O23">
    <cfRule type="cellIs" dxfId="28" priority="28" operator="lessThan">
      <formula>0</formula>
    </cfRule>
  </conditionalFormatting>
  <conditionalFormatting sqref="D19:O28 D10:O16">
    <cfRule type="cellIs" dxfId="27" priority="30" operator="equal">
      <formula>0</formula>
    </cfRule>
  </conditionalFormatting>
  <conditionalFormatting sqref="H18 J18 O18">
    <cfRule type="cellIs" dxfId="26" priority="27" operator="lessThan">
      <formula>0</formula>
    </cfRule>
  </conditionalFormatting>
  <conditionalFormatting sqref="H18 O18">
    <cfRule type="cellIs" dxfId="25" priority="26" operator="lessThan">
      <formula>0</formula>
    </cfRule>
  </conditionalFormatting>
  <conditionalFormatting sqref="H29 O29">
    <cfRule type="cellIs" dxfId="24" priority="25" operator="lessThan">
      <formula>0</formula>
    </cfRule>
  </conditionalFormatting>
  <conditionalFormatting sqref="H30 J30 O30">
    <cfRule type="cellIs" dxfId="23" priority="24" operator="lessThan">
      <formula>0</formula>
    </cfRule>
  </conditionalFormatting>
  <conditionalFormatting sqref="H30 O30">
    <cfRule type="cellIs" dxfId="22" priority="23" operator="lessThan">
      <formula>0</formula>
    </cfRule>
  </conditionalFormatting>
  <conditionalFormatting sqref="H31 O31">
    <cfRule type="cellIs" dxfId="21" priority="22" operator="lessThan">
      <formula>0</formula>
    </cfRule>
  </conditionalFormatting>
  <conditionalFormatting sqref="H31 O31 J31">
    <cfRule type="cellIs" dxfId="20" priority="21" operator="lessThan">
      <formula>0</formula>
    </cfRule>
  </conditionalFormatting>
  <conditionalFormatting sqref="H32 O32">
    <cfRule type="cellIs" dxfId="19" priority="20" operator="lessThan">
      <formula>0</formula>
    </cfRule>
  </conditionalFormatting>
  <conditionalFormatting sqref="H32 O32 J32">
    <cfRule type="cellIs" dxfId="18" priority="19" operator="lessThan">
      <formula>0</formula>
    </cfRule>
  </conditionalFormatting>
  <conditionalFormatting sqref="H45 O45 J45">
    <cfRule type="cellIs" dxfId="17" priority="18" operator="lessThan">
      <formula>0</formula>
    </cfRule>
  </conditionalFormatting>
  <conditionalFormatting sqref="H51:H53 J51:J53 O51:O53">
    <cfRule type="cellIs" dxfId="16" priority="16" operator="lessThan">
      <formula>0</formula>
    </cfRule>
  </conditionalFormatting>
  <conditionalFormatting sqref="H46:H50 J46:J50 O46:O50">
    <cfRule type="cellIs" dxfId="15" priority="17" operator="lessThan">
      <formula>0</formula>
    </cfRule>
  </conditionalFormatting>
  <conditionalFormatting sqref="H54 J54 O54">
    <cfRule type="cellIs" dxfId="14" priority="14" operator="lessThan">
      <formula>0</formula>
    </cfRule>
  </conditionalFormatting>
  <conditionalFormatting sqref="H54 O54">
    <cfRule type="cellIs" dxfId="13" priority="15" operator="lessThan">
      <formula>0</formula>
    </cfRule>
  </conditionalFormatting>
  <conditionalFormatting sqref="H57 O57">
    <cfRule type="cellIs" dxfId="12" priority="13" operator="lessThan">
      <formula>0</formula>
    </cfRule>
  </conditionalFormatting>
  <conditionalFormatting sqref="H57 O57 J57">
    <cfRule type="cellIs" dxfId="11" priority="12" operator="lessThan">
      <formula>0</formula>
    </cfRule>
  </conditionalFormatting>
  <conditionalFormatting sqref="H55 J55 O55">
    <cfRule type="cellIs" dxfId="10" priority="11" operator="lessThan">
      <formula>0</formula>
    </cfRule>
  </conditionalFormatting>
  <conditionalFormatting sqref="H55 O55">
    <cfRule type="cellIs" dxfId="9" priority="10" operator="lessThan">
      <formula>0</formula>
    </cfRule>
  </conditionalFormatting>
  <conditionalFormatting sqref="H56 O56">
    <cfRule type="cellIs" dxfId="8" priority="9" operator="lessThan">
      <formula>0</formula>
    </cfRule>
  </conditionalFormatting>
  <conditionalFormatting sqref="H56 O56 J56">
    <cfRule type="cellIs" dxfId="7" priority="8" operator="lessThan">
      <formula>0</formula>
    </cfRule>
  </conditionalFormatting>
  <conditionalFormatting sqref="H76 O76">
    <cfRule type="cellIs" dxfId="6" priority="7" operator="lessThan">
      <formula>0</formula>
    </cfRule>
  </conditionalFormatting>
  <conditionalFormatting sqref="H69:H73 J69:J73 O69:O73">
    <cfRule type="cellIs" dxfId="5" priority="5" operator="lessThan">
      <formula>0</formula>
    </cfRule>
  </conditionalFormatting>
  <conditionalFormatting sqref="H76 O76">
    <cfRule type="cellIs" dxfId="4" priority="6" operator="lessThan">
      <formula>0</formula>
    </cfRule>
  </conditionalFormatting>
  <conditionalFormatting sqref="J74:J75 O74:O75 H74:H75">
    <cfRule type="cellIs" dxfId="3" priority="4" operator="lessThan">
      <formula>0</formula>
    </cfRule>
  </conditionalFormatting>
  <conditionalFormatting sqref="D69:O75">
    <cfRule type="cellIs" dxfId="2" priority="3" operator="equal">
      <formula>0</formula>
    </cfRule>
  </conditionalFormatting>
  <conditionalFormatting sqref="H77 O77">
    <cfRule type="cellIs" dxfId="1" priority="2" operator="lessThan">
      <formula>0</formula>
    </cfRule>
  </conditionalFormatting>
  <conditionalFormatting sqref="H77 O77 J7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43927</v>
      </c>
    </row>
    <row r="2" spans="2:15" ht="14.45" customHeight="1">
      <c r="B2" s="167" t="s">
        <v>43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7"/>
    </row>
    <row r="3" spans="2:15" ht="14.45" customHeight="1">
      <c r="B3" s="199" t="s">
        <v>44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7" t="s">
        <v>42</v>
      </c>
    </row>
    <row r="4" spans="2:15" ht="14.45" customHeight="1">
      <c r="B4" s="189" t="s">
        <v>0</v>
      </c>
      <c r="C4" s="191" t="s">
        <v>1</v>
      </c>
      <c r="D4" s="172" t="s">
        <v>98</v>
      </c>
      <c r="E4" s="163"/>
      <c r="F4" s="163"/>
      <c r="G4" s="163"/>
      <c r="H4" s="173"/>
      <c r="I4" s="163" t="s">
        <v>87</v>
      </c>
      <c r="J4" s="163"/>
      <c r="K4" s="172" t="s">
        <v>99</v>
      </c>
      <c r="L4" s="163"/>
      <c r="M4" s="163"/>
      <c r="N4" s="163"/>
      <c r="O4" s="173"/>
    </row>
    <row r="5" spans="2:15" ht="14.45" customHeight="1">
      <c r="B5" s="190"/>
      <c r="C5" s="192"/>
      <c r="D5" s="169" t="s">
        <v>100</v>
      </c>
      <c r="E5" s="170"/>
      <c r="F5" s="170"/>
      <c r="G5" s="170"/>
      <c r="H5" s="171"/>
      <c r="I5" s="170" t="s">
        <v>88</v>
      </c>
      <c r="J5" s="170"/>
      <c r="K5" s="169" t="s">
        <v>101</v>
      </c>
      <c r="L5" s="170"/>
      <c r="M5" s="170"/>
      <c r="N5" s="170"/>
      <c r="O5" s="171"/>
    </row>
    <row r="6" spans="2:15" ht="14.4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33</v>
      </c>
      <c r="I6" s="195">
        <v>2020</v>
      </c>
      <c r="J6" s="161" t="s">
        <v>102</v>
      </c>
      <c r="K6" s="161">
        <v>2020</v>
      </c>
      <c r="L6" s="164"/>
      <c r="M6" s="174">
        <v>2019</v>
      </c>
      <c r="N6" s="164"/>
      <c r="O6" s="180" t="s">
        <v>33</v>
      </c>
    </row>
    <row r="7" spans="2:15" ht="14.45" customHeight="1">
      <c r="B7" s="181" t="s">
        <v>34</v>
      </c>
      <c r="C7" s="181" t="s">
        <v>35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4.45" customHeight="1">
      <c r="B8" s="181"/>
      <c r="C8" s="181"/>
      <c r="D8" s="149" t="s">
        <v>36</v>
      </c>
      <c r="E8" s="145" t="s">
        <v>2</v>
      </c>
      <c r="F8" s="148" t="s">
        <v>36</v>
      </c>
      <c r="G8" s="58" t="s">
        <v>2</v>
      </c>
      <c r="H8" s="183" t="s">
        <v>37</v>
      </c>
      <c r="I8" s="59" t="s">
        <v>36</v>
      </c>
      <c r="J8" s="185" t="s">
        <v>103</v>
      </c>
      <c r="K8" s="149" t="s">
        <v>36</v>
      </c>
      <c r="L8" s="57" t="s">
        <v>2</v>
      </c>
      <c r="M8" s="148" t="s">
        <v>36</v>
      </c>
      <c r="N8" s="57" t="s">
        <v>2</v>
      </c>
      <c r="O8" s="187" t="s">
        <v>37</v>
      </c>
    </row>
    <row r="9" spans="2:15" ht="14.45" customHeight="1">
      <c r="B9" s="182"/>
      <c r="C9" s="182"/>
      <c r="D9" s="146" t="s">
        <v>38</v>
      </c>
      <c r="E9" s="147" t="s">
        <v>39</v>
      </c>
      <c r="F9" s="55" t="s">
        <v>38</v>
      </c>
      <c r="G9" s="56" t="s">
        <v>39</v>
      </c>
      <c r="H9" s="184"/>
      <c r="I9" s="60" t="s">
        <v>38</v>
      </c>
      <c r="J9" s="186"/>
      <c r="K9" s="146" t="s">
        <v>38</v>
      </c>
      <c r="L9" s="147" t="s">
        <v>39</v>
      </c>
      <c r="M9" s="55" t="s">
        <v>38</v>
      </c>
      <c r="N9" s="147" t="s">
        <v>39</v>
      </c>
      <c r="O9" s="188"/>
    </row>
    <row r="10" spans="2:15" ht="14.45" customHeight="1">
      <c r="B10" s="68">
        <v>1</v>
      </c>
      <c r="C10" s="69" t="s">
        <v>15</v>
      </c>
      <c r="D10" s="70">
        <v>564</v>
      </c>
      <c r="E10" s="71">
        <v>0.13031423290203328</v>
      </c>
      <c r="F10" s="70">
        <v>1015</v>
      </c>
      <c r="G10" s="72">
        <v>0.1578047263681592</v>
      </c>
      <c r="H10" s="73">
        <v>-0.4443349753694581</v>
      </c>
      <c r="I10" s="74">
        <v>710</v>
      </c>
      <c r="J10" s="75">
        <v>-0.20563380281690136</v>
      </c>
      <c r="K10" s="70">
        <v>1914</v>
      </c>
      <c r="L10" s="71">
        <v>0.14295317051310777</v>
      </c>
      <c r="M10" s="70">
        <v>2529</v>
      </c>
      <c r="N10" s="72">
        <v>0.14850264239577216</v>
      </c>
      <c r="O10" s="73">
        <v>-0.2431791221826809</v>
      </c>
    </row>
    <row r="11" spans="2:15" ht="14.45" customHeight="1">
      <c r="B11" s="76">
        <v>2</v>
      </c>
      <c r="C11" s="77" t="s">
        <v>20</v>
      </c>
      <c r="D11" s="78">
        <v>509</v>
      </c>
      <c r="E11" s="79">
        <v>0.11760628465804067</v>
      </c>
      <c r="F11" s="78">
        <v>840</v>
      </c>
      <c r="G11" s="90">
        <v>0.13059701492537312</v>
      </c>
      <c r="H11" s="81">
        <v>-0.39404761904761909</v>
      </c>
      <c r="I11" s="102">
        <v>698</v>
      </c>
      <c r="J11" s="91">
        <v>-0.27077363896848139</v>
      </c>
      <c r="K11" s="78">
        <v>1779</v>
      </c>
      <c r="L11" s="79">
        <v>0.13287026663679138</v>
      </c>
      <c r="M11" s="78">
        <v>2161</v>
      </c>
      <c r="N11" s="90">
        <v>0.12689371697005286</v>
      </c>
      <c r="O11" s="81">
        <v>-0.17677001388246183</v>
      </c>
    </row>
    <row r="12" spans="2:15" ht="14.45" customHeight="1">
      <c r="B12" s="76">
        <v>3</v>
      </c>
      <c r="C12" s="77" t="s">
        <v>17</v>
      </c>
      <c r="D12" s="78">
        <v>516</v>
      </c>
      <c r="E12" s="79">
        <v>0.11922365988909427</v>
      </c>
      <c r="F12" s="78">
        <v>942</v>
      </c>
      <c r="G12" s="90">
        <v>0.14645522388059701</v>
      </c>
      <c r="H12" s="81">
        <v>-0.45222929936305734</v>
      </c>
      <c r="I12" s="102">
        <v>612</v>
      </c>
      <c r="J12" s="91">
        <v>-0.15686274509803921</v>
      </c>
      <c r="K12" s="78">
        <v>1626</v>
      </c>
      <c r="L12" s="79">
        <v>0.12144297557696616</v>
      </c>
      <c r="M12" s="78">
        <v>2594</v>
      </c>
      <c r="N12" s="90">
        <v>0.15231943628890193</v>
      </c>
      <c r="O12" s="81">
        <v>-0.37316885119506549</v>
      </c>
    </row>
    <row r="13" spans="2:15" ht="14.45" customHeight="1">
      <c r="B13" s="76">
        <v>4</v>
      </c>
      <c r="C13" s="77" t="s">
        <v>13</v>
      </c>
      <c r="D13" s="78">
        <v>451</v>
      </c>
      <c r="E13" s="79">
        <v>0.10420517560073937</v>
      </c>
      <c r="F13" s="78">
        <v>611</v>
      </c>
      <c r="G13" s="90">
        <v>9.4993781094527358E-2</v>
      </c>
      <c r="H13" s="81">
        <v>-0.26186579378068742</v>
      </c>
      <c r="I13" s="102">
        <v>550</v>
      </c>
      <c r="J13" s="91">
        <v>-0.18000000000000005</v>
      </c>
      <c r="K13" s="78">
        <v>1619</v>
      </c>
      <c r="L13" s="79">
        <v>0.12092015833893495</v>
      </c>
      <c r="M13" s="78">
        <v>1616</v>
      </c>
      <c r="N13" s="90">
        <v>9.4891368173810928E-2</v>
      </c>
      <c r="O13" s="81">
        <v>1.8564356435644136E-3</v>
      </c>
    </row>
    <row r="14" spans="2:15" ht="14.45" customHeight="1">
      <c r="B14" s="103">
        <v>5</v>
      </c>
      <c r="C14" s="92" t="s">
        <v>21</v>
      </c>
      <c r="D14" s="104">
        <v>573</v>
      </c>
      <c r="E14" s="105">
        <v>0.13239371534195934</v>
      </c>
      <c r="F14" s="104">
        <v>627</v>
      </c>
      <c r="G14" s="106">
        <v>9.7481343283582086E-2</v>
      </c>
      <c r="H14" s="107">
        <v>-8.6124401913875603E-2</v>
      </c>
      <c r="I14" s="108">
        <v>339</v>
      </c>
      <c r="J14" s="109">
        <v>0.69026548672566368</v>
      </c>
      <c r="K14" s="104">
        <v>1254</v>
      </c>
      <c r="L14" s="105">
        <v>9.3658973784449928E-2</v>
      </c>
      <c r="M14" s="104">
        <v>1774</v>
      </c>
      <c r="N14" s="106">
        <v>0.10416911332941867</v>
      </c>
      <c r="O14" s="107">
        <v>-0.29312288613303272</v>
      </c>
    </row>
    <row r="15" spans="2:15" ht="14.45" customHeight="1">
      <c r="B15" s="68">
        <v>6</v>
      </c>
      <c r="C15" s="69" t="s">
        <v>19</v>
      </c>
      <c r="D15" s="70">
        <v>303</v>
      </c>
      <c r="E15" s="71">
        <v>7.0009242144177447E-2</v>
      </c>
      <c r="F15" s="70">
        <v>597</v>
      </c>
      <c r="G15" s="72">
        <v>9.2817164179104475E-2</v>
      </c>
      <c r="H15" s="73">
        <v>-0.49246231155778897</v>
      </c>
      <c r="I15" s="74">
        <v>432</v>
      </c>
      <c r="J15" s="75">
        <v>-0.29861111111111116</v>
      </c>
      <c r="K15" s="70">
        <v>1186</v>
      </c>
      <c r="L15" s="71">
        <v>8.8580177757860937E-2</v>
      </c>
      <c r="M15" s="70">
        <v>1548</v>
      </c>
      <c r="N15" s="72">
        <v>9.0898414562536695E-2</v>
      </c>
      <c r="O15" s="73">
        <v>-0.23385012919896642</v>
      </c>
    </row>
    <row r="16" spans="2:15" ht="14.45" customHeight="1">
      <c r="B16" s="76">
        <v>7</v>
      </c>
      <c r="C16" s="77" t="s">
        <v>16</v>
      </c>
      <c r="D16" s="78">
        <v>419</v>
      </c>
      <c r="E16" s="79">
        <v>9.6811460258780041E-2</v>
      </c>
      <c r="F16" s="78">
        <v>527</v>
      </c>
      <c r="G16" s="90">
        <v>8.1934079601990048E-2</v>
      </c>
      <c r="H16" s="81">
        <v>-0.20493358633776093</v>
      </c>
      <c r="I16" s="102">
        <v>294</v>
      </c>
      <c r="J16" s="91">
        <v>0.4251700680272108</v>
      </c>
      <c r="K16" s="78">
        <v>972</v>
      </c>
      <c r="L16" s="79">
        <v>7.2596907909477926E-2</v>
      </c>
      <c r="M16" s="78">
        <v>1207</v>
      </c>
      <c r="N16" s="90">
        <v>7.0874926600117447E-2</v>
      </c>
      <c r="O16" s="81">
        <v>-0.19469759734879866</v>
      </c>
    </row>
    <row r="17" spans="2:22" ht="14.45" customHeight="1">
      <c r="B17" s="76">
        <v>8</v>
      </c>
      <c r="C17" s="77" t="s">
        <v>18</v>
      </c>
      <c r="D17" s="78">
        <v>229</v>
      </c>
      <c r="E17" s="79">
        <v>5.2911275415896485E-2</v>
      </c>
      <c r="F17" s="78">
        <v>281</v>
      </c>
      <c r="G17" s="90">
        <v>4.3687810945273631E-2</v>
      </c>
      <c r="H17" s="81">
        <v>-0.18505338078291811</v>
      </c>
      <c r="I17" s="102">
        <v>293</v>
      </c>
      <c r="J17" s="91">
        <v>-0.21843003412969286</v>
      </c>
      <c r="K17" s="78">
        <v>785</v>
      </c>
      <c r="L17" s="79">
        <v>5.8630218836358203E-2</v>
      </c>
      <c r="M17" s="78">
        <v>916</v>
      </c>
      <c r="N17" s="90">
        <v>5.3787433940105697E-2</v>
      </c>
      <c r="O17" s="81">
        <v>-0.14301310043668125</v>
      </c>
    </row>
    <row r="18" spans="2:22" ht="14.45" customHeight="1">
      <c r="B18" s="76">
        <v>9</v>
      </c>
      <c r="C18" s="77" t="s">
        <v>22</v>
      </c>
      <c r="D18" s="78">
        <v>202</v>
      </c>
      <c r="E18" s="79">
        <v>4.66728280961183E-2</v>
      </c>
      <c r="F18" s="78">
        <v>342</v>
      </c>
      <c r="G18" s="90">
        <v>5.3171641791044777E-2</v>
      </c>
      <c r="H18" s="81">
        <v>-0.40935672514619881</v>
      </c>
      <c r="I18" s="102">
        <v>287</v>
      </c>
      <c r="J18" s="91">
        <v>-0.29616724738675959</v>
      </c>
      <c r="K18" s="78">
        <v>765</v>
      </c>
      <c r="L18" s="79">
        <v>5.713645529912615E-2</v>
      </c>
      <c r="M18" s="78">
        <v>958</v>
      </c>
      <c r="N18" s="90">
        <v>5.6253669994128008E-2</v>
      </c>
      <c r="O18" s="81">
        <v>-0.20146137787056373</v>
      </c>
    </row>
    <row r="19" spans="2:22" ht="14.45" customHeight="1">
      <c r="B19" s="103">
        <v>10</v>
      </c>
      <c r="C19" s="92" t="s">
        <v>54</v>
      </c>
      <c r="D19" s="104">
        <v>283</v>
      </c>
      <c r="E19" s="105">
        <v>6.538817005545286E-2</v>
      </c>
      <c r="F19" s="104">
        <v>124</v>
      </c>
      <c r="G19" s="106">
        <v>1.9278606965174128E-2</v>
      </c>
      <c r="H19" s="107">
        <v>1.282258064516129</v>
      </c>
      <c r="I19" s="108">
        <v>179</v>
      </c>
      <c r="J19" s="109">
        <v>0.58100558659217882</v>
      </c>
      <c r="K19" s="104">
        <v>696</v>
      </c>
      <c r="L19" s="105">
        <v>5.1982971095675554E-2</v>
      </c>
      <c r="M19" s="104">
        <v>435</v>
      </c>
      <c r="N19" s="106">
        <v>2.5543159130945389E-2</v>
      </c>
      <c r="O19" s="107">
        <v>0.60000000000000009</v>
      </c>
    </row>
    <row r="20" spans="2:22" ht="14.45" customHeight="1">
      <c r="B20" s="68">
        <v>11</v>
      </c>
      <c r="C20" s="69" t="s">
        <v>47</v>
      </c>
      <c r="D20" s="70">
        <v>91</v>
      </c>
      <c r="E20" s="71">
        <v>2.1025878003696857E-2</v>
      </c>
      <c r="F20" s="70">
        <v>262</v>
      </c>
      <c r="G20" s="72">
        <v>4.0733830845771146E-2</v>
      </c>
      <c r="H20" s="73">
        <v>-0.65267175572519087</v>
      </c>
      <c r="I20" s="74">
        <v>101</v>
      </c>
      <c r="J20" s="75">
        <v>-9.9009900990098987E-2</v>
      </c>
      <c r="K20" s="70">
        <v>276</v>
      </c>
      <c r="L20" s="71">
        <v>2.0613936813802376E-2</v>
      </c>
      <c r="M20" s="70">
        <v>509</v>
      </c>
      <c r="N20" s="72">
        <v>2.9888432178508513E-2</v>
      </c>
      <c r="O20" s="73">
        <v>-0.45776031434184672</v>
      </c>
    </row>
    <row r="21" spans="2:22" ht="14.45" customHeight="1">
      <c r="B21" s="76">
        <v>12</v>
      </c>
      <c r="C21" s="77" t="s">
        <v>4</v>
      </c>
      <c r="D21" s="78">
        <v>45</v>
      </c>
      <c r="E21" s="79">
        <v>1.0397412199630314E-2</v>
      </c>
      <c r="F21" s="78">
        <v>61</v>
      </c>
      <c r="G21" s="90">
        <v>9.4838308457711445E-3</v>
      </c>
      <c r="H21" s="81">
        <v>-0.26229508196721307</v>
      </c>
      <c r="I21" s="102">
        <v>38</v>
      </c>
      <c r="J21" s="91">
        <v>0.18421052631578938</v>
      </c>
      <c r="K21" s="78">
        <v>122</v>
      </c>
      <c r="L21" s="79">
        <v>9.1119575771155432E-3</v>
      </c>
      <c r="M21" s="78">
        <v>182</v>
      </c>
      <c r="N21" s="90">
        <v>1.0687022900763359E-2</v>
      </c>
      <c r="O21" s="81">
        <v>-0.32967032967032972</v>
      </c>
    </row>
    <row r="22" spans="2:22" ht="14.45" customHeight="1">
      <c r="B22" s="76">
        <v>13</v>
      </c>
      <c r="C22" s="77" t="s">
        <v>61</v>
      </c>
      <c r="D22" s="78">
        <v>38</v>
      </c>
      <c r="E22" s="79">
        <v>8.7800369685767099E-3</v>
      </c>
      <c r="F22" s="78">
        <v>29</v>
      </c>
      <c r="G22" s="90">
        <v>4.5087064676616918E-3</v>
      </c>
      <c r="H22" s="81">
        <v>0.31034482758620685</v>
      </c>
      <c r="I22" s="102">
        <v>32</v>
      </c>
      <c r="J22" s="91">
        <v>0.1875</v>
      </c>
      <c r="K22" s="78">
        <v>88</v>
      </c>
      <c r="L22" s="79">
        <v>6.5725595638210475E-3</v>
      </c>
      <c r="M22" s="78">
        <v>94</v>
      </c>
      <c r="N22" s="90">
        <v>5.51967116852613E-3</v>
      </c>
      <c r="O22" s="81">
        <v>-6.3829787234042534E-2</v>
      </c>
    </row>
    <row r="23" spans="2:22" ht="14.45" customHeight="1">
      <c r="B23" s="76">
        <v>14</v>
      </c>
      <c r="C23" s="77" t="s">
        <v>23</v>
      </c>
      <c r="D23" s="78">
        <v>31</v>
      </c>
      <c r="E23" s="79">
        <v>7.1626617375231049E-3</v>
      </c>
      <c r="F23" s="78">
        <v>22</v>
      </c>
      <c r="G23" s="90">
        <v>3.4203980099502488E-3</v>
      </c>
      <c r="H23" s="81">
        <v>0.40909090909090917</v>
      </c>
      <c r="I23" s="102">
        <v>24</v>
      </c>
      <c r="J23" s="91">
        <v>0.29166666666666674</v>
      </c>
      <c r="K23" s="78">
        <v>86</v>
      </c>
      <c r="L23" s="79">
        <v>6.4231832100978417E-3</v>
      </c>
      <c r="M23" s="78">
        <v>112</v>
      </c>
      <c r="N23" s="90">
        <v>6.5766294773928358E-3</v>
      </c>
      <c r="O23" s="81">
        <v>-0.2321428571428571</v>
      </c>
      <c r="P23" s="28"/>
    </row>
    <row r="24" spans="2:22" ht="14.45" customHeight="1">
      <c r="B24" s="103">
        <v>15</v>
      </c>
      <c r="C24" s="92" t="s">
        <v>68</v>
      </c>
      <c r="D24" s="104">
        <v>10</v>
      </c>
      <c r="E24" s="105">
        <v>2.3105360443622922E-3</v>
      </c>
      <c r="F24" s="104">
        <v>26</v>
      </c>
      <c r="G24" s="106">
        <v>4.0422885572139302E-3</v>
      </c>
      <c r="H24" s="107">
        <v>-0.61538461538461542</v>
      </c>
      <c r="I24" s="108">
        <v>12</v>
      </c>
      <c r="J24" s="109">
        <v>-0.16666666666666663</v>
      </c>
      <c r="K24" s="104">
        <v>50</v>
      </c>
      <c r="L24" s="105">
        <v>3.7344088430801402E-3</v>
      </c>
      <c r="M24" s="104">
        <v>80</v>
      </c>
      <c r="N24" s="106">
        <v>4.6975924838520257E-3</v>
      </c>
      <c r="O24" s="107">
        <v>-0.375</v>
      </c>
    </row>
    <row r="25" spans="2:22" ht="14.45" customHeight="1">
      <c r="B25" s="200" t="s">
        <v>60</v>
      </c>
      <c r="C25" s="201"/>
      <c r="D25" s="129">
        <f>SUM(D10:D24)</f>
        <v>4264</v>
      </c>
      <c r="E25" s="50">
        <f>D25/D27</f>
        <v>0.98521256931608137</v>
      </c>
      <c r="F25" s="129">
        <f>SUM(F10:F24)</f>
        <v>6306</v>
      </c>
      <c r="G25" s="50">
        <f>F25/F27</f>
        <v>0.98041044776119401</v>
      </c>
      <c r="H25" s="49">
        <f>D25/F25-1</f>
        <v>-0.32381858547415165</v>
      </c>
      <c r="I25" s="129">
        <f>SUM(I10:I24)</f>
        <v>4601</v>
      </c>
      <c r="J25" s="50">
        <f>D25/I25-1</f>
        <v>-7.3244946750706363E-2</v>
      </c>
      <c r="K25" s="129">
        <f>SUM(K10:K24)</f>
        <v>13218</v>
      </c>
      <c r="L25" s="50">
        <f>K25/K27</f>
        <v>0.98722832175666597</v>
      </c>
      <c r="M25" s="129">
        <f>SUM(M10:M24)</f>
        <v>16715</v>
      </c>
      <c r="N25" s="50">
        <f>M25/M27</f>
        <v>0.9815032295948326</v>
      </c>
      <c r="O25" s="49">
        <f>K25/M25-1</f>
        <v>-0.20921328148369733</v>
      </c>
    </row>
    <row r="26" spans="2:22">
      <c r="B26" s="200" t="s">
        <v>40</v>
      </c>
      <c r="C26" s="201"/>
      <c r="D26" s="131">
        <f>D27-SUM(D10:D24)</f>
        <v>64</v>
      </c>
      <c r="E26" s="50">
        <f>D26/D27</f>
        <v>1.4787430683918669E-2</v>
      </c>
      <c r="F26" s="131">
        <f>F27-SUM(F10:F24)</f>
        <v>126</v>
      </c>
      <c r="G26" s="141">
        <f>F26/F27</f>
        <v>1.9589552238805971E-2</v>
      </c>
      <c r="H26" s="49">
        <f>D26/F26-1</f>
        <v>-0.49206349206349209</v>
      </c>
      <c r="I26" s="131">
        <f>I27-SUM(I10:I24)</f>
        <v>43</v>
      </c>
      <c r="J26" s="142">
        <f>D26/I26-1</f>
        <v>0.48837209302325579</v>
      </c>
      <c r="K26" s="131">
        <f>K27-SUM(K10:K24)</f>
        <v>171</v>
      </c>
      <c r="L26" s="50">
        <f>K26/K27</f>
        <v>1.277167824333408E-2</v>
      </c>
      <c r="M26" s="131">
        <f>M27-SUM(M10:M24)</f>
        <v>315</v>
      </c>
      <c r="N26" s="50">
        <f>M26/M27</f>
        <v>1.849677040516735E-2</v>
      </c>
      <c r="O26" s="49">
        <f>K26/M26-1</f>
        <v>-0.45714285714285718</v>
      </c>
    </row>
    <row r="27" spans="2:22">
      <c r="B27" s="202" t="s">
        <v>41</v>
      </c>
      <c r="C27" s="203"/>
      <c r="D27" s="52">
        <v>4328</v>
      </c>
      <c r="E27" s="84">
        <v>1</v>
      </c>
      <c r="F27" s="52">
        <v>6432</v>
      </c>
      <c r="G27" s="85">
        <v>0.99999999999999989</v>
      </c>
      <c r="H27" s="47">
        <v>-0.32711442786069655</v>
      </c>
      <c r="I27" s="53">
        <v>4644</v>
      </c>
      <c r="J27" s="48">
        <v>-6.8044788975021531E-2</v>
      </c>
      <c r="K27" s="52">
        <v>13389</v>
      </c>
      <c r="L27" s="84">
        <v>1</v>
      </c>
      <c r="M27" s="52">
        <v>17030</v>
      </c>
      <c r="N27" s="85">
        <v>0.99999999999999956</v>
      </c>
      <c r="O27" s="47">
        <v>-0.21379917792131531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4" t="s">
        <v>105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110"/>
      <c r="O32" s="204" t="s">
        <v>89</v>
      </c>
      <c r="P32" s="204"/>
      <c r="Q32" s="204"/>
      <c r="R32" s="204"/>
      <c r="S32" s="204"/>
      <c r="T32" s="204"/>
      <c r="U32" s="204"/>
      <c r="V32" s="204"/>
    </row>
    <row r="33" spans="2:22">
      <c r="B33" s="205" t="s">
        <v>106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10"/>
      <c r="O33" s="205" t="s">
        <v>90</v>
      </c>
      <c r="P33" s="205"/>
      <c r="Q33" s="205"/>
      <c r="R33" s="205"/>
      <c r="S33" s="205"/>
      <c r="T33" s="205"/>
      <c r="U33" s="205"/>
      <c r="V33" s="205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48</v>
      </c>
      <c r="M34" s="110"/>
      <c r="O34" s="42"/>
      <c r="P34" s="42"/>
      <c r="Q34" s="42"/>
      <c r="R34" s="42"/>
      <c r="S34" s="42"/>
      <c r="T34" s="42"/>
      <c r="U34" s="110"/>
      <c r="V34" s="111" t="s">
        <v>48</v>
      </c>
    </row>
    <row r="35" spans="2:22">
      <c r="B35" s="189" t="s">
        <v>0</v>
      </c>
      <c r="C35" s="189" t="s">
        <v>70</v>
      </c>
      <c r="D35" s="172" t="s">
        <v>98</v>
      </c>
      <c r="E35" s="163"/>
      <c r="F35" s="163"/>
      <c r="G35" s="163"/>
      <c r="H35" s="163"/>
      <c r="I35" s="173"/>
      <c r="J35" s="172" t="s">
        <v>87</v>
      </c>
      <c r="K35" s="163"/>
      <c r="L35" s="173"/>
      <c r="M35" s="110"/>
      <c r="N35" s="110"/>
      <c r="O35" s="189" t="s">
        <v>0</v>
      </c>
      <c r="P35" s="189" t="s">
        <v>70</v>
      </c>
      <c r="Q35" s="172" t="s">
        <v>99</v>
      </c>
      <c r="R35" s="163"/>
      <c r="S35" s="163"/>
      <c r="T35" s="163"/>
      <c r="U35" s="163"/>
      <c r="V35" s="173"/>
    </row>
    <row r="36" spans="2:22">
      <c r="B36" s="190"/>
      <c r="C36" s="190"/>
      <c r="D36" s="169" t="s">
        <v>100</v>
      </c>
      <c r="E36" s="170"/>
      <c r="F36" s="170"/>
      <c r="G36" s="170"/>
      <c r="H36" s="170"/>
      <c r="I36" s="171"/>
      <c r="J36" s="169" t="s">
        <v>88</v>
      </c>
      <c r="K36" s="170"/>
      <c r="L36" s="171"/>
      <c r="M36" s="110"/>
      <c r="N36" s="110"/>
      <c r="O36" s="190"/>
      <c r="P36" s="190"/>
      <c r="Q36" s="169" t="s">
        <v>101</v>
      </c>
      <c r="R36" s="170"/>
      <c r="S36" s="170"/>
      <c r="T36" s="170"/>
      <c r="U36" s="170"/>
      <c r="V36" s="171"/>
    </row>
    <row r="37" spans="2:22" ht="14.45" customHeight="1">
      <c r="B37" s="190"/>
      <c r="C37" s="190"/>
      <c r="D37" s="161">
        <v>2020</v>
      </c>
      <c r="E37" s="164"/>
      <c r="F37" s="174">
        <v>2019</v>
      </c>
      <c r="G37" s="164"/>
      <c r="H37" s="193" t="s">
        <v>33</v>
      </c>
      <c r="I37" s="210" t="s">
        <v>71</v>
      </c>
      <c r="J37" s="215">
        <v>2020</v>
      </c>
      <c r="K37" s="211" t="s">
        <v>102</v>
      </c>
      <c r="L37" s="210" t="s">
        <v>107</v>
      </c>
      <c r="M37" s="110"/>
      <c r="N37" s="110"/>
      <c r="O37" s="190"/>
      <c r="P37" s="190"/>
      <c r="Q37" s="161">
        <v>2020</v>
      </c>
      <c r="R37" s="164"/>
      <c r="S37" s="161">
        <v>2019</v>
      </c>
      <c r="T37" s="164"/>
      <c r="U37" s="193" t="s">
        <v>33</v>
      </c>
      <c r="V37" s="206" t="s">
        <v>91</v>
      </c>
    </row>
    <row r="38" spans="2:22">
      <c r="B38" s="181" t="s">
        <v>34</v>
      </c>
      <c r="C38" s="181" t="s">
        <v>70</v>
      </c>
      <c r="D38" s="165"/>
      <c r="E38" s="166"/>
      <c r="F38" s="175"/>
      <c r="G38" s="166"/>
      <c r="H38" s="194"/>
      <c r="I38" s="211"/>
      <c r="J38" s="215"/>
      <c r="K38" s="211"/>
      <c r="L38" s="211"/>
      <c r="M38" s="110"/>
      <c r="N38" s="110"/>
      <c r="O38" s="181" t="s">
        <v>34</v>
      </c>
      <c r="P38" s="181" t="s">
        <v>70</v>
      </c>
      <c r="Q38" s="165"/>
      <c r="R38" s="166"/>
      <c r="S38" s="165"/>
      <c r="T38" s="166"/>
      <c r="U38" s="194"/>
      <c r="V38" s="207"/>
    </row>
    <row r="39" spans="2:22" ht="14.45" customHeight="1">
      <c r="B39" s="181"/>
      <c r="C39" s="181"/>
      <c r="D39" s="149" t="s">
        <v>36</v>
      </c>
      <c r="E39" s="112" t="s">
        <v>2</v>
      </c>
      <c r="F39" s="149" t="s">
        <v>36</v>
      </c>
      <c r="G39" s="112" t="s">
        <v>2</v>
      </c>
      <c r="H39" s="183" t="s">
        <v>37</v>
      </c>
      <c r="I39" s="183" t="s">
        <v>72</v>
      </c>
      <c r="J39" s="113" t="s">
        <v>36</v>
      </c>
      <c r="K39" s="213" t="s">
        <v>103</v>
      </c>
      <c r="L39" s="213" t="s">
        <v>108</v>
      </c>
      <c r="M39" s="110"/>
      <c r="N39" s="110"/>
      <c r="O39" s="181"/>
      <c r="P39" s="181"/>
      <c r="Q39" s="149" t="s">
        <v>36</v>
      </c>
      <c r="R39" s="112" t="s">
        <v>2</v>
      </c>
      <c r="S39" s="149" t="s">
        <v>36</v>
      </c>
      <c r="T39" s="112" t="s">
        <v>2</v>
      </c>
      <c r="U39" s="183" t="s">
        <v>37</v>
      </c>
      <c r="V39" s="208" t="s">
        <v>92</v>
      </c>
    </row>
    <row r="40" spans="2:22" ht="15" customHeight="1">
      <c r="B40" s="182"/>
      <c r="C40" s="182"/>
      <c r="D40" s="146" t="s">
        <v>38</v>
      </c>
      <c r="E40" s="56" t="s">
        <v>39</v>
      </c>
      <c r="F40" s="146" t="s">
        <v>38</v>
      </c>
      <c r="G40" s="56" t="s">
        <v>39</v>
      </c>
      <c r="H40" s="212"/>
      <c r="I40" s="212"/>
      <c r="J40" s="146" t="s">
        <v>38</v>
      </c>
      <c r="K40" s="214"/>
      <c r="L40" s="214"/>
      <c r="M40" s="110"/>
      <c r="N40" s="110"/>
      <c r="O40" s="182"/>
      <c r="P40" s="182"/>
      <c r="Q40" s="146" t="s">
        <v>38</v>
      </c>
      <c r="R40" s="56" t="s">
        <v>39</v>
      </c>
      <c r="S40" s="146" t="s">
        <v>38</v>
      </c>
      <c r="T40" s="56" t="s">
        <v>39</v>
      </c>
      <c r="U40" s="184"/>
      <c r="V40" s="209"/>
    </row>
    <row r="41" spans="2:22">
      <c r="B41" s="68">
        <v>1</v>
      </c>
      <c r="C41" s="86" t="s">
        <v>73</v>
      </c>
      <c r="D41" s="70">
        <v>467</v>
      </c>
      <c r="E41" s="75">
        <v>0.10790203327171904</v>
      </c>
      <c r="F41" s="70">
        <v>844</v>
      </c>
      <c r="G41" s="75">
        <v>0.13121890547263682</v>
      </c>
      <c r="H41" s="114">
        <v>-0.44668246445497628</v>
      </c>
      <c r="I41" s="115">
        <v>0</v>
      </c>
      <c r="J41" s="70">
        <v>604</v>
      </c>
      <c r="K41" s="116">
        <v>-0.22682119205298013</v>
      </c>
      <c r="L41" s="117">
        <v>0</v>
      </c>
      <c r="M41" s="110"/>
      <c r="N41" s="110"/>
      <c r="O41" s="68">
        <v>1</v>
      </c>
      <c r="P41" s="86" t="s">
        <v>73</v>
      </c>
      <c r="Q41" s="70">
        <v>1613</v>
      </c>
      <c r="R41" s="75">
        <v>0.12047202927776533</v>
      </c>
      <c r="S41" s="70">
        <v>2102</v>
      </c>
      <c r="T41" s="75">
        <v>0.12342924251321198</v>
      </c>
      <c r="U41" s="73">
        <v>-0.23263558515699334</v>
      </c>
      <c r="V41" s="117">
        <v>0</v>
      </c>
    </row>
    <row r="42" spans="2:22">
      <c r="B42" s="118">
        <v>2</v>
      </c>
      <c r="C42" s="88" t="s">
        <v>75</v>
      </c>
      <c r="D42" s="78">
        <v>419</v>
      </c>
      <c r="E42" s="91">
        <v>9.6811460258780041E-2</v>
      </c>
      <c r="F42" s="78">
        <v>527</v>
      </c>
      <c r="G42" s="91">
        <v>8.1934079601990048E-2</v>
      </c>
      <c r="H42" s="119">
        <v>-0.20493358633776093</v>
      </c>
      <c r="I42" s="120">
        <v>1</v>
      </c>
      <c r="J42" s="78">
        <v>294</v>
      </c>
      <c r="K42" s="121">
        <v>0.4251700680272108</v>
      </c>
      <c r="L42" s="122">
        <v>2</v>
      </c>
      <c r="M42" s="110"/>
      <c r="N42" s="110"/>
      <c r="O42" s="118">
        <v>2</v>
      </c>
      <c r="P42" s="88" t="s">
        <v>81</v>
      </c>
      <c r="Q42" s="78">
        <v>1343</v>
      </c>
      <c r="R42" s="91">
        <v>0.10030622152513258</v>
      </c>
      <c r="S42" s="78">
        <v>1255</v>
      </c>
      <c r="T42" s="91">
        <v>7.3693482090428655E-2</v>
      </c>
      <c r="U42" s="81">
        <v>7.0119521912350491E-2</v>
      </c>
      <c r="V42" s="122">
        <v>1</v>
      </c>
    </row>
    <row r="43" spans="2:22">
      <c r="B43" s="118">
        <v>3</v>
      </c>
      <c r="C43" s="88" t="s">
        <v>81</v>
      </c>
      <c r="D43" s="78">
        <v>371</v>
      </c>
      <c r="E43" s="91">
        <v>8.5720887245841038E-2</v>
      </c>
      <c r="F43" s="78">
        <v>477</v>
      </c>
      <c r="G43" s="91">
        <v>7.4160447761194029E-2</v>
      </c>
      <c r="H43" s="119">
        <v>-0.22222222222222221</v>
      </c>
      <c r="I43" s="120">
        <v>1</v>
      </c>
      <c r="J43" s="78">
        <v>437</v>
      </c>
      <c r="K43" s="121">
        <v>-0.15102974828375282</v>
      </c>
      <c r="L43" s="122">
        <v>0</v>
      </c>
      <c r="M43" s="110"/>
      <c r="N43" s="110"/>
      <c r="O43" s="118">
        <v>3</v>
      </c>
      <c r="P43" s="88" t="s">
        <v>74</v>
      </c>
      <c r="Q43" s="78">
        <v>1222</v>
      </c>
      <c r="R43" s="91">
        <v>9.1268952124878636E-2</v>
      </c>
      <c r="S43" s="78">
        <v>1446</v>
      </c>
      <c r="T43" s="91">
        <v>8.4908984145625366E-2</v>
      </c>
      <c r="U43" s="81">
        <v>-0.15491009681881052</v>
      </c>
      <c r="V43" s="122">
        <v>-1</v>
      </c>
    </row>
    <row r="44" spans="2:22">
      <c r="B44" s="118">
        <v>4</v>
      </c>
      <c r="C44" s="88" t="s">
        <v>74</v>
      </c>
      <c r="D44" s="78">
        <v>341</v>
      </c>
      <c r="E44" s="91">
        <v>7.8789279112754157E-2</v>
      </c>
      <c r="F44" s="78">
        <v>534</v>
      </c>
      <c r="G44" s="91">
        <v>8.3022388059701496E-2</v>
      </c>
      <c r="H44" s="119">
        <v>-0.36142322097378277</v>
      </c>
      <c r="I44" s="120">
        <v>-2</v>
      </c>
      <c r="J44" s="78">
        <v>489</v>
      </c>
      <c r="K44" s="121">
        <v>-0.30265848670756645</v>
      </c>
      <c r="L44" s="122">
        <v>-2</v>
      </c>
      <c r="M44" s="110"/>
      <c r="N44" s="110"/>
      <c r="O44" s="118">
        <v>4</v>
      </c>
      <c r="P44" s="88" t="s">
        <v>75</v>
      </c>
      <c r="Q44" s="78">
        <v>972</v>
      </c>
      <c r="R44" s="91">
        <v>7.2596907909477926E-2</v>
      </c>
      <c r="S44" s="78">
        <v>1207</v>
      </c>
      <c r="T44" s="91">
        <v>7.0874926600117447E-2</v>
      </c>
      <c r="U44" s="81">
        <v>-0.19469759734879866</v>
      </c>
      <c r="V44" s="122">
        <v>0</v>
      </c>
    </row>
    <row r="45" spans="2:22">
      <c r="B45" s="118">
        <v>5</v>
      </c>
      <c r="C45" s="93" t="s">
        <v>109</v>
      </c>
      <c r="D45" s="104">
        <v>284</v>
      </c>
      <c r="E45" s="109">
        <v>6.5619223659889092E-2</v>
      </c>
      <c r="F45" s="104">
        <v>121</v>
      </c>
      <c r="G45" s="109">
        <v>1.8812189054726369E-2</v>
      </c>
      <c r="H45" s="123">
        <v>1.3471074380165291</v>
      </c>
      <c r="I45" s="124">
        <v>11</v>
      </c>
      <c r="J45" s="104">
        <v>99</v>
      </c>
      <c r="K45" s="125">
        <v>1.8686868686868685</v>
      </c>
      <c r="L45" s="126">
        <v>11</v>
      </c>
      <c r="M45" s="110"/>
      <c r="N45" s="110"/>
      <c r="O45" s="118">
        <v>5</v>
      </c>
      <c r="P45" s="93" t="s">
        <v>76</v>
      </c>
      <c r="Q45" s="104">
        <v>715</v>
      </c>
      <c r="R45" s="109">
        <v>5.3402046456046008E-2</v>
      </c>
      <c r="S45" s="104">
        <v>788</v>
      </c>
      <c r="T45" s="109">
        <v>4.6271285965942453E-2</v>
      </c>
      <c r="U45" s="107">
        <v>-9.2639593908629414E-2</v>
      </c>
      <c r="V45" s="126">
        <v>2</v>
      </c>
    </row>
    <row r="46" spans="2:22">
      <c r="B46" s="127">
        <v>6</v>
      </c>
      <c r="C46" s="86" t="s">
        <v>77</v>
      </c>
      <c r="D46" s="70">
        <v>183</v>
      </c>
      <c r="E46" s="75">
        <v>4.2282809611829945E-2</v>
      </c>
      <c r="F46" s="70">
        <v>371</v>
      </c>
      <c r="G46" s="75">
        <v>5.7680348258706465E-2</v>
      </c>
      <c r="H46" s="114">
        <v>-0.50673854447439348</v>
      </c>
      <c r="I46" s="115">
        <v>-1</v>
      </c>
      <c r="J46" s="70">
        <v>265</v>
      </c>
      <c r="K46" s="116">
        <v>-0.30943396226415099</v>
      </c>
      <c r="L46" s="117">
        <v>0</v>
      </c>
      <c r="M46" s="110"/>
      <c r="N46" s="110"/>
      <c r="O46" s="127">
        <v>6</v>
      </c>
      <c r="P46" s="86" t="s">
        <v>77</v>
      </c>
      <c r="Q46" s="70">
        <v>672</v>
      </c>
      <c r="R46" s="75">
        <v>5.0190454850997088E-2</v>
      </c>
      <c r="S46" s="70">
        <v>918</v>
      </c>
      <c r="T46" s="75">
        <v>5.3904873752201994E-2</v>
      </c>
      <c r="U46" s="73">
        <v>-0.26797385620915037</v>
      </c>
      <c r="V46" s="117">
        <v>-1</v>
      </c>
    </row>
    <row r="47" spans="2:22">
      <c r="B47" s="118">
        <v>7</v>
      </c>
      <c r="C47" s="88" t="s">
        <v>76</v>
      </c>
      <c r="D47" s="78">
        <v>163</v>
      </c>
      <c r="E47" s="91">
        <v>3.7661737523105358E-2</v>
      </c>
      <c r="F47" s="78">
        <v>308</v>
      </c>
      <c r="G47" s="91">
        <v>4.788557213930348E-2</v>
      </c>
      <c r="H47" s="119">
        <v>-0.47077922077922074</v>
      </c>
      <c r="I47" s="120">
        <v>-1</v>
      </c>
      <c r="J47" s="78">
        <v>272</v>
      </c>
      <c r="K47" s="121">
        <v>-0.40073529411764708</v>
      </c>
      <c r="L47" s="122">
        <v>-2</v>
      </c>
      <c r="M47" s="110"/>
      <c r="N47" s="110"/>
      <c r="O47" s="118">
        <v>7</v>
      </c>
      <c r="P47" s="88" t="s">
        <v>109</v>
      </c>
      <c r="Q47" s="78">
        <v>475</v>
      </c>
      <c r="R47" s="91">
        <v>3.5476884009261335E-2</v>
      </c>
      <c r="S47" s="78">
        <v>464</v>
      </c>
      <c r="T47" s="91">
        <v>2.724603640634175E-2</v>
      </c>
      <c r="U47" s="81">
        <v>2.3706896551724199E-2</v>
      </c>
      <c r="V47" s="122">
        <v>8</v>
      </c>
    </row>
    <row r="48" spans="2:22">
      <c r="B48" s="118">
        <v>8</v>
      </c>
      <c r="C48" s="88" t="s">
        <v>110</v>
      </c>
      <c r="D48" s="78">
        <v>161</v>
      </c>
      <c r="E48" s="91">
        <v>3.7199630314232901E-2</v>
      </c>
      <c r="F48" s="78">
        <v>193</v>
      </c>
      <c r="G48" s="91">
        <v>3.0006218905472636E-2</v>
      </c>
      <c r="H48" s="119">
        <v>-0.16580310880829019</v>
      </c>
      <c r="I48" s="120">
        <v>4</v>
      </c>
      <c r="J48" s="78">
        <v>109</v>
      </c>
      <c r="K48" s="121">
        <v>0.47706422018348627</v>
      </c>
      <c r="L48" s="122">
        <v>6</v>
      </c>
      <c r="M48" s="110"/>
      <c r="N48" s="110"/>
      <c r="O48" s="118">
        <v>8</v>
      </c>
      <c r="P48" s="88" t="s">
        <v>85</v>
      </c>
      <c r="Q48" s="78">
        <v>421</v>
      </c>
      <c r="R48" s="91">
        <v>3.144372245873478E-2</v>
      </c>
      <c r="S48" s="78">
        <v>500</v>
      </c>
      <c r="T48" s="91">
        <v>2.9359953024075163E-2</v>
      </c>
      <c r="U48" s="81">
        <v>-0.15800000000000003</v>
      </c>
      <c r="V48" s="122">
        <v>5</v>
      </c>
    </row>
    <row r="49" spans="2:22">
      <c r="B49" s="118">
        <v>9</v>
      </c>
      <c r="C49" s="88" t="s">
        <v>93</v>
      </c>
      <c r="D49" s="78">
        <v>160</v>
      </c>
      <c r="E49" s="91">
        <v>3.6968576709796676E-2</v>
      </c>
      <c r="F49" s="78">
        <v>303</v>
      </c>
      <c r="G49" s="91">
        <v>4.7108208955223878E-2</v>
      </c>
      <c r="H49" s="119">
        <v>-0.471947194719472</v>
      </c>
      <c r="I49" s="120">
        <v>-2</v>
      </c>
      <c r="J49" s="78">
        <v>123</v>
      </c>
      <c r="K49" s="121">
        <v>0.30081300813008127</v>
      </c>
      <c r="L49" s="122">
        <v>1</v>
      </c>
      <c r="M49" s="110"/>
      <c r="N49" s="110"/>
      <c r="O49" s="118">
        <v>9</v>
      </c>
      <c r="P49" s="88" t="s">
        <v>84</v>
      </c>
      <c r="Q49" s="78">
        <v>418</v>
      </c>
      <c r="R49" s="91">
        <v>3.1219657928149975E-2</v>
      </c>
      <c r="S49" s="78">
        <v>516</v>
      </c>
      <c r="T49" s="91">
        <v>3.0299471520845566E-2</v>
      </c>
      <c r="U49" s="81">
        <v>-0.18992248062015504</v>
      </c>
      <c r="V49" s="122">
        <v>2</v>
      </c>
    </row>
    <row r="50" spans="2:22">
      <c r="B50" s="118">
        <v>10</v>
      </c>
      <c r="C50" s="88" t="s">
        <v>85</v>
      </c>
      <c r="D50" s="78">
        <v>117</v>
      </c>
      <c r="E50" s="83">
        <v>2.7033271719038816E-2</v>
      </c>
      <c r="F50" s="78">
        <v>205</v>
      </c>
      <c r="G50" s="83">
        <v>3.1871890547263679E-2</v>
      </c>
      <c r="H50" s="119">
        <v>-0.42926829268292688</v>
      </c>
      <c r="I50" s="120">
        <v>0</v>
      </c>
      <c r="J50" s="78">
        <v>156</v>
      </c>
      <c r="K50" s="121">
        <v>-0.25</v>
      </c>
      <c r="L50" s="122">
        <v>-3</v>
      </c>
      <c r="M50" s="110"/>
      <c r="N50" s="110"/>
      <c r="O50" s="128">
        <v>10</v>
      </c>
      <c r="P50" s="93" t="s">
        <v>93</v>
      </c>
      <c r="Q50" s="104">
        <v>411</v>
      </c>
      <c r="R50" s="109">
        <v>3.0696840690118753E-2</v>
      </c>
      <c r="S50" s="104">
        <v>789</v>
      </c>
      <c r="T50" s="109">
        <v>4.6330005871990605E-2</v>
      </c>
      <c r="U50" s="107">
        <v>-0.47908745247148288</v>
      </c>
      <c r="V50" s="126">
        <v>-4</v>
      </c>
    </row>
    <row r="51" spans="2:22">
      <c r="B51" s="200" t="s">
        <v>78</v>
      </c>
      <c r="C51" s="201"/>
      <c r="D51" s="129">
        <f>SUM(D41:D50)</f>
        <v>2666</v>
      </c>
      <c r="E51" s="141">
        <f>D51/D53</f>
        <v>0.61598890942698703</v>
      </c>
      <c r="F51" s="129">
        <f>SUM(F41:F50)</f>
        <v>3883</v>
      </c>
      <c r="G51" s="141">
        <f>F51/F53</f>
        <v>0.60370024875621886</v>
      </c>
      <c r="H51" s="143">
        <f>D51/F51-1</f>
        <v>-0.31341746072624255</v>
      </c>
      <c r="I51" s="130"/>
      <c r="J51" s="129">
        <f>SUM(J41:J50)</f>
        <v>2848</v>
      </c>
      <c r="K51" s="32">
        <f>E51/J51-1</f>
        <v>-0.99978371175933045</v>
      </c>
      <c r="L51" s="144"/>
      <c r="O51" s="200" t="s">
        <v>78</v>
      </c>
      <c r="P51" s="201"/>
      <c r="Q51" s="129">
        <f>SUM(Q41:Q50)</f>
        <v>8262</v>
      </c>
      <c r="R51" s="141">
        <f>Q51/Q53</f>
        <v>0.61707371723056237</v>
      </c>
      <c r="S51" s="129">
        <f>SUM(S41:S50)</f>
        <v>9985</v>
      </c>
      <c r="T51" s="141">
        <f>S51/S53</f>
        <v>0.58631826189078096</v>
      </c>
      <c r="U51" s="143">
        <f>Q51/S51-1</f>
        <v>-0.17255883825738605</v>
      </c>
      <c r="V51" s="152"/>
    </row>
    <row r="52" spans="2:22">
      <c r="B52" s="200" t="s">
        <v>40</v>
      </c>
      <c r="C52" s="201"/>
      <c r="D52" s="129">
        <f>D53-D51</f>
        <v>1662</v>
      </c>
      <c r="E52" s="141">
        <f>D52/D53</f>
        <v>0.38401109057301291</v>
      </c>
      <c r="F52" s="129">
        <f>F53-F51</f>
        <v>2549</v>
      </c>
      <c r="G52" s="141">
        <f>F52/F53</f>
        <v>0.39629975124378108</v>
      </c>
      <c r="H52" s="143">
        <f>D52/F52-1</f>
        <v>-0.34797959984307569</v>
      </c>
      <c r="I52" s="131"/>
      <c r="J52" s="129">
        <f>J53-J51</f>
        <v>1796</v>
      </c>
      <c r="K52" s="32">
        <f>E52/J52-1</f>
        <v>-0.99978618536159636</v>
      </c>
      <c r="L52" s="144"/>
      <c r="O52" s="200" t="s">
        <v>40</v>
      </c>
      <c r="P52" s="201"/>
      <c r="Q52" s="129">
        <f>Q53-Q51</f>
        <v>5127</v>
      </c>
      <c r="R52" s="141">
        <f>Q52/Q53</f>
        <v>0.38292628276943758</v>
      </c>
      <c r="S52" s="129">
        <f>S53-S51</f>
        <v>7045</v>
      </c>
      <c r="T52" s="141">
        <f>S52/S53</f>
        <v>0.41368173810921904</v>
      </c>
      <c r="U52" s="143">
        <f>Q52/S52-1</f>
        <v>-0.27224982256919805</v>
      </c>
      <c r="V52" s="150"/>
    </row>
    <row r="53" spans="2:22">
      <c r="B53" s="202" t="s">
        <v>79</v>
      </c>
      <c r="C53" s="203"/>
      <c r="D53" s="40">
        <v>4328</v>
      </c>
      <c r="E53" s="132">
        <v>1</v>
      </c>
      <c r="F53" s="40">
        <v>6432</v>
      </c>
      <c r="G53" s="132">
        <v>1</v>
      </c>
      <c r="H53" s="43">
        <v>-0.32711442786069655</v>
      </c>
      <c r="I53" s="43"/>
      <c r="J53" s="40">
        <v>4644</v>
      </c>
      <c r="K53" s="15">
        <v>-6.8044788975021531E-2</v>
      </c>
      <c r="L53" s="133"/>
      <c r="O53" s="202" t="s">
        <v>79</v>
      </c>
      <c r="P53" s="203"/>
      <c r="Q53" s="40">
        <v>13389</v>
      </c>
      <c r="R53" s="132">
        <v>1</v>
      </c>
      <c r="S53" s="40">
        <v>17030</v>
      </c>
      <c r="T53" s="132">
        <v>1</v>
      </c>
      <c r="U53" s="151">
        <v>-0.21379917792131531</v>
      </c>
      <c r="V53" s="151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77" priority="70" operator="lessThan">
      <formula>0</formula>
    </cfRule>
  </conditionalFormatting>
  <conditionalFormatting sqref="H25 O25">
    <cfRule type="cellIs" dxfId="76" priority="69" operator="lessThan">
      <formula>0</formula>
    </cfRule>
  </conditionalFormatting>
  <conditionalFormatting sqref="K52">
    <cfRule type="cellIs" dxfId="75" priority="60" operator="lessThan">
      <formula>0</formula>
    </cfRule>
  </conditionalFormatting>
  <conditionalFormatting sqref="H52">
    <cfRule type="cellIs" dxfId="74" priority="61" operator="lessThan">
      <formula>0</formula>
    </cfRule>
  </conditionalFormatting>
  <conditionalFormatting sqref="K51">
    <cfRule type="cellIs" dxfId="73" priority="58" operator="lessThan">
      <formula>0</formula>
    </cfRule>
  </conditionalFormatting>
  <conditionalFormatting sqref="H51">
    <cfRule type="cellIs" dxfId="72" priority="59" operator="lessThan">
      <formula>0</formula>
    </cfRule>
  </conditionalFormatting>
  <conditionalFormatting sqref="L52">
    <cfRule type="cellIs" dxfId="71" priority="56" operator="lessThan">
      <formula>0</formula>
    </cfRule>
  </conditionalFormatting>
  <conditionalFormatting sqref="K52">
    <cfRule type="cellIs" dxfId="70" priority="57" operator="lessThan">
      <formula>0</formula>
    </cfRule>
  </conditionalFormatting>
  <conditionalFormatting sqref="L51">
    <cfRule type="cellIs" dxfId="69" priority="54" operator="lessThan">
      <formula>0</formula>
    </cfRule>
  </conditionalFormatting>
  <conditionalFormatting sqref="K51">
    <cfRule type="cellIs" dxfId="68" priority="55" operator="lessThan">
      <formula>0</formula>
    </cfRule>
  </conditionalFormatting>
  <conditionalFormatting sqref="H15:H24 J15:J24 O15:O24">
    <cfRule type="cellIs" dxfId="67" priority="31" operator="lessThan">
      <formula>0</formula>
    </cfRule>
  </conditionalFormatting>
  <conditionalFormatting sqref="L53">
    <cfRule type="cellIs" dxfId="66" priority="39" operator="lessThan">
      <formula>0</formula>
    </cfRule>
  </conditionalFormatting>
  <conditionalFormatting sqref="H10:H14 J10:J14 O10:O14">
    <cfRule type="cellIs" dxfId="65" priority="32" operator="lessThan">
      <formula>0</formula>
    </cfRule>
  </conditionalFormatting>
  <conditionalFormatting sqref="D10:E24 G10:J24 L10:L24 N10:O24">
    <cfRule type="cellIs" dxfId="64" priority="30" operator="equal">
      <formula>0</formula>
    </cfRule>
  </conditionalFormatting>
  <conditionalFormatting sqref="F10:F24">
    <cfRule type="cellIs" dxfId="63" priority="29" operator="equal">
      <formula>0</formula>
    </cfRule>
  </conditionalFormatting>
  <conditionalFormatting sqref="K10:K24">
    <cfRule type="cellIs" dxfId="62" priority="28" operator="equal">
      <formula>0</formula>
    </cfRule>
  </conditionalFormatting>
  <conditionalFormatting sqref="M10:M24">
    <cfRule type="cellIs" dxfId="61" priority="27" operator="equal">
      <formula>0</formula>
    </cfRule>
  </conditionalFormatting>
  <conditionalFormatting sqref="O27 J27 H27">
    <cfRule type="cellIs" dxfId="60" priority="26" operator="lessThan">
      <formula>0</formula>
    </cfRule>
  </conditionalFormatting>
  <conditionalFormatting sqref="U41:U50">
    <cfRule type="cellIs" dxfId="59" priority="24" operator="lessThan">
      <formula>0</formula>
    </cfRule>
  </conditionalFormatting>
  <conditionalFormatting sqref="K41:K50 H41:H50">
    <cfRule type="cellIs" dxfId="58" priority="25" operator="lessThan">
      <formula>0</formula>
    </cfRule>
  </conditionalFormatting>
  <conditionalFormatting sqref="L41:L50">
    <cfRule type="cellIs" dxfId="57" priority="21" operator="lessThan">
      <formula>0</formula>
    </cfRule>
    <cfRule type="cellIs" dxfId="56" priority="22" operator="equal">
      <formula>0</formula>
    </cfRule>
    <cfRule type="cellIs" dxfId="55" priority="23" operator="greaterThan">
      <formula>0</formula>
    </cfRule>
  </conditionalFormatting>
  <conditionalFormatting sqref="V41:V50">
    <cfRule type="cellIs" dxfId="54" priority="18" operator="lessThan">
      <formula>0</formula>
    </cfRule>
    <cfRule type="cellIs" dxfId="53" priority="19" operator="equal">
      <formula>0</formula>
    </cfRule>
    <cfRule type="cellIs" dxfId="52" priority="20" operator="greaterThan">
      <formula>0</formula>
    </cfRule>
  </conditionalFormatting>
  <conditionalFormatting sqref="I41:I50">
    <cfRule type="cellIs" dxfId="51" priority="15" operator="lessThan">
      <formula>0</formula>
    </cfRule>
    <cfRule type="cellIs" dxfId="50" priority="16" operator="equal">
      <formula>0</formula>
    </cfRule>
    <cfRule type="cellIs" dxfId="49" priority="17" operator="greaterThan">
      <formula>0</formula>
    </cfRule>
  </conditionalFormatting>
  <conditionalFormatting sqref="V53">
    <cfRule type="cellIs" dxfId="48" priority="12" operator="lessThan">
      <formula>0</formula>
    </cfRule>
  </conditionalFormatting>
  <conditionalFormatting sqref="H53:I53 K53">
    <cfRule type="cellIs" dxfId="47" priority="11" operator="lessThan">
      <formula>0</formula>
    </cfRule>
  </conditionalFormatting>
  <conditionalFormatting sqref="U53">
    <cfRule type="cellIs" dxfId="46" priority="10" operator="lessThan">
      <formula>0</formula>
    </cfRule>
  </conditionalFormatting>
  <conditionalFormatting sqref="U51">
    <cfRule type="cellIs" dxfId="45" priority="2" operator="lessThan">
      <formula>0</formula>
    </cfRule>
  </conditionalFormatting>
  <conditionalFormatting sqref="U52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43927</v>
      </c>
    </row>
    <row r="2" spans="2:15">
      <c r="B2" s="216" t="s">
        <v>46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7" t="s">
        <v>45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42</v>
      </c>
    </row>
    <row r="4" spans="2:15" ht="15" customHeight="1">
      <c r="B4" s="189" t="s">
        <v>0</v>
      </c>
      <c r="C4" s="191" t="s">
        <v>1</v>
      </c>
      <c r="D4" s="172" t="s">
        <v>98</v>
      </c>
      <c r="E4" s="163"/>
      <c r="F4" s="163"/>
      <c r="G4" s="163"/>
      <c r="H4" s="173"/>
      <c r="I4" s="163" t="s">
        <v>87</v>
      </c>
      <c r="J4" s="163"/>
      <c r="K4" s="172" t="s">
        <v>99</v>
      </c>
      <c r="L4" s="163"/>
      <c r="M4" s="163"/>
      <c r="N4" s="163"/>
      <c r="O4" s="173"/>
    </row>
    <row r="5" spans="2:15">
      <c r="B5" s="190"/>
      <c r="C5" s="192"/>
      <c r="D5" s="169" t="s">
        <v>100</v>
      </c>
      <c r="E5" s="170"/>
      <c r="F5" s="170"/>
      <c r="G5" s="170"/>
      <c r="H5" s="171"/>
      <c r="I5" s="170" t="s">
        <v>88</v>
      </c>
      <c r="J5" s="170"/>
      <c r="K5" s="169" t="s">
        <v>101</v>
      </c>
      <c r="L5" s="170"/>
      <c r="M5" s="170"/>
      <c r="N5" s="170"/>
      <c r="O5" s="171"/>
    </row>
    <row r="6" spans="2:15" ht="19.5" customHeight="1">
      <c r="B6" s="190"/>
      <c r="C6" s="190"/>
      <c r="D6" s="161">
        <v>2020</v>
      </c>
      <c r="E6" s="164"/>
      <c r="F6" s="174">
        <v>2019</v>
      </c>
      <c r="G6" s="174"/>
      <c r="H6" s="193" t="s">
        <v>33</v>
      </c>
      <c r="I6" s="195">
        <v>2020</v>
      </c>
      <c r="J6" s="161" t="s">
        <v>102</v>
      </c>
      <c r="K6" s="161">
        <v>2020</v>
      </c>
      <c r="L6" s="164"/>
      <c r="M6" s="174">
        <v>2019</v>
      </c>
      <c r="N6" s="164"/>
      <c r="O6" s="180" t="s">
        <v>33</v>
      </c>
    </row>
    <row r="7" spans="2:15" ht="19.5" customHeight="1">
      <c r="B7" s="181" t="s">
        <v>34</v>
      </c>
      <c r="C7" s="181" t="s">
        <v>35</v>
      </c>
      <c r="D7" s="165"/>
      <c r="E7" s="166"/>
      <c r="F7" s="175"/>
      <c r="G7" s="175"/>
      <c r="H7" s="194"/>
      <c r="I7" s="196"/>
      <c r="J7" s="162"/>
      <c r="K7" s="165"/>
      <c r="L7" s="166"/>
      <c r="M7" s="175"/>
      <c r="N7" s="166"/>
      <c r="O7" s="180"/>
    </row>
    <row r="8" spans="2:15" ht="15" customHeight="1">
      <c r="B8" s="181"/>
      <c r="C8" s="181"/>
      <c r="D8" s="149" t="s">
        <v>36</v>
      </c>
      <c r="E8" s="145" t="s">
        <v>2</v>
      </c>
      <c r="F8" s="148" t="s">
        <v>36</v>
      </c>
      <c r="G8" s="58" t="s">
        <v>2</v>
      </c>
      <c r="H8" s="183" t="s">
        <v>37</v>
      </c>
      <c r="I8" s="59" t="s">
        <v>36</v>
      </c>
      <c r="J8" s="185" t="s">
        <v>103</v>
      </c>
      <c r="K8" s="149" t="s">
        <v>36</v>
      </c>
      <c r="L8" s="57" t="s">
        <v>2</v>
      </c>
      <c r="M8" s="148" t="s">
        <v>36</v>
      </c>
      <c r="N8" s="57" t="s">
        <v>2</v>
      </c>
      <c r="O8" s="187" t="s">
        <v>37</v>
      </c>
    </row>
    <row r="9" spans="2:15" ht="15" customHeight="1">
      <c r="B9" s="182"/>
      <c r="C9" s="182"/>
      <c r="D9" s="146" t="s">
        <v>38</v>
      </c>
      <c r="E9" s="147" t="s">
        <v>39</v>
      </c>
      <c r="F9" s="55" t="s">
        <v>38</v>
      </c>
      <c r="G9" s="56" t="s">
        <v>39</v>
      </c>
      <c r="H9" s="184"/>
      <c r="I9" s="60" t="s">
        <v>38</v>
      </c>
      <c r="J9" s="186"/>
      <c r="K9" s="146" t="s">
        <v>38</v>
      </c>
      <c r="L9" s="147" t="s">
        <v>39</v>
      </c>
      <c r="M9" s="55" t="s">
        <v>38</v>
      </c>
      <c r="N9" s="147" t="s">
        <v>39</v>
      </c>
      <c r="O9" s="188"/>
    </row>
    <row r="10" spans="2:15">
      <c r="B10" s="68">
        <v>1</v>
      </c>
      <c r="C10" s="69" t="s">
        <v>13</v>
      </c>
      <c r="D10" s="70">
        <v>63</v>
      </c>
      <c r="E10" s="71">
        <v>0.5431034482758621</v>
      </c>
      <c r="F10" s="70">
        <v>71</v>
      </c>
      <c r="G10" s="72">
        <v>0.38378378378378381</v>
      </c>
      <c r="H10" s="73">
        <v>-0.11267605633802813</v>
      </c>
      <c r="I10" s="74">
        <v>75</v>
      </c>
      <c r="J10" s="75">
        <v>-0.16000000000000003</v>
      </c>
      <c r="K10" s="70">
        <v>212</v>
      </c>
      <c r="L10" s="71">
        <v>0.54081632653061229</v>
      </c>
      <c r="M10" s="70">
        <v>208</v>
      </c>
      <c r="N10" s="72">
        <v>0.39097744360902253</v>
      </c>
      <c r="O10" s="73">
        <v>1.9230769230769162E-2</v>
      </c>
    </row>
    <row r="11" spans="2:15">
      <c r="B11" s="76">
        <v>2</v>
      </c>
      <c r="C11" s="77" t="s">
        <v>58</v>
      </c>
      <c r="D11" s="78">
        <v>24</v>
      </c>
      <c r="E11" s="79">
        <v>0.20689655172413793</v>
      </c>
      <c r="F11" s="78">
        <v>19</v>
      </c>
      <c r="G11" s="90">
        <v>0.10270270270270271</v>
      </c>
      <c r="H11" s="81">
        <v>0.26315789473684204</v>
      </c>
      <c r="I11" s="102">
        <v>15</v>
      </c>
      <c r="J11" s="91">
        <v>0.60000000000000009</v>
      </c>
      <c r="K11" s="78">
        <v>48</v>
      </c>
      <c r="L11" s="79">
        <v>0.12244897959183673</v>
      </c>
      <c r="M11" s="78">
        <v>78</v>
      </c>
      <c r="N11" s="90">
        <v>0.14661654135338345</v>
      </c>
      <c r="O11" s="81">
        <v>-0.38461538461538458</v>
      </c>
    </row>
    <row r="12" spans="2:15">
      <c r="B12" s="76">
        <v>3</v>
      </c>
      <c r="C12" s="77" t="s">
        <v>86</v>
      </c>
      <c r="D12" s="78">
        <v>1</v>
      </c>
      <c r="E12" s="79">
        <v>8.6206896551724137E-3</v>
      </c>
      <c r="F12" s="78">
        <v>0</v>
      </c>
      <c r="G12" s="90">
        <v>0</v>
      </c>
      <c r="H12" s="81"/>
      <c r="I12" s="102">
        <v>0</v>
      </c>
      <c r="J12" s="91"/>
      <c r="K12" s="78">
        <v>25</v>
      </c>
      <c r="L12" s="79">
        <v>6.3775510204081634E-2</v>
      </c>
      <c r="M12" s="78">
        <v>0</v>
      </c>
      <c r="N12" s="90">
        <v>0</v>
      </c>
      <c r="O12" s="81"/>
    </row>
    <row r="13" spans="2:15">
      <c r="B13" s="76">
        <v>4</v>
      </c>
      <c r="C13" s="77" t="s">
        <v>20</v>
      </c>
      <c r="D13" s="78">
        <v>1</v>
      </c>
      <c r="E13" s="79">
        <v>8.6206896551724137E-3</v>
      </c>
      <c r="F13" s="78">
        <v>3</v>
      </c>
      <c r="G13" s="90">
        <v>1.6216216216216217E-2</v>
      </c>
      <c r="H13" s="81">
        <v>-0.66666666666666674</v>
      </c>
      <c r="I13" s="102">
        <v>11</v>
      </c>
      <c r="J13" s="91">
        <v>-0.90909090909090906</v>
      </c>
      <c r="K13" s="78">
        <v>24</v>
      </c>
      <c r="L13" s="79">
        <v>6.1224489795918366E-2</v>
      </c>
      <c r="M13" s="78">
        <v>9</v>
      </c>
      <c r="N13" s="90">
        <v>1.6917293233082706E-2</v>
      </c>
      <c r="O13" s="81">
        <v>1.6666666666666665</v>
      </c>
    </row>
    <row r="14" spans="2:15">
      <c r="B14" s="103">
        <v>5</v>
      </c>
      <c r="C14" s="92" t="s">
        <v>4</v>
      </c>
      <c r="D14" s="104">
        <v>14</v>
      </c>
      <c r="E14" s="105">
        <v>0.1206896551724138</v>
      </c>
      <c r="F14" s="104">
        <v>57</v>
      </c>
      <c r="G14" s="106">
        <v>0.30810810810810813</v>
      </c>
      <c r="H14" s="107">
        <v>-0.75438596491228072</v>
      </c>
      <c r="I14" s="108">
        <v>6</v>
      </c>
      <c r="J14" s="109">
        <v>1.3333333333333335</v>
      </c>
      <c r="K14" s="104">
        <v>23</v>
      </c>
      <c r="L14" s="105">
        <v>5.8673469387755105E-2</v>
      </c>
      <c r="M14" s="104">
        <v>76</v>
      </c>
      <c r="N14" s="106">
        <v>0.14285714285714285</v>
      </c>
      <c r="O14" s="107">
        <v>-0.69736842105263164</v>
      </c>
    </row>
    <row r="15" spans="2:15">
      <c r="B15" s="178" t="s">
        <v>62</v>
      </c>
      <c r="C15" s="179"/>
      <c r="D15" s="30">
        <f>SUM(D10:D14)</f>
        <v>103</v>
      </c>
      <c r="E15" s="31">
        <f>D15/D17</f>
        <v>0.88793103448275867</v>
      </c>
      <c r="F15" s="30">
        <f>SUM(F10:F14)</f>
        <v>150</v>
      </c>
      <c r="G15" s="31">
        <f>F15/F17</f>
        <v>0.81081081081081086</v>
      </c>
      <c r="H15" s="33">
        <f>D15/F15-1</f>
        <v>-0.31333333333333335</v>
      </c>
      <c r="I15" s="30">
        <f>SUM(I10:I14)</f>
        <v>107</v>
      </c>
      <c r="J15" s="31">
        <f>I15/I17</f>
        <v>0.89915966386554624</v>
      </c>
      <c r="K15" s="30">
        <f>SUM(K10:K14)</f>
        <v>332</v>
      </c>
      <c r="L15" s="31">
        <f>K15/K17</f>
        <v>0.84693877551020413</v>
      </c>
      <c r="M15" s="30">
        <f>SUM(M10:M14)</f>
        <v>371</v>
      </c>
      <c r="N15" s="31">
        <f>M15/M17</f>
        <v>0.69736842105263153</v>
      </c>
      <c r="O15" s="33">
        <f>K15/M15-1</f>
        <v>-0.10512129380053903</v>
      </c>
    </row>
    <row r="16" spans="2:15" s="29" customFormat="1">
      <c r="B16" s="178" t="s">
        <v>40</v>
      </c>
      <c r="C16" s="179"/>
      <c r="D16" s="10">
        <f>D17-SUM(D10:D14)</f>
        <v>13</v>
      </c>
      <c r="E16" s="11">
        <f>D16/D17</f>
        <v>0.11206896551724138</v>
      </c>
      <c r="F16" s="10">
        <f>F17-SUM(F10:F14)</f>
        <v>35</v>
      </c>
      <c r="G16" s="11">
        <f>F16/F17</f>
        <v>0.1891891891891892</v>
      </c>
      <c r="H16" s="12">
        <f>D16/F16-1</f>
        <v>-0.62857142857142856</v>
      </c>
      <c r="I16" s="10">
        <f>I17-SUM(I10:I14)</f>
        <v>12</v>
      </c>
      <c r="J16" s="34">
        <f>D16/I16-1</f>
        <v>8.3333333333333259E-2</v>
      </c>
      <c r="K16" s="10">
        <f>K17-SUM(K10:K14)</f>
        <v>60</v>
      </c>
      <c r="L16" s="11">
        <f>K16/K17</f>
        <v>0.15306122448979592</v>
      </c>
      <c r="M16" s="10">
        <f>M17-SUM(M10:M14)</f>
        <v>161</v>
      </c>
      <c r="N16" s="11">
        <f>M16/M17</f>
        <v>0.30263157894736842</v>
      </c>
      <c r="O16" s="12">
        <f>K16/M16-1</f>
        <v>-0.62732919254658381</v>
      </c>
    </row>
    <row r="17" spans="2:15">
      <c r="B17" s="176" t="s">
        <v>41</v>
      </c>
      <c r="C17" s="177"/>
      <c r="D17" s="52">
        <v>116</v>
      </c>
      <c r="E17" s="84">
        <v>1</v>
      </c>
      <c r="F17" s="52">
        <v>185</v>
      </c>
      <c r="G17" s="85">
        <v>0.99999999999999978</v>
      </c>
      <c r="H17" s="47">
        <v>-0.37297297297297294</v>
      </c>
      <c r="I17" s="53">
        <v>119</v>
      </c>
      <c r="J17" s="48">
        <v>-2.5210084033613467E-2</v>
      </c>
      <c r="K17" s="52">
        <v>392</v>
      </c>
      <c r="L17" s="84">
        <v>1</v>
      </c>
      <c r="M17" s="52">
        <v>532</v>
      </c>
      <c r="N17" s="85">
        <v>0.99999999999999989</v>
      </c>
      <c r="O17" s="47">
        <v>-0.26315789473684215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43" priority="297" operator="lessThan">
      <formula>0</formula>
    </cfRule>
  </conditionalFormatting>
  <conditionalFormatting sqref="O16">
    <cfRule type="cellIs" dxfId="42" priority="296" operator="lessThan">
      <formula>0</formula>
    </cfRule>
  </conditionalFormatting>
  <conditionalFormatting sqref="J16">
    <cfRule type="cellIs" dxfId="41" priority="295" operator="lessThan">
      <formula>0</formula>
    </cfRule>
  </conditionalFormatting>
  <conditionalFormatting sqref="H15 O15">
    <cfRule type="cellIs" dxfId="40" priority="282" operator="lessThan">
      <formula>0</formula>
    </cfRule>
  </conditionalFormatting>
  <conditionalFormatting sqref="H10:H14 J10:J14 O10:O14">
    <cfRule type="cellIs" dxfId="39" priority="6" operator="lessThan">
      <formula>0</formula>
    </cfRule>
  </conditionalFormatting>
  <conditionalFormatting sqref="D10:E14 G10:J14 L10:L14 N10:O14">
    <cfRule type="cellIs" dxfId="38" priority="5" operator="equal">
      <formula>0</formula>
    </cfRule>
  </conditionalFormatting>
  <conditionalFormatting sqref="F10:F14">
    <cfRule type="cellIs" dxfId="37" priority="4" operator="equal">
      <formula>0</formula>
    </cfRule>
  </conditionalFormatting>
  <conditionalFormatting sqref="K10:K14">
    <cfRule type="cellIs" dxfId="36" priority="3" operator="equal">
      <formula>0</formula>
    </cfRule>
  </conditionalFormatting>
  <conditionalFormatting sqref="M10:M14">
    <cfRule type="cellIs" dxfId="35" priority="2" operator="equal">
      <formula>0</formula>
    </cfRule>
  </conditionalFormatting>
  <conditionalFormatting sqref="O17 J17 H17">
    <cfRule type="cellIs" dxfId="3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2020-04-06T20:43:20Z</dcterms:modified>
</cp:coreProperties>
</file>