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5" yWindow="-15" windowWidth="14400" windowHeight="129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8" l="1"/>
  <c r="J52" i="4" l="1"/>
  <c r="J51" i="4"/>
  <c r="F51" i="4"/>
  <c r="G51" i="4" s="1"/>
  <c r="D51" i="4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s="1"/>
  <c r="J26" i="4" l="1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<sst xmlns="http://schemas.openxmlformats.org/spreadsheetml/2006/main" count="589" uniqueCount="106">
  <si>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</si>
  <si>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</si>
  <si>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</si>
  <si>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</si>
  <si>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</si>
  <si>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</si>
  <si>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</si>
  <si>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</si>
  <si>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</si>
  <si>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</si>
  <si>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</si>
  <si>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</si>
  <si>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</si>
  <si>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</si>
  <si>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</si>
  <si>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</si>
  <si>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</si>
  <si>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</si>
  <si>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</si>
  <si>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</si>
  <si>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</si>
  <si>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</si>
  <si>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</si>
  <si>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</si>
  <si>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</si>
  <si>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</si>
  <si>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</si>
  <si>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</si>
  <si>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</si>
  <si>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</si>
  <si>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</si>
  <si>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</si>
  <si>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</si>
  <si>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</si>
  <si>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</si>
  <si>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</si>
  <si>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</si>
  <si>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</si>
  <si>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</si>
  <si>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</si>
  <si>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</si>
  <si>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</si>
  <si>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</si>
  <si>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</si>
  <si>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</si>
  <si>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</si>
  <si>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</si>
  <si>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</si>
  <si>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</si>
  <si>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</si>
  <si>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</si>
  <si>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</si>
  <si>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</si>
  <si>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</si>
  <si>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</si>
  <si>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</si>
  <si>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</si>
  <si>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</si>
  <si>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</si>
  <si>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</si>
  <si>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</si>
  <si>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</si>
  <si>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</si>
  <si>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</si>
  <si>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</si>
  <si>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</si>
  <si>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</si>
  <si>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</si>
  <si>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</si>
  <si>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</si>
  <si>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</si>
  <si>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</si>
  <si>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</si>
  <si>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</si>
  <si>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</si>
  <si>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</si>
  <si>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</si>
  <si>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</si>
  <si>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</si>
  <si>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</si>
  <si>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</si>
  <si>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</si>
  <si>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</si>
  <si>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</si>
  <si>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Rejestracje nowych samochodów dostawczych do 3,5T, ranking modeli - Listopad 2019</t>
  </si>
  <si>
    <t>Registrations of new LCV up to 3.5T, Top Models - November 2019</t>
  </si>
  <si>
    <t>Grudzień</t>
  </si>
  <si>
    <t>December</t>
  </si>
  <si>
    <t>KAMAZ</t>
  </si>
  <si>
    <t>Citroen Jumper</t>
  </si>
  <si>
    <t>2020
Sty</t>
  </si>
  <si>
    <t>2019
Sty</t>
  </si>
  <si>
    <t>2020
Sty - Sty</t>
  </si>
  <si>
    <t>2019
Sty - Sty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</si>
  <si>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</si>
  <si>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</si>
  <si>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</si>
  <si>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</si>
  <si>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</si>
  <si>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</si>
  <si>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Sty/Gru
Zmiana poz</t>
  </si>
  <si>
    <t>Jan/Dec Ch position</t>
  </si>
  <si>
    <t>Opel Movano</t>
  </si>
  <si>
    <t>Ford Transit Custom</t>
  </si>
  <si>
    <t>Peugeot Partner</t>
  </si>
  <si>
    <t>AUTOSAN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</si>
</sst>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6</xdr:col>
      <xdr:colOff>697975</xdr:colOff>
      <xdr:row>78</xdr:row>
      <xdr:rowOff>98779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11796889"/>
          <a:ext cx="6031975" cy="3951112"/>
        </a:xfrm>
        <a:prstGeom prst="rect">
          <a:avLst/>
        </a:prstGeom>
      </xdr:spPr>
    </xdr:pic>
    <xdr:clientData/>
  </xdr:twoCellAnchor>
  <xdr:twoCellAnchor editAs="oneCell">
    <xdr:from>
      <xdr:col>1</xdr:col>
      <xdr:colOff>169332</xdr:colOff>
      <xdr:row>15</xdr:row>
      <xdr:rowOff>105833</xdr:rowOff>
    </xdr:from>
    <xdr:to>
      <xdr:col>6</xdr:col>
      <xdr:colOff>720915</xdr:colOff>
      <xdr:row>34</xdr:row>
      <xdr:rowOff>52802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4296833"/>
          <a:ext cx="5620999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296333</xdr:colOff>
      <xdr:row>35</xdr:row>
      <xdr:rowOff>95250</xdr:rowOff>
    </xdr:from>
    <xdr:to>
      <xdr:col>7</xdr:col>
      <xdr:colOff>178631</xdr:colOff>
      <xdr:row>56</xdr:row>
      <xdr:rowOff>69687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750" y="8096250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I54" sqref="I54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43868</v>
      </c>
    </row>
    <row r="2" spans="2:8">
      <c r="H2" s="2" t="s">
        <v>29</v>
      </c>
    </row>
    <row r="3" spans="2:8" ht="26.25" customHeight="1">
      <c r="B3" s="156" t="s">
        <v>27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135" t="s">
        <v>90</v>
      </c>
      <c r="D4" s="135" t="s">
        <v>91</v>
      </c>
      <c r="E4" s="7" t="s">
        <v>8</v>
      </c>
      <c r="F4" s="135" t="s">
        <v>92</v>
      </c>
      <c r="G4" s="135" t="s">
        <v>93</v>
      </c>
      <c r="H4" s="7" t="s">
        <v>8</v>
      </c>
    </row>
    <row r="5" spans="2:8" ht="26.25" customHeight="1">
      <c r="B5" s="3" t="s">
        <v>9</v>
      </c>
      <c r="C5" s="136">
        <v>1382</v>
      </c>
      <c r="D5" s="136">
        <v>1916</v>
      </c>
      <c r="E5" s="63">
        <v>-0.27870563674321502</v>
      </c>
      <c r="F5" s="136">
        <v>1382</v>
      </c>
      <c r="G5" s="136">
        <v>1916</v>
      </c>
      <c r="H5" s="63">
        <v>-0.27870563674321502</v>
      </c>
    </row>
    <row r="6" spans="2:8" ht="26.25" customHeight="1">
      <c r="B6" s="4" t="s">
        <v>24</v>
      </c>
      <c r="C6" s="137">
        <v>308</v>
      </c>
      <c r="D6" s="137">
        <v>349</v>
      </c>
      <c r="E6" s="64">
        <v>-0.11747851002865328</v>
      </c>
      <c r="F6" s="137">
        <v>308</v>
      </c>
      <c r="G6" s="137">
        <v>349</v>
      </c>
      <c r="H6" s="64">
        <v>-0.11747851002865328</v>
      </c>
    </row>
    <row r="7" spans="2:8" ht="26.25" customHeight="1">
      <c r="B7" s="4" t="s">
        <v>25</v>
      </c>
      <c r="C7" s="137">
        <v>80</v>
      </c>
      <c r="D7" s="137">
        <v>71</v>
      </c>
      <c r="E7" s="64">
        <v>0.12676056338028174</v>
      </c>
      <c r="F7" s="137">
        <v>80</v>
      </c>
      <c r="G7" s="137">
        <v>71</v>
      </c>
      <c r="H7" s="64">
        <v>0.12676056338028174</v>
      </c>
    </row>
    <row r="8" spans="2:8" ht="26.25" customHeight="1">
      <c r="B8" s="5" t="s">
        <v>26</v>
      </c>
      <c r="C8" s="137">
        <v>994</v>
      </c>
      <c r="D8" s="137">
        <v>1496</v>
      </c>
      <c r="E8" s="65">
        <v>-0.33556149732620322</v>
      </c>
      <c r="F8" s="137">
        <v>994</v>
      </c>
      <c r="G8" s="137">
        <v>1496</v>
      </c>
      <c r="H8" s="65">
        <v>-0.33556149732620322</v>
      </c>
    </row>
    <row r="9" spans="2:8" ht="26.25" customHeight="1">
      <c r="B9" s="3" t="s">
        <v>10</v>
      </c>
      <c r="C9" s="136">
        <v>157</v>
      </c>
      <c r="D9" s="136">
        <v>185</v>
      </c>
      <c r="E9" s="63">
        <v>-0.15135135135135136</v>
      </c>
      <c r="F9" s="136">
        <v>157</v>
      </c>
      <c r="G9" s="136">
        <v>185</v>
      </c>
      <c r="H9" s="63">
        <v>-0.15135135135135136</v>
      </c>
    </row>
    <row r="10" spans="2:8" ht="26.25" customHeight="1">
      <c r="B10" s="5" t="s">
        <v>11</v>
      </c>
      <c r="C10" s="137">
        <v>157</v>
      </c>
      <c r="D10" s="137">
        <v>185</v>
      </c>
      <c r="E10" s="65">
        <v>-0.15135135135135136</v>
      </c>
      <c r="F10" s="137">
        <v>157</v>
      </c>
      <c r="G10" s="137">
        <v>185</v>
      </c>
      <c r="H10" s="65">
        <v>-0.15135135135135136</v>
      </c>
    </row>
    <row r="11" spans="2:8" ht="26.25" customHeight="1">
      <c r="B11" s="8" t="s">
        <v>28</v>
      </c>
      <c r="C11" s="138">
        <v>1539</v>
      </c>
      <c r="D11" s="138">
        <v>2101</v>
      </c>
      <c r="E11" s="66">
        <v>-0.26749167063303192</v>
      </c>
      <c r="F11" s="138">
        <v>1539</v>
      </c>
      <c r="G11" s="138">
        <v>2101</v>
      </c>
      <c r="H11" s="66">
        <v>-0.26749167063303192</v>
      </c>
    </row>
    <row r="12" spans="2:8" ht="15" customHeight="1">
      <c r="B12" s="140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29" priority="2" operator="lessThan">
      <formula>0</formula>
    </cfRule>
  </conditionalFormatting>
  <conditionalFormatting sqref="E5:E7 H5:H7 H11 E11">
    <cfRule type="cellIs" dxfId="128" priority="3" operator="lessThan">
      <formula>0</formula>
    </cfRule>
  </conditionalFormatting>
  <conditionalFormatting sqref="E8 H8">
    <cfRule type="cellIs" dxfId="12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D18" sqref="D18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43868</v>
      </c>
    </row>
    <row r="2" spans="2:15" ht="14.45" customHeight="1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2:15" ht="14.45" customHeight="1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87" t="s">
        <v>0</v>
      </c>
      <c r="C5" s="189" t="s">
        <v>1</v>
      </c>
      <c r="D5" s="170" t="s">
        <v>94</v>
      </c>
      <c r="E5" s="161"/>
      <c r="F5" s="161"/>
      <c r="G5" s="161"/>
      <c r="H5" s="171"/>
      <c r="I5" s="161" t="s">
        <v>86</v>
      </c>
      <c r="J5" s="161"/>
      <c r="K5" s="170" t="s">
        <v>95</v>
      </c>
      <c r="L5" s="161"/>
      <c r="M5" s="161"/>
      <c r="N5" s="161"/>
      <c r="O5" s="171"/>
    </row>
    <row r="6" spans="2:15" ht="14.45" customHeight="1">
      <c r="B6" s="188"/>
      <c r="C6" s="190"/>
      <c r="D6" s="167" t="s">
        <v>96</v>
      </c>
      <c r="E6" s="168"/>
      <c r="F6" s="168"/>
      <c r="G6" s="168"/>
      <c r="H6" s="169"/>
      <c r="I6" s="168" t="s">
        <v>87</v>
      </c>
      <c r="J6" s="168"/>
      <c r="K6" s="167" t="s">
        <v>97</v>
      </c>
      <c r="L6" s="168"/>
      <c r="M6" s="168"/>
      <c r="N6" s="168"/>
      <c r="O6" s="169"/>
    </row>
    <row r="7" spans="2:15" ht="14.45" customHeight="1">
      <c r="B7" s="188"/>
      <c r="C7" s="188"/>
      <c r="D7" s="159">
        <v>2020</v>
      </c>
      <c r="E7" s="162"/>
      <c r="F7" s="172">
        <v>2019</v>
      </c>
      <c r="G7" s="172"/>
      <c r="H7" s="191" t="s">
        <v>33</v>
      </c>
      <c r="I7" s="193">
        <v>2019</v>
      </c>
      <c r="J7" s="159" t="s">
        <v>98</v>
      </c>
      <c r="K7" s="159">
        <v>2020</v>
      </c>
      <c r="L7" s="162"/>
      <c r="M7" s="172">
        <v>2019</v>
      </c>
      <c r="N7" s="162"/>
      <c r="O7" s="178" t="s">
        <v>33</v>
      </c>
    </row>
    <row r="8" spans="2:15" ht="14.45" customHeight="1">
      <c r="B8" s="179" t="s">
        <v>34</v>
      </c>
      <c r="C8" s="179" t="s">
        <v>35</v>
      </c>
      <c r="D8" s="163"/>
      <c r="E8" s="164"/>
      <c r="F8" s="173"/>
      <c r="G8" s="173"/>
      <c r="H8" s="192"/>
      <c r="I8" s="194"/>
      <c r="J8" s="160"/>
      <c r="K8" s="163"/>
      <c r="L8" s="164"/>
      <c r="M8" s="173"/>
      <c r="N8" s="164"/>
      <c r="O8" s="178"/>
    </row>
    <row r="9" spans="2:15" ht="14.25" customHeight="1">
      <c r="B9" s="179"/>
      <c r="C9" s="179"/>
      <c r="D9" s="155" t="s">
        <v>36</v>
      </c>
      <c r="E9" s="151" t="s">
        <v>2</v>
      </c>
      <c r="F9" s="154" t="s">
        <v>36</v>
      </c>
      <c r="G9" s="58" t="s">
        <v>2</v>
      </c>
      <c r="H9" s="181" t="s">
        <v>37</v>
      </c>
      <c r="I9" s="59" t="s">
        <v>36</v>
      </c>
      <c r="J9" s="183" t="s">
        <v>99</v>
      </c>
      <c r="K9" s="155" t="s">
        <v>36</v>
      </c>
      <c r="L9" s="57" t="s">
        <v>2</v>
      </c>
      <c r="M9" s="154" t="s">
        <v>36</v>
      </c>
      <c r="N9" s="57" t="s">
        <v>2</v>
      </c>
      <c r="O9" s="185" t="s">
        <v>37</v>
      </c>
    </row>
    <row r="10" spans="2:15" ht="14.45" customHeight="1">
      <c r="B10" s="180"/>
      <c r="C10" s="180"/>
      <c r="D10" s="152" t="s">
        <v>38</v>
      </c>
      <c r="E10" s="153" t="s">
        <v>39</v>
      </c>
      <c r="F10" s="55" t="s">
        <v>38</v>
      </c>
      <c r="G10" s="56" t="s">
        <v>39</v>
      </c>
      <c r="H10" s="182"/>
      <c r="I10" s="60" t="s">
        <v>38</v>
      </c>
      <c r="J10" s="184"/>
      <c r="K10" s="152" t="s">
        <v>38</v>
      </c>
      <c r="L10" s="153" t="s">
        <v>39</v>
      </c>
      <c r="M10" s="55" t="s">
        <v>38</v>
      </c>
      <c r="N10" s="153" t="s">
        <v>39</v>
      </c>
      <c r="O10" s="186"/>
    </row>
    <row r="11" spans="2:15" ht="14.45" customHeight="1">
      <c r="B11" s="68">
        <v>1</v>
      </c>
      <c r="C11" s="69" t="s">
        <v>3</v>
      </c>
      <c r="D11" s="70">
        <v>344</v>
      </c>
      <c r="E11" s="71">
        <v>0.24891461649782923</v>
      </c>
      <c r="F11" s="70">
        <v>496</v>
      </c>
      <c r="G11" s="72">
        <v>0.25887265135699372</v>
      </c>
      <c r="H11" s="73">
        <v>-0.30645161290322576</v>
      </c>
      <c r="I11" s="74">
        <v>240</v>
      </c>
      <c r="J11" s="75">
        <v>0.43333333333333335</v>
      </c>
      <c r="K11" s="70">
        <v>344</v>
      </c>
      <c r="L11" s="71">
        <v>0.24891461649782923</v>
      </c>
      <c r="M11" s="70">
        <v>496</v>
      </c>
      <c r="N11" s="72">
        <v>0.25887265135699372</v>
      </c>
      <c r="O11" s="73">
        <v>-0.30645161290322576</v>
      </c>
    </row>
    <row r="12" spans="2:15" ht="14.45" customHeight="1">
      <c r="B12" s="76">
        <v>2</v>
      </c>
      <c r="C12" s="77" t="s">
        <v>4</v>
      </c>
      <c r="D12" s="78">
        <v>260</v>
      </c>
      <c r="E12" s="79">
        <v>0.18813314037626627</v>
      </c>
      <c r="F12" s="78">
        <v>363</v>
      </c>
      <c r="G12" s="90">
        <v>0.18945720250521922</v>
      </c>
      <c r="H12" s="81">
        <v>-0.28374655647382918</v>
      </c>
      <c r="I12" s="102">
        <v>373</v>
      </c>
      <c r="J12" s="91">
        <v>-0.30294906166219837</v>
      </c>
      <c r="K12" s="78">
        <v>260</v>
      </c>
      <c r="L12" s="79">
        <v>0.18813314037626627</v>
      </c>
      <c r="M12" s="78">
        <v>363</v>
      </c>
      <c r="N12" s="90">
        <v>0.18945720250521922</v>
      </c>
      <c r="O12" s="81">
        <v>-0.28374655647382918</v>
      </c>
    </row>
    <row r="13" spans="2:15" ht="14.45" customHeight="1">
      <c r="B13" s="76">
        <v>3</v>
      </c>
      <c r="C13" s="77" t="s">
        <v>12</v>
      </c>
      <c r="D13" s="78">
        <v>206</v>
      </c>
      <c r="E13" s="79">
        <v>0.14905933429811866</v>
      </c>
      <c r="F13" s="78">
        <v>346</v>
      </c>
      <c r="G13" s="90">
        <v>0.18058455114822547</v>
      </c>
      <c r="H13" s="81">
        <v>-0.40462427745664742</v>
      </c>
      <c r="I13" s="102">
        <v>358</v>
      </c>
      <c r="J13" s="91">
        <v>-0.42458100558659218</v>
      </c>
      <c r="K13" s="78">
        <v>206</v>
      </c>
      <c r="L13" s="79">
        <v>0.14905933429811866</v>
      </c>
      <c r="M13" s="78">
        <v>346</v>
      </c>
      <c r="N13" s="90">
        <v>0.18058455114822547</v>
      </c>
      <c r="O13" s="81">
        <v>-0.40462427745664742</v>
      </c>
    </row>
    <row r="14" spans="2:15" ht="14.45" customHeight="1">
      <c r="B14" s="76">
        <v>4</v>
      </c>
      <c r="C14" s="77" t="s">
        <v>13</v>
      </c>
      <c r="D14" s="78">
        <v>205</v>
      </c>
      <c r="E14" s="79">
        <v>0.14833574529667148</v>
      </c>
      <c r="F14" s="78">
        <v>249</v>
      </c>
      <c r="G14" s="90">
        <v>0.12995824634655531</v>
      </c>
      <c r="H14" s="81">
        <v>-0.17670682730923692</v>
      </c>
      <c r="I14" s="102">
        <v>243</v>
      </c>
      <c r="J14" s="91">
        <v>-0.15637860082304522</v>
      </c>
      <c r="K14" s="78">
        <v>205</v>
      </c>
      <c r="L14" s="79">
        <v>0.14833574529667148</v>
      </c>
      <c r="M14" s="78">
        <v>249</v>
      </c>
      <c r="N14" s="90">
        <v>0.12995824634655531</v>
      </c>
      <c r="O14" s="81">
        <v>-0.17670682730923692</v>
      </c>
    </row>
    <row r="15" spans="2:15" ht="14.45" customHeight="1">
      <c r="B15" s="76">
        <v>5</v>
      </c>
      <c r="C15" s="77" t="s">
        <v>14</v>
      </c>
      <c r="D15" s="78">
        <v>163</v>
      </c>
      <c r="E15" s="79">
        <v>0.11794500723589002</v>
      </c>
      <c r="F15" s="78">
        <v>270</v>
      </c>
      <c r="G15" s="80">
        <v>0.14091858037578289</v>
      </c>
      <c r="H15" s="81">
        <v>-0.39629629629629626</v>
      </c>
      <c r="I15" s="82">
        <v>162</v>
      </c>
      <c r="J15" s="83">
        <v>6.1728395061728669E-3</v>
      </c>
      <c r="K15" s="78">
        <v>163</v>
      </c>
      <c r="L15" s="79">
        <v>0.11794500723589002</v>
      </c>
      <c r="M15" s="78">
        <v>270</v>
      </c>
      <c r="N15" s="80">
        <v>0.14091858037578289</v>
      </c>
      <c r="O15" s="81">
        <v>-0.39629629629629626</v>
      </c>
    </row>
    <row r="16" spans="2:15" ht="14.45" customHeight="1">
      <c r="B16" s="76">
        <v>6</v>
      </c>
      <c r="C16" s="77" t="s">
        <v>16</v>
      </c>
      <c r="D16" s="78">
        <v>122</v>
      </c>
      <c r="E16" s="79">
        <v>8.8277858176555715E-2</v>
      </c>
      <c r="F16" s="78">
        <v>86</v>
      </c>
      <c r="G16" s="80">
        <v>4.4885177453027142E-2</v>
      </c>
      <c r="H16" s="81">
        <v>0.41860465116279078</v>
      </c>
      <c r="I16" s="82">
        <v>131</v>
      </c>
      <c r="J16" s="83">
        <v>-6.8702290076335881E-2</v>
      </c>
      <c r="K16" s="78">
        <v>122</v>
      </c>
      <c r="L16" s="79">
        <v>8.8277858176555715E-2</v>
      </c>
      <c r="M16" s="78">
        <v>86</v>
      </c>
      <c r="N16" s="80">
        <v>4.4885177453027142E-2</v>
      </c>
      <c r="O16" s="81">
        <v>0.41860465116279078</v>
      </c>
    </row>
    <row r="17" spans="2:15" ht="14.45" customHeight="1">
      <c r="B17" s="76">
        <v>7</v>
      </c>
      <c r="C17" s="77" t="s">
        <v>15</v>
      </c>
      <c r="D17" s="78">
        <v>53</v>
      </c>
      <c r="E17" s="79">
        <v>3.8350217076700437E-2</v>
      </c>
      <c r="F17" s="78">
        <v>77</v>
      </c>
      <c r="G17" s="90">
        <v>4.0187891440501042E-2</v>
      </c>
      <c r="H17" s="81">
        <v>-0.31168831168831168</v>
      </c>
      <c r="I17" s="102">
        <v>75</v>
      </c>
      <c r="J17" s="91">
        <v>-0.29333333333333333</v>
      </c>
      <c r="K17" s="78">
        <v>53</v>
      </c>
      <c r="L17" s="79">
        <v>3.8350217076700437E-2</v>
      </c>
      <c r="M17" s="78">
        <v>77</v>
      </c>
      <c r="N17" s="90">
        <v>4.0187891440501042E-2</v>
      </c>
      <c r="O17" s="81">
        <v>-0.31168831168831168</v>
      </c>
    </row>
    <row r="18" spans="2:15">
      <c r="B18" s="176" t="s">
        <v>81</v>
      </c>
      <c r="C18" s="177"/>
      <c r="D18" s="51">
        <f>SUM(D11:D17)</f>
        <v>1353</v>
      </c>
      <c r="E18" s="50">
        <f>D18/D20</f>
        <v>0.97901591895803186</v>
      </c>
      <c r="F18" s="30">
        <f>SUM(F11:F17)</f>
        <v>1887</v>
      </c>
      <c r="G18" s="50">
        <f>F18/F20</f>
        <v>0.98486430062630481</v>
      </c>
      <c r="H18" s="49">
        <f>D18/F18-1</f>
        <v>-0.28298887122416538</v>
      </c>
      <c r="I18" s="30">
        <f>SUM(I11:I17)</f>
        <v>1582</v>
      </c>
      <c r="J18" s="32">
        <f>D18/I18-1</f>
        <v>-0.14475347661188365</v>
      </c>
      <c r="K18" s="30">
        <f>SUM(K11:K17)</f>
        <v>1353</v>
      </c>
      <c r="L18" s="50">
        <f>K18/K20</f>
        <v>0.97901591895803186</v>
      </c>
      <c r="M18" s="30">
        <f>SUM(M11:M17)</f>
        <v>1887</v>
      </c>
      <c r="N18" s="50">
        <f>M18/M20</f>
        <v>0.98486430062630481</v>
      </c>
      <c r="O18" s="49">
        <f>K18/M18-1</f>
        <v>-0.28298887122416538</v>
      </c>
    </row>
    <row r="19" spans="2:15">
      <c r="B19" s="176" t="s">
        <v>40</v>
      </c>
      <c r="C19" s="177"/>
      <c r="D19" s="30">
        <f>D20-D18</f>
        <v>29</v>
      </c>
      <c r="E19" s="50">
        <f>D19/D20</f>
        <v>2.0984081041968163E-2</v>
      </c>
      <c r="F19" s="30">
        <f>F20-F18</f>
        <v>29</v>
      </c>
      <c r="G19" s="50">
        <f>F19/F20</f>
        <v>1.5135699373695199E-2</v>
      </c>
      <c r="H19" s="49">
        <f>D19/F19-1</f>
        <v>0</v>
      </c>
      <c r="I19" s="30">
        <f>I20-I18</f>
        <v>46</v>
      </c>
      <c r="J19" s="32">
        <f>D19/I19-1</f>
        <v>-0.36956521739130432</v>
      </c>
      <c r="K19" s="30">
        <f>K20-K18</f>
        <v>29</v>
      </c>
      <c r="L19" s="50">
        <f>K19/K20</f>
        <v>2.0984081041968163E-2</v>
      </c>
      <c r="M19" s="30">
        <f>M20-M18</f>
        <v>29</v>
      </c>
      <c r="N19" s="50">
        <f>M19/M20</f>
        <v>1.5135699373695199E-2</v>
      </c>
      <c r="O19" s="49">
        <f>K19/M19-1</f>
        <v>0</v>
      </c>
    </row>
    <row r="20" spans="2:15">
      <c r="B20" s="174" t="s">
        <v>41</v>
      </c>
      <c r="C20" s="175"/>
      <c r="D20" s="52">
        <v>1382</v>
      </c>
      <c r="E20" s="84">
        <v>1</v>
      </c>
      <c r="F20" s="52">
        <v>1916</v>
      </c>
      <c r="G20" s="85">
        <v>1</v>
      </c>
      <c r="H20" s="47">
        <v>-0.27870563674321502</v>
      </c>
      <c r="I20" s="53">
        <v>1628</v>
      </c>
      <c r="J20" s="48">
        <v>-0.15110565110565111</v>
      </c>
      <c r="K20" s="52">
        <v>1382</v>
      </c>
      <c r="L20" s="84">
        <v>1</v>
      </c>
      <c r="M20" s="52">
        <v>1916</v>
      </c>
      <c r="N20" s="85">
        <v>1</v>
      </c>
      <c r="O20" s="47">
        <v>-0.27870563674321502</v>
      </c>
    </row>
    <row r="21" spans="2:15">
      <c r="B21" s="54" t="s">
        <v>55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6" priority="81" operator="lessThan">
      <formula>0</formula>
    </cfRule>
  </conditionalFormatting>
  <conditionalFormatting sqref="H19">
    <cfRule type="cellIs" dxfId="125" priority="82" operator="lessThan">
      <formula>0</formula>
    </cfRule>
  </conditionalFormatting>
  <conditionalFormatting sqref="J18:J19">
    <cfRule type="cellIs" dxfId="124" priority="80" operator="lessThan">
      <formula>0</formula>
    </cfRule>
  </conditionalFormatting>
  <conditionalFormatting sqref="O19">
    <cfRule type="cellIs" dxfId="123" priority="79" operator="lessThan">
      <formula>0</formula>
    </cfRule>
  </conditionalFormatting>
  <conditionalFormatting sqref="O18">
    <cfRule type="cellIs" dxfId="122" priority="78" operator="lessThan">
      <formula>0</formula>
    </cfRule>
  </conditionalFormatting>
  <conditionalFormatting sqref="H11:H15 J11:J15 O11:O15">
    <cfRule type="cellIs" dxfId="121" priority="7" operator="lessThan">
      <formula>0</formula>
    </cfRule>
  </conditionalFormatting>
  <conditionalFormatting sqref="H16:H17 J16:J17 O16:O17">
    <cfRule type="cellIs" dxfId="120" priority="6" operator="lessThan">
      <formula>0</formula>
    </cfRule>
  </conditionalFormatting>
  <conditionalFormatting sqref="D11:E17 G11:J17 L11:L17 N11:O17">
    <cfRule type="cellIs" dxfId="119" priority="5" operator="equal">
      <formula>0</formula>
    </cfRule>
  </conditionalFormatting>
  <conditionalFormatting sqref="F11:F17">
    <cfRule type="cellIs" dxfId="118" priority="4" operator="equal">
      <formula>0</formula>
    </cfRule>
  </conditionalFormatting>
  <conditionalFormatting sqref="K11:K17">
    <cfRule type="cellIs" dxfId="117" priority="3" operator="equal">
      <formula>0</formula>
    </cfRule>
  </conditionalFormatting>
  <conditionalFormatting sqref="M11:M17">
    <cfRule type="cellIs" dxfId="116" priority="2" operator="equal">
      <formula>0</formula>
    </cfRule>
  </conditionalFormatting>
  <conditionalFormatting sqref="O20 J20 H20">
    <cfRule type="cellIs" dxfId="1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25" sqref="O25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43868</v>
      </c>
    </row>
    <row r="2" spans="2:15" ht="14.45" customHeight="1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4"/>
    </row>
    <row r="3" spans="2:15" ht="14.45" customHeight="1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9" t="s">
        <v>48</v>
      </c>
    </row>
    <row r="4" spans="2:15" ht="14.45" customHeight="1">
      <c r="B4" s="189" t="s">
        <v>32</v>
      </c>
      <c r="C4" s="189" t="s">
        <v>1</v>
      </c>
      <c r="D4" s="170" t="s">
        <v>94</v>
      </c>
      <c r="E4" s="161"/>
      <c r="F4" s="161"/>
      <c r="G4" s="161"/>
      <c r="H4" s="171"/>
      <c r="I4" s="161" t="s">
        <v>86</v>
      </c>
      <c r="J4" s="161"/>
      <c r="K4" s="170" t="s">
        <v>95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96</v>
      </c>
      <c r="E5" s="168"/>
      <c r="F5" s="168"/>
      <c r="G5" s="168"/>
      <c r="H5" s="169"/>
      <c r="I5" s="168" t="s">
        <v>87</v>
      </c>
      <c r="J5" s="168"/>
      <c r="K5" s="167" t="s">
        <v>97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33</v>
      </c>
      <c r="I6" s="193">
        <v>2019</v>
      </c>
      <c r="J6" s="159" t="s">
        <v>98</v>
      </c>
      <c r="K6" s="159">
        <v>2020</v>
      </c>
      <c r="L6" s="162"/>
      <c r="M6" s="172">
        <v>2019</v>
      </c>
      <c r="N6" s="162"/>
      <c r="O6" s="178" t="s">
        <v>33</v>
      </c>
    </row>
    <row r="7" spans="2:15" ht="14.45" customHeight="1">
      <c r="B7" s="195" t="s">
        <v>32</v>
      </c>
      <c r="C7" s="179" t="s">
        <v>35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95"/>
      <c r="C8" s="179"/>
      <c r="D8" s="155" t="s">
        <v>36</v>
      </c>
      <c r="E8" s="151" t="s">
        <v>2</v>
      </c>
      <c r="F8" s="154" t="s">
        <v>36</v>
      </c>
      <c r="G8" s="58" t="s">
        <v>2</v>
      </c>
      <c r="H8" s="181" t="s">
        <v>37</v>
      </c>
      <c r="I8" s="59" t="s">
        <v>36</v>
      </c>
      <c r="J8" s="183" t="s">
        <v>99</v>
      </c>
      <c r="K8" s="155" t="s">
        <v>36</v>
      </c>
      <c r="L8" s="57" t="s">
        <v>2</v>
      </c>
      <c r="M8" s="154" t="s">
        <v>36</v>
      </c>
      <c r="N8" s="57" t="s">
        <v>2</v>
      </c>
      <c r="O8" s="185" t="s">
        <v>37</v>
      </c>
    </row>
    <row r="9" spans="2:15" ht="14.45" customHeight="1">
      <c r="B9" s="196"/>
      <c r="C9" s="180"/>
      <c r="D9" s="152" t="s">
        <v>38</v>
      </c>
      <c r="E9" s="153" t="s">
        <v>39</v>
      </c>
      <c r="F9" s="55" t="s">
        <v>38</v>
      </c>
      <c r="G9" s="56" t="s">
        <v>39</v>
      </c>
      <c r="H9" s="182"/>
      <c r="I9" s="60" t="s">
        <v>38</v>
      </c>
      <c r="J9" s="184"/>
      <c r="K9" s="152" t="s">
        <v>38</v>
      </c>
      <c r="L9" s="153" t="s">
        <v>39</v>
      </c>
      <c r="M9" s="55" t="s">
        <v>38</v>
      </c>
      <c r="N9" s="153" t="s">
        <v>39</v>
      </c>
      <c r="O9" s="186"/>
    </row>
    <row r="10" spans="2:15" ht="14.45" customHeight="1">
      <c r="B10" s="76"/>
      <c r="C10" s="69" t="s">
        <v>16</v>
      </c>
      <c r="D10" s="86">
        <v>74</v>
      </c>
      <c r="E10" s="71">
        <v>0.49333333333333335</v>
      </c>
      <c r="F10" s="87">
        <v>57</v>
      </c>
      <c r="G10" s="72">
        <v>0.3904109589041096</v>
      </c>
      <c r="H10" s="73">
        <v>0.29824561403508776</v>
      </c>
      <c r="I10" s="87">
        <v>100</v>
      </c>
      <c r="J10" s="75">
        <v>-0.26</v>
      </c>
      <c r="K10" s="86">
        <v>74</v>
      </c>
      <c r="L10" s="71">
        <v>0.49333333333333335</v>
      </c>
      <c r="M10" s="87">
        <v>57</v>
      </c>
      <c r="N10" s="72">
        <v>0.3904109589041096</v>
      </c>
      <c r="O10" s="73">
        <v>0.29824561403508776</v>
      </c>
    </row>
    <row r="11" spans="2:15" ht="14.45" customHeight="1">
      <c r="B11" s="76"/>
      <c r="C11" s="77" t="s">
        <v>4</v>
      </c>
      <c r="D11" s="88">
        <v>29</v>
      </c>
      <c r="E11" s="79">
        <v>0.19333333333333333</v>
      </c>
      <c r="F11" s="89">
        <v>29</v>
      </c>
      <c r="G11" s="90">
        <v>0.19863013698630136</v>
      </c>
      <c r="H11" s="81">
        <v>0</v>
      </c>
      <c r="I11" s="89">
        <v>60</v>
      </c>
      <c r="J11" s="91">
        <v>-0.51666666666666661</v>
      </c>
      <c r="K11" s="88">
        <v>29</v>
      </c>
      <c r="L11" s="79">
        <v>0.19333333333333333</v>
      </c>
      <c r="M11" s="89">
        <v>29</v>
      </c>
      <c r="N11" s="90">
        <v>0.19863013698630136</v>
      </c>
      <c r="O11" s="81">
        <v>0</v>
      </c>
    </row>
    <row r="12" spans="2:15" ht="14.45" customHeight="1">
      <c r="B12" s="76"/>
      <c r="C12" s="77" t="s">
        <v>13</v>
      </c>
      <c r="D12" s="88">
        <v>27</v>
      </c>
      <c r="E12" s="79">
        <v>0.18</v>
      </c>
      <c r="F12" s="89">
        <v>21</v>
      </c>
      <c r="G12" s="90">
        <v>0.14383561643835616</v>
      </c>
      <c r="H12" s="81">
        <v>0.28571428571428581</v>
      </c>
      <c r="I12" s="89">
        <v>54</v>
      </c>
      <c r="J12" s="91">
        <v>-0.5</v>
      </c>
      <c r="K12" s="88">
        <v>27</v>
      </c>
      <c r="L12" s="79">
        <v>0.18</v>
      </c>
      <c r="M12" s="89">
        <v>21</v>
      </c>
      <c r="N12" s="90">
        <v>0.14383561643835616</v>
      </c>
      <c r="O12" s="81">
        <v>0.28571428571428581</v>
      </c>
    </row>
    <row r="13" spans="2:15" ht="14.45" customHeight="1">
      <c r="B13" s="76"/>
      <c r="C13" s="77" t="s">
        <v>53</v>
      </c>
      <c r="D13" s="88">
        <v>8</v>
      </c>
      <c r="E13" s="79">
        <v>5.3333333333333337E-2</v>
      </c>
      <c r="F13" s="89">
        <v>21</v>
      </c>
      <c r="G13" s="90">
        <v>0.14383561643835616</v>
      </c>
      <c r="H13" s="81">
        <v>-0.61904761904761907</v>
      </c>
      <c r="I13" s="89">
        <v>5</v>
      </c>
      <c r="J13" s="91">
        <v>0.60000000000000009</v>
      </c>
      <c r="K13" s="88">
        <v>8</v>
      </c>
      <c r="L13" s="79">
        <v>5.3333333333333337E-2</v>
      </c>
      <c r="M13" s="89">
        <v>21</v>
      </c>
      <c r="N13" s="90">
        <v>0.14383561643835616</v>
      </c>
      <c r="O13" s="81">
        <v>-0.61904761904761907</v>
      </c>
    </row>
    <row r="14" spans="2:15" ht="14.45" customHeight="1">
      <c r="B14" s="119"/>
      <c r="C14" s="77" t="s">
        <v>3</v>
      </c>
      <c r="D14" s="88">
        <v>5</v>
      </c>
      <c r="E14" s="79">
        <v>3.3333333333333333E-2</v>
      </c>
      <c r="F14" s="89">
        <v>7</v>
      </c>
      <c r="G14" s="90">
        <v>4.7945205479452052E-2</v>
      </c>
      <c r="H14" s="81">
        <v>-0.2857142857142857</v>
      </c>
      <c r="I14" s="89">
        <v>6</v>
      </c>
      <c r="J14" s="91">
        <v>-0.16666666666666663</v>
      </c>
      <c r="K14" s="88">
        <v>5</v>
      </c>
      <c r="L14" s="79">
        <v>3.3333333333333333E-2</v>
      </c>
      <c r="M14" s="89">
        <v>7</v>
      </c>
      <c r="N14" s="90">
        <v>4.7945205479452052E-2</v>
      </c>
      <c r="O14" s="81">
        <v>-0.2857142857142857</v>
      </c>
    </row>
    <row r="15" spans="2:15" ht="14.45" customHeight="1">
      <c r="B15" s="76"/>
      <c r="C15" s="77" t="s">
        <v>68</v>
      </c>
      <c r="D15" s="88">
        <v>3</v>
      </c>
      <c r="E15" s="79">
        <v>0.02</v>
      </c>
      <c r="F15" s="89">
        <v>3</v>
      </c>
      <c r="G15" s="90">
        <v>2.0547945205479451E-2</v>
      </c>
      <c r="H15" s="81">
        <v>0</v>
      </c>
      <c r="I15" s="89">
        <v>3</v>
      </c>
      <c r="J15" s="91">
        <v>0</v>
      </c>
      <c r="K15" s="88">
        <v>3</v>
      </c>
      <c r="L15" s="79">
        <v>0.02</v>
      </c>
      <c r="M15" s="89">
        <v>3</v>
      </c>
      <c r="N15" s="90">
        <v>2.0547945205479451E-2</v>
      </c>
      <c r="O15" s="81">
        <v>0</v>
      </c>
    </row>
    <row r="16" spans="2:15" ht="14.45" customHeight="1">
      <c r="B16" s="76"/>
      <c r="C16" s="77" t="s">
        <v>88</v>
      </c>
      <c r="D16" s="88">
        <v>2</v>
      </c>
      <c r="E16" s="79">
        <v>1.3333333333333334E-2</v>
      </c>
      <c r="F16" s="89">
        <v>0</v>
      </c>
      <c r="G16" s="90">
        <v>0</v>
      </c>
      <c r="H16" s="81"/>
      <c r="I16" s="89">
        <v>15</v>
      </c>
      <c r="J16" s="91">
        <v>-0.8666666666666667</v>
      </c>
      <c r="K16" s="88">
        <v>2</v>
      </c>
      <c r="L16" s="79">
        <v>1.3333333333333334E-2</v>
      </c>
      <c r="M16" s="89">
        <v>0</v>
      </c>
      <c r="N16" s="90">
        <v>0</v>
      </c>
      <c r="O16" s="81"/>
    </row>
    <row r="17" spans="2:15" ht="14.45" customHeight="1">
      <c r="B17" s="139"/>
      <c r="C17" s="92" t="s">
        <v>40</v>
      </c>
      <c r="D17" s="93">
        <v>2</v>
      </c>
      <c r="E17" s="94">
        <v>1.3333333333333334E-2</v>
      </c>
      <c r="F17" s="93">
        <v>8</v>
      </c>
      <c r="G17" s="94">
        <v>5.4794520547945202E-2</v>
      </c>
      <c r="H17" s="95">
        <v>-0.75</v>
      </c>
      <c r="I17" s="93">
        <v>46</v>
      </c>
      <c r="J17" s="94">
        <v>0.16788321167883211</v>
      </c>
      <c r="K17" s="93">
        <v>2</v>
      </c>
      <c r="L17" s="94">
        <v>1.3333333333333334E-2</v>
      </c>
      <c r="M17" s="93">
        <v>8</v>
      </c>
      <c r="N17" s="94">
        <v>5.4794520547945202E-2</v>
      </c>
      <c r="O17" s="96">
        <v>-0.75</v>
      </c>
    </row>
    <row r="18" spans="2:15" ht="14.45" customHeight="1">
      <c r="B18" s="26" t="s">
        <v>5</v>
      </c>
      <c r="C18" s="97" t="s">
        <v>41</v>
      </c>
      <c r="D18" s="98">
        <v>150</v>
      </c>
      <c r="E18" s="18">
        <v>1</v>
      </c>
      <c r="F18" s="98">
        <v>146</v>
      </c>
      <c r="G18" s="18">
        <v>1</v>
      </c>
      <c r="H18" s="19">
        <v>2.7397260273972712E-2</v>
      </c>
      <c r="I18" s="98">
        <v>274</v>
      </c>
      <c r="J18" s="20">
        <v>-0.45255474452554745</v>
      </c>
      <c r="K18" s="98">
        <v>150</v>
      </c>
      <c r="L18" s="18">
        <v>1</v>
      </c>
      <c r="M18" s="98">
        <v>146</v>
      </c>
      <c r="N18" s="20">
        <v>1</v>
      </c>
      <c r="O18" s="22">
        <v>2.7397260273972712E-2</v>
      </c>
    </row>
    <row r="19" spans="2:15" ht="14.45" customHeight="1">
      <c r="B19" s="76"/>
      <c r="C19" s="69" t="s">
        <v>3</v>
      </c>
      <c r="D19" s="86">
        <v>339</v>
      </c>
      <c r="E19" s="71">
        <v>0.27516233766233766</v>
      </c>
      <c r="F19" s="87">
        <v>489</v>
      </c>
      <c r="G19" s="72">
        <v>0.27642736009044661</v>
      </c>
      <c r="H19" s="73">
        <v>-0.30674846625766872</v>
      </c>
      <c r="I19" s="87">
        <v>234</v>
      </c>
      <c r="J19" s="75">
        <v>0.44871794871794868</v>
      </c>
      <c r="K19" s="86">
        <v>339</v>
      </c>
      <c r="L19" s="71">
        <v>0.27516233766233766</v>
      </c>
      <c r="M19" s="87">
        <v>489</v>
      </c>
      <c r="N19" s="72">
        <v>0.27642736009044661</v>
      </c>
      <c r="O19" s="73">
        <v>-0.30674846625766872</v>
      </c>
    </row>
    <row r="20" spans="2:15" ht="14.45" customHeight="1">
      <c r="B20" s="76"/>
      <c r="C20" s="77" t="s">
        <v>4</v>
      </c>
      <c r="D20" s="88">
        <v>231</v>
      </c>
      <c r="E20" s="79">
        <v>0.1875</v>
      </c>
      <c r="F20" s="89">
        <v>334</v>
      </c>
      <c r="G20" s="90">
        <v>0.1888072357263991</v>
      </c>
      <c r="H20" s="81">
        <v>-0.30838323353293418</v>
      </c>
      <c r="I20" s="89">
        <v>313</v>
      </c>
      <c r="J20" s="91">
        <v>-0.26198083067092648</v>
      </c>
      <c r="K20" s="88">
        <v>231</v>
      </c>
      <c r="L20" s="79">
        <v>0.1875</v>
      </c>
      <c r="M20" s="89">
        <v>334</v>
      </c>
      <c r="N20" s="90">
        <v>0.1888072357263991</v>
      </c>
      <c r="O20" s="81">
        <v>-0.30838323353293418</v>
      </c>
    </row>
    <row r="21" spans="2:15" ht="14.45" customHeight="1">
      <c r="B21" s="76"/>
      <c r="C21" s="77" t="s">
        <v>12</v>
      </c>
      <c r="D21" s="88">
        <v>206</v>
      </c>
      <c r="E21" s="79">
        <v>0.16720779220779219</v>
      </c>
      <c r="F21" s="89">
        <v>344</v>
      </c>
      <c r="G21" s="90">
        <v>0.19446014697569247</v>
      </c>
      <c r="H21" s="81">
        <v>-0.40116279069767447</v>
      </c>
      <c r="I21" s="89">
        <v>357</v>
      </c>
      <c r="J21" s="91">
        <v>-0.42296918767507008</v>
      </c>
      <c r="K21" s="88">
        <v>206</v>
      </c>
      <c r="L21" s="79">
        <v>0.16720779220779219</v>
      </c>
      <c r="M21" s="89">
        <v>344</v>
      </c>
      <c r="N21" s="90">
        <v>0.19446014697569247</v>
      </c>
      <c r="O21" s="81">
        <v>-0.40116279069767447</v>
      </c>
    </row>
    <row r="22" spans="2:15" ht="14.45" customHeight="1">
      <c r="B22" s="76"/>
      <c r="C22" s="77" t="s">
        <v>13</v>
      </c>
      <c r="D22" s="88">
        <v>178</v>
      </c>
      <c r="E22" s="79">
        <v>0.14448051948051949</v>
      </c>
      <c r="F22" s="89">
        <v>228</v>
      </c>
      <c r="G22" s="90">
        <v>0.1288863764838892</v>
      </c>
      <c r="H22" s="81">
        <v>-0.2192982456140351</v>
      </c>
      <c r="I22" s="89">
        <v>188</v>
      </c>
      <c r="J22" s="91">
        <v>-5.3191489361702149E-2</v>
      </c>
      <c r="K22" s="88">
        <v>178</v>
      </c>
      <c r="L22" s="79">
        <v>0.14448051948051949</v>
      </c>
      <c r="M22" s="89">
        <v>228</v>
      </c>
      <c r="N22" s="90">
        <v>0.1288863764838892</v>
      </c>
      <c r="O22" s="81">
        <v>-0.2192982456140351</v>
      </c>
    </row>
    <row r="23" spans="2:15" ht="14.45" customHeight="1">
      <c r="B23" s="119"/>
      <c r="C23" s="77" t="s">
        <v>14</v>
      </c>
      <c r="D23" s="88">
        <v>163</v>
      </c>
      <c r="E23" s="79">
        <v>0.13230519480519481</v>
      </c>
      <c r="F23" s="89">
        <v>270</v>
      </c>
      <c r="G23" s="90">
        <v>0.15262860373092144</v>
      </c>
      <c r="H23" s="81">
        <v>-0.39629629629629626</v>
      </c>
      <c r="I23" s="89">
        <v>162</v>
      </c>
      <c r="J23" s="91">
        <v>6.1728395061728669E-3</v>
      </c>
      <c r="K23" s="88">
        <v>163</v>
      </c>
      <c r="L23" s="79">
        <v>0.13230519480519481</v>
      </c>
      <c r="M23" s="89">
        <v>270</v>
      </c>
      <c r="N23" s="90">
        <v>0.15262860373092144</v>
      </c>
      <c r="O23" s="81">
        <v>-0.39629629629629626</v>
      </c>
    </row>
    <row r="24" spans="2:15" ht="14.45" customHeight="1">
      <c r="B24" s="76"/>
      <c r="C24" s="77" t="s">
        <v>15</v>
      </c>
      <c r="D24" s="88">
        <v>52</v>
      </c>
      <c r="E24" s="79">
        <v>4.2207792207792208E-2</v>
      </c>
      <c r="F24" s="89">
        <v>74</v>
      </c>
      <c r="G24" s="90">
        <v>4.1831543244771056E-2</v>
      </c>
      <c r="H24" s="81">
        <v>-0.29729729729729726</v>
      </c>
      <c r="I24" s="89">
        <v>63</v>
      </c>
      <c r="J24" s="91">
        <v>-0.17460317460317465</v>
      </c>
      <c r="K24" s="88">
        <v>52</v>
      </c>
      <c r="L24" s="79">
        <v>4.2207792207792208E-2</v>
      </c>
      <c r="M24" s="89">
        <v>74</v>
      </c>
      <c r="N24" s="90">
        <v>4.1831543244771056E-2</v>
      </c>
      <c r="O24" s="81">
        <v>-0.29729729729729726</v>
      </c>
    </row>
    <row r="25" spans="2:15" ht="14.45" customHeight="1">
      <c r="B25" s="76"/>
      <c r="C25" s="77" t="s">
        <v>16</v>
      </c>
      <c r="D25" s="88">
        <v>48</v>
      </c>
      <c r="E25" s="79">
        <v>3.896103896103896E-2</v>
      </c>
      <c r="F25" s="89">
        <v>29</v>
      </c>
      <c r="G25" s="90">
        <v>1.6393442622950821E-2</v>
      </c>
      <c r="H25" s="81">
        <v>0.65517241379310343</v>
      </c>
      <c r="I25" s="89">
        <v>27</v>
      </c>
      <c r="J25" s="91">
        <v>0.77777777777777768</v>
      </c>
      <c r="K25" s="88">
        <v>48</v>
      </c>
      <c r="L25" s="79">
        <v>3.896103896103896E-2</v>
      </c>
      <c r="M25" s="89">
        <v>29</v>
      </c>
      <c r="N25" s="90">
        <v>1.6393442622950821E-2</v>
      </c>
      <c r="O25" s="81">
        <v>0.65517241379310343</v>
      </c>
    </row>
    <row r="26" spans="2:15" ht="14.45" customHeight="1">
      <c r="B26" s="76"/>
      <c r="C26" s="77" t="s">
        <v>83</v>
      </c>
      <c r="D26" s="88">
        <v>8</v>
      </c>
      <c r="E26" s="79">
        <v>6.4935064935064939E-3</v>
      </c>
      <c r="F26" s="89">
        <v>0</v>
      </c>
      <c r="G26" s="90">
        <v>0</v>
      </c>
      <c r="H26" s="81"/>
      <c r="I26" s="89">
        <v>4</v>
      </c>
      <c r="J26" s="91">
        <v>1</v>
      </c>
      <c r="K26" s="88">
        <v>8</v>
      </c>
      <c r="L26" s="79">
        <v>6.4935064935064939E-3</v>
      </c>
      <c r="M26" s="89">
        <v>0</v>
      </c>
      <c r="N26" s="90">
        <v>0</v>
      </c>
      <c r="O26" s="81"/>
    </row>
    <row r="27" spans="2:15" ht="14.45" customHeight="1">
      <c r="B27" s="139"/>
      <c r="C27" s="92" t="s">
        <v>40</v>
      </c>
      <c r="D27" s="93">
        <v>7</v>
      </c>
      <c r="E27" s="94">
        <v>5.681818181818182E-3</v>
      </c>
      <c r="F27" s="93">
        <v>1</v>
      </c>
      <c r="G27" s="99">
        <v>5.6529112492933857E-4</v>
      </c>
      <c r="H27" s="95">
        <v>6</v>
      </c>
      <c r="I27" s="93">
        <v>0</v>
      </c>
      <c r="J27" s="100"/>
      <c r="K27" s="93">
        <v>7</v>
      </c>
      <c r="L27" s="99">
        <v>5.681818181818182E-3</v>
      </c>
      <c r="M27" s="93">
        <v>1</v>
      </c>
      <c r="N27" s="99">
        <v>5.6529112492933857E-4</v>
      </c>
      <c r="O27" s="96">
        <v>6</v>
      </c>
    </row>
    <row r="28" spans="2:15" ht="14.45" customHeight="1">
      <c r="B28" s="25" t="s">
        <v>6</v>
      </c>
      <c r="C28" s="97" t="s">
        <v>41</v>
      </c>
      <c r="D28" s="39">
        <v>1232</v>
      </c>
      <c r="E28" s="18">
        <v>1</v>
      </c>
      <c r="F28" s="39">
        <v>1769</v>
      </c>
      <c r="G28" s="18">
        <v>1</v>
      </c>
      <c r="H28" s="19">
        <v>-0.30356133408705488</v>
      </c>
      <c r="I28" s="39">
        <v>1348</v>
      </c>
      <c r="J28" s="20">
        <v>-8.6053412462907986E-2</v>
      </c>
      <c r="K28" s="39">
        <v>1232</v>
      </c>
      <c r="L28" s="18">
        <v>1</v>
      </c>
      <c r="M28" s="39">
        <v>1769</v>
      </c>
      <c r="N28" s="20">
        <v>1</v>
      </c>
      <c r="O28" s="22">
        <v>-0.30356133408705488</v>
      </c>
    </row>
    <row r="29" spans="2:15" ht="14.45" customHeight="1">
      <c r="B29" s="25" t="s">
        <v>70</v>
      </c>
      <c r="C29" s="97" t="s">
        <v>41</v>
      </c>
      <c r="D29" s="98">
        <v>0</v>
      </c>
      <c r="E29" s="18">
        <v>0</v>
      </c>
      <c r="F29" s="98">
        <v>1</v>
      </c>
      <c r="G29" s="18">
        <v>1</v>
      </c>
      <c r="H29" s="19">
        <v>-1</v>
      </c>
      <c r="I29" s="98">
        <v>6</v>
      </c>
      <c r="J29" s="20">
        <v>-1</v>
      </c>
      <c r="K29" s="98">
        <v>0</v>
      </c>
      <c r="L29" s="18">
        <v>0</v>
      </c>
      <c r="M29" s="98">
        <v>1</v>
      </c>
      <c r="N29" s="20">
        <v>1</v>
      </c>
      <c r="O29" s="22">
        <v>-1</v>
      </c>
    </row>
    <row r="30" spans="2:15" ht="14.45" customHeight="1">
      <c r="B30" s="26"/>
      <c r="C30" s="101" t="s">
        <v>41</v>
      </c>
      <c r="D30" s="40">
        <v>1382</v>
      </c>
      <c r="E30" s="13">
        <v>1</v>
      </c>
      <c r="F30" s="40">
        <v>1916</v>
      </c>
      <c r="G30" s="13">
        <v>1</v>
      </c>
      <c r="H30" s="14">
        <v>-0.27870563674321502</v>
      </c>
      <c r="I30" s="40">
        <v>1628</v>
      </c>
      <c r="J30" s="15">
        <v>-0.15110565110565111</v>
      </c>
      <c r="K30" s="40">
        <v>1382</v>
      </c>
      <c r="L30" s="13">
        <v>1</v>
      </c>
      <c r="M30" s="40">
        <v>1916</v>
      </c>
      <c r="N30" s="13">
        <v>1</v>
      </c>
      <c r="O30" s="23">
        <v>-0.27870563674321502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65" t="s">
        <v>51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24"/>
    </row>
    <row r="35" spans="2:15">
      <c r="B35" s="166" t="s">
        <v>52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9" t="s">
        <v>48</v>
      </c>
    </row>
    <row r="36" spans="2:15" ht="14.45" customHeight="1">
      <c r="B36" s="189" t="s">
        <v>32</v>
      </c>
      <c r="C36" s="189" t="s">
        <v>1</v>
      </c>
      <c r="D36" s="170" t="s">
        <v>94</v>
      </c>
      <c r="E36" s="161"/>
      <c r="F36" s="161"/>
      <c r="G36" s="161"/>
      <c r="H36" s="171"/>
      <c r="I36" s="161" t="s">
        <v>86</v>
      </c>
      <c r="J36" s="161"/>
      <c r="K36" s="170" t="s">
        <v>95</v>
      </c>
      <c r="L36" s="161"/>
      <c r="M36" s="161"/>
      <c r="N36" s="161"/>
      <c r="O36" s="171"/>
    </row>
    <row r="37" spans="2:15" ht="14.45" customHeight="1">
      <c r="B37" s="190"/>
      <c r="C37" s="190"/>
      <c r="D37" s="167" t="s">
        <v>96</v>
      </c>
      <c r="E37" s="168"/>
      <c r="F37" s="168"/>
      <c r="G37" s="168"/>
      <c r="H37" s="169"/>
      <c r="I37" s="168" t="s">
        <v>87</v>
      </c>
      <c r="J37" s="168"/>
      <c r="K37" s="167" t="s">
        <v>97</v>
      </c>
      <c r="L37" s="168"/>
      <c r="M37" s="168"/>
      <c r="N37" s="168"/>
      <c r="O37" s="169"/>
    </row>
    <row r="38" spans="2:15" ht="14.45" customHeight="1">
      <c r="B38" s="190"/>
      <c r="C38" s="188"/>
      <c r="D38" s="159">
        <v>2020</v>
      </c>
      <c r="E38" s="162"/>
      <c r="F38" s="172">
        <v>2019</v>
      </c>
      <c r="G38" s="172"/>
      <c r="H38" s="191" t="s">
        <v>33</v>
      </c>
      <c r="I38" s="193">
        <v>2019</v>
      </c>
      <c r="J38" s="159" t="s">
        <v>98</v>
      </c>
      <c r="K38" s="159">
        <v>2020</v>
      </c>
      <c r="L38" s="162"/>
      <c r="M38" s="172">
        <v>2019</v>
      </c>
      <c r="N38" s="162"/>
      <c r="O38" s="178" t="s">
        <v>33</v>
      </c>
    </row>
    <row r="39" spans="2:15" ht="18.75" customHeight="1">
      <c r="B39" s="195" t="s">
        <v>32</v>
      </c>
      <c r="C39" s="179" t="s">
        <v>35</v>
      </c>
      <c r="D39" s="163"/>
      <c r="E39" s="164"/>
      <c r="F39" s="173"/>
      <c r="G39" s="173"/>
      <c r="H39" s="192"/>
      <c r="I39" s="194"/>
      <c r="J39" s="160"/>
      <c r="K39" s="163"/>
      <c r="L39" s="164"/>
      <c r="M39" s="173"/>
      <c r="N39" s="164"/>
      <c r="O39" s="178"/>
    </row>
    <row r="40" spans="2:15" ht="14.45" customHeight="1">
      <c r="B40" s="195"/>
      <c r="C40" s="179"/>
      <c r="D40" s="155" t="s">
        <v>36</v>
      </c>
      <c r="E40" s="151" t="s">
        <v>2</v>
      </c>
      <c r="F40" s="154" t="s">
        <v>36</v>
      </c>
      <c r="G40" s="58" t="s">
        <v>2</v>
      </c>
      <c r="H40" s="181" t="s">
        <v>37</v>
      </c>
      <c r="I40" s="59" t="s">
        <v>36</v>
      </c>
      <c r="J40" s="183" t="s">
        <v>99</v>
      </c>
      <c r="K40" s="155" t="s">
        <v>36</v>
      </c>
      <c r="L40" s="57" t="s">
        <v>2</v>
      </c>
      <c r="M40" s="154" t="s">
        <v>36</v>
      </c>
      <c r="N40" s="57" t="s">
        <v>2</v>
      </c>
      <c r="O40" s="185" t="s">
        <v>37</v>
      </c>
    </row>
    <row r="41" spans="2:15" ht="25.5">
      <c r="B41" s="196"/>
      <c r="C41" s="180"/>
      <c r="D41" s="152" t="s">
        <v>38</v>
      </c>
      <c r="E41" s="153" t="s">
        <v>39</v>
      </c>
      <c r="F41" s="55" t="s">
        <v>38</v>
      </c>
      <c r="G41" s="56" t="s">
        <v>39</v>
      </c>
      <c r="H41" s="182"/>
      <c r="I41" s="60" t="s">
        <v>38</v>
      </c>
      <c r="J41" s="184"/>
      <c r="K41" s="152" t="s">
        <v>38</v>
      </c>
      <c r="L41" s="153" t="s">
        <v>39</v>
      </c>
      <c r="M41" s="55" t="s">
        <v>38</v>
      </c>
      <c r="N41" s="153" t="s">
        <v>39</v>
      </c>
      <c r="O41" s="186"/>
    </row>
    <row r="42" spans="2:15">
      <c r="B42" s="76"/>
      <c r="C42" s="69" t="s">
        <v>16</v>
      </c>
      <c r="D42" s="86"/>
      <c r="E42" s="71"/>
      <c r="F42" s="87"/>
      <c r="G42" s="72"/>
      <c r="H42" s="73"/>
      <c r="I42" s="86">
        <v>1</v>
      </c>
      <c r="J42" s="75"/>
      <c r="K42" s="86"/>
      <c r="L42" s="71"/>
      <c r="M42" s="87"/>
      <c r="N42" s="72"/>
      <c r="O42" s="73"/>
    </row>
    <row r="43" spans="2:15">
      <c r="B43" s="26" t="s">
        <v>5</v>
      </c>
      <c r="C43" s="97" t="s">
        <v>41</v>
      </c>
      <c r="D43" s="98">
        <v>0</v>
      </c>
      <c r="E43" s="18">
        <v>0</v>
      </c>
      <c r="F43" s="98">
        <v>0</v>
      </c>
      <c r="G43" s="18">
        <v>0</v>
      </c>
      <c r="H43" s="21"/>
      <c r="I43" s="98">
        <v>1</v>
      </c>
      <c r="J43" s="18">
        <v>0</v>
      </c>
      <c r="K43" s="98">
        <v>0</v>
      </c>
      <c r="L43" s="18">
        <v>0</v>
      </c>
      <c r="M43" s="98">
        <v>0</v>
      </c>
      <c r="N43" s="18">
        <v>0</v>
      </c>
      <c r="O43" s="21"/>
    </row>
    <row r="44" spans="2:15">
      <c r="B44" s="76"/>
      <c r="C44" s="69" t="s">
        <v>3</v>
      </c>
      <c r="D44" s="86">
        <v>305</v>
      </c>
      <c r="E44" s="71">
        <v>0.30684104627766601</v>
      </c>
      <c r="F44" s="87">
        <v>431</v>
      </c>
      <c r="G44" s="72">
        <v>0.28810160427807485</v>
      </c>
      <c r="H44" s="73">
        <v>-0.29234338747099764</v>
      </c>
      <c r="I44" s="87">
        <v>196</v>
      </c>
      <c r="J44" s="75">
        <v>0.55612244897959173</v>
      </c>
      <c r="K44" s="86">
        <v>305</v>
      </c>
      <c r="L44" s="71">
        <v>0.30684104627766601</v>
      </c>
      <c r="M44" s="87">
        <v>431</v>
      </c>
      <c r="N44" s="72">
        <v>0.28810160427807485</v>
      </c>
      <c r="O44" s="73">
        <v>-0.29234338747099764</v>
      </c>
    </row>
    <row r="45" spans="2:15">
      <c r="B45" s="76"/>
      <c r="C45" s="77" t="s">
        <v>4</v>
      </c>
      <c r="D45" s="88">
        <v>184</v>
      </c>
      <c r="E45" s="79">
        <v>0.18511066398390341</v>
      </c>
      <c r="F45" s="89">
        <v>272</v>
      </c>
      <c r="G45" s="90">
        <v>0.18181818181818182</v>
      </c>
      <c r="H45" s="81">
        <v>-0.32352941176470584</v>
      </c>
      <c r="I45" s="89">
        <v>197</v>
      </c>
      <c r="J45" s="91">
        <v>-6.5989847715736016E-2</v>
      </c>
      <c r="K45" s="88">
        <v>184</v>
      </c>
      <c r="L45" s="79">
        <v>0.18511066398390341</v>
      </c>
      <c r="M45" s="89">
        <v>272</v>
      </c>
      <c r="N45" s="90">
        <v>0.18181818181818182</v>
      </c>
      <c r="O45" s="81">
        <v>-0.32352941176470584</v>
      </c>
    </row>
    <row r="46" spans="2:15">
      <c r="B46" s="76"/>
      <c r="C46" s="77" t="s">
        <v>12</v>
      </c>
      <c r="D46" s="88">
        <v>182</v>
      </c>
      <c r="E46" s="79">
        <v>0.18309859154929578</v>
      </c>
      <c r="F46" s="89">
        <v>321</v>
      </c>
      <c r="G46" s="90">
        <v>0.21457219251336898</v>
      </c>
      <c r="H46" s="81">
        <v>-0.4330218068535826</v>
      </c>
      <c r="I46" s="89">
        <v>307</v>
      </c>
      <c r="J46" s="91">
        <v>-0.40716612377850159</v>
      </c>
      <c r="K46" s="88">
        <v>182</v>
      </c>
      <c r="L46" s="79">
        <v>0.18309859154929578</v>
      </c>
      <c r="M46" s="89">
        <v>321</v>
      </c>
      <c r="N46" s="90">
        <v>0.21457219251336898</v>
      </c>
      <c r="O46" s="81">
        <v>-0.4330218068535826</v>
      </c>
    </row>
    <row r="47" spans="2:15">
      <c r="B47" s="76"/>
      <c r="C47" s="77" t="s">
        <v>14</v>
      </c>
      <c r="D47" s="88">
        <v>127</v>
      </c>
      <c r="E47" s="79">
        <v>0.12776659959758552</v>
      </c>
      <c r="F47" s="89">
        <v>236</v>
      </c>
      <c r="G47" s="90">
        <v>0.15775401069518716</v>
      </c>
      <c r="H47" s="81">
        <v>-0.46186440677966101</v>
      </c>
      <c r="I47" s="89">
        <v>90</v>
      </c>
      <c r="J47" s="91">
        <v>0.4111111111111112</v>
      </c>
      <c r="K47" s="88">
        <v>127</v>
      </c>
      <c r="L47" s="79">
        <v>0.12776659959758552</v>
      </c>
      <c r="M47" s="89">
        <v>236</v>
      </c>
      <c r="N47" s="90">
        <v>0.15775401069518716</v>
      </c>
      <c r="O47" s="81">
        <v>-0.46186440677966101</v>
      </c>
    </row>
    <row r="48" spans="2:15">
      <c r="B48" s="119"/>
      <c r="C48" s="77" t="s">
        <v>13</v>
      </c>
      <c r="D48" s="88">
        <v>106</v>
      </c>
      <c r="E48" s="79">
        <v>0.10663983903420524</v>
      </c>
      <c r="F48" s="89">
        <v>158</v>
      </c>
      <c r="G48" s="90">
        <v>0.10561497326203209</v>
      </c>
      <c r="H48" s="81">
        <v>-0.32911392405063289</v>
      </c>
      <c r="I48" s="89">
        <v>123</v>
      </c>
      <c r="J48" s="91">
        <v>-0.13821138211382111</v>
      </c>
      <c r="K48" s="88">
        <v>106</v>
      </c>
      <c r="L48" s="79">
        <v>0.10663983903420524</v>
      </c>
      <c r="M48" s="89">
        <v>158</v>
      </c>
      <c r="N48" s="90">
        <v>0.10561497326203209</v>
      </c>
      <c r="O48" s="81">
        <v>-0.32911392405063289</v>
      </c>
    </row>
    <row r="49" spans="2:15">
      <c r="B49" s="76"/>
      <c r="C49" s="77" t="s">
        <v>16</v>
      </c>
      <c r="D49" s="88">
        <v>44</v>
      </c>
      <c r="E49" s="79">
        <v>4.4265593561368208E-2</v>
      </c>
      <c r="F49" s="89">
        <v>23</v>
      </c>
      <c r="G49" s="90">
        <v>1.537433155080214E-2</v>
      </c>
      <c r="H49" s="81">
        <v>0.91304347826086962</v>
      </c>
      <c r="I49" s="89">
        <v>19</v>
      </c>
      <c r="J49" s="91">
        <v>1.3157894736842106</v>
      </c>
      <c r="K49" s="88">
        <v>44</v>
      </c>
      <c r="L49" s="79">
        <v>4.4265593561368208E-2</v>
      </c>
      <c r="M49" s="89">
        <v>23</v>
      </c>
      <c r="N49" s="90">
        <v>1.537433155080214E-2</v>
      </c>
      <c r="O49" s="81">
        <v>0.91304347826086962</v>
      </c>
    </row>
    <row r="50" spans="2:15">
      <c r="B50" s="76"/>
      <c r="C50" s="77" t="s">
        <v>15</v>
      </c>
      <c r="D50" s="88">
        <v>38</v>
      </c>
      <c r="E50" s="79">
        <v>3.8229376257545272E-2</v>
      </c>
      <c r="F50" s="89">
        <v>55</v>
      </c>
      <c r="G50" s="90">
        <v>3.6764705882352942E-2</v>
      </c>
      <c r="H50" s="81">
        <v>-0.30909090909090908</v>
      </c>
      <c r="I50" s="89">
        <v>27</v>
      </c>
      <c r="J50" s="91">
        <v>0.40740740740740744</v>
      </c>
      <c r="K50" s="88">
        <v>38</v>
      </c>
      <c r="L50" s="79">
        <v>3.8229376257545272E-2</v>
      </c>
      <c r="M50" s="89">
        <v>55</v>
      </c>
      <c r="N50" s="90">
        <v>3.6764705882352942E-2</v>
      </c>
      <c r="O50" s="81">
        <v>-0.30909090909090908</v>
      </c>
    </row>
    <row r="51" spans="2:15">
      <c r="B51" s="76"/>
      <c r="C51" s="77" t="s">
        <v>83</v>
      </c>
      <c r="D51" s="88">
        <v>8</v>
      </c>
      <c r="E51" s="79">
        <v>8.0482897384305842E-3</v>
      </c>
      <c r="F51" s="89">
        <v>0</v>
      </c>
      <c r="G51" s="90">
        <v>0</v>
      </c>
      <c r="H51" s="81"/>
      <c r="I51" s="89">
        <v>4</v>
      </c>
      <c r="J51" s="91">
        <v>1</v>
      </c>
      <c r="K51" s="88">
        <v>8</v>
      </c>
      <c r="L51" s="79">
        <v>8.0482897384305842E-3</v>
      </c>
      <c r="M51" s="89">
        <v>0</v>
      </c>
      <c r="N51" s="90">
        <v>0</v>
      </c>
      <c r="O51" s="81"/>
    </row>
    <row r="52" spans="2:15">
      <c r="B52" s="139"/>
      <c r="C52" s="92" t="s">
        <v>40</v>
      </c>
      <c r="D52" s="93">
        <v>0</v>
      </c>
      <c r="E52" s="94">
        <v>0</v>
      </c>
      <c r="F52" s="93">
        <v>0</v>
      </c>
      <c r="G52" s="99">
        <v>0</v>
      </c>
      <c r="H52" s="95"/>
      <c r="I52" s="93">
        <v>0</v>
      </c>
      <c r="J52" s="100"/>
      <c r="K52" s="93">
        <v>0</v>
      </c>
      <c r="L52" s="99">
        <v>0</v>
      </c>
      <c r="M52" s="93">
        <v>0</v>
      </c>
      <c r="N52" s="99">
        <v>0</v>
      </c>
      <c r="O52" s="96"/>
    </row>
    <row r="53" spans="2:15">
      <c r="B53" s="25" t="s">
        <v>6</v>
      </c>
      <c r="C53" s="97" t="s">
        <v>41</v>
      </c>
      <c r="D53" s="39">
        <v>994</v>
      </c>
      <c r="E53" s="18">
        <v>1</v>
      </c>
      <c r="F53" s="39">
        <v>1496</v>
      </c>
      <c r="G53" s="18">
        <v>0.99999999999999989</v>
      </c>
      <c r="H53" s="19">
        <v>-0.33556149732620322</v>
      </c>
      <c r="I53" s="39">
        <v>963</v>
      </c>
      <c r="J53" s="20">
        <v>3.2191069574247111E-2</v>
      </c>
      <c r="K53" s="39">
        <v>994</v>
      </c>
      <c r="L53" s="18">
        <v>1</v>
      </c>
      <c r="M53" s="39">
        <v>1496</v>
      </c>
      <c r="N53" s="20">
        <v>0.99999999999999989</v>
      </c>
      <c r="O53" s="22">
        <v>-0.33556149732620322</v>
      </c>
    </row>
    <row r="54" spans="2:15">
      <c r="B54" s="25" t="s">
        <v>70</v>
      </c>
      <c r="C54" s="97" t="s">
        <v>41</v>
      </c>
      <c r="D54" s="98">
        <v>0</v>
      </c>
      <c r="E54" s="18">
        <v>1</v>
      </c>
      <c r="F54" s="98">
        <v>0</v>
      </c>
      <c r="G54" s="18">
        <v>1</v>
      </c>
      <c r="H54" s="19"/>
      <c r="I54" s="98">
        <v>4</v>
      </c>
      <c r="J54" s="20">
        <v>-1</v>
      </c>
      <c r="K54" s="98">
        <v>0</v>
      </c>
      <c r="L54" s="18">
        <v>1</v>
      </c>
      <c r="M54" s="98">
        <v>0</v>
      </c>
      <c r="N54" s="18">
        <v>1</v>
      </c>
      <c r="O54" s="22"/>
    </row>
    <row r="55" spans="2:15">
      <c r="B55" s="26"/>
      <c r="C55" s="101" t="s">
        <v>41</v>
      </c>
      <c r="D55" s="40">
        <v>994</v>
      </c>
      <c r="E55" s="13">
        <v>1</v>
      </c>
      <c r="F55" s="40">
        <v>1496</v>
      </c>
      <c r="G55" s="13">
        <v>1</v>
      </c>
      <c r="H55" s="14">
        <v>-0.33556149732620322</v>
      </c>
      <c r="I55" s="40">
        <v>968</v>
      </c>
      <c r="J55" s="15">
        <v>2.6859504132231482E-2</v>
      </c>
      <c r="K55" s="40">
        <v>994</v>
      </c>
      <c r="L55" s="13">
        <v>1</v>
      </c>
      <c r="M55" s="40">
        <v>1496</v>
      </c>
      <c r="N55" s="13">
        <v>1</v>
      </c>
      <c r="O55" s="23">
        <v>-0.33556149732620322</v>
      </c>
    </row>
    <row r="56" spans="2:15">
      <c r="B56" s="36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65" t="s">
        <v>63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</row>
    <row r="59" spans="2:15">
      <c r="B59" s="166" t="s">
        <v>64</v>
      </c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9" t="s">
        <v>48</v>
      </c>
    </row>
    <row r="60" spans="2:15">
      <c r="B60" s="189" t="s">
        <v>32</v>
      </c>
      <c r="C60" s="189" t="s">
        <v>1</v>
      </c>
      <c r="D60" s="170" t="s">
        <v>94</v>
      </c>
      <c r="E60" s="161"/>
      <c r="F60" s="161"/>
      <c r="G60" s="161"/>
      <c r="H60" s="171"/>
      <c r="I60" s="161" t="s">
        <v>86</v>
      </c>
      <c r="J60" s="161"/>
      <c r="K60" s="170" t="s">
        <v>95</v>
      </c>
      <c r="L60" s="161"/>
      <c r="M60" s="161"/>
      <c r="N60" s="161"/>
      <c r="O60" s="171"/>
    </row>
    <row r="61" spans="2:15">
      <c r="B61" s="190"/>
      <c r="C61" s="190"/>
      <c r="D61" s="167" t="s">
        <v>96</v>
      </c>
      <c r="E61" s="168"/>
      <c r="F61" s="168"/>
      <c r="G61" s="168"/>
      <c r="H61" s="169"/>
      <c r="I61" s="168" t="s">
        <v>87</v>
      </c>
      <c r="J61" s="168"/>
      <c r="K61" s="167" t="s">
        <v>97</v>
      </c>
      <c r="L61" s="168"/>
      <c r="M61" s="168"/>
      <c r="N61" s="168"/>
      <c r="O61" s="169"/>
    </row>
    <row r="62" spans="2:15" ht="15" customHeight="1">
      <c r="B62" s="190"/>
      <c r="C62" s="188"/>
      <c r="D62" s="159">
        <v>2020</v>
      </c>
      <c r="E62" s="162"/>
      <c r="F62" s="172">
        <v>2019</v>
      </c>
      <c r="G62" s="172"/>
      <c r="H62" s="191" t="s">
        <v>33</v>
      </c>
      <c r="I62" s="193">
        <v>2019</v>
      </c>
      <c r="J62" s="159" t="s">
        <v>98</v>
      </c>
      <c r="K62" s="159">
        <v>2020</v>
      </c>
      <c r="L62" s="162"/>
      <c r="M62" s="172">
        <v>2019</v>
      </c>
      <c r="N62" s="162"/>
      <c r="O62" s="178" t="s">
        <v>33</v>
      </c>
    </row>
    <row r="63" spans="2:15" ht="14.45" customHeight="1">
      <c r="B63" s="195" t="s">
        <v>32</v>
      </c>
      <c r="C63" s="179" t="s">
        <v>35</v>
      </c>
      <c r="D63" s="163"/>
      <c r="E63" s="164"/>
      <c r="F63" s="173"/>
      <c r="G63" s="173"/>
      <c r="H63" s="192"/>
      <c r="I63" s="194"/>
      <c r="J63" s="160"/>
      <c r="K63" s="163"/>
      <c r="L63" s="164"/>
      <c r="M63" s="173"/>
      <c r="N63" s="164"/>
      <c r="O63" s="178"/>
    </row>
    <row r="64" spans="2:15" ht="15" customHeight="1">
      <c r="B64" s="195"/>
      <c r="C64" s="179"/>
      <c r="D64" s="155" t="s">
        <v>36</v>
      </c>
      <c r="E64" s="151" t="s">
        <v>2</v>
      </c>
      <c r="F64" s="154" t="s">
        <v>36</v>
      </c>
      <c r="G64" s="58" t="s">
        <v>2</v>
      </c>
      <c r="H64" s="181" t="s">
        <v>37</v>
      </c>
      <c r="I64" s="59" t="s">
        <v>36</v>
      </c>
      <c r="J64" s="183" t="s">
        <v>99</v>
      </c>
      <c r="K64" s="155" t="s">
        <v>36</v>
      </c>
      <c r="L64" s="57" t="s">
        <v>2</v>
      </c>
      <c r="M64" s="154" t="s">
        <v>36</v>
      </c>
      <c r="N64" s="57" t="s">
        <v>2</v>
      </c>
      <c r="O64" s="185" t="s">
        <v>37</v>
      </c>
    </row>
    <row r="65" spans="2:15" ht="14.25" customHeight="1">
      <c r="B65" s="196"/>
      <c r="C65" s="180"/>
      <c r="D65" s="152" t="s">
        <v>38</v>
      </c>
      <c r="E65" s="153" t="s">
        <v>39</v>
      </c>
      <c r="F65" s="55" t="s">
        <v>38</v>
      </c>
      <c r="G65" s="56" t="s">
        <v>39</v>
      </c>
      <c r="H65" s="182"/>
      <c r="I65" s="60" t="s">
        <v>38</v>
      </c>
      <c r="J65" s="184"/>
      <c r="K65" s="152" t="s">
        <v>38</v>
      </c>
      <c r="L65" s="153" t="s">
        <v>39</v>
      </c>
      <c r="M65" s="55" t="s">
        <v>38</v>
      </c>
      <c r="N65" s="153" t="s">
        <v>39</v>
      </c>
      <c r="O65" s="186"/>
    </row>
    <row r="66" spans="2:15">
      <c r="B66" s="76"/>
      <c r="C66" s="69" t="s">
        <v>16</v>
      </c>
      <c r="D66" s="86">
        <v>74</v>
      </c>
      <c r="E66" s="71">
        <v>0.49333333333333335</v>
      </c>
      <c r="F66" s="87">
        <v>57</v>
      </c>
      <c r="G66" s="72">
        <v>0.3904109589041096</v>
      </c>
      <c r="H66" s="73">
        <v>0.29824561403508776</v>
      </c>
      <c r="I66" s="86">
        <v>99</v>
      </c>
      <c r="J66" s="75">
        <v>-0.25252525252525249</v>
      </c>
      <c r="K66" s="86">
        <v>74</v>
      </c>
      <c r="L66" s="71">
        <v>0.49333333333333335</v>
      </c>
      <c r="M66" s="87">
        <v>57</v>
      </c>
      <c r="N66" s="72">
        <v>0.3904109589041096</v>
      </c>
      <c r="O66" s="73">
        <v>0.29824561403508776</v>
      </c>
    </row>
    <row r="67" spans="2:15">
      <c r="B67" s="76"/>
      <c r="C67" s="77" t="s">
        <v>4</v>
      </c>
      <c r="D67" s="88">
        <v>29</v>
      </c>
      <c r="E67" s="79">
        <v>0.19333333333333333</v>
      </c>
      <c r="F67" s="89">
        <v>29</v>
      </c>
      <c r="G67" s="90">
        <v>0.19863013698630136</v>
      </c>
      <c r="H67" s="81">
        <v>0</v>
      </c>
      <c r="I67" s="88">
        <v>60</v>
      </c>
      <c r="J67" s="91">
        <v>-0.51666666666666661</v>
      </c>
      <c r="K67" s="88">
        <v>29</v>
      </c>
      <c r="L67" s="79">
        <v>0.19333333333333333</v>
      </c>
      <c r="M67" s="89">
        <v>29</v>
      </c>
      <c r="N67" s="90">
        <v>0.19863013698630136</v>
      </c>
      <c r="O67" s="81">
        <v>0</v>
      </c>
    </row>
    <row r="68" spans="2:15">
      <c r="B68" s="76"/>
      <c r="C68" s="77" t="s">
        <v>13</v>
      </c>
      <c r="D68" s="88">
        <v>27</v>
      </c>
      <c r="E68" s="79">
        <v>0.18</v>
      </c>
      <c r="F68" s="89">
        <v>21</v>
      </c>
      <c r="G68" s="90">
        <v>0.14383561643835616</v>
      </c>
      <c r="H68" s="81">
        <v>0.28571428571428581</v>
      </c>
      <c r="I68" s="89"/>
      <c r="J68" s="91"/>
      <c r="K68" s="88">
        <v>27</v>
      </c>
      <c r="L68" s="79">
        <v>0.18</v>
      </c>
      <c r="M68" s="89">
        <v>21</v>
      </c>
      <c r="N68" s="90">
        <v>0.14383561643835616</v>
      </c>
      <c r="O68" s="81">
        <v>0.28571428571428581</v>
      </c>
    </row>
    <row r="69" spans="2:15" ht="14.45" customHeight="1">
      <c r="B69" s="76"/>
      <c r="C69" s="77" t="s">
        <v>53</v>
      </c>
      <c r="D69" s="88">
        <v>8</v>
      </c>
      <c r="E69" s="79">
        <v>5.3333333333333337E-2</v>
      </c>
      <c r="F69" s="89">
        <v>21</v>
      </c>
      <c r="G69" s="90">
        <v>0.14383561643835616</v>
      </c>
      <c r="H69" s="81">
        <v>-0.61904761904761907</v>
      </c>
      <c r="I69" s="89"/>
      <c r="J69" s="91"/>
      <c r="K69" s="88">
        <v>8</v>
      </c>
      <c r="L69" s="79">
        <v>5.3333333333333337E-2</v>
      </c>
      <c r="M69" s="89">
        <v>21</v>
      </c>
      <c r="N69" s="90">
        <v>0.14383561643835616</v>
      </c>
      <c r="O69" s="81">
        <v>-0.61904761904761907</v>
      </c>
    </row>
    <row r="70" spans="2:15" ht="14.45" customHeight="1">
      <c r="B70" s="119"/>
      <c r="C70" s="77" t="s">
        <v>3</v>
      </c>
      <c r="D70" s="88">
        <v>5</v>
      </c>
      <c r="E70" s="79">
        <v>3.3333333333333333E-2</v>
      </c>
      <c r="F70" s="89">
        <v>7</v>
      </c>
      <c r="G70" s="90">
        <v>4.7945205479452052E-2</v>
      </c>
      <c r="H70" s="81">
        <v>-0.2857142857142857</v>
      </c>
      <c r="I70" s="89">
        <v>6</v>
      </c>
      <c r="J70" s="91">
        <v>-0.16666666666666663</v>
      </c>
      <c r="K70" s="88">
        <v>5</v>
      </c>
      <c r="L70" s="79">
        <v>3.3333333333333333E-2</v>
      </c>
      <c r="M70" s="89">
        <v>7</v>
      </c>
      <c r="N70" s="90">
        <v>4.7945205479452052E-2</v>
      </c>
      <c r="O70" s="81">
        <v>-0.2857142857142857</v>
      </c>
    </row>
    <row r="71" spans="2:15" ht="14.45" customHeight="1">
      <c r="B71" s="76"/>
      <c r="C71" s="77" t="s">
        <v>68</v>
      </c>
      <c r="D71" s="88">
        <v>3</v>
      </c>
      <c r="E71" s="79">
        <v>0.02</v>
      </c>
      <c r="F71" s="89">
        <v>3</v>
      </c>
      <c r="G71" s="90">
        <v>2.0547945205479451E-2</v>
      </c>
      <c r="H71" s="81">
        <v>0</v>
      </c>
      <c r="I71" s="89">
        <v>3</v>
      </c>
      <c r="J71" s="91">
        <v>0</v>
      </c>
      <c r="K71" s="88">
        <v>3</v>
      </c>
      <c r="L71" s="79">
        <v>0.02</v>
      </c>
      <c r="M71" s="89">
        <v>3</v>
      </c>
      <c r="N71" s="90">
        <v>2.0547945205479451E-2</v>
      </c>
      <c r="O71" s="81">
        <v>0</v>
      </c>
    </row>
    <row r="72" spans="2:15" ht="14.45" customHeight="1">
      <c r="B72" s="76"/>
      <c r="C72" s="77" t="s">
        <v>88</v>
      </c>
      <c r="D72" s="88">
        <v>2</v>
      </c>
      <c r="E72" s="79">
        <v>1.3333333333333334E-2</v>
      </c>
      <c r="F72" s="89">
        <v>0</v>
      </c>
      <c r="G72" s="90">
        <v>0</v>
      </c>
      <c r="H72" s="81"/>
      <c r="I72" s="89">
        <v>15</v>
      </c>
      <c r="J72" s="91">
        <v>-0.8666666666666667</v>
      </c>
      <c r="K72" s="88">
        <v>2</v>
      </c>
      <c r="L72" s="79">
        <v>1.3333333333333334E-2</v>
      </c>
      <c r="M72" s="89">
        <v>0</v>
      </c>
      <c r="N72" s="90">
        <v>0</v>
      </c>
      <c r="O72" s="81"/>
    </row>
    <row r="73" spans="2:15">
      <c r="B73" s="76"/>
      <c r="C73" s="92" t="s">
        <v>40</v>
      </c>
      <c r="D73" s="93">
        <v>2</v>
      </c>
      <c r="E73" s="94">
        <v>1.3333333333333334E-2</v>
      </c>
      <c r="F73" s="93">
        <v>8</v>
      </c>
      <c r="G73" s="99">
        <v>5.4794520547945202E-2</v>
      </c>
      <c r="H73" s="95">
        <v>-0.75</v>
      </c>
      <c r="I73" s="93">
        <v>31</v>
      </c>
      <c r="J73" s="100">
        <v>-0.93548387096774199</v>
      </c>
      <c r="K73" s="93">
        <v>2</v>
      </c>
      <c r="L73" s="99">
        <v>1.3333333333333334E-2</v>
      </c>
      <c r="M73" s="93">
        <v>8</v>
      </c>
      <c r="N73" s="99">
        <v>5.4794520547945202E-2</v>
      </c>
      <c r="O73" s="96">
        <v>-0.75</v>
      </c>
    </row>
    <row r="74" spans="2:15" ht="15" customHeight="1">
      <c r="B74" s="26" t="s">
        <v>5</v>
      </c>
      <c r="C74" s="97" t="s">
        <v>41</v>
      </c>
      <c r="D74" s="39">
        <v>150</v>
      </c>
      <c r="E74" s="18">
        <v>1</v>
      </c>
      <c r="F74" s="39">
        <v>146</v>
      </c>
      <c r="G74" s="18">
        <v>1</v>
      </c>
      <c r="H74" s="19">
        <v>2.7397260273972712E-2</v>
      </c>
      <c r="I74" s="39">
        <v>214</v>
      </c>
      <c r="J74" s="20">
        <v>-6.7116161616161616</v>
      </c>
      <c r="K74" s="39">
        <v>150</v>
      </c>
      <c r="L74" s="18">
        <v>1</v>
      </c>
      <c r="M74" s="39">
        <v>146</v>
      </c>
      <c r="N74" s="20">
        <v>1</v>
      </c>
      <c r="O74" s="22">
        <v>2.7397260273972712E-2</v>
      </c>
    </row>
    <row r="75" spans="2:15">
      <c r="B75" s="76"/>
      <c r="C75" s="69" t="s">
        <v>13</v>
      </c>
      <c r="D75" s="86">
        <v>72</v>
      </c>
      <c r="E75" s="71">
        <v>0.30252100840336132</v>
      </c>
      <c r="F75" s="87">
        <v>70</v>
      </c>
      <c r="G75" s="72">
        <v>0.25641025641025639</v>
      </c>
      <c r="H75" s="73">
        <v>2.857142857142847E-2</v>
      </c>
      <c r="I75" s="87">
        <v>65</v>
      </c>
      <c r="J75" s="75">
        <v>0.10769230769230775</v>
      </c>
      <c r="K75" s="86">
        <v>72</v>
      </c>
      <c r="L75" s="71">
        <v>0.30252100840336132</v>
      </c>
      <c r="M75" s="87">
        <v>70</v>
      </c>
      <c r="N75" s="72">
        <v>0.25641025641025639</v>
      </c>
      <c r="O75" s="73">
        <v>2.857142857142847E-2</v>
      </c>
    </row>
    <row r="76" spans="2:15" ht="15" customHeight="1">
      <c r="B76" s="76"/>
      <c r="C76" s="77" t="s">
        <v>4</v>
      </c>
      <c r="D76" s="88">
        <v>47</v>
      </c>
      <c r="E76" s="79">
        <v>0.19747899159663865</v>
      </c>
      <c r="F76" s="89">
        <v>62</v>
      </c>
      <c r="G76" s="90">
        <v>0.2271062271062271</v>
      </c>
      <c r="H76" s="81">
        <v>-0.24193548387096775</v>
      </c>
      <c r="I76" s="89">
        <v>116</v>
      </c>
      <c r="J76" s="91">
        <v>-0.59482758620689657</v>
      </c>
      <c r="K76" s="88">
        <v>47</v>
      </c>
      <c r="L76" s="79">
        <v>0.19747899159663865</v>
      </c>
      <c r="M76" s="89">
        <v>62</v>
      </c>
      <c r="N76" s="90">
        <v>0.2271062271062271</v>
      </c>
      <c r="O76" s="81">
        <v>-0.24193548387096775</v>
      </c>
    </row>
    <row r="77" spans="2:15">
      <c r="B77" s="76"/>
      <c r="C77" s="77" t="s">
        <v>14</v>
      </c>
      <c r="D77" s="88">
        <v>36</v>
      </c>
      <c r="E77" s="79">
        <v>0.15126050420168066</v>
      </c>
      <c r="F77" s="89">
        <v>34</v>
      </c>
      <c r="G77" s="90">
        <v>0.12454212454212454</v>
      </c>
      <c r="H77" s="81">
        <v>5.8823529411764719E-2</v>
      </c>
      <c r="I77" s="89">
        <v>72</v>
      </c>
      <c r="J77" s="91">
        <v>-0.5</v>
      </c>
      <c r="K77" s="88">
        <v>36</v>
      </c>
      <c r="L77" s="79">
        <v>0.15126050420168066</v>
      </c>
      <c r="M77" s="89">
        <v>34</v>
      </c>
      <c r="N77" s="90">
        <v>0.12454212454212454</v>
      </c>
      <c r="O77" s="81">
        <v>5.8823529411764719E-2</v>
      </c>
    </row>
    <row r="78" spans="2:15" ht="15" customHeight="1">
      <c r="B78" s="76"/>
      <c r="C78" s="77" t="s">
        <v>3</v>
      </c>
      <c r="D78" s="88">
        <v>34</v>
      </c>
      <c r="E78" s="79">
        <v>0.14285714285714285</v>
      </c>
      <c r="F78" s="89">
        <v>58</v>
      </c>
      <c r="G78" s="90">
        <v>0.21245421245421245</v>
      </c>
      <c r="H78" s="81">
        <v>-0.41379310344827591</v>
      </c>
      <c r="I78" s="89">
        <v>38</v>
      </c>
      <c r="J78" s="91">
        <v>-0.10526315789473684</v>
      </c>
      <c r="K78" s="88">
        <v>34</v>
      </c>
      <c r="L78" s="79">
        <v>0.14285714285714285</v>
      </c>
      <c r="M78" s="89">
        <v>58</v>
      </c>
      <c r="N78" s="90">
        <v>0.21245421245421245</v>
      </c>
      <c r="O78" s="81">
        <v>-0.41379310344827591</v>
      </c>
    </row>
    <row r="79" spans="2:15">
      <c r="B79" s="119"/>
      <c r="C79" s="77" t="s">
        <v>12</v>
      </c>
      <c r="D79" s="88">
        <v>24</v>
      </c>
      <c r="E79" s="79">
        <v>0.10084033613445378</v>
      </c>
      <c r="F79" s="89">
        <v>23</v>
      </c>
      <c r="G79" s="90">
        <v>8.4249084249084255E-2</v>
      </c>
      <c r="H79" s="81">
        <v>4.3478260869565188E-2</v>
      </c>
      <c r="I79" s="89">
        <v>50</v>
      </c>
      <c r="J79" s="91">
        <v>-0.52</v>
      </c>
      <c r="K79" s="88">
        <v>24</v>
      </c>
      <c r="L79" s="79">
        <v>0.10084033613445378</v>
      </c>
      <c r="M79" s="89">
        <v>23</v>
      </c>
      <c r="N79" s="90">
        <v>8.4249084249084255E-2</v>
      </c>
      <c r="O79" s="81">
        <v>4.3478260869565188E-2</v>
      </c>
    </row>
    <row r="80" spans="2:15" ht="15" customHeight="1">
      <c r="B80" s="76"/>
      <c r="C80" s="77" t="s">
        <v>15</v>
      </c>
      <c r="D80" s="88">
        <v>14</v>
      </c>
      <c r="E80" s="79">
        <v>5.8823529411764705E-2</v>
      </c>
      <c r="F80" s="89">
        <v>19</v>
      </c>
      <c r="G80" s="90">
        <v>6.95970695970696E-2</v>
      </c>
      <c r="H80" s="81">
        <v>-0.26315789473684215</v>
      </c>
      <c r="I80" s="89">
        <v>36</v>
      </c>
      <c r="J80" s="91">
        <v>-0.61111111111111116</v>
      </c>
      <c r="K80" s="88">
        <v>14</v>
      </c>
      <c r="L80" s="79">
        <v>5.8823529411764705E-2</v>
      </c>
      <c r="M80" s="89">
        <v>19</v>
      </c>
      <c r="N80" s="90">
        <v>6.95970695970696E-2</v>
      </c>
      <c r="O80" s="81">
        <v>-0.26315789473684215</v>
      </c>
    </row>
    <row r="81" spans="2:15" ht="15" customHeight="1">
      <c r="B81" s="76"/>
      <c r="C81" s="77" t="s">
        <v>88</v>
      </c>
      <c r="D81" s="88">
        <v>6</v>
      </c>
      <c r="E81" s="79">
        <v>2.5210084033613446E-2</v>
      </c>
      <c r="F81" s="89">
        <v>0</v>
      </c>
      <c r="G81" s="90">
        <v>0</v>
      </c>
      <c r="H81" s="81"/>
      <c r="I81" s="89">
        <v>0</v>
      </c>
      <c r="J81" s="91"/>
      <c r="K81" s="88">
        <v>6</v>
      </c>
      <c r="L81" s="79">
        <v>2.5210084033613446E-2</v>
      </c>
      <c r="M81" s="89">
        <v>0</v>
      </c>
      <c r="N81" s="90">
        <v>0</v>
      </c>
      <c r="O81" s="81"/>
    </row>
    <row r="82" spans="2:15" ht="15" customHeight="1">
      <c r="B82" s="139"/>
      <c r="C82" s="92" t="s">
        <v>40</v>
      </c>
      <c r="D82" s="93">
        <v>5</v>
      </c>
      <c r="E82" s="94">
        <v>2.100840336134454E-2</v>
      </c>
      <c r="F82" s="93">
        <v>7</v>
      </c>
      <c r="G82" s="99">
        <v>2.564102564102564E-2</v>
      </c>
      <c r="H82" s="95">
        <v>-0.2857142857142857</v>
      </c>
      <c r="I82" s="93">
        <v>8</v>
      </c>
      <c r="J82" s="100">
        <v>-0.375</v>
      </c>
      <c r="K82" s="93">
        <v>5</v>
      </c>
      <c r="L82" s="99">
        <v>2.100840336134454E-2</v>
      </c>
      <c r="M82" s="93">
        <v>7</v>
      </c>
      <c r="N82" s="99">
        <v>2.564102564102564E-2</v>
      </c>
      <c r="O82" s="96">
        <v>-0.2857142857142857</v>
      </c>
    </row>
    <row r="83" spans="2:15" ht="15" customHeight="1">
      <c r="B83" s="25" t="s">
        <v>6</v>
      </c>
      <c r="C83" s="97" t="s">
        <v>41</v>
      </c>
      <c r="D83" s="39">
        <v>238</v>
      </c>
      <c r="E83" s="18">
        <v>1</v>
      </c>
      <c r="F83" s="39">
        <v>273</v>
      </c>
      <c r="G83" s="18">
        <v>1</v>
      </c>
      <c r="H83" s="19">
        <v>-0.12820512820512819</v>
      </c>
      <c r="I83" s="39">
        <v>385</v>
      </c>
      <c r="J83" s="20">
        <v>-0.38181818181818183</v>
      </c>
      <c r="K83" s="39">
        <v>238</v>
      </c>
      <c r="L83" s="18">
        <v>1</v>
      </c>
      <c r="M83" s="39">
        <v>273</v>
      </c>
      <c r="N83" s="20">
        <v>1</v>
      </c>
      <c r="O83" s="22">
        <v>-0.12820512820512819</v>
      </c>
    </row>
    <row r="84" spans="2:15">
      <c r="B84" s="25" t="s">
        <v>70</v>
      </c>
      <c r="C84" s="97" t="s">
        <v>41</v>
      </c>
      <c r="D84" s="98">
        <v>0</v>
      </c>
      <c r="E84" s="18">
        <v>1</v>
      </c>
      <c r="F84" s="98">
        <v>1</v>
      </c>
      <c r="G84" s="18">
        <v>1</v>
      </c>
      <c r="H84" s="19">
        <v>-1</v>
      </c>
      <c r="I84" s="98">
        <v>2</v>
      </c>
      <c r="J84" s="20">
        <v>-1</v>
      </c>
      <c r="K84" s="98" t="e">
        <v>#REF!</v>
      </c>
      <c r="L84" s="18">
        <v>1</v>
      </c>
      <c r="M84" s="98">
        <v>1</v>
      </c>
      <c r="N84" s="18">
        <v>1</v>
      </c>
      <c r="O84" s="22"/>
    </row>
    <row r="85" spans="2:15" ht="15" customHeight="1">
      <c r="B85" s="26"/>
      <c r="C85" s="101" t="s">
        <v>41</v>
      </c>
      <c r="D85" s="40">
        <v>388</v>
      </c>
      <c r="E85" s="13">
        <v>1</v>
      </c>
      <c r="F85" s="40">
        <v>420</v>
      </c>
      <c r="G85" s="13">
        <v>1</v>
      </c>
      <c r="H85" s="14">
        <v>-7.6190476190476142E-2</v>
      </c>
      <c r="I85" s="40">
        <v>660</v>
      </c>
      <c r="J85" s="15">
        <v>-0.41212121212121211</v>
      </c>
      <c r="K85" s="40">
        <v>388</v>
      </c>
      <c r="L85" s="13">
        <v>1</v>
      </c>
      <c r="M85" s="40">
        <v>420</v>
      </c>
      <c r="N85" s="13">
        <v>1</v>
      </c>
      <c r="O85" s="23">
        <v>-7.6190476190476142E-2</v>
      </c>
    </row>
    <row r="86" spans="2:15">
      <c r="B86" s="36" t="s">
        <v>55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4" priority="33" operator="lessThan">
      <formula>0</formula>
    </cfRule>
  </conditionalFormatting>
  <conditionalFormatting sqref="H10:H14 J10:J14 O10:O14">
    <cfRule type="cellIs" dxfId="113" priority="32" operator="lessThan">
      <formula>0</formula>
    </cfRule>
  </conditionalFormatting>
  <conditionalFormatting sqref="J18 J15:J16">
    <cfRule type="cellIs" dxfId="112" priority="31" operator="lessThan">
      <formula>0</formula>
    </cfRule>
  </conditionalFormatting>
  <conditionalFormatting sqref="D19:O26 D10:O16">
    <cfRule type="cellIs" dxfId="111" priority="30" operator="equal">
      <formula>0</formula>
    </cfRule>
  </conditionalFormatting>
  <conditionalFormatting sqref="H27:H28 O27:O28 H17:H18 O17:O18">
    <cfRule type="cellIs" dxfId="110" priority="29" operator="lessThan">
      <formula>0</formula>
    </cfRule>
  </conditionalFormatting>
  <conditionalFormatting sqref="H19:H23 J19:J23 O19:O23">
    <cfRule type="cellIs" dxfId="109" priority="28" operator="lessThan">
      <formula>0</formula>
    </cfRule>
  </conditionalFormatting>
  <conditionalFormatting sqref="H30 O30">
    <cfRule type="cellIs" dxfId="108" priority="27" operator="lessThan">
      <formula>0</formula>
    </cfRule>
  </conditionalFormatting>
  <conditionalFormatting sqref="H30 O30 J30">
    <cfRule type="cellIs" dxfId="107" priority="26" operator="lessThan">
      <formula>0</formula>
    </cfRule>
  </conditionalFormatting>
  <conditionalFormatting sqref="H49:H52 J49:J52 O49:O52 O43 H43">
    <cfRule type="cellIs" dxfId="106" priority="25" operator="lessThan">
      <formula>0</formula>
    </cfRule>
  </conditionalFormatting>
  <conditionalFormatting sqref="H42 J42 O42">
    <cfRule type="cellIs" dxfId="105" priority="23" operator="lessThan">
      <formula>0</formula>
    </cfRule>
  </conditionalFormatting>
  <conditionalFormatting sqref="H52 O52 O43 H43">
    <cfRule type="cellIs" dxfId="104" priority="24" operator="lessThan">
      <formula>0</formula>
    </cfRule>
  </conditionalFormatting>
  <conditionalFormatting sqref="H44:H48 J44:J48 O44:O48">
    <cfRule type="cellIs" dxfId="103" priority="22" operator="lessThan">
      <formula>0</formula>
    </cfRule>
  </conditionalFormatting>
  <conditionalFormatting sqref="D42:O42 D44:O51">
    <cfRule type="cellIs" dxfId="102" priority="21" operator="equal">
      <formula>0</formula>
    </cfRule>
  </conditionalFormatting>
  <conditionalFormatting sqref="H54 J54 O54">
    <cfRule type="cellIs" dxfId="101" priority="20" operator="lessThan">
      <formula>0</formula>
    </cfRule>
  </conditionalFormatting>
  <conditionalFormatting sqref="H53 J53 O53">
    <cfRule type="cellIs" dxfId="100" priority="19" operator="lessThan">
      <formula>0</formula>
    </cfRule>
  </conditionalFormatting>
  <conditionalFormatting sqref="H53 O53">
    <cfRule type="cellIs" dxfId="99" priority="18" operator="lessThan">
      <formula>0</formula>
    </cfRule>
  </conditionalFormatting>
  <conditionalFormatting sqref="H55 O55">
    <cfRule type="cellIs" dxfId="98" priority="17" operator="lessThan">
      <formula>0</formula>
    </cfRule>
  </conditionalFormatting>
  <conditionalFormatting sqref="H55 O55 J55">
    <cfRule type="cellIs" dxfId="97" priority="16" operator="lessThan">
      <formula>0</formula>
    </cfRule>
  </conditionalFormatting>
  <conditionalFormatting sqref="H66:H70 J66:J70 O66:O70">
    <cfRule type="cellIs" dxfId="96" priority="15" operator="lessThan">
      <formula>0</formula>
    </cfRule>
  </conditionalFormatting>
  <conditionalFormatting sqref="J71:J72 O71:O72 H71:H72">
    <cfRule type="cellIs" dxfId="95" priority="14" operator="lessThan">
      <formula>0</formula>
    </cfRule>
  </conditionalFormatting>
  <conditionalFormatting sqref="D75:O81 D66:O72">
    <cfRule type="cellIs" dxfId="94" priority="13" operator="equal">
      <formula>0</formula>
    </cfRule>
  </conditionalFormatting>
  <conditionalFormatting sqref="H80:H82 J80:J82 O80:O82">
    <cfRule type="cellIs" dxfId="93" priority="12" operator="lessThan">
      <formula>0</formula>
    </cfRule>
  </conditionalFormatting>
  <conditionalFormatting sqref="H75:H79 J75:J79 O75:O79">
    <cfRule type="cellIs" dxfId="92" priority="11" operator="lessThan">
      <formula>0</formula>
    </cfRule>
  </conditionalFormatting>
  <conditionalFormatting sqref="H73 O73">
    <cfRule type="cellIs" dxfId="91" priority="10" operator="lessThan">
      <formula>0</formula>
    </cfRule>
  </conditionalFormatting>
  <conditionalFormatting sqref="H73 J73 O73">
    <cfRule type="cellIs" dxfId="90" priority="9" operator="lessThan">
      <formula>0</formula>
    </cfRule>
  </conditionalFormatting>
  <conditionalFormatting sqref="H74 J74 O74">
    <cfRule type="cellIs" dxfId="89" priority="8" operator="lessThan">
      <formula>0</formula>
    </cfRule>
  </conditionalFormatting>
  <conditionalFormatting sqref="H74 O74">
    <cfRule type="cellIs" dxfId="88" priority="7" operator="lessThan">
      <formula>0</formula>
    </cfRule>
  </conditionalFormatting>
  <conditionalFormatting sqref="H82 O82">
    <cfRule type="cellIs" dxfId="87" priority="6" operator="lessThan">
      <formula>0</formula>
    </cfRule>
  </conditionalFormatting>
  <conditionalFormatting sqref="H84 J84 O84">
    <cfRule type="cellIs" dxfId="86" priority="5" operator="lessThan">
      <formula>0</formula>
    </cfRule>
  </conditionalFormatting>
  <conditionalFormatting sqref="H83 J83 O83">
    <cfRule type="cellIs" dxfId="85" priority="4" operator="lessThan">
      <formula>0</formula>
    </cfRule>
  </conditionalFormatting>
  <conditionalFormatting sqref="H83 O83">
    <cfRule type="cellIs" dxfId="84" priority="3" operator="lessThan">
      <formula>0</formula>
    </cfRule>
  </conditionalFormatting>
  <conditionalFormatting sqref="H85 O85">
    <cfRule type="cellIs" dxfId="83" priority="2" operator="lessThan">
      <formula>0</formula>
    </cfRule>
  </conditionalFormatting>
  <conditionalFormatting sqref="H85 O85 J85">
    <cfRule type="cellIs" dxfId="8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100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43868</v>
      </c>
    </row>
    <row r="2" spans="2:15">
      <c r="B2" s="165" t="s">
        <v>30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4"/>
    </row>
    <row r="3" spans="2:15">
      <c r="B3" s="166" t="s">
        <v>31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37" t="s">
        <v>48</v>
      </c>
    </row>
    <row r="4" spans="2:15" ht="14.45" customHeight="1">
      <c r="B4" s="189" t="s">
        <v>32</v>
      </c>
      <c r="C4" s="189" t="s">
        <v>1</v>
      </c>
      <c r="D4" s="170" t="s">
        <v>94</v>
      </c>
      <c r="E4" s="161"/>
      <c r="F4" s="161"/>
      <c r="G4" s="161"/>
      <c r="H4" s="171"/>
      <c r="I4" s="161" t="s">
        <v>86</v>
      </c>
      <c r="J4" s="161"/>
      <c r="K4" s="170" t="s">
        <v>95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96</v>
      </c>
      <c r="E5" s="168"/>
      <c r="F5" s="168"/>
      <c r="G5" s="168"/>
      <c r="H5" s="169"/>
      <c r="I5" s="168" t="s">
        <v>87</v>
      </c>
      <c r="J5" s="168"/>
      <c r="K5" s="167" t="s">
        <v>97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33</v>
      </c>
      <c r="I6" s="193">
        <v>2019</v>
      </c>
      <c r="J6" s="159" t="s">
        <v>98</v>
      </c>
      <c r="K6" s="159">
        <v>2020</v>
      </c>
      <c r="L6" s="162"/>
      <c r="M6" s="172">
        <v>2019</v>
      </c>
      <c r="N6" s="162"/>
      <c r="O6" s="178" t="s">
        <v>33</v>
      </c>
    </row>
    <row r="7" spans="2:15" ht="15" customHeight="1">
      <c r="B7" s="195" t="s">
        <v>32</v>
      </c>
      <c r="C7" s="179" t="s">
        <v>35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95"/>
      <c r="C8" s="179"/>
      <c r="D8" s="155" t="s">
        <v>36</v>
      </c>
      <c r="E8" s="151" t="s">
        <v>2</v>
      </c>
      <c r="F8" s="154" t="s">
        <v>36</v>
      </c>
      <c r="G8" s="58" t="s">
        <v>2</v>
      </c>
      <c r="H8" s="181" t="s">
        <v>37</v>
      </c>
      <c r="I8" s="59" t="s">
        <v>36</v>
      </c>
      <c r="J8" s="183" t="s">
        <v>99</v>
      </c>
      <c r="K8" s="155" t="s">
        <v>36</v>
      </c>
      <c r="L8" s="57" t="s">
        <v>2</v>
      </c>
      <c r="M8" s="154" t="s">
        <v>36</v>
      </c>
      <c r="N8" s="57" t="s">
        <v>2</v>
      </c>
      <c r="O8" s="185" t="s">
        <v>37</v>
      </c>
    </row>
    <row r="9" spans="2:15" ht="15" customHeight="1">
      <c r="B9" s="196"/>
      <c r="C9" s="180"/>
      <c r="D9" s="152" t="s">
        <v>38</v>
      </c>
      <c r="E9" s="153" t="s">
        <v>39</v>
      </c>
      <c r="F9" s="55" t="s">
        <v>38</v>
      </c>
      <c r="G9" s="56" t="s">
        <v>39</v>
      </c>
      <c r="H9" s="182"/>
      <c r="I9" s="60" t="s">
        <v>38</v>
      </c>
      <c r="J9" s="184"/>
      <c r="K9" s="152" t="s">
        <v>38</v>
      </c>
      <c r="L9" s="153" t="s">
        <v>39</v>
      </c>
      <c r="M9" s="55" t="s">
        <v>38</v>
      </c>
      <c r="N9" s="153" t="s">
        <v>39</v>
      </c>
      <c r="O9" s="186"/>
    </row>
    <row r="10" spans="2:15">
      <c r="B10" s="76"/>
      <c r="C10" s="69" t="s">
        <v>13</v>
      </c>
      <c r="D10" s="86">
        <v>18</v>
      </c>
      <c r="E10" s="71">
        <v>0.66666666666666663</v>
      </c>
      <c r="F10" s="87">
        <v>8</v>
      </c>
      <c r="G10" s="72">
        <v>0.36363636363636365</v>
      </c>
      <c r="H10" s="73">
        <v>1.25</v>
      </c>
      <c r="I10" s="87">
        <v>36</v>
      </c>
      <c r="J10" s="75">
        <v>-0.5</v>
      </c>
      <c r="K10" s="86">
        <v>18</v>
      </c>
      <c r="L10" s="71">
        <v>0.66666666666666663</v>
      </c>
      <c r="M10" s="87">
        <v>8</v>
      </c>
      <c r="N10" s="72">
        <v>0.36363636363636365</v>
      </c>
      <c r="O10" s="73">
        <v>1.25</v>
      </c>
    </row>
    <row r="11" spans="2:15">
      <c r="B11" s="76"/>
      <c r="C11" s="77" t="s">
        <v>16</v>
      </c>
      <c r="D11" s="88">
        <v>8</v>
      </c>
      <c r="E11" s="79">
        <v>0.29629629629629628</v>
      </c>
      <c r="F11" s="89">
        <v>9</v>
      </c>
      <c r="G11" s="90">
        <v>0.40909090909090912</v>
      </c>
      <c r="H11" s="81">
        <v>-0.11111111111111116</v>
      </c>
      <c r="I11" s="89">
        <v>9</v>
      </c>
      <c r="J11" s="91">
        <v>-0.11111111111111116</v>
      </c>
      <c r="K11" s="88">
        <v>8</v>
      </c>
      <c r="L11" s="79">
        <v>0.29629629629629628</v>
      </c>
      <c r="M11" s="89">
        <v>9</v>
      </c>
      <c r="N11" s="90">
        <v>0.40909090909090912</v>
      </c>
      <c r="O11" s="81">
        <v>-0.11111111111111116</v>
      </c>
    </row>
    <row r="12" spans="2:15">
      <c r="B12" s="76"/>
      <c r="C12" s="77" t="s">
        <v>22</v>
      </c>
      <c r="D12" s="88">
        <v>1</v>
      </c>
      <c r="E12" s="79">
        <v>3.7037037037037035E-2</v>
      </c>
      <c r="F12" s="89">
        <v>3</v>
      </c>
      <c r="G12" s="90">
        <v>0.13636363636363635</v>
      </c>
      <c r="H12" s="81">
        <v>-0.66666666666666674</v>
      </c>
      <c r="I12" s="89">
        <v>1</v>
      </c>
      <c r="J12" s="91">
        <v>0</v>
      </c>
      <c r="K12" s="88">
        <v>1</v>
      </c>
      <c r="L12" s="79">
        <v>3.7037037037037035E-2</v>
      </c>
      <c r="M12" s="89">
        <v>3</v>
      </c>
      <c r="N12" s="90">
        <v>0.13636363636363635</v>
      </c>
      <c r="O12" s="81">
        <v>-0.66666666666666674</v>
      </c>
    </row>
    <row r="13" spans="2:15">
      <c r="B13" s="76"/>
      <c r="C13" s="77" t="s">
        <v>21</v>
      </c>
      <c r="D13" s="88">
        <v>0</v>
      </c>
      <c r="E13" s="79">
        <v>0</v>
      </c>
      <c r="F13" s="89">
        <v>1</v>
      </c>
      <c r="G13" s="90">
        <v>4.5454545454545456E-2</v>
      </c>
      <c r="H13" s="81">
        <v>-1</v>
      </c>
      <c r="I13" s="89">
        <v>16</v>
      </c>
      <c r="J13" s="91">
        <v>-1</v>
      </c>
      <c r="K13" s="88">
        <v>0</v>
      </c>
      <c r="L13" s="79">
        <v>0</v>
      </c>
      <c r="M13" s="89">
        <v>1</v>
      </c>
      <c r="N13" s="90">
        <v>4.5454545454545456E-2</v>
      </c>
      <c r="O13" s="81">
        <v>-1</v>
      </c>
    </row>
    <row r="14" spans="2:15">
      <c r="B14" s="119"/>
      <c r="C14" s="77" t="s">
        <v>15</v>
      </c>
      <c r="D14" s="88">
        <v>0</v>
      </c>
      <c r="E14" s="79">
        <v>0</v>
      </c>
      <c r="F14" s="89">
        <v>0</v>
      </c>
      <c r="G14" s="90">
        <v>0</v>
      </c>
      <c r="H14" s="81"/>
      <c r="I14" s="89">
        <v>3</v>
      </c>
      <c r="J14" s="91">
        <v>-1</v>
      </c>
      <c r="K14" s="88">
        <v>0</v>
      </c>
      <c r="L14" s="79">
        <v>0</v>
      </c>
      <c r="M14" s="89">
        <v>0</v>
      </c>
      <c r="N14" s="90">
        <v>0</v>
      </c>
      <c r="O14" s="81"/>
    </row>
    <row r="15" spans="2:15">
      <c r="B15" s="76"/>
      <c r="C15" s="77" t="s">
        <v>53</v>
      </c>
      <c r="D15" s="88">
        <v>0</v>
      </c>
      <c r="E15" s="79">
        <v>0</v>
      </c>
      <c r="F15" s="89">
        <v>1</v>
      </c>
      <c r="G15" s="90">
        <v>4.5454545454545456E-2</v>
      </c>
      <c r="H15" s="81">
        <v>-1</v>
      </c>
      <c r="I15" s="89">
        <v>0</v>
      </c>
      <c r="J15" s="91"/>
      <c r="K15" s="88">
        <v>0</v>
      </c>
      <c r="L15" s="79">
        <v>0</v>
      </c>
      <c r="M15" s="89">
        <v>1</v>
      </c>
      <c r="N15" s="90">
        <v>4.5454545454545456E-2</v>
      </c>
      <c r="O15" s="81">
        <v>-1</v>
      </c>
    </row>
    <row r="16" spans="2:15">
      <c r="B16" s="76"/>
      <c r="C16" s="77" t="s">
        <v>4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0</v>
      </c>
      <c r="L16" s="79">
        <v>0</v>
      </c>
      <c r="M16" s="89">
        <v>0</v>
      </c>
      <c r="N16" s="90">
        <v>0</v>
      </c>
      <c r="O16" s="81"/>
    </row>
    <row r="17" spans="2:16">
      <c r="B17" s="129"/>
      <c r="C17" s="92" t="s">
        <v>40</v>
      </c>
      <c r="D17" s="93">
        <v>0</v>
      </c>
      <c r="E17" s="94">
        <v>0</v>
      </c>
      <c r="F17" s="93">
        <v>0</v>
      </c>
      <c r="G17" s="94">
        <v>0</v>
      </c>
      <c r="H17" s="95"/>
      <c r="I17" s="93">
        <v>2</v>
      </c>
      <c r="J17" s="94">
        <v>2.9411764705882353E-2</v>
      </c>
      <c r="K17" s="93">
        <v>0</v>
      </c>
      <c r="L17" s="94">
        <v>0</v>
      </c>
      <c r="M17" s="93">
        <v>0</v>
      </c>
      <c r="N17" s="94">
        <v>0</v>
      </c>
      <c r="O17" s="96"/>
    </row>
    <row r="18" spans="2:16">
      <c r="B18" s="25" t="s">
        <v>49</v>
      </c>
      <c r="C18" s="97" t="s">
        <v>41</v>
      </c>
      <c r="D18" s="39">
        <v>27</v>
      </c>
      <c r="E18" s="18">
        <v>1</v>
      </c>
      <c r="F18" s="39">
        <v>22</v>
      </c>
      <c r="G18" s="18">
        <v>1</v>
      </c>
      <c r="H18" s="19">
        <v>0.22727272727272729</v>
      </c>
      <c r="I18" s="39">
        <v>68</v>
      </c>
      <c r="J18" s="20">
        <v>-0.60294117647058831</v>
      </c>
      <c r="K18" s="39">
        <v>27</v>
      </c>
      <c r="L18" s="18">
        <v>1</v>
      </c>
      <c r="M18" s="39">
        <v>22</v>
      </c>
      <c r="N18" s="20">
        <v>1</v>
      </c>
      <c r="O18" s="22">
        <v>0.22727272727272729</v>
      </c>
    </row>
    <row r="19" spans="2:16">
      <c r="B19" s="76"/>
      <c r="C19" s="69" t="s">
        <v>3</v>
      </c>
      <c r="D19" s="86">
        <v>344</v>
      </c>
      <c r="E19" s="71">
        <v>0.25387453874538746</v>
      </c>
      <c r="F19" s="87">
        <v>496</v>
      </c>
      <c r="G19" s="72">
        <v>0.26201796090861068</v>
      </c>
      <c r="H19" s="73">
        <v>-0.30645161290322576</v>
      </c>
      <c r="I19" s="87">
        <v>240</v>
      </c>
      <c r="J19" s="75">
        <v>0.43333333333333335</v>
      </c>
      <c r="K19" s="86">
        <v>344</v>
      </c>
      <c r="L19" s="71">
        <v>0.25387453874538746</v>
      </c>
      <c r="M19" s="87">
        <v>496</v>
      </c>
      <c r="N19" s="72">
        <v>0.26201796090861068</v>
      </c>
      <c r="O19" s="73">
        <v>-0.30645161290322576</v>
      </c>
    </row>
    <row r="20" spans="2:16">
      <c r="B20" s="76"/>
      <c r="C20" s="77" t="s">
        <v>4</v>
      </c>
      <c r="D20" s="88">
        <v>260</v>
      </c>
      <c r="E20" s="79">
        <v>0.1918819188191882</v>
      </c>
      <c r="F20" s="89">
        <v>363</v>
      </c>
      <c r="G20" s="90">
        <v>0.19175911251980982</v>
      </c>
      <c r="H20" s="81">
        <v>-0.28374655647382918</v>
      </c>
      <c r="I20" s="89">
        <v>372</v>
      </c>
      <c r="J20" s="91">
        <v>-0.30107526881720426</v>
      </c>
      <c r="K20" s="88">
        <v>260</v>
      </c>
      <c r="L20" s="79">
        <v>0.1918819188191882</v>
      </c>
      <c r="M20" s="89">
        <v>363</v>
      </c>
      <c r="N20" s="90">
        <v>0.19175911251980982</v>
      </c>
      <c r="O20" s="81">
        <v>-0.28374655647382918</v>
      </c>
    </row>
    <row r="21" spans="2:16">
      <c r="B21" s="76"/>
      <c r="C21" s="77" t="s">
        <v>12</v>
      </c>
      <c r="D21" s="88">
        <v>206</v>
      </c>
      <c r="E21" s="79">
        <v>0.15202952029520295</v>
      </c>
      <c r="F21" s="89">
        <v>345</v>
      </c>
      <c r="G21" s="90">
        <v>0.18225039619651348</v>
      </c>
      <c r="H21" s="81">
        <v>-0.40289855072463765</v>
      </c>
      <c r="I21" s="89">
        <v>358</v>
      </c>
      <c r="J21" s="91">
        <v>-0.42458100558659218</v>
      </c>
      <c r="K21" s="88">
        <v>206</v>
      </c>
      <c r="L21" s="79">
        <v>0.15202952029520295</v>
      </c>
      <c r="M21" s="89">
        <v>345</v>
      </c>
      <c r="N21" s="90">
        <v>0.18225039619651348</v>
      </c>
      <c r="O21" s="81">
        <v>-0.40289855072463765</v>
      </c>
    </row>
    <row r="22" spans="2:16">
      <c r="B22" s="76"/>
      <c r="C22" s="77" t="s">
        <v>13</v>
      </c>
      <c r="D22" s="88">
        <v>187</v>
      </c>
      <c r="E22" s="79">
        <v>0.13800738007380073</v>
      </c>
      <c r="F22" s="89">
        <v>241</v>
      </c>
      <c r="G22" s="90">
        <v>0.12731114632857898</v>
      </c>
      <c r="H22" s="81">
        <v>-0.22406639004149376</v>
      </c>
      <c r="I22" s="89">
        <v>206</v>
      </c>
      <c r="J22" s="91">
        <v>-9.2233009708737823E-2</v>
      </c>
      <c r="K22" s="88">
        <v>187</v>
      </c>
      <c r="L22" s="79">
        <v>0.13800738007380073</v>
      </c>
      <c r="M22" s="89">
        <v>241</v>
      </c>
      <c r="N22" s="90">
        <v>0.12731114632857898</v>
      </c>
      <c r="O22" s="81">
        <v>-0.22406639004149376</v>
      </c>
    </row>
    <row r="23" spans="2:16">
      <c r="B23" s="119"/>
      <c r="C23" s="77" t="s">
        <v>14</v>
      </c>
      <c r="D23" s="88">
        <v>163</v>
      </c>
      <c r="E23" s="79">
        <v>0.12029520295202951</v>
      </c>
      <c r="F23" s="89">
        <v>270</v>
      </c>
      <c r="G23" s="90">
        <v>0.14263074484944532</v>
      </c>
      <c r="H23" s="81">
        <v>-0.39629629629629626</v>
      </c>
      <c r="I23" s="89">
        <v>162</v>
      </c>
      <c r="J23" s="91">
        <v>6.1728395061728669E-3</v>
      </c>
      <c r="K23" s="88">
        <v>163</v>
      </c>
      <c r="L23" s="79">
        <v>0.12029520295202951</v>
      </c>
      <c r="M23" s="89">
        <v>270</v>
      </c>
      <c r="N23" s="90">
        <v>0.14263074484944532</v>
      </c>
      <c r="O23" s="81">
        <v>-0.39629629629629626</v>
      </c>
    </row>
    <row r="24" spans="2:16">
      <c r="B24" s="76"/>
      <c r="C24" s="77" t="s">
        <v>16</v>
      </c>
      <c r="D24" s="88">
        <v>114</v>
      </c>
      <c r="E24" s="79">
        <v>8.4132841328413283E-2</v>
      </c>
      <c r="F24" s="89">
        <v>77</v>
      </c>
      <c r="G24" s="90">
        <v>4.0676175382989961E-2</v>
      </c>
      <c r="H24" s="81">
        <v>0.48051948051948057</v>
      </c>
      <c r="I24" s="89">
        <v>118</v>
      </c>
      <c r="J24" s="91">
        <v>-3.3898305084745783E-2</v>
      </c>
      <c r="K24" s="88">
        <v>114</v>
      </c>
      <c r="L24" s="79">
        <v>8.4132841328413283E-2</v>
      </c>
      <c r="M24" s="89">
        <v>77</v>
      </c>
      <c r="N24" s="90">
        <v>4.0676175382989961E-2</v>
      </c>
      <c r="O24" s="81">
        <v>0.48051948051948057</v>
      </c>
    </row>
    <row r="25" spans="2:16">
      <c r="B25" s="76"/>
      <c r="C25" s="77" t="s">
        <v>15</v>
      </c>
      <c r="D25" s="88">
        <v>53</v>
      </c>
      <c r="E25" s="79">
        <v>3.9114391143911437E-2</v>
      </c>
      <c r="F25" s="89">
        <v>77</v>
      </c>
      <c r="G25" s="90">
        <v>4.0676175382989961E-2</v>
      </c>
      <c r="H25" s="81">
        <v>-0.31168831168831168</v>
      </c>
      <c r="I25" s="89">
        <v>71</v>
      </c>
      <c r="J25" s="91">
        <v>-0.25352112676056338</v>
      </c>
      <c r="K25" s="88">
        <v>53</v>
      </c>
      <c r="L25" s="79">
        <v>3.9114391143911437E-2</v>
      </c>
      <c r="M25" s="89">
        <v>77</v>
      </c>
      <c r="N25" s="90">
        <v>4.0676175382989961E-2</v>
      </c>
      <c r="O25" s="81">
        <v>-0.31168831168831168</v>
      </c>
    </row>
    <row r="26" spans="2:16">
      <c r="B26" s="76"/>
      <c r="C26" s="77" t="s">
        <v>83</v>
      </c>
      <c r="D26" s="88">
        <v>8</v>
      </c>
      <c r="E26" s="79">
        <v>5.9040590405904057E-3</v>
      </c>
      <c r="F26" s="89">
        <v>0</v>
      </c>
      <c r="G26" s="90">
        <v>0</v>
      </c>
      <c r="H26" s="81"/>
      <c r="I26" s="89">
        <v>4</v>
      </c>
      <c r="J26" s="91">
        <v>1</v>
      </c>
      <c r="K26" s="88">
        <v>8</v>
      </c>
      <c r="L26" s="79">
        <v>5.9040590405904057E-3</v>
      </c>
      <c r="M26" s="89">
        <v>0</v>
      </c>
      <c r="N26" s="90">
        <v>0</v>
      </c>
      <c r="O26" s="81"/>
    </row>
    <row r="27" spans="2:16">
      <c r="B27" s="76"/>
      <c r="C27" s="77" t="s">
        <v>53</v>
      </c>
      <c r="D27" s="88">
        <v>8</v>
      </c>
      <c r="E27" s="79">
        <v>5.9040590405904057E-3</v>
      </c>
      <c r="F27" s="89">
        <v>20</v>
      </c>
      <c r="G27" s="90">
        <v>1.0565240359218173E-2</v>
      </c>
      <c r="H27" s="81">
        <v>-0.6</v>
      </c>
      <c r="I27" s="89">
        <v>5</v>
      </c>
      <c r="J27" s="91">
        <v>0.60000000000000009</v>
      </c>
      <c r="K27" s="88">
        <v>8</v>
      </c>
      <c r="L27" s="79">
        <v>5.9040590405904057E-3</v>
      </c>
      <c r="M27" s="89">
        <v>20</v>
      </c>
      <c r="N27" s="90">
        <v>1.0565240359218173E-2</v>
      </c>
      <c r="O27" s="81">
        <v>-0.6</v>
      </c>
    </row>
    <row r="28" spans="2:16">
      <c r="B28" s="129"/>
      <c r="C28" s="92" t="s">
        <v>88</v>
      </c>
      <c r="D28" s="93">
        <v>8</v>
      </c>
      <c r="E28" s="105">
        <v>5.9040590405904057E-3</v>
      </c>
      <c r="F28" s="141">
        <v>0</v>
      </c>
      <c r="G28" s="106">
        <v>0</v>
      </c>
      <c r="H28" s="107"/>
      <c r="I28" s="141">
        <v>15</v>
      </c>
      <c r="J28" s="109">
        <v>-0.46666666666666667</v>
      </c>
      <c r="K28" s="93">
        <v>8</v>
      </c>
      <c r="L28" s="105">
        <v>5.9040590405904057E-3</v>
      </c>
      <c r="M28" s="141">
        <v>0</v>
      </c>
      <c r="N28" s="106">
        <v>0</v>
      </c>
      <c r="O28" s="107"/>
    </row>
    <row r="29" spans="2:16">
      <c r="B29" s="139"/>
      <c r="C29" s="92" t="s">
        <v>40</v>
      </c>
      <c r="D29" s="93">
        <v>4</v>
      </c>
      <c r="E29" s="94">
        <v>2.9520295202952029E-3</v>
      </c>
      <c r="F29" s="93">
        <v>4</v>
      </c>
      <c r="G29" s="99">
        <v>2.1130480718436345E-3</v>
      </c>
      <c r="H29" s="95">
        <v>0</v>
      </c>
      <c r="I29" s="93">
        <v>3</v>
      </c>
      <c r="J29" s="100">
        <v>0.33333333333333326</v>
      </c>
      <c r="K29" s="93">
        <v>4</v>
      </c>
      <c r="L29" s="105">
        <v>2.9520295202952029E-3</v>
      </c>
      <c r="M29" s="93">
        <v>4</v>
      </c>
      <c r="N29" s="99">
        <v>2.1130480718436345E-3</v>
      </c>
      <c r="O29" s="96">
        <v>0</v>
      </c>
    </row>
    <row r="30" spans="2:16">
      <c r="B30" s="25" t="s">
        <v>50</v>
      </c>
      <c r="C30" s="97" t="s">
        <v>41</v>
      </c>
      <c r="D30" s="39">
        <v>1355</v>
      </c>
      <c r="E30" s="18">
        <v>1</v>
      </c>
      <c r="F30" s="39">
        <v>1893</v>
      </c>
      <c r="G30" s="18">
        <v>1</v>
      </c>
      <c r="H30" s="19">
        <v>-0.28420496566296882</v>
      </c>
      <c r="I30" s="39">
        <v>1554</v>
      </c>
      <c r="J30" s="20">
        <v>-0.1280566280566281</v>
      </c>
      <c r="K30" s="39">
        <v>1355</v>
      </c>
      <c r="L30" s="18">
        <v>1</v>
      </c>
      <c r="M30" s="39">
        <v>1893</v>
      </c>
      <c r="N30" s="20">
        <v>1</v>
      </c>
      <c r="O30" s="22">
        <v>-0.28420496566296882</v>
      </c>
    </row>
    <row r="31" spans="2:16">
      <c r="B31" s="25" t="s">
        <v>70</v>
      </c>
      <c r="C31" s="97" t="s">
        <v>41</v>
      </c>
      <c r="D31" s="98">
        <v>0</v>
      </c>
      <c r="E31" s="18">
        <v>1</v>
      </c>
      <c r="F31" s="98">
        <v>1</v>
      </c>
      <c r="G31" s="18">
        <v>1</v>
      </c>
      <c r="H31" s="19">
        <v>-1</v>
      </c>
      <c r="I31" s="98">
        <v>6</v>
      </c>
      <c r="J31" s="18">
        <v>-1</v>
      </c>
      <c r="K31" s="98">
        <v>0</v>
      </c>
      <c r="L31" s="18">
        <v>1</v>
      </c>
      <c r="M31" s="98">
        <v>1</v>
      </c>
      <c r="N31" s="18">
        <v>1</v>
      </c>
      <c r="O31" s="22">
        <v>-1</v>
      </c>
      <c r="P31" s="28"/>
    </row>
    <row r="32" spans="2:16">
      <c r="B32" s="26"/>
      <c r="C32" s="101" t="s">
        <v>41</v>
      </c>
      <c r="D32" s="40">
        <v>1382</v>
      </c>
      <c r="E32" s="13">
        <v>1</v>
      </c>
      <c r="F32" s="40">
        <v>1916</v>
      </c>
      <c r="G32" s="13">
        <v>1</v>
      </c>
      <c r="H32" s="14">
        <v>-0.27870563674321502</v>
      </c>
      <c r="I32" s="40">
        <v>1628</v>
      </c>
      <c r="J32" s="15">
        <v>-0.15110565110565111</v>
      </c>
      <c r="K32" s="40">
        <v>1382</v>
      </c>
      <c r="L32" s="13">
        <v>1</v>
      </c>
      <c r="M32" s="40">
        <v>1916</v>
      </c>
      <c r="N32" s="13">
        <v>1</v>
      </c>
      <c r="O32" s="23">
        <v>-0.27870563674321502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5" t="s">
        <v>51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24"/>
    </row>
    <row r="38" spans="2:15">
      <c r="B38" s="166" t="s">
        <v>52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9" t="s">
        <v>48</v>
      </c>
    </row>
    <row r="39" spans="2:15" ht="14.45" customHeight="1">
      <c r="B39" s="189" t="s">
        <v>32</v>
      </c>
      <c r="C39" s="189" t="s">
        <v>1</v>
      </c>
      <c r="D39" s="170" t="s">
        <v>94</v>
      </c>
      <c r="E39" s="161"/>
      <c r="F39" s="161"/>
      <c r="G39" s="161"/>
      <c r="H39" s="171"/>
      <c r="I39" s="161" t="s">
        <v>86</v>
      </c>
      <c r="J39" s="161"/>
      <c r="K39" s="170" t="s">
        <v>95</v>
      </c>
      <c r="L39" s="161"/>
      <c r="M39" s="161"/>
      <c r="N39" s="161"/>
      <c r="O39" s="171"/>
    </row>
    <row r="40" spans="2:15" ht="14.45" customHeight="1">
      <c r="B40" s="190"/>
      <c r="C40" s="190"/>
      <c r="D40" s="167" t="s">
        <v>96</v>
      </c>
      <c r="E40" s="168"/>
      <c r="F40" s="168"/>
      <c r="G40" s="168"/>
      <c r="H40" s="169"/>
      <c r="I40" s="168" t="s">
        <v>87</v>
      </c>
      <c r="J40" s="168"/>
      <c r="K40" s="167" t="s">
        <v>97</v>
      </c>
      <c r="L40" s="168"/>
      <c r="M40" s="168"/>
      <c r="N40" s="168"/>
      <c r="O40" s="169"/>
    </row>
    <row r="41" spans="2:15" ht="14.45" customHeight="1">
      <c r="B41" s="190"/>
      <c r="C41" s="188"/>
      <c r="D41" s="159">
        <v>2020</v>
      </c>
      <c r="E41" s="162"/>
      <c r="F41" s="172">
        <v>2019</v>
      </c>
      <c r="G41" s="172"/>
      <c r="H41" s="191" t="s">
        <v>33</v>
      </c>
      <c r="I41" s="193">
        <v>2019</v>
      </c>
      <c r="J41" s="159" t="s">
        <v>98</v>
      </c>
      <c r="K41" s="159">
        <v>2020</v>
      </c>
      <c r="L41" s="162"/>
      <c r="M41" s="172">
        <v>2019</v>
      </c>
      <c r="N41" s="162"/>
      <c r="O41" s="178" t="s">
        <v>33</v>
      </c>
    </row>
    <row r="42" spans="2:15" ht="14.45" customHeight="1">
      <c r="B42" s="195" t="s">
        <v>32</v>
      </c>
      <c r="C42" s="179" t="s">
        <v>35</v>
      </c>
      <c r="D42" s="163"/>
      <c r="E42" s="164"/>
      <c r="F42" s="173"/>
      <c r="G42" s="173"/>
      <c r="H42" s="192"/>
      <c r="I42" s="194"/>
      <c r="J42" s="160"/>
      <c r="K42" s="163"/>
      <c r="L42" s="164"/>
      <c r="M42" s="173"/>
      <c r="N42" s="164"/>
      <c r="O42" s="178"/>
    </row>
    <row r="43" spans="2:15" ht="14.45" customHeight="1">
      <c r="B43" s="195"/>
      <c r="C43" s="179"/>
      <c r="D43" s="150" t="s">
        <v>36</v>
      </c>
      <c r="E43" s="146" t="s">
        <v>2</v>
      </c>
      <c r="F43" s="149" t="s">
        <v>36</v>
      </c>
      <c r="G43" s="58" t="s">
        <v>2</v>
      </c>
      <c r="H43" s="181" t="s">
        <v>37</v>
      </c>
      <c r="I43" s="59" t="s">
        <v>36</v>
      </c>
      <c r="J43" s="183" t="str">
        <f>MID(D40,1,3) &amp; "/" &amp; MID(I40,1,3) &amp; " Ch %"</f>
        <v>Jan/Dec Ch %</v>
      </c>
      <c r="K43" s="150" t="s">
        <v>36</v>
      </c>
      <c r="L43" s="57" t="s">
        <v>2</v>
      </c>
      <c r="M43" s="149" t="s">
        <v>36</v>
      </c>
      <c r="N43" s="57" t="s">
        <v>2</v>
      </c>
      <c r="O43" s="185" t="s">
        <v>37</v>
      </c>
    </row>
    <row r="44" spans="2:15" ht="14.45" customHeight="1">
      <c r="B44" s="196"/>
      <c r="C44" s="180"/>
      <c r="D44" s="147" t="s">
        <v>38</v>
      </c>
      <c r="E44" s="148" t="s">
        <v>39</v>
      </c>
      <c r="F44" s="55" t="s">
        <v>38</v>
      </c>
      <c r="G44" s="56" t="s">
        <v>39</v>
      </c>
      <c r="H44" s="182"/>
      <c r="I44" s="60" t="s">
        <v>38</v>
      </c>
      <c r="J44" s="184"/>
      <c r="K44" s="147" t="s">
        <v>38</v>
      </c>
      <c r="L44" s="148" t="s">
        <v>39</v>
      </c>
      <c r="M44" s="55" t="s">
        <v>38</v>
      </c>
      <c r="N44" s="148" t="s">
        <v>39</v>
      </c>
      <c r="O44" s="186"/>
    </row>
    <row r="45" spans="2:15">
      <c r="B45" s="25" t="s">
        <v>49</v>
      </c>
      <c r="C45" s="97" t="s">
        <v>41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305</v>
      </c>
      <c r="E46" s="71">
        <v>0.30684104627766601</v>
      </c>
      <c r="F46" s="87">
        <v>431</v>
      </c>
      <c r="G46" s="72">
        <v>0.28810160427807485</v>
      </c>
      <c r="H46" s="73">
        <v>-0.29234338747099764</v>
      </c>
      <c r="I46" s="87">
        <v>196</v>
      </c>
      <c r="J46" s="75">
        <v>0.55612244897959173</v>
      </c>
      <c r="K46" s="86">
        <v>305</v>
      </c>
      <c r="L46" s="71">
        <v>0.30684104627766601</v>
      </c>
      <c r="M46" s="87">
        <v>431</v>
      </c>
      <c r="N46" s="72">
        <v>0.28810160427807485</v>
      </c>
      <c r="O46" s="73">
        <v>-0.29234338747099764</v>
      </c>
    </row>
    <row r="47" spans="2:15">
      <c r="B47" s="76"/>
      <c r="C47" s="77" t="s">
        <v>4</v>
      </c>
      <c r="D47" s="88">
        <v>184</v>
      </c>
      <c r="E47" s="79">
        <v>0.18511066398390341</v>
      </c>
      <c r="F47" s="89">
        <v>272</v>
      </c>
      <c r="G47" s="90">
        <v>0.18181818181818182</v>
      </c>
      <c r="H47" s="81">
        <v>-0.32352941176470584</v>
      </c>
      <c r="I47" s="89">
        <v>197</v>
      </c>
      <c r="J47" s="91">
        <v>-6.5989847715736016E-2</v>
      </c>
      <c r="K47" s="88">
        <v>184</v>
      </c>
      <c r="L47" s="79">
        <v>0.18511066398390341</v>
      </c>
      <c r="M47" s="89">
        <v>272</v>
      </c>
      <c r="N47" s="90">
        <v>0.18181818181818182</v>
      </c>
      <c r="O47" s="81">
        <v>-0.32352941176470584</v>
      </c>
    </row>
    <row r="48" spans="2:15" ht="15" customHeight="1">
      <c r="B48" s="76"/>
      <c r="C48" s="77" t="s">
        <v>12</v>
      </c>
      <c r="D48" s="88">
        <v>182</v>
      </c>
      <c r="E48" s="79">
        <v>0.18309859154929578</v>
      </c>
      <c r="F48" s="89">
        <v>321</v>
      </c>
      <c r="G48" s="90">
        <v>0.21457219251336898</v>
      </c>
      <c r="H48" s="81">
        <v>-0.4330218068535826</v>
      </c>
      <c r="I48" s="89">
        <v>307</v>
      </c>
      <c r="J48" s="91">
        <v>-0.40716612377850159</v>
      </c>
      <c r="K48" s="88">
        <v>182</v>
      </c>
      <c r="L48" s="79">
        <v>0.18309859154929578</v>
      </c>
      <c r="M48" s="89">
        <v>321</v>
      </c>
      <c r="N48" s="90">
        <v>0.21457219251336898</v>
      </c>
      <c r="O48" s="81">
        <v>-0.4330218068535826</v>
      </c>
    </row>
    <row r="49" spans="2:15">
      <c r="B49" s="76"/>
      <c r="C49" s="77" t="s">
        <v>14</v>
      </c>
      <c r="D49" s="88">
        <v>127</v>
      </c>
      <c r="E49" s="79">
        <v>0.12776659959758552</v>
      </c>
      <c r="F49" s="89">
        <v>236</v>
      </c>
      <c r="G49" s="90">
        <v>0.15775401069518716</v>
      </c>
      <c r="H49" s="81">
        <v>-0.46186440677966101</v>
      </c>
      <c r="I49" s="89">
        <v>90</v>
      </c>
      <c r="J49" s="91">
        <v>0.4111111111111112</v>
      </c>
      <c r="K49" s="88">
        <v>127</v>
      </c>
      <c r="L49" s="79">
        <v>0.12776659959758552</v>
      </c>
      <c r="M49" s="89">
        <v>236</v>
      </c>
      <c r="N49" s="90">
        <v>0.15775401069518716</v>
      </c>
      <c r="O49" s="81">
        <v>-0.46186440677966101</v>
      </c>
    </row>
    <row r="50" spans="2:15" ht="15" customHeight="1">
      <c r="B50" s="119"/>
      <c r="C50" s="77" t="s">
        <v>13</v>
      </c>
      <c r="D50" s="88">
        <v>106</v>
      </c>
      <c r="E50" s="79">
        <v>0.10663983903420524</v>
      </c>
      <c r="F50" s="89">
        <v>158</v>
      </c>
      <c r="G50" s="90">
        <v>0.10561497326203209</v>
      </c>
      <c r="H50" s="81">
        <v>-0.32911392405063289</v>
      </c>
      <c r="I50" s="89">
        <v>123</v>
      </c>
      <c r="J50" s="91">
        <v>-0.13821138211382111</v>
      </c>
      <c r="K50" s="88">
        <v>106</v>
      </c>
      <c r="L50" s="79">
        <v>0.10663983903420524</v>
      </c>
      <c r="M50" s="89">
        <v>158</v>
      </c>
      <c r="N50" s="90">
        <v>0.10561497326203209</v>
      </c>
      <c r="O50" s="81">
        <v>-0.32911392405063289</v>
      </c>
    </row>
    <row r="51" spans="2:15">
      <c r="B51" s="76"/>
      <c r="C51" s="77" t="s">
        <v>16</v>
      </c>
      <c r="D51" s="88">
        <v>44</v>
      </c>
      <c r="E51" s="79">
        <v>4.4265593561368208E-2</v>
      </c>
      <c r="F51" s="89">
        <v>23</v>
      </c>
      <c r="G51" s="90">
        <v>1.537433155080214E-2</v>
      </c>
      <c r="H51" s="81">
        <v>0.91304347826086962</v>
      </c>
      <c r="I51" s="89">
        <v>20</v>
      </c>
      <c r="J51" s="91">
        <v>1.2000000000000002</v>
      </c>
      <c r="K51" s="88">
        <v>44</v>
      </c>
      <c r="L51" s="79">
        <v>4.4265593561368208E-2</v>
      </c>
      <c r="M51" s="89">
        <v>23</v>
      </c>
      <c r="N51" s="90">
        <v>1.537433155080214E-2</v>
      </c>
      <c r="O51" s="81">
        <v>0.91304347826086962</v>
      </c>
    </row>
    <row r="52" spans="2:15">
      <c r="B52" s="76"/>
      <c r="C52" s="77" t="s">
        <v>15</v>
      </c>
      <c r="D52" s="88">
        <v>38</v>
      </c>
      <c r="E52" s="79">
        <v>3.8229376257545272E-2</v>
      </c>
      <c r="F52" s="89">
        <v>55</v>
      </c>
      <c r="G52" s="90">
        <v>3.6764705882352942E-2</v>
      </c>
      <c r="H52" s="81">
        <v>-0.30909090909090908</v>
      </c>
      <c r="I52" s="89">
        <v>27</v>
      </c>
      <c r="J52" s="91">
        <v>0.40740740740740744</v>
      </c>
      <c r="K52" s="88">
        <v>38</v>
      </c>
      <c r="L52" s="79">
        <v>3.8229376257545272E-2</v>
      </c>
      <c r="M52" s="89">
        <v>55</v>
      </c>
      <c r="N52" s="90">
        <v>3.6764705882352942E-2</v>
      </c>
      <c r="O52" s="81">
        <v>-0.30909090909090908</v>
      </c>
    </row>
    <row r="53" spans="2:15">
      <c r="B53" s="76"/>
      <c r="C53" s="77" t="s">
        <v>83</v>
      </c>
      <c r="D53" s="88">
        <v>8</v>
      </c>
      <c r="E53" s="79">
        <v>8.0482897384305842E-3</v>
      </c>
      <c r="F53" s="89">
        <v>0</v>
      </c>
      <c r="G53" s="90">
        <v>0</v>
      </c>
      <c r="H53" s="81"/>
      <c r="I53" s="89">
        <v>4</v>
      </c>
      <c r="J53" s="91">
        <v>1</v>
      </c>
      <c r="K53" s="88">
        <v>8</v>
      </c>
      <c r="L53" s="79">
        <v>8.0482897384305842E-3</v>
      </c>
      <c r="M53" s="89">
        <v>0</v>
      </c>
      <c r="N53" s="90">
        <v>0</v>
      </c>
      <c r="O53" s="81"/>
    </row>
    <row r="54" spans="2:15">
      <c r="B54" s="139"/>
      <c r="C54" s="92" t="s">
        <v>40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0</v>
      </c>
      <c r="L54" s="99">
        <v>0</v>
      </c>
      <c r="M54" s="93">
        <v>0</v>
      </c>
      <c r="N54" s="99">
        <v>0</v>
      </c>
      <c r="O54" s="96"/>
    </row>
    <row r="55" spans="2:15">
      <c r="B55" s="25" t="s">
        <v>50</v>
      </c>
      <c r="C55" s="97" t="s">
        <v>41</v>
      </c>
      <c r="D55" s="39">
        <v>994</v>
      </c>
      <c r="E55" s="18">
        <v>1</v>
      </c>
      <c r="F55" s="39">
        <v>1496</v>
      </c>
      <c r="G55" s="18">
        <v>1</v>
      </c>
      <c r="H55" s="19">
        <v>-0.33556149732620322</v>
      </c>
      <c r="I55" s="39">
        <v>964</v>
      </c>
      <c r="J55" s="20">
        <v>3.1120331950207358E-2</v>
      </c>
      <c r="K55" s="39">
        <v>994</v>
      </c>
      <c r="L55" s="18">
        <v>1</v>
      </c>
      <c r="M55" s="39">
        <v>1496</v>
      </c>
      <c r="N55" s="20">
        <v>1</v>
      </c>
      <c r="O55" s="22">
        <v>-0.33556149732620322</v>
      </c>
    </row>
    <row r="56" spans="2:15">
      <c r="B56" s="25" t="s">
        <v>70</v>
      </c>
      <c r="C56" s="97" t="s">
        <v>41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4</v>
      </c>
      <c r="J56" s="18">
        <v>-1</v>
      </c>
      <c r="K56" s="39">
        <v>0</v>
      </c>
      <c r="L56" s="18">
        <v>1</v>
      </c>
      <c r="M56" s="39">
        <v>0</v>
      </c>
      <c r="N56" s="18">
        <v>1</v>
      </c>
      <c r="O56" s="22"/>
    </row>
    <row r="57" spans="2:15">
      <c r="B57" s="26"/>
      <c r="C57" s="101" t="s">
        <v>41</v>
      </c>
      <c r="D57" s="40">
        <v>994</v>
      </c>
      <c r="E57" s="13">
        <v>1</v>
      </c>
      <c r="F57" s="40">
        <v>1496</v>
      </c>
      <c r="G57" s="13">
        <v>1</v>
      </c>
      <c r="H57" s="14">
        <v>-0.33556149732620322</v>
      </c>
      <c r="I57" s="40">
        <v>968</v>
      </c>
      <c r="J57" s="15">
        <v>2.6859504132231482E-2</v>
      </c>
      <c r="K57" s="40">
        <v>994</v>
      </c>
      <c r="L57" s="13">
        <v>1</v>
      </c>
      <c r="M57" s="40">
        <v>1496</v>
      </c>
      <c r="N57" s="13">
        <v>1</v>
      </c>
      <c r="O57" s="23">
        <v>-0.33556149732620322</v>
      </c>
    </row>
    <row r="58" spans="2:15">
      <c r="B58" s="61" t="s">
        <v>65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66</v>
      </c>
    </row>
    <row r="61" spans="2:15">
      <c r="B61" s="165" t="s">
        <v>30</v>
      </c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24"/>
    </row>
    <row r="62" spans="2:15">
      <c r="B62" s="197" t="s">
        <v>31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9" t="s">
        <v>48</v>
      </c>
    </row>
    <row r="63" spans="2:15">
      <c r="B63" s="189" t="s">
        <v>32</v>
      </c>
      <c r="C63" s="189" t="s">
        <v>1</v>
      </c>
      <c r="D63" s="170" t="s">
        <v>94</v>
      </c>
      <c r="E63" s="161"/>
      <c r="F63" s="161"/>
      <c r="G63" s="161"/>
      <c r="H63" s="171"/>
      <c r="I63" s="161" t="s">
        <v>86</v>
      </c>
      <c r="J63" s="161"/>
      <c r="K63" s="170" t="s">
        <v>95</v>
      </c>
      <c r="L63" s="161"/>
      <c r="M63" s="161"/>
      <c r="N63" s="161"/>
      <c r="O63" s="171"/>
    </row>
    <row r="64" spans="2:15">
      <c r="B64" s="190"/>
      <c r="C64" s="190"/>
      <c r="D64" s="167" t="s">
        <v>96</v>
      </c>
      <c r="E64" s="168"/>
      <c r="F64" s="168"/>
      <c r="G64" s="168"/>
      <c r="H64" s="169"/>
      <c r="I64" s="168" t="s">
        <v>87</v>
      </c>
      <c r="J64" s="168"/>
      <c r="K64" s="167" t="s">
        <v>97</v>
      </c>
      <c r="L64" s="168"/>
      <c r="M64" s="168"/>
      <c r="N64" s="168"/>
      <c r="O64" s="169"/>
    </row>
    <row r="65" spans="2:15" ht="15" customHeight="1">
      <c r="B65" s="190"/>
      <c r="C65" s="188"/>
      <c r="D65" s="159">
        <v>2020</v>
      </c>
      <c r="E65" s="162"/>
      <c r="F65" s="172">
        <v>2019</v>
      </c>
      <c r="G65" s="172"/>
      <c r="H65" s="191" t="s">
        <v>33</v>
      </c>
      <c r="I65" s="193">
        <v>2019</v>
      </c>
      <c r="J65" s="159" t="s">
        <v>98</v>
      </c>
      <c r="K65" s="159">
        <v>2020</v>
      </c>
      <c r="L65" s="162"/>
      <c r="M65" s="172">
        <v>2019</v>
      </c>
      <c r="N65" s="162"/>
      <c r="O65" s="178" t="s">
        <v>33</v>
      </c>
    </row>
    <row r="66" spans="2:15">
      <c r="B66" s="195" t="s">
        <v>32</v>
      </c>
      <c r="C66" s="179" t="s">
        <v>35</v>
      </c>
      <c r="D66" s="163"/>
      <c r="E66" s="164"/>
      <c r="F66" s="173"/>
      <c r="G66" s="173"/>
      <c r="H66" s="192"/>
      <c r="I66" s="194"/>
      <c r="J66" s="160"/>
      <c r="K66" s="163"/>
      <c r="L66" s="164"/>
      <c r="M66" s="173"/>
      <c r="N66" s="164"/>
      <c r="O66" s="178"/>
    </row>
    <row r="67" spans="2:15" ht="15" customHeight="1">
      <c r="B67" s="195"/>
      <c r="C67" s="179"/>
      <c r="D67" s="155" t="s">
        <v>36</v>
      </c>
      <c r="E67" s="151" t="s">
        <v>2</v>
      </c>
      <c r="F67" s="154" t="s">
        <v>36</v>
      </c>
      <c r="G67" s="58" t="s">
        <v>2</v>
      </c>
      <c r="H67" s="181" t="s">
        <v>37</v>
      </c>
      <c r="I67" s="59" t="s">
        <v>36</v>
      </c>
      <c r="J67" s="183" t="s">
        <v>99</v>
      </c>
      <c r="K67" s="155" t="s">
        <v>36</v>
      </c>
      <c r="L67" s="57" t="s">
        <v>2</v>
      </c>
      <c r="M67" s="154" t="s">
        <v>36</v>
      </c>
      <c r="N67" s="57" t="s">
        <v>2</v>
      </c>
      <c r="O67" s="185" t="s">
        <v>37</v>
      </c>
    </row>
    <row r="68" spans="2:15" ht="16.5" customHeight="1">
      <c r="B68" s="196"/>
      <c r="C68" s="180"/>
      <c r="D68" s="152" t="s">
        <v>38</v>
      </c>
      <c r="E68" s="153" t="s">
        <v>39</v>
      </c>
      <c r="F68" s="55" t="s">
        <v>38</v>
      </c>
      <c r="G68" s="56" t="s">
        <v>39</v>
      </c>
      <c r="H68" s="182"/>
      <c r="I68" s="60" t="s">
        <v>38</v>
      </c>
      <c r="J68" s="184"/>
      <c r="K68" s="152" t="s">
        <v>38</v>
      </c>
      <c r="L68" s="153" t="s">
        <v>39</v>
      </c>
      <c r="M68" s="55" t="s">
        <v>38</v>
      </c>
      <c r="N68" s="153" t="s">
        <v>39</v>
      </c>
      <c r="O68" s="186"/>
    </row>
    <row r="69" spans="2:15">
      <c r="B69" s="76"/>
      <c r="C69" s="69" t="s">
        <v>13</v>
      </c>
      <c r="D69" s="86">
        <v>18</v>
      </c>
      <c r="E69" s="71">
        <v>0.66666666666666663</v>
      </c>
      <c r="F69" s="87">
        <v>8</v>
      </c>
      <c r="G69" s="72">
        <v>0.36363636363636365</v>
      </c>
      <c r="H69" s="73">
        <v>1.25</v>
      </c>
      <c r="I69" s="87">
        <v>36</v>
      </c>
      <c r="J69" s="75">
        <v>-0.5</v>
      </c>
      <c r="K69" s="86">
        <v>18</v>
      </c>
      <c r="L69" s="71">
        <v>0.66666666666666663</v>
      </c>
      <c r="M69" s="87">
        <v>8</v>
      </c>
      <c r="N69" s="72">
        <v>0.36363636363636365</v>
      </c>
      <c r="O69" s="73">
        <v>1.25</v>
      </c>
    </row>
    <row r="70" spans="2:15">
      <c r="B70" s="76"/>
      <c r="C70" s="77" t="s">
        <v>16</v>
      </c>
      <c r="D70" s="88">
        <v>8</v>
      </c>
      <c r="E70" s="79">
        <v>0.29629629629629628</v>
      </c>
      <c r="F70" s="89">
        <v>9</v>
      </c>
      <c r="G70" s="90">
        <v>0.40909090909090912</v>
      </c>
      <c r="H70" s="81">
        <v>-0.11111111111111116</v>
      </c>
      <c r="I70" s="89">
        <v>9</v>
      </c>
      <c r="J70" s="91">
        <v>-0.11111111111111116</v>
      </c>
      <c r="K70" s="88">
        <v>8</v>
      </c>
      <c r="L70" s="79">
        <v>0.29629629629629628</v>
      </c>
      <c r="M70" s="89">
        <v>9</v>
      </c>
      <c r="N70" s="90">
        <v>0.40909090909090912</v>
      </c>
      <c r="O70" s="81">
        <v>-0.11111111111111116</v>
      </c>
    </row>
    <row r="71" spans="2:15">
      <c r="B71" s="76"/>
      <c r="C71" s="77" t="s">
        <v>22</v>
      </c>
      <c r="D71" s="88">
        <v>1</v>
      </c>
      <c r="E71" s="79">
        <v>3.7037037037037035E-2</v>
      </c>
      <c r="F71" s="89">
        <v>3</v>
      </c>
      <c r="G71" s="90">
        <v>0.13636363636363635</v>
      </c>
      <c r="H71" s="81">
        <v>-0.66666666666666674</v>
      </c>
      <c r="I71" s="89">
        <v>1</v>
      </c>
      <c r="J71" s="91">
        <v>0</v>
      </c>
      <c r="K71" s="88">
        <v>1</v>
      </c>
      <c r="L71" s="79">
        <v>3.7037037037037035E-2</v>
      </c>
      <c r="M71" s="89">
        <v>3</v>
      </c>
      <c r="N71" s="90">
        <v>0.13636363636363635</v>
      </c>
      <c r="O71" s="81">
        <v>-0.66666666666666674</v>
      </c>
    </row>
    <row r="72" spans="2:15">
      <c r="B72" s="76"/>
      <c r="C72" s="77" t="s">
        <v>21</v>
      </c>
      <c r="D72" s="88">
        <v>0</v>
      </c>
      <c r="E72" s="79">
        <v>0</v>
      </c>
      <c r="F72" s="89">
        <v>1</v>
      </c>
      <c r="G72" s="90">
        <v>4.5454545454545456E-2</v>
      </c>
      <c r="H72" s="81">
        <v>-1</v>
      </c>
      <c r="I72" s="89">
        <v>16</v>
      </c>
      <c r="J72" s="91">
        <v>-1</v>
      </c>
      <c r="K72" s="88">
        <v>0</v>
      </c>
      <c r="L72" s="79">
        <v>0</v>
      </c>
      <c r="M72" s="89">
        <v>1</v>
      </c>
      <c r="N72" s="90">
        <v>4.5454545454545456E-2</v>
      </c>
      <c r="O72" s="81">
        <v>-1</v>
      </c>
    </row>
    <row r="73" spans="2:15">
      <c r="B73" s="119"/>
      <c r="C73" s="77" t="s">
        <v>15</v>
      </c>
      <c r="D73" s="88">
        <v>0</v>
      </c>
      <c r="E73" s="79">
        <v>0</v>
      </c>
      <c r="F73" s="89">
        <v>0</v>
      </c>
      <c r="G73" s="90">
        <v>0</v>
      </c>
      <c r="H73" s="81"/>
      <c r="I73" s="89">
        <v>3</v>
      </c>
      <c r="J73" s="91">
        <v>-1</v>
      </c>
      <c r="K73" s="88">
        <v>0</v>
      </c>
      <c r="L73" s="79">
        <v>0</v>
      </c>
      <c r="M73" s="89">
        <v>0</v>
      </c>
      <c r="N73" s="90">
        <v>0</v>
      </c>
      <c r="O73" s="81"/>
    </row>
    <row r="74" spans="2:15">
      <c r="B74" s="76"/>
      <c r="C74" s="77" t="s">
        <v>53</v>
      </c>
      <c r="D74" s="88">
        <v>0</v>
      </c>
      <c r="E74" s="79">
        <v>0</v>
      </c>
      <c r="F74" s="89">
        <v>1</v>
      </c>
      <c r="G74" s="90">
        <v>4.5454545454545456E-2</v>
      </c>
      <c r="H74" s="81">
        <v>-1</v>
      </c>
      <c r="I74" s="89">
        <v>0</v>
      </c>
      <c r="J74" s="91"/>
      <c r="K74" s="88">
        <v>0</v>
      </c>
      <c r="L74" s="79">
        <v>0</v>
      </c>
      <c r="M74" s="89">
        <v>1</v>
      </c>
      <c r="N74" s="90">
        <v>4.5454545454545456E-2</v>
      </c>
      <c r="O74" s="81">
        <v>-1</v>
      </c>
    </row>
    <row r="75" spans="2:15">
      <c r="B75" s="76"/>
      <c r="C75" s="77" t="s">
        <v>4</v>
      </c>
      <c r="D75" s="88">
        <v>0</v>
      </c>
      <c r="E75" s="79">
        <v>0</v>
      </c>
      <c r="F75" s="89">
        <v>0</v>
      </c>
      <c r="G75" s="90">
        <v>0</v>
      </c>
      <c r="H75" s="81"/>
      <c r="I75" s="89">
        <v>1</v>
      </c>
      <c r="J75" s="91">
        <v>-1</v>
      </c>
      <c r="K75" s="88">
        <v>0</v>
      </c>
      <c r="L75" s="79">
        <v>0</v>
      </c>
      <c r="M75" s="89">
        <v>0</v>
      </c>
      <c r="N75" s="90">
        <v>0</v>
      </c>
      <c r="O75" s="81"/>
    </row>
    <row r="76" spans="2:15">
      <c r="B76" s="129"/>
      <c r="C76" s="92" t="s">
        <v>40</v>
      </c>
      <c r="D76" s="93">
        <v>0</v>
      </c>
      <c r="E76" s="94">
        <v>0</v>
      </c>
      <c r="F76" s="93">
        <v>0</v>
      </c>
      <c r="G76" s="94">
        <v>0</v>
      </c>
      <c r="H76" s="95"/>
      <c r="I76" s="93">
        <v>2</v>
      </c>
      <c r="J76" s="94">
        <v>2.9411764705882353E-2</v>
      </c>
      <c r="K76" s="93">
        <v>0</v>
      </c>
      <c r="L76" s="94">
        <v>0</v>
      </c>
      <c r="M76" s="93">
        <v>0</v>
      </c>
      <c r="N76" s="94">
        <v>0</v>
      </c>
      <c r="O76" s="96"/>
    </row>
    <row r="77" spans="2:15">
      <c r="B77" s="25" t="s">
        <v>49</v>
      </c>
      <c r="C77" s="97" t="s">
        <v>41</v>
      </c>
      <c r="D77" s="39">
        <v>27</v>
      </c>
      <c r="E77" s="18">
        <v>1</v>
      </c>
      <c r="F77" s="39">
        <v>22</v>
      </c>
      <c r="G77" s="18">
        <v>1</v>
      </c>
      <c r="H77" s="19">
        <v>0.22727272727272729</v>
      </c>
      <c r="I77" s="39">
        <v>68</v>
      </c>
      <c r="J77" s="20">
        <v>-0.60294117647058831</v>
      </c>
      <c r="K77" s="39">
        <v>27</v>
      </c>
      <c r="L77" s="18">
        <v>1</v>
      </c>
      <c r="M77" s="39">
        <v>22</v>
      </c>
      <c r="N77" s="20">
        <v>1</v>
      </c>
      <c r="O77" s="22">
        <v>0.22727272727272729</v>
      </c>
    </row>
    <row r="78" spans="2:15">
      <c r="B78" s="76"/>
      <c r="C78" s="69" t="s">
        <v>16</v>
      </c>
      <c r="D78" s="86">
        <v>66</v>
      </c>
      <c r="E78" s="71">
        <v>0.53658536585365857</v>
      </c>
      <c r="F78" s="87">
        <v>48</v>
      </c>
      <c r="G78" s="72">
        <v>0.38709677419354838</v>
      </c>
      <c r="H78" s="73">
        <v>0.375</v>
      </c>
      <c r="I78" s="87">
        <v>91</v>
      </c>
      <c r="J78" s="75">
        <v>-0.27472527472527475</v>
      </c>
      <c r="K78" s="86">
        <v>66</v>
      </c>
      <c r="L78" s="71">
        <v>0.53658536585365857</v>
      </c>
      <c r="M78" s="87">
        <v>48</v>
      </c>
      <c r="N78" s="72">
        <v>0.38709677419354838</v>
      </c>
      <c r="O78" s="73">
        <v>0.375</v>
      </c>
    </row>
    <row r="79" spans="2:15">
      <c r="B79" s="76"/>
      <c r="C79" s="77" t="s">
        <v>4</v>
      </c>
      <c r="D79" s="88">
        <v>29</v>
      </c>
      <c r="E79" s="79">
        <v>0.23577235772357724</v>
      </c>
      <c r="F79" s="89">
        <v>29</v>
      </c>
      <c r="G79" s="90">
        <v>0.23387096774193547</v>
      </c>
      <c r="H79" s="81">
        <v>0</v>
      </c>
      <c r="I79" s="89">
        <v>59</v>
      </c>
      <c r="J79" s="91">
        <v>-0.50847457627118642</v>
      </c>
      <c r="K79" s="88">
        <v>29</v>
      </c>
      <c r="L79" s="79">
        <v>0.23577235772357724</v>
      </c>
      <c r="M79" s="89">
        <v>29</v>
      </c>
      <c r="N79" s="90">
        <v>0.23387096774193547</v>
      </c>
      <c r="O79" s="81">
        <v>0</v>
      </c>
    </row>
    <row r="80" spans="2:15">
      <c r="B80" s="76"/>
      <c r="C80" s="77" t="s">
        <v>13</v>
      </c>
      <c r="D80" s="88">
        <v>9</v>
      </c>
      <c r="E80" s="79">
        <v>7.3170731707317069E-2</v>
      </c>
      <c r="F80" s="89">
        <v>13</v>
      </c>
      <c r="G80" s="90">
        <v>0.10483870967741936</v>
      </c>
      <c r="H80" s="81">
        <v>-0.30769230769230771</v>
      </c>
      <c r="I80" s="89">
        <v>18</v>
      </c>
      <c r="J80" s="91">
        <v>-0.5</v>
      </c>
      <c r="K80" s="88">
        <v>9</v>
      </c>
      <c r="L80" s="79">
        <v>7.3170731707317069E-2</v>
      </c>
      <c r="M80" s="89">
        <v>13</v>
      </c>
      <c r="N80" s="90">
        <v>0.10483870967741936</v>
      </c>
      <c r="O80" s="81">
        <v>-0.30769230769230771</v>
      </c>
    </row>
    <row r="81" spans="2:15">
      <c r="B81" s="76"/>
      <c r="C81" s="77" t="s">
        <v>53</v>
      </c>
      <c r="D81" s="88">
        <v>8</v>
      </c>
      <c r="E81" s="79">
        <v>6.5040650406504072E-2</v>
      </c>
      <c r="F81" s="89">
        <v>20</v>
      </c>
      <c r="G81" s="90">
        <v>0.16129032258064516</v>
      </c>
      <c r="H81" s="81">
        <v>-0.6</v>
      </c>
      <c r="I81" s="89">
        <v>5</v>
      </c>
      <c r="J81" s="91">
        <v>0.60000000000000009</v>
      </c>
      <c r="K81" s="88">
        <v>8</v>
      </c>
      <c r="L81" s="79">
        <v>6.5040650406504072E-2</v>
      </c>
      <c r="M81" s="89">
        <v>20</v>
      </c>
      <c r="N81" s="90">
        <v>0.16129032258064516</v>
      </c>
      <c r="O81" s="81">
        <v>-0.6</v>
      </c>
    </row>
    <row r="82" spans="2:15">
      <c r="B82" s="119"/>
      <c r="C82" s="77" t="s">
        <v>3</v>
      </c>
      <c r="D82" s="88">
        <v>5</v>
      </c>
      <c r="E82" s="79">
        <v>4.065040650406504E-2</v>
      </c>
      <c r="F82" s="89">
        <v>7</v>
      </c>
      <c r="G82" s="90">
        <v>5.6451612903225805E-2</v>
      </c>
      <c r="H82" s="81">
        <v>-0.2857142857142857</v>
      </c>
      <c r="I82" s="89">
        <v>6</v>
      </c>
      <c r="J82" s="91">
        <v>-0.16666666666666663</v>
      </c>
      <c r="K82" s="88">
        <v>5</v>
      </c>
      <c r="L82" s="79">
        <v>4.065040650406504E-2</v>
      </c>
      <c r="M82" s="89">
        <v>7</v>
      </c>
      <c r="N82" s="90">
        <v>5.6451612903225805E-2</v>
      </c>
      <c r="O82" s="81">
        <v>-0.2857142857142857</v>
      </c>
    </row>
    <row r="83" spans="2:15">
      <c r="B83" s="76"/>
      <c r="C83" s="77" t="s">
        <v>68</v>
      </c>
      <c r="D83" s="88">
        <v>3</v>
      </c>
      <c r="E83" s="79">
        <v>2.4390243902439025E-2</v>
      </c>
      <c r="F83" s="89">
        <v>3</v>
      </c>
      <c r="G83" s="90">
        <v>2.4193548387096774E-2</v>
      </c>
      <c r="H83" s="81">
        <v>0</v>
      </c>
      <c r="I83" s="89">
        <v>3</v>
      </c>
      <c r="J83" s="91">
        <v>0</v>
      </c>
      <c r="K83" s="88">
        <v>3</v>
      </c>
      <c r="L83" s="79">
        <v>2.4390243902439025E-2</v>
      </c>
      <c r="M83" s="89">
        <v>3</v>
      </c>
      <c r="N83" s="90">
        <v>2.4193548387096774E-2</v>
      </c>
      <c r="O83" s="81">
        <v>0</v>
      </c>
    </row>
    <row r="84" spans="2:15">
      <c r="B84" s="76"/>
      <c r="C84" s="77" t="s">
        <v>88</v>
      </c>
      <c r="D84" s="88">
        <v>2</v>
      </c>
      <c r="E84" s="79">
        <v>1.6260162601626018E-2</v>
      </c>
      <c r="F84" s="89">
        <v>0</v>
      </c>
      <c r="G84" s="90">
        <v>0</v>
      </c>
      <c r="H84" s="81"/>
      <c r="I84" s="89">
        <v>15</v>
      </c>
      <c r="J84" s="91">
        <v>-0.8666666666666667</v>
      </c>
      <c r="K84" s="88">
        <v>2</v>
      </c>
      <c r="L84" s="79">
        <v>1.6260162601626018E-2</v>
      </c>
      <c r="M84" s="89">
        <v>0</v>
      </c>
      <c r="N84" s="90">
        <v>0</v>
      </c>
      <c r="O84" s="81"/>
    </row>
    <row r="85" spans="2:15">
      <c r="B85" s="139"/>
      <c r="C85" s="92" t="s">
        <v>40</v>
      </c>
      <c r="D85" s="93">
        <v>0</v>
      </c>
      <c r="E85" s="94">
        <v>0</v>
      </c>
      <c r="F85" s="93">
        <v>1</v>
      </c>
      <c r="G85" s="99">
        <v>1.7241379310344827E-2</v>
      </c>
      <c r="H85" s="95">
        <v>-1</v>
      </c>
      <c r="I85" s="93">
        <v>1</v>
      </c>
      <c r="J85" s="100">
        <v>-1</v>
      </c>
      <c r="K85" s="93">
        <v>0</v>
      </c>
      <c r="L85" s="99">
        <v>0</v>
      </c>
      <c r="M85" s="93">
        <v>1</v>
      </c>
      <c r="N85" s="99">
        <v>1.7241379310344827E-2</v>
      </c>
      <c r="O85" s="96">
        <v>-1</v>
      </c>
    </row>
    <row r="86" spans="2:15">
      <c r="B86" s="26" t="s">
        <v>69</v>
      </c>
      <c r="C86" s="97" t="s">
        <v>41</v>
      </c>
      <c r="D86" s="39">
        <v>66</v>
      </c>
      <c r="E86" s="18">
        <v>1</v>
      </c>
      <c r="F86" s="39">
        <v>58</v>
      </c>
      <c r="G86" s="18">
        <v>1</v>
      </c>
      <c r="H86" s="19">
        <v>0.13793103448275867</v>
      </c>
      <c r="I86" s="39">
        <v>116</v>
      </c>
      <c r="J86" s="20">
        <v>-0.43103448275862066</v>
      </c>
      <c r="K86" s="39">
        <v>66</v>
      </c>
      <c r="L86" s="18">
        <v>1</v>
      </c>
      <c r="M86" s="39">
        <v>58</v>
      </c>
      <c r="N86" s="20">
        <v>1</v>
      </c>
      <c r="O86" s="22">
        <v>0.13793103448275867</v>
      </c>
    </row>
    <row r="87" spans="2:15">
      <c r="B87" s="76"/>
      <c r="C87" s="69" t="s">
        <v>3</v>
      </c>
      <c r="D87" s="86">
        <v>339</v>
      </c>
      <c r="E87" s="71">
        <v>0.27516233766233766</v>
      </c>
      <c r="F87" s="87">
        <v>489</v>
      </c>
      <c r="G87" s="72">
        <v>0.27642736009044661</v>
      </c>
      <c r="H87" s="73">
        <v>-0.30674846625766872</v>
      </c>
      <c r="I87" s="87">
        <v>234</v>
      </c>
      <c r="J87" s="75">
        <v>0.44871794871794868</v>
      </c>
      <c r="K87" s="86">
        <v>339</v>
      </c>
      <c r="L87" s="71">
        <v>0.27516233766233766</v>
      </c>
      <c r="M87" s="87">
        <v>489</v>
      </c>
      <c r="N87" s="72">
        <v>0.27642736009044661</v>
      </c>
      <c r="O87" s="73">
        <v>-0.30674846625766872</v>
      </c>
    </row>
    <row r="88" spans="2:15">
      <c r="B88" s="76"/>
      <c r="C88" s="77" t="s">
        <v>4</v>
      </c>
      <c r="D88" s="88">
        <v>231</v>
      </c>
      <c r="E88" s="79">
        <v>0.1875</v>
      </c>
      <c r="F88" s="89">
        <v>334</v>
      </c>
      <c r="G88" s="90">
        <v>0.1888072357263991</v>
      </c>
      <c r="H88" s="81">
        <v>-0.30838323353293418</v>
      </c>
      <c r="I88" s="89">
        <v>313</v>
      </c>
      <c r="J88" s="91">
        <v>-0.26198083067092648</v>
      </c>
      <c r="K88" s="88">
        <v>231</v>
      </c>
      <c r="L88" s="79">
        <v>0.1875</v>
      </c>
      <c r="M88" s="89">
        <v>334</v>
      </c>
      <c r="N88" s="90">
        <v>0.1888072357263991</v>
      </c>
      <c r="O88" s="81">
        <v>-0.30838323353293418</v>
      </c>
    </row>
    <row r="89" spans="2:15">
      <c r="B89" s="76"/>
      <c r="C89" s="77" t="s">
        <v>12</v>
      </c>
      <c r="D89" s="88">
        <v>206</v>
      </c>
      <c r="E89" s="79">
        <v>0.16720779220779219</v>
      </c>
      <c r="F89" s="89">
        <v>344</v>
      </c>
      <c r="G89" s="90">
        <v>0.19446014697569247</v>
      </c>
      <c r="H89" s="81">
        <v>-0.40116279069767447</v>
      </c>
      <c r="I89" s="89">
        <v>357</v>
      </c>
      <c r="J89" s="91">
        <v>-0.42296918767507008</v>
      </c>
      <c r="K89" s="88">
        <v>206</v>
      </c>
      <c r="L89" s="79">
        <v>0.16720779220779219</v>
      </c>
      <c r="M89" s="89">
        <v>344</v>
      </c>
      <c r="N89" s="90">
        <v>0.19446014697569247</v>
      </c>
      <c r="O89" s="81">
        <v>-0.40116279069767447</v>
      </c>
    </row>
    <row r="90" spans="2:15">
      <c r="B90" s="76"/>
      <c r="C90" s="77" t="s">
        <v>13</v>
      </c>
      <c r="D90" s="88">
        <v>178</v>
      </c>
      <c r="E90" s="79">
        <v>0.14448051948051949</v>
      </c>
      <c r="F90" s="89">
        <v>228</v>
      </c>
      <c r="G90" s="90">
        <v>0.1288863764838892</v>
      </c>
      <c r="H90" s="81">
        <v>-0.2192982456140351</v>
      </c>
      <c r="I90" s="89">
        <v>188</v>
      </c>
      <c r="J90" s="91">
        <v>-5.3191489361702149E-2</v>
      </c>
      <c r="K90" s="88">
        <v>178</v>
      </c>
      <c r="L90" s="79">
        <v>0.14448051948051949</v>
      </c>
      <c r="M90" s="89">
        <v>228</v>
      </c>
      <c r="N90" s="90">
        <v>0.1288863764838892</v>
      </c>
      <c r="O90" s="81">
        <v>-0.2192982456140351</v>
      </c>
    </row>
    <row r="91" spans="2:15">
      <c r="B91" s="119"/>
      <c r="C91" s="77" t="s">
        <v>14</v>
      </c>
      <c r="D91" s="88">
        <v>163</v>
      </c>
      <c r="E91" s="79">
        <v>0.13230519480519481</v>
      </c>
      <c r="F91" s="89">
        <v>270</v>
      </c>
      <c r="G91" s="90">
        <v>0.15262860373092144</v>
      </c>
      <c r="H91" s="81">
        <v>-0.39629629629629626</v>
      </c>
      <c r="I91" s="89">
        <v>162</v>
      </c>
      <c r="J91" s="91">
        <v>6.1728395061728669E-3</v>
      </c>
      <c r="K91" s="88">
        <v>163</v>
      </c>
      <c r="L91" s="79">
        <v>0.13230519480519481</v>
      </c>
      <c r="M91" s="89">
        <v>270</v>
      </c>
      <c r="N91" s="90">
        <v>0.15262860373092144</v>
      </c>
      <c r="O91" s="81">
        <v>-0.39629629629629626</v>
      </c>
    </row>
    <row r="92" spans="2:15">
      <c r="B92" s="76"/>
      <c r="C92" s="77" t="s">
        <v>15</v>
      </c>
      <c r="D92" s="88">
        <v>52</v>
      </c>
      <c r="E92" s="79">
        <v>4.2207792207792208E-2</v>
      </c>
      <c r="F92" s="89">
        <v>74</v>
      </c>
      <c r="G92" s="90">
        <v>4.1831543244771056E-2</v>
      </c>
      <c r="H92" s="81">
        <v>-0.29729729729729726</v>
      </c>
      <c r="I92" s="89">
        <v>63</v>
      </c>
      <c r="J92" s="91">
        <v>-0.17460317460317465</v>
      </c>
      <c r="K92" s="88">
        <v>52</v>
      </c>
      <c r="L92" s="79">
        <v>4.2207792207792208E-2</v>
      </c>
      <c r="M92" s="89">
        <v>74</v>
      </c>
      <c r="N92" s="90">
        <v>4.1831543244771056E-2</v>
      </c>
      <c r="O92" s="81">
        <v>-0.29729729729729726</v>
      </c>
    </row>
    <row r="93" spans="2:15">
      <c r="B93" s="76"/>
      <c r="C93" s="77" t="s">
        <v>16</v>
      </c>
      <c r="D93" s="88">
        <v>48</v>
      </c>
      <c r="E93" s="79">
        <v>3.896103896103896E-2</v>
      </c>
      <c r="F93" s="89">
        <v>29</v>
      </c>
      <c r="G93" s="90">
        <v>1.6393442622950821E-2</v>
      </c>
      <c r="H93" s="81">
        <v>0.65517241379310343</v>
      </c>
      <c r="I93" s="89">
        <v>27</v>
      </c>
      <c r="J93" s="91">
        <v>0.77777777777777768</v>
      </c>
      <c r="K93" s="88">
        <v>48</v>
      </c>
      <c r="L93" s="79">
        <v>3.896103896103896E-2</v>
      </c>
      <c r="M93" s="89">
        <v>29</v>
      </c>
      <c r="N93" s="90">
        <v>1.6393442622950821E-2</v>
      </c>
      <c r="O93" s="81">
        <v>0.65517241379310343</v>
      </c>
    </row>
    <row r="94" spans="2:15">
      <c r="B94" s="76"/>
      <c r="C94" s="77" t="s">
        <v>83</v>
      </c>
      <c r="D94" s="88">
        <v>8</v>
      </c>
      <c r="E94" s="79">
        <v>6.4935064935064939E-3</v>
      </c>
      <c r="F94" s="89">
        <v>0</v>
      </c>
      <c r="G94" s="90">
        <v>0</v>
      </c>
      <c r="H94" s="81"/>
      <c r="I94" s="89">
        <v>4</v>
      </c>
      <c r="J94" s="91">
        <v>1</v>
      </c>
      <c r="K94" s="88">
        <v>8</v>
      </c>
      <c r="L94" s="79">
        <v>6.4935064935064939E-3</v>
      </c>
      <c r="M94" s="89">
        <v>0</v>
      </c>
      <c r="N94" s="90">
        <v>0</v>
      </c>
      <c r="O94" s="81"/>
    </row>
    <row r="95" spans="2:15">
      <c r="B95" s="139"/>
      <c r="C95" s="92" t="s">
        <v>40</v>
      </c>
      <c r="D95" s="93">
        <v>7</v>
      </c>
      <c r="E95" s="94">
        <v>5.681818181818182E-3</v>
      </c>
      <c r="F95" s="93">
        <v>1</v>
      </c>
      <c r="G95" s="99">
        <v>5.6529112492933857E-4</v>
      </c>
      <c r="H95" s="95">
        <v>6</v>
      </c>
      <c r="I95" s="93">
        <v>0</v>
      </c>
      <c r="J95" s="100"/>
      <c r="K95" s="93">
        <v>7</v>
      </c>
      <c r="L95" s="99">
        <v>5.681818181818182E-3</v>
      </c>
      <c r="M95" s="93">
        <v>1</v>
      </c>
      <c r="N95" s="99">
        <v>5.6529112492933857E-4</v>
      </c>
      <c r="O95" s="96">
        <v>6</v>
      </c>
    </row>
    <row r="96" spans="2:15" ht="14.45" customHeight="1">
      <c r="B96" s="25" t="s">
        <v>6</v>
      </c>
      <c r="C96" s="97" t="s">
        <v>41</v>
      </c>
      <c r="D96" s="39">
        <v>1232</v>
      </c>
      <c r="E96" s="18">
        <v>1</v>
      </c>
      <c r="F96" s="39">
        <v>1769</v>
      </c>
      <c r="G96" s="18">
        <v>1</v>
      </c>
      <c r="H96" s="19">
        <v>-0.30356133408705488</v>
      </c>
      <c r="I96" s="39">
        <v>1348</v>
      </c>
      <c r="J96" s="20">
        <v>-8.6053412462907986E-2</v>
      </c>
      <c r="K96" s="39">
        <v>1232</v>
      </c>
      <c r="L96" s="18">
        <v>1</v>
      </c>
      <c r="M96" s="39">
        <v>1769</v>
      </c>
      <c r="N96" s="20">
        <v>1</v>
      </c>
      <c r="O96" s="22">
        <v>-0.30356133408705488</v>
      </c>
    </row>
    <row r="97" spans="2:15" ht="14.45" customHeight="1">
      <c r="B97" s="25" t="s">
        <v>70</v>
      </c>
      <c r="C97" s="97" t="s">
        <v>41</v>
      </c>
      <c r="D97" s="98">
        <v>0</v>
      </c>
      <c r="E97" s="18">
        <v>1</v>
      </c>
      <c r="F97" s="98">
        <v>1</v>
      </c>
      <c r="G97" s="18">
        <v>1</v>
      </c>
      <c r="H97" s="19">
        <v>-1</v>
      </c>
      <c r="I97" s="98">
        <v>6</v>
      </c>
      <c r="J97" s="20">
        <v>-1</v>
      </c>
      <c r="K97" s="98" t="e">
        <v>#REF!</v>
      </c>
      <c r="L97" s="18">
        <v>1</v>
      </c>
      <c r="M97" s="98">
        <v>1</v>
      </c>
      <c r="N97" s="18">
        <v>1</v>
      </c>
      <c r="O97" s="22"/>
    </row>
    <row r="98" spans="2:15" ht="14.45" customHeight="1">
      <c r="B98" s="26"/>
      <c r="C98" s="101" t="s">
        <v>41</v>
      </c>
      <c r="D98" s="40">
        <v>1382</v>
      </c>
      <c r="E98" s="13">
        <v>1</v>
      </c>
      <c r="F98" s="40">
        <v>1916</v>
      </c>
      <c r="G98" s="13">
        <v>1</v>
      </c>
      <c r="H98" s="14">
        <v>-0.27870563674321502</v>
      </c>
      <c r="I98" s="40">
        <v>1628</v>
      </c>
      <c r="J98" s="15">
        <v>-0.15110565110565111</v>
      </c>
      <c r="K98" s="40">
        <v>1382</v>
      </c>
      <c r="L98" s="13">
        <v>1</v>
      </c>
      <c r="M98" s="40">
        <v>1916</v>
      </c>
      <c r="N98" s="13">
        <v>1</v>
      </c>
      <c r="O98" s="23">
        <v>-0.27870563674321502</v>
      </c>
    </row>
    <row r="99" spans="2:15" ht="14.45" customHeight="1">
      <c r="B99" s="36" t="s">
        <v>55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42:B44"/>
    <mergeCell ref="C42:C44"/>
    <mergeCell ref="H43:H44"/>
    <mergeCell ref="J43:J44"/>
    <mergeCell ref="O43:O44"/>
    <mergeCell ref="M41:N42"/>
    <mergeCell ref="O41:O42"/>
    <mergeCell ref="B61:N61"/>
    <mergeCell ref="B62:N62"/>
    <mergeCell ref="B63:B65"/>
    <mergeCell ref="C63:C65"/>
    <mergeCell ref="D63:H63"/>
    <mergeCell ref="I63:J63"/>
    <mergeCell ref="K63:O63"/>
    <mergeCell ref="M65:N66"/>
    <mergeCell ref="O65:O66"/>
    <mergeCell ref="B66:B68"/>
    <mergeCell ref="C66:C68"/>
    <mergeCell ref="H67:H68"/>
    <mergeCell ref="J67:J68"/>
    <mergeCell ref="D64:H64"/>
    <mergeCell ref="I64:J64"/>
    <mergeCell ref="K64:O64"/>
    <mergeCell ref="O67:O68"/>
    <mergeCell ref="D65:E66"/>
    <mergeCell ref="F65:G66"/>
    <mergeCell ref="H65:H66"/>
    <mergeCell ref="I65:I66"/>
    <mergeCell ref="J65:J66"/>
    <mergeCell ref="K65:L66"/>
  </mergeCells>
  <conditionalFormatting sqref="H15:H17 O15:O17 H24:H29 J24:J29 O24:O29">
    <cfRule type="cellIs" dxfId="81" priority="47" operator="lessThan">
      <formula>0</formula>
    </cfRule>
  </conditionalFormatting>
  <conditionalFormatting sqref="H11:H14 J11:J14 O11:O14">
    <cfRule type="cellIs" dxfId="80" priority="46" operator="lessThan">
      <formula>0</formula>
    </cfRule>
  </conditionalFormatting>
  <conditionalFormatting sqref="J15:J16">
    <cfRule type="cellIs" dxfId="79" priority="45" operator="lessThan">
      <formula>0</formula>
    </cfRule>
  </conditionalFormatting>
  <conditionalFormatting sqref="H10 J10 O10">
    <cfRule type="cellIs" dxfId="78" priority="44" operator="lessThan">
      <formula>0</formula>
    </cfRule>
  </conditionalFormatting>
  <conditionalFormatting sqref="D10:O16 D19:O28">
    <cfRule type="cellIs" dxfId="77" priority="43" operator="equal">
      <formula>0</formula>
    </cfRule>
  </conditionalFormatting>
  <conditionalFormatting sqref="H17 O17">
    <cfRule type="cellIs" dxfId="76" priority="42" operator="lessThan">
      <formula>0</formula>
    </cfRule>
  </conditionalFormatting>
  <conditionalFormatting sqref="H19:H23 J19:J23 O19:O23">
    <cfRule type="cellIs" dxfId="75" priority="41" operator="lessThan">
      <formula>0</formula>
    </cfRule>
  </conditionalFormatting>
  <conditionalFormatting sqref="H18 J18 O18">
    <cfRule type="cellIs" dxfId="74" priority="40" operator="lessThan">
      <formula>0</formula>
    </cfRule>
  </conditionalFormatting>
  <conditionalFormatting sqref="H18 O18">
    <cfRule type="cellIs" dxfId="73" priority="39" operator="lessThan">
      <formula>0</formula>
    </cfRule>
  </conditionalFormatting>
  <conditionalFormatting sqref="H29 O29">
    <cfRule type="cellIs" dxfId="72" priority="38" operator="lessThan">
      <formula>0</formula>
    </cfRule>
  </conditionalFormatting>
  <conditionalFormatting sqref="H30 J30 O30">
    <cfRule type="cellIs" dxfId="71" priority="37" operator="lessThan">
      <formula>0</formula>
    </cfRule>
  </conditionalFormatting>
  <conditionalFormatting sqref="H30 O30">
    <cfRule type="cellIs" dxfId="70" priority="36" operator="lessThan">
      <formula>0</formula>
    </cfRule>
  </conditionalFormatting>
  <conditionalFormatting sqref="H31 O31">
    <cfRule type="cellIs" dxfId="69" priority="35" operator="lessThan">
      <formula>0</formula>
    </cfRule>
  </conditionalFormatting>
  <conditionalFormatting sqref="H31 O31 J31">
    <cfRule type="cellIs" dxfId="68" priority="34" operator="lessThan">
      <formula>0</formula>
    </cfRule>
  </conditionalFormatting>
  <conditionalFormatting sqref="H32 O32">
    <cfRule type="cellIs" dxfId="67" priority="33" operator="lessThan">
      <formula>0</formula>
    </cfRule>
  </conditionalFormatting>
  <conditionalFormatting sqref="H32 O32 J32">
    <cfRule type="cellIs" dxfId="66" priority="32" operator="lessThan">
      <formula>0</formula>
    </cfRule>
  </conditionalFormatting>
  <conditionalFormatting sqref="H45 O45 J45">
    <cfRule type="cellIs" dxfId="65" priority="31" operator="lessThan">
      <formula>0</formula>
    </cfRule>
  </conditionalFormatting>
  <conditionalFormatting sqref="H51:H53 J51:J53 O51:O53">
    <cfRule type="cellIs" dxfId="64" priority="29" operator="lessThan">
      <formula>0</formula>
    </cfRule>
  </conditionalFormatting>
  <conditionalFormatting sqref="H46:H50 J46:J50 O46:O50">
    <cfRule type="cellIs" dxfId="63" priority="30" operator="lessThan">
      <formula>0</formula>
    </cfRule>
  </conditionalFormatting>
  <conditionalFormatting sqref="H54 J54 O54">
    <cfRule type="cellIs" dxfId="62" priority="26" operator="lessThan">
      <formula>0</formula>
    </cfRule>
  </conditionalFormatting>
  <conditionalFormatting sqref="H54 O54">
    <cfRule type="cellIs" dxfId="61" priority="27" operator="lessThan">
      <formula>0</formula>
    </cfRule>
  </conditionalFormatting>
  <conditionalFormatting sqref="H57 O57">
    <cfRule type="cellIs" dxfId="60" priority="25" operator="lessThan">
      <formula>0</formula>
    </cfRule>
  </conditionalFormatting>
  <conditionalFormatting sqref="H57 O57 J57">
    <cfRule type="cellIs" dxfId="59" priority="24" operator="lessThan">
      <formula>0</formula>
    </cfRule>
  </conditionalFormatting>
  <conditionalFormatting sqref="H55 J55 O55">
    <cfRule type="cellIs" dxfId="58" priority="23" operator="lessThan">
      <formula>0</formula>
    </cfRule>
  </conditionalFormatting>
  <conditionalFormatting sqref="H55 O55">
    <cfRule type="cellIs" dxfId="57" priority="22" operator="lessThan">
      <formula>0</formula>
    </cfRule>
  </conditionalFormatting>
  <conditionalFormatting sqref="H56 O56">
    <cfRule type="cellIs" dxfId="56" priority="21" operator="lessThan">
      <formula>0</formula>
    </cfRule>
  </conditionalFormatting>
  <conditionalFormatting sqref="H56 O56 J56">
    <cfRule type="cellIs" dxfId="55" priority="20" operator="lessThan">
      <formula>0</formula>
    </cfRule>
  </conditionalFormatting>
  <conditionalFormatting sqref="H87:H95 J87:J95 O87:O95 H83:H85 J83:J85 O83:O85 H74:H76 O74:O76">
    <cfRule type="cellIs" dxfId="54" priority="19" operator="lessThan">
      <formula>0</formula>
    </cfRule>
  </conditionalFormatting>
  <conditionalFormatting sqref="H70:H73 J70:J73 O70:O73">
    <cfRule type="cellIs" dxfId="53" priority="18" operator="lessThan">
      <formula>0</formula>
    </cfRule>
  </conditionalFormatting>
  <conditionalFormatting sqref="J74:J75">
    <cfRule type="cellIs" dxfId="52" priority="17" operator="lessThan">
      <formula>0</formula>
    </cfRule>
  </conditionalFormatting>
  <conditionalFormatting sqref="H69 J69 O69">
    <cfRule type="cellIs" dxfId="51" priority="16" operator="lessThan">
      <formula>0</formula>
    </cfRule>
  </conditionalFormatting>
  <conditionalFormatting sqref="D87:O94 D78:O84 D69:O75">
    <cfRule type="cellIs" dxfId="50" priority="15" operator="equal">
      <formula>0</formula>
    </cfRule>
  </conditionalFormatting>
  <conditionalFormatting sqref="H78:H82 J78:J82 O78:O82">
    <cfRule type="cellIs" dxfId="49" priority="14" operator="lessThan">
      <formula>0</formula>
    </cfRule>
  </conditionalFormatting>
  <conditionalFormatting sqref="H77 J77 O77">
    <cfRule type="cellIs" dxfId="48" priority="13" operator="lessThan">
      <formula>0</formula>
    </cfRule>
  </conditionalFormatting>
  <conditionalFormatting sqref="H77 O77">
    <cfRule type="cellIs" dxfId="47" priority="12" operator="lessThan">
      <formula>0</formula>
    </cfRule>
  </conditionalFormatting>
  <conditionalFormatting sqref="H95 O95 H85 O85">
    <cfRule type="cellIs" dxfId="46" priority="11" operator="lessThan">
      <formula>0</formula>
    </cfRule>
  </conditionalFormatting>
  <conditionalFormatting sqref="H92:H94 J92:J94 O92:O94">
    <cfRule type="cellIs" dxfId="45" priority="10" operator="lessThan">
      <formula>0</formula>
    </cfRule>
  </conditionalFormatting>
  <conditionalFormatting sqref="H86 J86 O86">
    <cfRule type="cellIs" dxfId="44" priority="9" operator="lessThan">
      <formula>0</formula>
    </cfRule>
  </conditionalFormatting>
  <conditionalFormatting sqref="H86 O86">
    <cfRule type="cellIs" dxfId="43" priority="8" operator="lessThan">
      <formula>0</formula>
    </cfRule>
  </conditionalFormatting>
  <conditionalFormatting sqref="H96 J96 O96">
    <cfRule type="cellIs" dxfId="42" priority="7" operator="lessThan">
      <formula>0</formula>
    </cfRule>
  </conditionalFormatting>
  <conditionalFormatting sqref="H96 O96">
    <cfRule type="cellIs" dxfId="41" priority="6" operator="lessThan">
      <formula>0</formula>
    </cfRule>
  </conditionalFormatting>
  <conditionalFormatting sqref="H97 O97">
    <cfRule type="cellIs" dxfId="40" priority="5" operator="lessThan">
      <formula>0</formula>
    </cfRule>
  </conditionalFormatting>
  <conditionalFormatting sqref="H97 O97 J97">
    <cfRule type="cellIs" dxfId="39" priority="4" operator="lessThan">
      <formula>0</formula>
    </cfRule>
  </conditionalFormatting>
  <conditionalFormatting sqref="H98 O98">
    <cfRule type="cellIs" dxfId="38" priority="3" operator="lessThan">
      <formula>0</formula>
    </cfRule>
  </conditionalFormatting>
  <conditionalFormatting sqref="H98 O98 J98">
    <cfRule type="cellIs" dxfId="37" priority="2" operator="lessThan">
      <formula>0</formula>
    </cfRule>
  </conditionalFormatting>
  <conditionalFormatting sqref="L29">
    <cfRule type="cellIs" dxfId="3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P5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43868</v>
      </c>
    </row>
    <row r="2" spans="2:15" ht="14.45" customHeight="1">
      <c r="B2" s="165" t="s">
        <v>43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7"/>
    </row>
    <row r="3" spans="2:15" ht="14.45" customHeight="1">
      <c r="B3" s="197" t="s">
        <v>44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42</v>
      </c>
    </row>
    <row r="4" spans="2:15" ht="14.45" customHeight="1">
      <c r="B4" s="187" t="s">
        <v>0</v>
      </c>
      <c r="C4" s="189" t="s">
        <v>1</v>
      </c>
      <c r="D4" s="170" t="s">
        <v>94</v>
      </c>
      <c r="E4" s="161"/>
      <c r="F4" s="161"/>
      <c r="G4" s="161"/>
      <c r="H4" s="171"/>
      <c r="I4" s="161" t="s">
        <v>86</v>
      </c>
      <c r="J4" s="161"/>
      <c r="K4" s="170" t="s">
        <v>95</v>
      </c>
      <c r="L4" s="161"/>
      <c r="M4" s="161"/>
      <c r="N4" s="161"/>
      <c r="O4" s="171"/>
    </row>
    <row r="5" spans="2:15" ht="14.45" customHeight="1">
      <c r="B5" s="188"/>
      <c r="C5" s="190"/>
      <c r="D5" s="167" t="s">
        <v>96</v>
      </c>
      <c r="E5" s="168"/>
      <c r="F5" s="168"/>
      <c r="G5" s="168"/>
      <c r="H5" s="169"/>
      <c r="I5" s="168" t="s">
        <v>87</v>
      </c>
      <c r="J5" s="168"/>
      <c r="K5" s="167" t="s">
        <v>97</v>
      </c>
      <c r="L5" s="168"/>
      <c r="M5" s="168"/>
      <c r="N5" s="168"/>
      <c r="O5" s="169"/>
    </row>
    <row r="6" spans="2:15" ht="14.45" customHeight="1">
      <c r="B6" s="188"/>
      <c r="C6" s="188"/>
      <c r="D6" s="159">
        <v>2020</v>
      </c>
      <c r="E6" s="162"/>
      <c r="F6" s="172">
        <v>2019</v>
      </c>
      <c r="G6" s="172"/>
      <c r="H6" s="191" t="s">
        <v>33</v>
      </c>
      <c r="I6" s="193">
        <v>2019</v>
      </c>
      <c r="J6" s="159" t="s">
        <v>98</v>
      </c>
      <c r="K6" s="159">
        <v>2020</v>
      </c>
      <c r="L6" s="162"/>
      <c r="M6" s="172">
        <v>2019</v>
      </c>
      <c r="N6" s="162"/>
      <c r="O6" s="178" t="s">
        <v>33</v>
      </c>
    </row>
    <row r="7" spans="2:15" ht="14.45" customHeight="1">
      <c r="B7" s="179" t="s">
        <v>34</v>
      </c>
      <c r="C7" s="179" t="s">
        <v>35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79"/>
      <c r="C8" s="179"/>
      <c r="D8" s="155" t="s">
        <v>36</v>
      </c>
      <c r="E8" s="151" t="s">
        <v>2</v>
      </c>
      <c r="F8" s="154" t="s">
        <v>36</v>
      </c>
      <c r="G8" s="58" t="s">
        <v>2</v>
      </c>
      <c r="H8" s="181" t="s">
        <v>37</v>
      </c>
      <c r="I8" s="59" t="s">
        <v>36</v>
      </c>
      <c r="J8" s="183" t="s">
        <v>99</v>
      </c>
      <c r="K8" s="155" t="s">
        <v>36</v>
      </c>
      <c r="L8" s="57" t="s">
        <v>2</v>
      </c>
      <c r="M8" s="154" t="s">
        <v>36</v>
      </c>
      <c r="N8" s="57" t="s">
        <v>2</v>
      </c>
      <c r="O8" s="185" t="s">
        <v>37</v>
      </c>
    </row>
    <row r="9" spans="2:15" ht="14.45" customHeight="1">
      <c r="B9" s="180"/>
      <c r="C9" s="180"/>
      <c r="D9" s="152" t="s">
        <v>38</v>
      </c>
      <c r="E9" s="153" t="s">
        <v>39</v>
      </c>
      <c r="F9" s="55" t="s">
        <v>38</v>
      </c>
      <c r="G9" s="56" t="s">
        <v>39</v>
      </c>
      <c r="H9" s="182"/>
      <c r="I9" s="60" t="s">
        <v>38</v>
      </c>
      <c r="J9" s="184"/>
      <c r="K9" s="152" t="s">
        <v>38</v>
      </c>
      <c r="L9" s="153" t="s">
        <v>39</v>
      </c>
      <c r="M9" s="55" t="s">
        <v>38</v>
      </c>
      <c r="N9" s="153" t="s">
        <v>39</v>
      </c>
      <c r="O9" s="186"/>
    </row>
    <row r="10" spans="2:15" ht="14.45" customHeight="1">
      <c r="B10" s="68">
        <v>1</v>
      </c>
      <c r="C10" s="69" t="s">
        <v>15</v>
      </c>
      <c r="D10" s="70">
        <v>640</v>
      </c>
      <c r="E10" s="71">
        <v>0.14489472492642064</v>
      </c>
      <c r="F10" s="70">
        <v>690</v>
      </c>
      <c r="G10" s="72">
        <v>0.12761235435546514</v>
      </c>
      <c r="H10" s="73">
        <v>-7.2463768115942018E-2</v>
      </c>
      <c r="I10" s="74">
        <v>1041</v>
      </c>
      <c r="J10" s="75">
        <v>-0.38520653218059553</v>
      </c>
      <c r="K10" s="70">
        <v>640</v>
      </c>
      <c r="L10" s="71">
        <v>0.14489472492642064</v>
      </c>
      <c r="M10" s="70">
        <v>690</v>
      </c>
      <c r="N10" s="72">
        <v>0.12761235435546514</v>
      </c>
      <c r="O10" s="73">
        <v>-7.2463768115942018E-2</v>
      </c>
    </row>
    <row r="11" spans="2:15" ht="14.45" customHeight="1">
      <c r="B11" s="76">
        <v>2</v>
      </c>
      <c r="C11" s="77" t="s">
        <v>13</v>
      </c>
      <c r="D11" s="78">
        <v>618</v>
      </c>
      <c r="E11" s="79">
        <v>0.13991396875707493</v>
      </c>
      <c r="F11" s="78">
        <v>482</v>
      </c>
      <c r="G11" s="90">
        <v>8.9143702607730718E-2</v>
      </c>
      <c r="H11" s="81">
        <v>0.28215767634854783</v>
      </c>
      <c r="I11" s="102">
        <v>668</v>
      </c>
      <c r="J11" s="91">
        <v>-7.4850299401197584E-2</v>
      </c>
      <c r="K11" s="78">
        <v>618</v>
      </c>
      <c r="L11" s="79">
        <v>0.13991396875707493</v>
      </c>
      <c r="M11" s="78">
        <v>482</v>
      </c>
      <c r="N11" s="90">
        <v>8.9143702607730718E-2</v>
      </c>
      <c r="O11" s="81">
        <v>0.28215767634854783</v>
      </c>
    </row>
    <row r="12" spans="2:15" ht="14.45" customHeight="1">
      <c r="B12" s="76">
        <v>3</v>
      </c>
      <c r="C12" s="77" t="s">
        <v>20</v>
      </c>
      <c r="D12" s="78">
        <v>572</v>
      </c>
      <c r="E12" s="79">
        <v>0.12949966040298846</v>
      </c>
      <c r="F12" s="78">
        <v>725</v>
      </c>
      <c r="G12" s="90">
        <v>0.13408544479378584</v>
      </c>
      <c r="H12" s="81">
        <v>-0.21103448275862069</v>
      </c>
      <c r="I12" s="102">
        <v>827</v>
      </c>
      <c r="J12" s="91">
        <v>-0.30834340991535669</v>
      </c>
      <c r="K12" s="78">
        <v>572</v>
      </c>
      <c r="L12" s="79">
        <v>0.12949966040298846</v>
      </c>
      <c r="M12" s="78">
        <v>725</v>
      </c>
      <c r="N12" s="90">
        <v>0.13408544479378584</v>
      </c>
      <c r="O12" s="81">
        <v>-0.21103448275862069</v>
      </c>
    </row>
    <row r="13" spans="2:15" ht="14.45" customHeight="1">
      <c r="B13" s="76">
        <v>4</v>
      </c>
      <c r="C13" s="77" t="s">
        <v>17</v>
      </c>
      <c r="D13" s="78">
        <v>498</v>
      </c>
      <c r="E13" s="79">
        <v>0.11274620783337107</v>
      </c>
      <c r="F13" s="78">
        <v>821</v>
      </c>
      <c r="G13" s="90">
        <v>0.15184020713889404</v>
      </c>
      <c r="H13" s="81">
        <v>-0.39342265529841658</v>
      </c>
      <c r="I13" s="102">
        <v>1794</v>
      </c>
      <c r="J13" s="91">
        <v>-0.72240802675585281</v>
      </c>
      <c r="K13" s="78">
        <v>498</v>
      </c>
      <c r="L13" s="79">
        <v>0.11274620783337107</v>
      </c>
      <c r="M13" s="78">
        <v>821</v>
      </c>
      <c r="N13" s="90">
        <v>0.15184020713889404</v>
      </c>
      <c r="O13" s="81">
        <v>-0.39342265529841658</v>
      </c>
    </row>
    <row r="14" spans="2:15" ht="14.45" customHeight="1">
      <c r="B14" s="103">
        <v>5</v>
      </c>
      <c r="C14" s="92" t="s">
        <v>19</v>
      </c>
      <c r="D14" s="104">
        <v>451</v>
      </c>
      <c r="E14" s="105">
        <v>0.10210550147158705</v>
      </c>
      <c r="F14" s="104">
        <v>453</v>
      </c>
      <c r="G14" s="106">
        <v>8.3780284815979281E-2</v>
      </c>
      <c r="H14" s="107">
        <v>-4.4150110375276164E-3</v>
      </c>
      <c r="I14" s="108">
        <v>457</v>
      </c>
      <c r="J14" s="109">
        <v>-1.3129102844638973E-2</v>
      </c>
      <c r="K14" s="104">
        <v>451</v>
      </c>
      <c r="L14" s="105">
        <v>0.10210550147158705</v>
      </c>
      <c r="M14" s="104">
        <v>453</v>
      </c>
      <c r="N14" s="106">
        <v>8.3780284815979281E-2</v>
      </c>
      <c r="O14" s="107">
        <v>-4.4150110375276164E-3</v>
      </c>
    </row>
    <row r="15" spans="2:15" ht="14.45" customHeight="1">
      <c r="B15" s="68">
        <v>6</v>
      </c>
      <c r="C15" s="69" t="s">
        <v>21</v>
      </c>
      <c r="D15" s="70">
        <v>342</v>
      </c>
      <c r="E15" s="71">
        <v>7.7428118632556039E-2</v>
      </c>
      <c r="F15" s="70">
        <v>635</v>
      </c>
      <c r="G15" s="72">
        <v>0.1174403550952469</v>
      </c>
      <c r="H15" s="73">
        <v>-0.46141732283464565</v>
      </c>
      <c r="I15" s="74">
        <v>846</v>
      </c>
      <c r="J15" s="75">
        <v>-0.5957446808510638</v>
      </c>
      <c r="K15" s="70">
        <v>342</v>
      </c>
      <c r="L15" s="71">
        <v>7.7428118632556039E-2</v>
      </c>
      <c r="M15" s="70">
        <v>635</v>
      </c>
      <c r="N15" s="72">
        <v>0.1174403550952469</v>
      </c>
      <c r="O15" s="73">
        <v>-0.46141732283464565</v>
      </c>
    </row>
    <row r="16" spans="2:15" ht="14.45" customHeight="1">
      <c r="B16" s="76">
        <v>7</v>
      </c>
      <c r="C16" s="77" t="s">
        <v>22</v>
      </c>
      <c r="D16" s="78">
        <v>276</v>
      </c>
      <c r="E16" s="79">
        <v>6.2485850124518905E-2</v>
      </c>
      <c r="F16" s="78">
        <v>330</v>
      </c>
      <c r="G16" s="90">
        <v>6.1031995561309414E-2</v>
      </c>
      <c r="H16" s="81">
        <v>-0.16363636363636369</v>
      </c>
      <c r="I16" s="102">
        <v>339</v>
      </c>
      <c r="J16" s="91">
        <v>-0.18584070796460173</v>
      </c>
      <c r="K16" s="78">
        <v>276</v>
      </c>
      <c r="L16" s="79">
        <v>6.2485850124518905E-2</v>
      </c>
      <c r="M16" s="78">
        <v>330</v>
      </c>
      <c r="N16" s="90">
        <v>6.1031995561309414E-2</v>
      </c>
      <c r="O16" s="81">
        <v>-0.16363636363636369</v>
      </c>
    </row>
    <row r="17" spans="2:16" ht="14.45" customHeight="1">
      <c r="B17" s="76">
        <v>8</v>
      </c>
      <c r="C17" s="77" t="s">
        <v>18</v>
      </c>
      <c r="D17" s="78">
        <v>263</v>
      </c>
      <c r="E17" s="79">
        <v>5.9542676024450986E-2</v>
      </c>
      <c r="F17" s="78">
        <v>324</v>
      </c>
      <c r="G17" s="90">
        <v>5.9922322914740152E-2</v>
      </c>
      <c r="H17" s="81">
        <v>-0.18827160493827155</v>
      </c>
      <c r="I17" s="102">
        <v>369</v>
      </c>
      <c r="J17" s="91">
        <v>-0.2872628726287263</v>
      </c>
      <c r="K17" s="78">
        <v>263</v>
      </c>
      <c r="L17" s="79">
        <v>5.9542676024450986E-2</v>
      </c>
      <c r="M17" s="78">
        <v>324</v>
      </c>
      <c r="N17" s="90">
        <v>5.9922322914740152E-2</v>
      </c>
      <c r="O17" s="81">
        <v>-0.18827160493827155</v>
      </c>
    </row>
    <row r="18" spans="2:16" ht="14.45" customHeight="1">
      <c r="B18" s="76">
        <v>9</v>
      </c>
      <c r="C18" s="77" t="s">
        <v>16</v>
      </c>
      <c r="D18" s="78">
        <v>259</v>
      </c>
      <c r="E18" s="79">
        <v>5.8637083993660855E-2</v>
      </c>
      <c r="F18" s="78">
        <v>298</v>
      </c>
      <c r="G18" s="90">
        <v>5.5113741446273352E-2</v>
      </c>
      <c r="H18" s="81">
        <v>-0.13087248322147649</v>
      </c>
      <c r="I18" s="102">
        <v>635</v>
      </c>
      <c r="J18" s="91">
        <v>-0.5921259842519685</v>
      </c>
      <c r="K18" s="78">
        <v>259</v>
      </c>
      <c r="L18" s="79">
        <v>5.8637083993660855E-2</v>
      </c>
      <c r="M18" s="78">
        <v>298</v>
      </c>
      <c r="N18" s="90">
        <v>5.5113741446273352E-2</v>
      </c>
      <c r="O18" s="81">
        <v>-0.13087248322147649</v>
      </c>
    </row>
    <row r="19" spans="2:16" ht="14.45" customHeight="1">
      <c r="B19" s="103">
        <v>10</v>
      </c>
      <c r="C19" s="92" t="s">
        <v>54</v>
      </c>
      <c r="D19" s="104">
        <v>234</v>
      </c>
      <c r="E19" s="105">
        <v>5.2977133801222549E-2</v>
      </c>
      <c r="F19" s="104">
        <v>191</v>
      </c>
      <c r="G19" s="106">
        <v>3.532457924912151E-2</v>
      </c>
      <c r="H19" s="107">
        <v>0.22513089005235609</v>
      </c>
      <c r="I19" s="108">
        <v>237</v>
      </c>
      <c r="J19" s="109">
        <v>-1.2658227848101222E-2</v>
      </c>
      <c r="K19" s="104">
        <v>234</v>
      </c>
      <c r="L19" s="105">
        <v>5.2977133801222549E-2</v>
      </c>
      <c r="M19" s="104">
        <v>191</v>
      </c>
      <c r="N19" s="106">
        <v>3.532457924912151E-2</v>
      </c>
      <c r="O19" s="107">
        <v>0.22513089005235609</v>
      </c>
    </row>
    <row r="20" spans="2:16" ht="14.45" customHeight="1">
      <c r="B20" s="68">
        <v>11</v>
      </c>
      <c r="C20" s="69" t="s">
        <v>47</v>
      </c>
      <c r="D20" s="70">
        <v>84</v>
      </c>
      <c r="E20" s="71">
        <v>1.9017432646592711E-2</v>
      </c>
      <c r="F20" s="70">
        <v>179</v>
      </c>
      <c r="G20" s="72">
        <v>3.3105233955982985E-2</v>
      </c>
      <c r="H20" s="73">
        <v>-0.53072625698324027</v>
      </c>
      <c r="I20" s="74">
        <v>115</v>
      </c>
      <c r="J20" s="75">
        <v>-0.26956521739130435</v>
      </c>
      <c r="K20" s="70">
        <v>84</v>
      </c>
      <c r="L20" s="71">
        <v>1.9017432646592711E-2</v>
      </c>
      <c r="M20" s="70">
        <v>179</v>
      </c>
      <c r="N20" s="72">
        <v>3.3105233955982985E-2</v>
      </c>
      <c r="O20" s="73">
        <v>-0.53072625698324027</v>
      </c>
    </row>
    <row r="21" spans="2:16" ht="14.45" customHeight="1">
      <c r="B21" s="76">
        <v>12</v>
      </c>
      <c r="C21" s="77" t="s">
        <v>4</v>
      </c>
      <c r="D21" s="78">
        <v>39</v>
      </c>
      <c r="E21" s="79">
        <v>8.8295223002037588E-3</v>
      </c>
      <c r="F21" s="78">
        <v>43</v>
      </c>
      <c r="G21" s="90">
        <v>7.9526539670797119E-3</v>
      </c>
      <c r="H21" s="81">
        <v>-9.3023255813953543E-2</v>
      </c>
      <c r="I21" s="102">
        <v>84</v>
      </c>
      <c r="J21" s="91">
        <v>-0.5357142857142857</v>
      </c>
      <c r="K21" s="78">
        <v>39</v>
      </c>
      <c r="L21" s="79">
        <v>8.8295223002037588E-3</v>
      </c>
      <c r="M21" s="78">
        <v>43</v>
      </c>
      <c r="N21" s="90">
        <v>7.9526539670797119E-3</v>
      </c>
      <c r="O21" s="81">
        <v>-9.3023255813953543E-2</v>
      </c>
    </row>
    <row r="22" spans="2:16" ht="14.45" customHeight="1">
      <c r="B22" s="76">
        <v>13</v>
      </c>
      <c r="C22" s="77" t="s">
        <v>23</v>
      </c>
      <c r="D22" s="78">
        <v>31</v>
      </c>
      <c r="E22" s="79">
        <v>7.0183382386235001E-3</v>
      </c>
      <c r="F22" s="78">
        <v>71</v>
      </c>
      <c r="G22" s="90">
        <v>1.3131126317736268E-2</v>
      </c>
      <c r="H22" s="81">
        <v>-0.56338028169014087</v>
      </c>
      <c r="I22" s="102">
        <v>15</v>
      </c>
      <c r="J22" s="91">
        <v>1.0666666666666669</v>
      </c>
      <c r="K22" s="78">
        <v>31</v>
      </c>
      <c r="L22" s="79">
        <v>7.0183382386235001E-3</v>
      </c>
      <c r="M22" s="78">
        <v>71</v>
      </c>
      <c r="N22" s="90">
        <v>1.3131126317736268E-2</v>
      </c>
      <c r="O22" s="81">
        <v>-0.56338028169014087</v>
      </c>
    </row>
    <row r="23" spans="2:16" ht="14.45" customHeight="1">
      <c r="B23" s="76">
        <v>14</v>
      </c>
      <c r="C23" s="77" t="s">
        <v>68</v>
      </c>
      <c r="D23" s="78">
        <v>28</v>
      </c>
      <c r="E23" s="79">
        <v>6.3391442155309036E-3</v>
      </c>
      <c r="F23" s="78">
        <v>20</v>
      </c>
      <c r="G23" s="90">
        <v>3.6989088218975404E-3</v>
      </c>
      <c r="H23" s="81">
        <v>0.39999999999999991</v>
      </c>
      <c r="I23" s="102">
        <v>55</v>
      </c>
      <c r="J23" s="91">
        <v>-0.49090909090909096</v>
      </c>
      <c r="K23" s="78">
        <v>28</v>
      </c>
      <c r="L23" s="79">
        <v>6.3391442155309036E-3</v>
      </c>
      <c r="M23" s="78">
        <v>20</v>
      </c>
      <c r="N23" s="90">
        <v>3.6989088218975404E-3</v>
      </c>
      <c r="O23" s="81">
        <v>0.39999999999999991</v>
      </c>
      <c r="P23" s="28"/>
    </row>
    <row r="24" spans="2:16" ht="14.45" customHeight="1">
      <c r="B24" s="103">
        <v>15</v>
      </c>
      <c r="C24" s="92" t="s">
        <v>61</v>
      </c>
      <c r="D24" s="104">
        <v>18</v>
      </c>
      <c r="E24" s="105">
        <v>4.0751641385555811E-3</v>
      </c>
      <c r="F24" s="104">
        <v>39</v>
      </c>
      <c r="G24" s="106">
        <v>7.2128722027002034E-3</v>
      </c>
      <c r="H24" s="107">
        <v>-0.53846153846153844</v>
      </c>
      <c r="I24" s="108">
        <v>37</v>
      </c>
      <c r="J24" s="109">
        <v>-0.51351351351351349</v>
      </c>
      <c r="K24" s="104">
        <v>18</v>
      </c>
      <c r="L24" s="105">
        <v>4.0751641385555811E-3</v>
      </c>
      <c r="M24" s="104">
        <v>39</v>
      </c>
      <c r="N24" s="106">
        <v>7.2128722027002034E-3</v>
      </c>
      <c r="O24" s="107">
        <v>-0.53846153846153844</v>
      </c>
    </row>
    <row r="25" spans="2:16" ht="14.45" customHeight="1">
      <c r="B25" s="203" t="s">
        <v>60</v>
      </c>
      <c r="C25" s="204"/>
      <c r="D25" s="130">
        <f>SUM(D10:D24)</f>
        <v>4353</v>
      </c>
      <c r="E25" s="50">
        <f>D25/D27</f>
        <v>0.9855105275073579</v>
      </c>
      <c r="F25" s="130">
        <f>SUM(F10:F24)</f>
        <v>5301</v>
      </c>
      <c r="G25" s="50">
        <f>F25/F27</f>
        <v>0.98039578324394305</v>
      </c>
      <c r="H25" s="49">
        <f>D25/F25-1</f>
        <v>-0.17883418222976799</v>
      </c>
      <c r="I25" s="130">
        <f>SUM(I10:I24)</f>
        <v>7519</v>
      </c>
      <c r="J25" s="50">
        <f>D25/I25-1</f>
        <v>-0.42106663120095755</v>
      </c>
      <c r="K25" s="130">
        <f>SUM(K10:K24)</f>
        <v>4353</v>
      </c>
      <c r="L25" s="50">
        <f>K25/K27</f>
        <v>0.9855105275073579</v>
      </c>
      <c r="M25" s="130">
        <f>SUM(M10:M24)</f>
        <v>5301</v>
      </c>
      <c r="N25" s="50">
        <f>M25/M27</f>
        <v>0.98039578324394305</v>
      </c>
      <c r="O25" s="49">
        <f>K25/M25-1</f>
        <v>-0.17883418222976799</v>
      </c>
    </row>
    <row r="26" spans="2:16">
      <c r="B26" s="203" t="s">
        <v>40</v>
      </c>
      <c r="C26" s="204"/>
      <c r="D26" s="132">
        <f>D27-SUM(D10:D24)</f>
        <v>64</v>
      </c>
      <c r="E26" s="50">
        <f>D26/D27</f>
        <v>1.4489472492642064E-2</v>
      </c>
      <c r="F26" s="132">
        <f>F27-SUM(F10:F24)</f>
        <v>106</v>
      </c>
      <c r="G26" s="142">
        <f>F26/F27</f>
        <v>1.9604216756056964E-2</v>
      </c>
      <c r="H26" s="49">
        <f>D26/F26-1</f>
        <v>-0.39622641509433965</v>
      </c>
      <c r="I26" s="132">
        <f>I27-SUM(I10:I24)</f>
        <v>58</v>
      </c>
      <c r="J26" s="143">
        <f>D26/I26-1</f>
        <v>0.10344827586206895</v>
      </c>
      <c r="K26" s="132">
        <f>K27-SUM(K10:K24)</f>
        <v>64</v>
      </c>
      <c r="L26" s="50">
        <f>K26/K27</f>
        <v>1.4489472492642064E-2</v>
      </c>
      <c r="M26" s="132">
        <f>M27-SUM(M10:M24)</f>
        <v>106</v>
      </c>
      <c r="N26" s="50">
        <f>M26/M27</f>
        <v>1.9604216756056964E-2</v>
      </c>
      <c r="O26" s="49">
        <f>K26/M26-1</f>
        <v>-0.39622641509433965</v>
      </c>
    </row>
    <row r="27" spans="2:16">
      <c r="B27" s="198" t="s">
        <v>41</v>
      </c>
      <c r="C27" s="199"/>
      <c r="D27" s="52">
        <v>4417</v>
      </c>
      <c r="E27" s="84">
        <v>1</v>
      </c>
      <c r="F27" s="52">
        <v>5407</v>
      </c>
      <c r="G27" s="85">
        <v>1.0000000000000002</v>
      </c>
      <c r="H27" s="47">
        <v>-0.18309598668392824</v>
      </c>
      <c r="I27" s="53">
        <v>7577</v>
      </c>
      <c r="J27" s="48">
        <v>-0.41705160353701998</v>
      </c>
      <c r="K27" s="52">
        <v>4417</v>
      </c>
      <c r="L27" s="84">
        <v>1</v>
      </c>
      <c r="M27" s="52">
        <v>5407</v>
      </c>
      <c r="N27" s="85">
        <v>1.0000000000000002</v>
      </c>
      <c r="O27" s="47">
        <v>-0.18309598668392824</v>
      </c>
      <c r="P27" s="28"/>
    </row>
    <row r="28" spans="2:16">
      <c r="B28" t="s">
        <v>65</v>
      </c>
    </row>
    <row r="29" spans="2:16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16">
      <c r="B30" s="38"/>
      <c r="C30" s="38"/>
      <c r="D30" s="38"/>
      <c r="E30" s="38"/>
      <c r="F30" s="38"/>
      <c r="G30" s="38"/>
      <c r="H30" s="38"/>
      <c r="I30" s="38"/>
      <c r="J30" s="38"/>
    </row>
    <row r="32" spans="2:16">
      <c r="B32" s="200" t="s">
        <v>84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10"/>
      <c r="N32" s="110"/>
    </row>
    <row r="33" spans="2:14">
      <c r="B33" s="208" t="s">
        <v>85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0"/>
      <c r="N33" s="110"/>
    </row>
    <row r="34" spans="2:14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48</v>
      </c>
    </row>
    <row r="35" spans="2:14">
      <c r="B35" s="187" t="s">
        <v>0</v>
      </c>
      <c r="C35" s="187" t="s">
        <v>71</v>
      </c>
      <c r="D35" s="170" t="s">
        <v>94</v>
      </c>
      <c r="E35" s="161"/>
      <c r="F35" s="161"/>
      <c r="G35" s="161"/>
      <c r="H35" s="161"/>
      <c r="I35" s="171"/>
      <c r="J35" s="170" t="s">
        <v>86</v>
      </c>
      <c r="K35" s="161"/>
      <c r="L35" s="171"/>
    </row>
    <row r="36" spans="2:14">
      <c r="B36" s="188"/>
      <c r="C36" s="188"/>
      <c r="D36" s="167" t="s">
        <v>96</v>
      </c>
      <c r="E36" s="168"/>
      <c r="F36" s="168"/>
      <c r="G36" s="168"/>
      <c r="H36" s="168"/>
      <c r="I36" s="169"/>
      <c r="J36" s="167" t="s">
        <v>87</v>
      </c>
      <c r="K36" s="168"/>
      <c r="L36" s="169"/>
    </row>
    <row r="37" spans="2:14" ht="14.45" customHeight="1">
      <c r="B37" s="188"/>
      <c r="C37" s="188"/>
      <c r="D37" s="159">
        <v>2020</v>
      </c>
      <c r="E37" s="162"/>
      <c r="F37" s="172">
        <v>2019</v>
      </c>
      <c r="G37" s="162"/>
      <c r="H37" s="191" t="s">
        <v>33</v>
      </c>
      <c r="I37" s="201" t="s">
        <v>72</v>
      </c>
      <c r="J37" s="209">
        <v>2019</v>
      </c>
      <c r="K37" s="202" t="s">
        <v>98</v>
      </c>
      <c r="L37" s="201" t="s">
        <v>100</v>
      </c>
    </row>
    <row r="38" spans="2:14">
      <c r="B38" s="179" t="s">
        <v>34</v>
      </c>
      <c r="C38" s="179" t="s">
        <v>71</v>
      </c>
      <c r="D38" s="163"/>
      <c r="E38" s="164"/>
      <c r="F38" s="173"/>
      <c r="G38" s="164"/>
      <c r="H38" s="192"/>
      <c r="I38" s="202"/>
      <c r="J38" s="209"/>
      <c r="K38" s="202"/>
      <c r="L38" s="202"/>
    </row>
    <row r="39" spans="2:14" ht="14.45" customHeight="1">
      <c r="B39" s="179"/>
      <c r="C39" s="179"/>
      <c r="D39" s="155" t="s">
        <v>36</v>
      </c>
      <c r="E39" s="113" t="s">
        <v>2</v>
      </c>
      <c r="F39" s="155" t="s">
        <v>36</v>
      </c>
      <c r="G39" s="113" t="s">
        <v>2</v>
      </c>
      <c r="H39" s="181" t="s">
        <v>37</v>
      </c>
      <c r="I39" s="181" t="s">
        <v>73</v>
      </c>
      <c r="J39" s="114" t="s">
        <v>36</v>
      </c>
      <c r="K39" s="206" t="s">
        <v>99</v>
      </c>
      <c r="L39" s="206" t="s">
        <v>101</v>
      </c>
    </row>
    <row r="40" spans="2:14" ht="15" customHeight="1">
      <c r="B40" s="180"/>
      <c r="C40" s="180"/>
      <c r="D40" s="152" t="s">
        <v>38</v>
      </c>
      <c r="E40" s="56" t="s">
        <v>39</v>
      </c>
      <c r="F40" s="152" t="s">
        <v>38</v>
      </c>
      <c r="G40" s="56" t="s">
        <v>39</v>
      </c>
      <c r="H40" s="205"/>
      <c r="I40" s="205"/>
      <c r="J40" s="152" t="s">
        <v>38</v>
      </c>
      <c r="K40" s="207"/>
      <c r="L40" s="207"/>
    </row>
    <row r="41" spans="2:14">
      <c r="B41" s="68">
        <v>1</v>
      </c>
      <c r="C41" s="86" t="s">
        <v>74</v>
      </c>
      <c r="D41" s="70">
        <v>542</v>
      </c>
      <c r="E41" s="75">
        <v>0.12270772017206248</v>
      </c>
      <c r="F41" s="70">
        <v>582</v>
      </c>
      <c r="G41" s="75">
        <v>0.10763824671721842</v>
      </c>
      <c r="H41" s="115">
        <v>-6.8728522336769737E-2</v>
      </c>
      <c r="I41" s="116">
        <v>0</v>
      </c>
      <c r="J41" s="70">
        <v>811</v>
      </c>
      <c r="K41" s="117">
        <v>-0.33168927250308267</v>
      </c>
      <c r="L41" s="118">
        <v>1</v>
      </c>
    </row>
    <row r="42" spans="2:14">
      <c r="B42" s="119">
        <v>2</v>
      </c>
      <c r="C42" s="88" t="s">
        <v>82</v>
      </c>
      <c r="D42" s="78">
        <v>535</v>
      </c>
      <c r="E42" s="91">
        <v>0.12112293411817976</v>
      </c>
      <c r="F42" s="78">
        <v>379</v>
      </c>
      <c r="G42" s="91">
        <v>7.0094322174958382E-2</v>
      </c>
      <c r="H42" s="120">
        <v>0.41160949868073882</v>
      </c>
      <c r="I42" s="121">
        <v>1</v>
      </c>
      <c r="J42" s="78">
        <v>533</v>
      </c>
      <c r="K42" s="122">
        <v>3.7523452157599557E-3</v>
      </c>
      <c r="L42" s="123">
        <v>3</v>
      </c>
    </row>
    <row r="43" spans="2:14">
      <c r="B43" s="119">
        <v>3</v>
      </c>
      <c r="C43" s="88" t="s">
        <v>75</v>
      </c>
      <c r="D43" s="78">
        <v>392</v>
      </c>
      <c r="E43" s="91">
        <v>8.874801901743265E-2</v>
      </c>
      <c r="F43" s="78">
        <v>444</v>
      </c>
      <c r="G43" s="91">
        <v>8.2115775846125394E-2</v>
      </c>
      <c r="H43" s="120">
        <v>-0.11711711711711714</v>
      </c>
      <c r="I43" s="121">
        <v>-1</v>
      </c>
      <c r="J43" s="78">
        <v>461</v>
      </c>
      <c r="K43" s="122">
        <v>-0.14967462039045554</v>
      </c>
      <c r="L43" s="123">
        <v>3</v>
      </c>
    </row>
    <row r="44" spans="2:14">
      <c r="B44" s="119">
        <v>4</v>
      </c>
      <c r="C44" s="88" t="s">
        <v>77</v>
      </c>
      <c r="D44" s="78">
        <v>280</v>
      </c>
      <c r="E44" s="91">
        <v>6.3391442155309036E-2</v>
      </c>
      <c r="F44" s="78">
        <v>240</v>
      </c>
      <c r="G44" s="91">
        <v>4.4386905862770484E-2</v>
      </c>
      <c r="H44" s="120">
        <v>0.16666666666666674</v>
      </c>
      <c r="I44" s="121">
        <v>3</v>
      </c>
      <c r="J44" s="78">
        <v>271</v>
      </c>
      <c r="K44" s="122">
        <v>3.3210332103321027E-2</v>
      </c>
      <c r="L44" s="123">
        <v>4</v>
      </c>
    </row>
    <row r="45" spans="2:14">
      <c r="B45" s="119">
        <v>5</v>
      </c>
      <c r="C45" s="93" t="s">
        <v>76</v>
      </c>
      <c r="D45" s="104">
        <v>259</v>
      </c>
      <c r="E45" s="109">
        <v>5.8637083993660855E-2</v>
      </c>
      <c r="F45" s="104">
        <v>298</v>
      </c>
      <c r="G45" s="109">
        <v>5.5113741446273352E-2</v>
      </c>
      <c r="H45" s="124">
        <v>-0.13087248322147649</v>
      </c>
      <c r="I45" s="125">
        <v>0</v>
      </c>
      <c r="J45" s="104">
        <v>635</v>
      </c>
      <c r="K45" s="126">
        <v>-0.5921259842519685</v>
      </c>
      <c r="L45" s="127">
        <v>-2</v>
      </c>
    </row>
    <row r="46" spans="2:14">
      <c r="B46" s="128">
        <v>6</v>
      </c>
      <c r="C46" s="86" t="s">
        <v>78</v>
      </c>
      <c r="D46" s="70">
        <v>224</v>
      </c>
      <c r="E46" s="75">
        <v>5.0713153724247229E-2</v>
      </c>
      <c r="F46" s="70">
        <v>311</v>
      </c>
      <c r="G46" s="75">
        <v>5.7518032180506752E-2</v>
      </c>
      <c r="H46" s="115">
        <v>-0.27974276527331188</v>
      </c>
      <c r="I46" s="116">
        <v>-2</v>
      </c>
      <c r="J46" s="70">
        <v>331</v>
      </c>
      <c r="K46" s="117">
        <v>-0.32326283987915405</v>
      </c>
      <c r="L46" s="118">
        <v>1</v>
      </c>
    </row>
    <row r="47" spans="2:14">
      <c r="B47" s="119">
        <v>7</v>
      </c>
      <c r="C47" s="88" t="s">
        <v>102</v>
      </c>
      <c r="D47" s="78">
        <v>165</v>
      </c>
      <c r="E47" s="91">
        <v>3.7355671270092823E-2</v>
      </c>
      <c r="F47" s="78">
        <v>148</v>
      </c>
      <c r="G47" s="91">
        <v>2.7371925282041798E-2</v>
      </c>
      <c r="H47" s="120">
        <v>0.11486486486486491</v>
      </c>
      <c r="I47" s="121">
        <v>8</v>
      </c>
      <c r="J47" s="78">
        <v>174</v>
      </c>
      <c r="K47" s="122">
        <v>-5.1724137931034475E-2</v>
      </c>
      <c r="L47" s="123">
        <v>4</v>
      </c>
    </row>
    <row r="48" spans="2:14">
      <c r="B48" s="119">
        <v>8</v>
      </c>
      <c r="C48" s="88" t="s">
        <v>103</v>
      </c>
      <c r="D48" s="78">
        <v>148</v>
      </c>
      <c r="E48" s="91">
        <v>3.3506905139234773E-2</v>
      </c>
      <c r="F48" s="78">
        <v>155</v>
      </c>
      <c r="G48" s="91">
        <v>2.8666543369705935E-2</v>
      </c>
      <c r="H48" s="120">
        <v>-4.5161290322580649E-2</v>
      </c>
      <c r="I48" s="121">
        <v>6</v>
      </c>
      <c r="J48" s="78">
        <v>166</v>
      </c>
      <c r="K48" s="122">
        <v>-0.10843373493975905</v>
      </c>
      <c r="L48" s="123">
        <v>4</v>
      </c>
    </row>
    <row r="49" spans="2:12">
      <c r="B49" s="119">
        <v>9</v>
      </c>
      <c r="C49" s="88" t="s">
        <v>104</v>
      </c>
      <c r="D49" s="78">
        <v>134</v>
      </c>
      <c r="E49" s="91">
        <v>3.0337333031469325E-2</v>
      </c>
      <c r="F49" s="78">
        <v>169</v>
      </c>
      <c r="G49" s="91">
        <v>3.1255779545034217E-2</v>
      </c>
      <c r="H49" s="120">
        <v>-0.20710059171597628</v>
      </c>
      <c r="I49" s="121">
        <v>2</v>
      </c>
      <c r="J49" s="78">
        <v>135</v>
      </c>
      <c r="K49" s="122">
        <v>-7.4074074074074181E-3</v>
      </c>
      <c r="L49" s="123">
        <v>6</v>
      </c>
    </row>
    <row r="50" spans="2:12">
      <c r="B50" s="129">
        <v>10</v>
      </c>
      <c r="C50" s="93" t="s">
        <v>89</v>
      </c>
      <c r="D50" s="104">
        <v>129</v>
      </c>
      <c r="E50" s="109">
        <v>2.9205342992981661E-2</v>
      </c>
      <c r="F50" s="104">
        <v>161</v>
      </c>
      <c r="G50" s="109">
        <v>2.9776216016275198E-2</v>
      </c>
      <c r="H50" s="124">
        <v>-0.19875776397515532</v>
      </c>
      <c r="I50" s="125">
        <v>3</v>
      </c>
      <c r="J50" s="104">
        <v>216</v>
      </c>
      <c r="K50" s="126">
        <v>-0.40277777777777779</v>
      </c>
      <c r="L50" s="127">
        <v>0</v>
      </c>
    </row>
    <row r="51" spans="2:12">
      <c r="B51" s="203" t="s">
        <v>79</v>
      </c>
      <c r="C51" s="204"/>
      <c r="D51" s="130">
        <f>SUM(D41:D50)</f>
        <v>2808</v>
      </c>
      <c r="E51" s="142">
        <f>D51/D53</f>
        <v>0.63572560561467062</v>
      </c>
      <c r="F51" s="130">
        <f>SUM(F41:F50)</f>
        <v>2887</v>
      </c>
      <c r="G51" s="142">
        <f>F51/F53</f>
        <v>0.53393748844090994</v>
      </c>
      <c r="H51" s="144">
        <f>D51/F51-1</f>
        <v>-2.7364045722202968E-2</v>
      </c>
      <c r="I51" s="131"/>
      <c r="J51" s="130">
        <f>SUM(J41:J50)</f>
        <v>3733</v>
      </c>
      <c r="K51" s="32">
        <f>E51/J51-1</f>
        <v>-0.9998297011503845</v>
      </c>
      <c r="L51" s="145"/>
    </row>
    <row r="52" spans="2:12">
      <c r="B52" s="203" t="s">
        <v>40</v>
      </c>
      <c r="C52" s="204"/>
      <c r="D52" s="130">
        <f>D53-D51</f>
        <v>1609</v>
      </c>
      <c r="E52" s="142">
        <f>D52/D53</f>
        <v>0.36427439438532944</v>
      </c>
      <c r="F52" s="130">
        <f>F53-F51</f>
        <v>2520</v>
      </c>
      <c r="G52" s="142">
        <f>F52/F53</f>
        <v>0.46606251155909006</v>
      </c>
      <c r="H52" s="144">
        <f>D52/F52-1</f>
        <v>-0.36150793650793656</v>
      </c>
      <c r="I52" s="132"/>
      <c r="J52" s="130">
        <f>J53-SUM(J41:J50)</f>
        <v>3844</v>
      </c>
      <c r="K52" s="32">
        <f>E52/J52-1</f>
        <v>-0.99990523558938982</v>
      </c>
      <c r="L52" s="145"/>
    </row>
    <row r="53" spans="2:12">
      <c r="B53" s="198" t="s">
        <v>80</v>
      </c>
      <c r="C53" s="199"/>
      <c r="D53" s="40">
        <v>4417</v>
      </c>
      <c r="E53" s="133">
        <v>1</v>
      </c>
      <c r="F53" s="40">
        <v>5407</v>
      </c>
      <c r="G53" s="133">
        <v>1</v>
      </c>
      <c r="H53" s="43">
        <v>-0.18309598668392824</v>
      </c>
      <c r="I53" s="43"/>
      <c r="J53" s="40">
        <v>7577</v>
      </c>
      <c r="K53" s="15">
        <v>-0.41705160353701998</v>
      </c>
      <c r="L53" s="134"/>
    </row>
  </sheetData>
  <mergeCells count="50">
    <mergeCell ref="B33:L33"/>
    <mergeCell ref="C35:C37"/>
    <mergeCell ref="F37:G38"/>
    <mergeCell ref="I37:I38"/>
    <mergeCell ref="J37:J38"/>
    <mergeCell ref="J35:L35"/>
    <mergeCell ref="D35:I35"/>
    <mergeCell ref="H37:H38"/>
    <mergeCell ref="B27:C27"/>
    <mergeCell ref="K4:O4"/>
    <mergeCell ref="B7:B9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6 J26 O26">
    <cfRule type="cellIs" dxfId="35" priority="38" operator="lessThan">
      <formula>0</formula>
    </cfRule>
  </conditionalFormatting>
  <conditionalFormatting sqref="H25 O25">
    <cfRule type="cellIs" dxfId="34" priority="37" operator="lessThan">
      <formula>0</formula>
    </cfRule>
  </conditionalFormatting>
  <conditionalFormatting sqref="H10:H14 J10:J14 O10:O14">
    <cfRule type="cellIs" dxfId="33" priority="36" operator="lessThan">
      <formula>0</formula>
    </cfRule>
  </conditionalFormatting>
  <conditionalFormatting sqref="H15:H24 J15:J24 O15:O24">
    <cfRule type="cellIs" dxfId="32" priority="35" operator="lessThan">
      <formula>0</formula>
    </cfRule>
  </conditionalFormatting>
  <conditionalFormatting sqref="D10:E24 G10:J24 L10:L24 N10:O24">
    <cfRule type="cellIs" dxfId="31" priority="34" operator="equal">
      <formula>0</formula>
    </cfRule>
  </conditionalFormatting>
  <conditionalFormatting sqref="F10:F24">
    <cfRule type="cellIs" dxfId="30" priority="33" operator="equal">
      <formula>0</formula>
    </cfRule>
  </conditionalFormatting>
  <conditionalFormatting sqref="K10:K24">
    <cfRule type="cellIs" dxfId="29" priority="32" operator="equal">
      <formula>0</formula>
    </cfRule>
  </conditionalFormatting>
  <conditionalFormatting sqref="M10:M24">
    <cfRule type="cellIs" dxfId="28" priority="31" operator="equal">
      <formula>0</formula>
    </cfRule>
  </conditionalFormatting>
  <conditionalFormatting sqref="O27 J27 H27">
    <cfRule type="cellIs" dxfId="27" priority="30" operator="lessThan">
      <formula>0</formula>
    </cfRule>
  </conditionalFormatting>
  <conditionalFormatting sqref="K52">
    <cfRule type="cellIs" dxfId="26" priority="28" operator="lessThan">
      <formula>0</formula>
    </cfRule>
  </conditionalFormatting>
  <conditionalFormatting sqref="H52 J52">
    <cfRule type="cellIs" dxfId="25" priority="29" operator="lessThan">
      <formula>0</formula>
    </cfRule>
  </conditionalFormatting>
  <conditionalFormatting sqref="K51">
    <cfRule type="cellIs" dxfId="24" priority="26" operator="lessThan">
      <formula>0</formula>
    </cfRule>
  </conditionalFormatting>
  <conditionalFormatting sqref="H51">
    <cfRule type="cellIs" dxfId="23" priority="27" operator="lessThan">
      <formula>0</formula>
    </cfRule>
  </conditionalFormatting>
  <conditionalFormatting sqref="L52">
    <cfRule type="cellIs" dxfId="22" priority="24" operator="lessThan">
      <formula>0</formula>
    </cfRule>
  </conditionalFormatting>
  <conditionalFormatting sqref="K52">
    <cfRule type="cellIs" dxfId="21" priority="25" operator="lessThan">
      <formula>0</formula>
    </cfRule>
  </conditionalFormatting>
  <conditionalFormatting sqref="L51">
    <cfRule type="cellIs" dxfId="20" priority="22" operator="lessThan">
      <formula>0</formula>
    </cfRule>
  </conditionalFormatting>
  <conditionalFormatting sqref="K51">
    <cfRule type="cellIs" dxfId="19" priority="23" operator="lessThan">
      <formula>0</formula>
    </cfRule>
  </conditionalFormatting>
  <conditionalFormatting sqref="K41:K50 H41:H50">
    <cfRule type="cellIs" dxfId="18" priority="15" operator="lessThan">
      <formula>0</formula>
    </cfRule>
  </conditionalFormatting>
  <conditionalFormatting sqref="L41:L50">
    <cfRule type="cellIs" dxfId="17" priority="12" operator="lessThan">
      <formula>0</formula>
    </cfRule>
    <cfRule type="cellIs" dxfId="16" priority="13" operator="equal">
      <formula>0</formula>
    </cfRule>
    <cfRule type="cellIs" dxfId="15" priority="14" operator="greaterThan">
      <formula>0</formula>
    </cfRule>
  </conditionalFormatting>
  <conditionalFormatting sqref="I41:I50">
    <cfRule type="cellIs" dxfId="14" priority="9" operator="lessThan">
      <formula>0</formula>
    </cfRule>
    <cfRule type="cellIs" dxfId="13" priority="10" operator="equal">
      <formula>0</formula>
    </cfRule>
    <cfRule type="cellIs" dxfId="12" priority="11" operator="greaterThan">
      <formula>0</formula>
    </cfRule>
  </conditionalFormatting>
  <conditionalFormatting sqref="H53:I53 K53">
    <cfRule type="cellIs" dxfId="11" priority="8" operator="lessThan">
      <formula>0</formula>
    </cfRule>
  </conditionalFormatting>
  <conditionalFormatting sqref="L53">
    <cfRule type="cellIs" dxfId="10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43868</v>
      </c>
    </row>
    <row r="2" spans="2:15">
      <c r="B2" s="210" t="s">
        <v>46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7"/>
    </row>
    <row r="3" spans="2:15">
      <c r="B3" s="211" t="s">
        <v>45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37" t="s">
        <v>42</v>
      </c>
    </row>
    <row r="4" spans="2:15" ht="15" customHeight="1">
      <c r="B4" s="187" t="s">
        <v>0</v>
      </c>
      <c r="C4" s="189" t="s">
        <v>1</v>
      </c>
      <c r="D4" s="170" t="s">
        <v>94</v>
      </c>
      <c r="E4" s="161"/>
      <c r="F4" s="161"/>
      <c r="G4" s="161"/>
      <c r="H4" s="171"/>
      <c r="I4" s="161" t="s">
        <v>86</v>
      </c>
      <c r="J4" s="161"/>
      <c r="K4" s="170" t="s">
        <v>95</v>
      </c>
      <c r="L4" s="161"/>
      <c r="M4" s="161"/>
      <c r="N4" s="161"/>
      <c r="O4" s="171"/>
    </row>
    <row r="5" spans="2:15">
      <c r="B5" s="188"/>
      <c r="C5" s="190"/>
      <c r="D5" s="167" t="s">
        <v>96</v>
      </c>
      <c r="E5" s="168"/>
      <c r="F5" s="168"/>
      <c r="G5" s="168"/>
      <c r="H5" s="169"/>
      <c r="I5" s="168" t="s">
        <v>87</v>
      </c>
      <c r="J5" s="168"/>
      <c r="K5" s="167" t="s">
        <v>97</v>
      </c>
      <c r="L5" s="168"/>
      <c r="M5" s="168"/>
      <c r="N5" s="168"/>
      <c r="O5" s="169"/>
    </row>
    <row r="6" spans="2:15" ht="19.5" customHeight="1">
      <c r="B6" s="188"/>
      <c r="C6" s="188"/>
      <c r="D6" s="159">
        <v>2020</v>
      </c>
      <c r="E6" s="162"/>
      <c r="F6" s="172">
        <v>2019</v>
      </c>
      <c r="G6" s="172"/>
      <c r="H6" s="191" t="s">
        <v>33</v>
      </c>
      <c r="I6" s="193">
        <v>2019</v>
      </c>
      <c r="J6" s="159" t="s">
        <v>98</v>
      </c>
      <c r="K6" s="159">
        <v>2020</v>
      </c>
      <c r="L6" s="162"/>
      <c r="M6" s="172">
        <v>2019</v>
      </c>
      <c r="N6" s="162"/>
      <c r="O6" s="178" t="s">
        <v>33</v>
      </c>
    </row>
    <row r="7" spans="2:15" ht="19.5" customHeight="1">
      <c r="B7" s="179" t="s">
        <v>34</v>
      </c>
      <c r="C7" s="179" t="s">
        <v>35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79"/>
      <c r="C8" s="179"/>
      <c r="D8" s="155" t="s">
        <v>36</v>
      </c>
      <c r="E8" s="151" t="s">
        <v>2</v>
      </c>
      <c r="F8" s="154" t="s">
        <v>36</v>
      </c>
      <c r="G8" s="58" t="s">
        <v>2</v>
      </c>
      <c r="H8" s="181" t="s">
        <v>37</v>
      </c>
      <c r="I8" s="59" t="s">
        <v>36</v>
      </c>
      <c r="J8" s="183" t="s">
        <v>99</v>
      </c>
      <c r="K8" s="155" t="s">
        <v>36</v>
      </c>
      <c r="L8" s="57" t="s">
        <v>2</v>
      </c>
      <c r="M8" s="154" t="s">
        <v>36</v>
      </c>
      <c r="N8" s="57" t="s">
        <v>2</v>
      </c>
      <c r="O8" s="185" t="s">
        <v>37</v>
      </c>
    </row>
    <row r="9" spans="2:15" ht="15" customHeight="1">
      <c r="B9" s="180"/>
      <c r="C9" s="180"/>
      <c r="D9" s="152" t="s">
        <v>38</v>
      </c>
      <c r="E9" s="153" t="s">
        <v>39</v>
      </c>
      <c r="F9" s="55" t="s">
        <v>38</v>
      </c>
      <c r="G9" s="56" t="s">
        <v>39</v>
      </c>
      <c r="H9" s="182"/>
      <c r="I9" s="60" t="s">
        <v>38</v>
      </c>
      <c r="J9" s="184"/>
      <c r="K9" s="152" t="s">
        <v>38</v>
      </c>
      <c r="L9" s="153" t="s">
        <v>39</v>
      </c>
      <c r="M9" s="55" t="s">
        <v>38</v>
      </c>
      <c r="N9" s="153" t="s">
        <v>39</v>
      </c>
      <c r="O9" s="186"/>
    </row>
    <row r="10" spans="2:15">
      <c r="B10" s="68">
        <v>1</v>
      </c>
      <c r="C10" s="69" t="s">
        <v>13</v>
      </c>
      <c r="D10" s="70">
        <v>74</v>
      </c>
      <c r="E10" s="71">
        <v>0.4713375796178344</v>
      </c>
      <c r="F10" s="70">
        <v>72</v>
      </c>
      <c r="G10" s="72">
        <v>0.38918918918918921</v>
      </c>
      <c r="H10" s="73">
        <v>2.7777777777777679E-2</v>
      </c>
      <c r="I10" s="74">
        <v>66</v>
      </c>
      <c r="J10" s="75">
        <v>0.1212121212121211</v>
      </c>
      <c r="K10" s="70">
        <v>74</v>
      </c>
      <c r="L10" s="71">
        <v>0.4713375796178344</v>
      </c>
      <c r="M10" s="70">
        <v>72</v>
      </c>
      <c r="N10" s="72">
        <v>0.38918918918918921</v>
      </c>
      <c r="O10" s="73">
        <v>2.7777777777777679E-2</v>
      </c>
    </row>
    <row r="11" spans="2:15">
      <c r="B11" s="76">
        <v>2</v>
      </c>
      <c r="C11" s="77" t="s">
        <v>105</v>
      </c>
      <c r="D11" s="78">
        <v>24</v>
      </c>
      <c r="E11" s="79">
        <v>0.15286624203821655</v>
      </c>
      <c r="F11" s="78">
        <v>0</v>
      </c>
      <c r="G11" s="90">
        <v>0</v>
      </c>
      <c r="H11" s="81"/>
      <c r="I11" s="102">
        <v>0</v>
      </c>
      <c r="J11" s="91"/>
      <c r="K11" s="78">
        <v>24</v>
      </c>
      <c r="L11" s="79">
        <v>0.15286624203821655</v>
      </c>
      <c r="M11" s="78">
        <v>0</v>
      </c>
      <c r="N11" s="90">
        <v>0</v>
      </c>
      <c r="O11" s="81"/>
    </row>
    <row r="12" spans="2:15">
      <c r="B12" s="76">
        <v>3</v>
      </c>
      <c r="C12" s="77" t="s">
        <v>20</v>
      </c>
      <c r="D12" s="78">
        <v>12</v>
      </c>
      <c r="E12" s="79">
        <v>7.6433121019108277E-2</v>
      </c>
      <c r="F12" s="78">
        <v>4</v>
      </c>
      <c r="G12" s="90">
        <v>2.1621621621621623E-2</v>
      </c>
      <c r="H12" s="81">
        <v>2</v>
      </c>
      <c r="I12" s="102">
        <v>19</v>
      </c>
      <c r="J12" s="91">
        <v>-0.36842105263157898</v>
      </c>
      <c r="K12" s="78">
        <v>12</v>
      </c>
      <c r="L12" s="79">
        <v>7.6433121019108277E-2</v>
      </c>
      <c r="M12" s="78">
        <v>4</v>
      </c>
      <c r="N12" s="90">
        <v>2.1621621621621623E-2</v>
      </c>
      <c r="O12" s="81">
        <v>2</v>
      </c>
    </row>
    <row r="13" spans="2:15">
      <c r="B13" s="76">
        <v>4</v>
      </c>
      <c r="C13" s="77" t="s">
        <v>68</v>
      </c>
      <c r="D13" s="78">
        <v>9</v>
      </c>
      <c r="E13" s="79">
        <v>5.7324840764331211E-2</v>
      </c>
      <c r="F13" s="78">
        <v>3</v>
      </c>
      <c r="G13" s="90">
        <v>1.6216216216216217E-2</v>
      </c>
      <c r="H13" s="81">
        <v>2</v>
      </c>
      <c r="I13" s="102">
        <v>9</v>
      </c>
      <c r="J13" s="91">
        <v>0</v>
      </c>
      <c r="K13" s="78">
        <v>9</v>
      </c>
      <c r="L13" s="79">
        <v>5.7324840764331211E-2</v>
      </c>
      <c r="M13" s="78">
        <v>3</v>
      </c>
      <c r="N13" s="90">
        <v>1.6216216216216217E-2</v>
      </c>
      <c r="O13" s="81">
        <v>2</v>
      </c>
    </row>
    <row r="14" spans="2:15">
      <c r="B14" s="103"/>
      <c r="C14" s="92" t="s">
        <v>58</v>
      </c>
      <c r="D14" s="104">
        <v>9</v>
      </c>
      <c r="E14" s="105">
        <v>5.7324840764331211E-2</v>
      </c>
      <c r="F14" s="104">
        <v>18</v>
      </c>
      <c r="G14" s="106">
        <v>9.7297297297297303E-2</v>
      </c>
      <c r="H14" s="107">
        <v>-0.5</v>
      </c>
      <c r="I14" s="108">
        <v>23</v>
      </c>
      <c r="J14" s="109">
        <v>-0.60869565217391308</v>
      </c>
      <c r="K14" s="104">
        <v>9</v>
      </c>
      <c r="L14" s="105">
        <v>5.7324840764331211E-2</v>
      </c>
      <c r="M14" s="104">
        <v>18</v>
      </c>
      <c r="N14" s="106">
        <v>9.7297297297297303E-2</v>
      </c>
      <c r="O14" s="107">
        <v>-0.5</v>
      </c>
    </row>
    <row r="15" spans="2:15">
      <c r="B15" s="176" t="s">
        <v>62</v>
      </c>
      <c r="C15" s="177"/>
      <c r="D15" s="30">
        <f>SUM(D10:D14)</f>
        <v>128</v>
      </c>
      <c r="E15" s="31">
        <f>D15/D17</f>
        <v>0.8152866242038217</v>
      </c>
      <c r="F15" s="30">
        <f>SUM(F10:F14)</f>
        <v>97</v>
      </c>
      <c r="G15" s="31">
        <f>F15/F17</f>
        <v>0.5243243243243243</v>
      </c>
      <c r="H15" s="33">
        <f>D15/F15-1</f>
        <v>0.31958762886597936</v>
      </c>
      <c r="I15" s="30">
        <f>SUM(I10:I14)</f>
        <v>117</v>
      </c>
      <c r="J15" s="31">
        <f>I15/I17</f>
        <v>0.79591836734693877</v>
      </c>
      <c r="K15" s="30">
        <f>SUM(K10:K14)</f>
        <v>128</v>
      </c>
      <c r="L15" s="31">
        <f>K15/K17</f>
        <v>0.8152866242038217</v>
      </c>
      <c r="M15" s="30">
        <f>SUM(M10:M14)</f>
        <v>97</v>
      </c>
      <c r="N15" s="31">
        <f>M15/M17</f>
        <v>0.5243243243243243</v>
      </c>
      <c r="O15" s="33">
        <f>K15/M15-1</f>
        <v>0.31958762886597936</v>
      </c>
    </row>
    <row r="16" spans="2:15" s="29" customFormat="1">
      <c r="B16" s="176" t="s">
        <v>40</v>
      </c>
      <c r="C16" s="177"/>
      <c r="D16" s="10">
        <f>D17-SUM(D10:D14)</f>
        <v>29</v>
      </c>
      <c r="E16" s="11">
        <f>D16/D17</f>
        <v>0.18471337579617833</v>
      </c>
      <c r="F16" s="10">
        <f>F17-SUM(F10:F14)</f>
        <v>88</v>
      </c>
      <c r="G16" s="11">
        <f>F16/F17</f>
        <v>0.4756756756756757</v>
      </c>
      <c r="H16" s="12">
        <f>D16/F16-1</f>
        <v>-0.67045454545454541</v>
      </c>
      <c r="I16" s="10">
        <f>I17-SUM(I10:I14)</f>
        <v>30</v>
      </c>
      <c r="J16" s="34">
        <f>D16/I16-1</f>
        <v>-3.3333333333333326E-2</v>
      </c>
      <c r="K16" s="10">
        <f>K17-SUM(K10:K14)</f>
        <v>29</v>
      </c>
      <c r="L16" s="11">
        <f>K16/K17</f>
        <v>0.18471337579617833</v>
      </c>
      <c r="M16" s="10">
        <f>M17-SUM(M10:M14)</f>
        <v>88</v>
      </c>
      <c r="N16" s="11">
        <f>M16/M17</f>
        <v>0.4756756756756757</v>
      </c>
      <c r="O16" s="12">
        <f>K16/M16-1</f>
        <v>-0.67045454545454541</v>
      </c>
    </row>
    <row r="17" spans="2:15">
      <c r="B17" s="174" t="s">
        <v>41</v>
      </c>
      <c r="C17" s="175"/>
      <c r="D17" s="52">
        <v>157</v>
      </c>
      <c r="E17" s="84">
        <v>1</v>
      </c>
      <c r="F17" s="52">
        <v>185</v>
      </c>
      <c r="G17" s="85">
        <v>0.99999999999999978</v>
      </c>
      <c r="H17" s="47">
        <v>-0.15135135135135136</v>
      </c>
      <c r="I17" s="53">
        <v>147</v>
      </c>
      <c r="J17" s="48">
        <v>6.8027210884353817E-2</v>
      </c>
      <c r="K17" s="52">
        <v>157</v>
      </c>
      <c r="L17" s="84">
        <v>1</v>
      </c>
      <c r="M17" s="52">
        <v>185</v>
      </c>
      <c r="N17" s="85">
        <v>0.99999999999999978</v>
      </c>
      <c r="O17" s="47">
        <v>-0.15135135135135136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91" operator="lessThan">
      <formula>0</formula>
    </cfRule>
  </conditionalFormatting>
  <conditionalFormatting sqref="O16">
    <cfRule type="cellIs" dxfId="8" priority="290" operator="lessThan">
      <formula>0</formula>
    </cfRule>
  </conditionalFormatting>
  <conditionalFormatting sqref="J16">
    <cfRule type="cellIs" dxfId="7" priority="289" operator="lessThan">
      <formula>0</formula>
    </cfRule>
  </conditionalFormatting>
  <conditionalFormatting sqref="H15 O15">
    <cfRule type="cellIs" dxfId="6" priority="27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2020-02-10T10:00:14Z</dcterms:modified>
</cp:coreProperties>
</file>