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1\SC\"/>
    </mc:Choice>
  </mc:AlternateContent>
  <xr:revisionPtr revIDLastSave="0" documentId="13_ncr:1_{11C2FD8C-2CC1-41B1-AC70-394FB695AD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56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56" l="1"/>
  <c r="T51" i="56" s="1"/>
  <c r="Q51" i="56"/>
  <c r="U51" i="56" s="1"/>
  <c r="J51" i="56"/>
  <c r="S50" i="56"/>
  <c r="T50" i="56" s="1"/>
  <c r="Q50" i="56"/>
  <c r="U50" i="56" s="1"/>
  <c r="J50" i="56"/>
  <c r="F50" i="56"/>
  <c r="F51" i="56" s="1"/>
  <c r="G51" i="56" s="1"/>
  <c r="D50" i="56"/>
  <c r="H50" i="56" s="1"/>
  <c r="U26" i="56"/>
  <c r="T26" i="56"/>
  <c r="S26" i="56"/>
  <c r="Q26" i="56"/>
  <c r="R26" i="56" s="1"/>
  <c r="J26" i="56"/>
  <c r="F26" i="56"/>
  <c r="G26" i="56" s="1"/>
  <c r="D26" i="56"/>
  <c r="H26" i="56" s="1"/>
  <c r="S25" i="56"/>
  <c r="T25" i="56" s="1"/>
  <c r="Q25" i="56"/>
  <c r="U25" i="56" s="1"/>
  <c r="J25" i="56"/>
  <c r="F25" i="56"/>
  <c r="G25" i="56" s="1"/>
  <c r="D25" i="56"/>
  <c r="E25" i="56" s="1"/>
  <c r="K25" i="56" s="1"/>
  <c r="H25" i="56" l="1"/>
  <c r="R51" i="56"/>
  <c r="E50" i="56"/>
  <c r="E26" i="56"/>
  <c r="K26" i="56" s="1"/>
  <c r="G50" i="56"/>
  <c r="R25" i="56"/>
  <c r="K50" i="56"/>
  <c r="R50" i="56"/>
  <c r="D51" i="56"/>
  <c r="H51" i="56" l="1"/>
  <c r="E51" i="56"/>
  <c r="K51" i="56"/>
  <c r="D27" i="9" l="1"/>
  <c r="E27" i="9"/>
  <c r="F27" i="9"/>
  <c r="H27" i="9" s="1"/>
  <c r="G27" i="9"/>
  <c r="I27" i="9"/>
  <c r="J27" i="9"/>
  <c r="K27" i="9"/>
  <c r="L27" i="9"/>
  <c r="M27" i="9"/>
  <c r="N27" i="9"/>
  <c r="O27" i="9"/>
  <c r="N75" i="9" l="1"/>
  <c r="L75" i="9"/>
  <c r="G75" i="9"/>
  <c r="E75" i="9"/>
  <c r="M75" i="9"/>
  <c r="K75" i="9"/>
  <c r="I75" i="9"/>
  <c r="F75" i="9"/>
  <c r="D75" i="9"/>
  <c r="M15" i="5"/>
  <c r="M16" i="5" s="1"/>
  <c r="K15" i="5"/>
  <c r="O15" i="5" s="1"/>
  <c r="O16" i="5" s="1"/>
  <c r="I15" i="5"/>
  <c r="I16" i="5" s="1"/>
  <c r="F15" i="5"/>
  <c r="G15" i="5" s="1"/>
  <c r="G16" i="5" s="1"/>
  <c r="F16" i="5"/>
  <c r="D15" i="5"/>
  <c r="D16" i="5" s="1"/>
  <c r="M17" i="1"/>
  <c r="N17" i="1" s="1"/>
  <c r="K17" i="1"/>
  <c r="K18" i="1" s="1"/>
  <c r="I17" i="1"/>
  <c r="I18" i="1" s="1"/>
  <c r="F17" i="1"/>
  <c r="G17" i="1" s="1"/>
  <c r="D17" i="1"/>
  <c r="E17" i="1" s="1"/>
  <c r="H75" i="9" l="1"/>
  <c r="F18" i="1"/>
  <c r="G18" i="1" s="1"/>
  <c r="H17" i="1"/>
  <c r="D18" i="1"/>
  <c r="O17" i="1"/>
  <c r="L17" i="1"/>
  <c r="J18" i="1"/>
  <c r="K16" i="5"/>
  <c r="L15" i="5"/>
  <c r="L16" i="5" s="1"/>
  <c r="J15" i="5"/>
  <c r="J16" i="5" s="1"/>
  <c r="H15" i="5"/>
  <c r="H16" i="5" s="1"/>
  <c r="N15" i="5"/>
  <c r="N16" i="5" s="1"/>
  <c r="E15" i="5"/>
  <c r="E16" i="5" s="1"/>
  <c r="J75" i="9"/>
  <c r="O75" i="9"/>
  <c r="E18" i="1"/>
  <c r="M18" i="1"/>
  <c r="N18" i="1" s="1"/>
  <c r="L18" i="1"/>
  <c r="J17" i="1"/>
  <c r="H18" i="1" l="1"/>
  <c r="O18" i="1"/>
</calcChain>
</file>

<file path=xl/sharedStrings.xml><?xml version="1.0" encoding="utf-8"?>
<sst xmlns="http://schemas.openxmlformats.org/spreadsheetml/2006/main" count="629" uniqueCount="117">
  <si>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</si>
  <si>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</si>
  <si>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</si>
  <si>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</si>
  <si>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</si>
  <si>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</si>
  <si>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</si>
  <si>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</si>
  <si>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</si>
  <si>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</si>
  <si>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</si>
  <si>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</si>
  <si>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</si>
  <si>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</si>
  <si>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</si>
  <si>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</si>
  <si>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</si>
  <si>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</si>
  <si>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</si>
  <si>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</si>
  <si>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</si>
  <si>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</si>
  <si>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</si>
  <si>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</si>
  <si>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</si>
  <si>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</si>
  <si>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</si>
  <si>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</si>
  <si>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</si>
  <si>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</si>
  <si>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</si>
  <si>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</si>
  <si>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</si>
  <si>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</si>
  <si>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</si>
  <si>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</si>
  <si>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</si>
  <si>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</si>
  <si>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</si>
  <si>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</si>
  <si>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</si>
  <si>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</si>
  <si>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</si>
  <si>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</si>
  <si>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</si>
  <si>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</si>
  <si>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</si>
  <si>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</si>
  <si>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</si>
  <si>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</si>
  <si>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</si>
  <si>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</si>
  <si>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</si>
  <si>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</si>
  <si>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</si>
  <si>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</si>
  <si>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</si>
  <si>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</si>
  <si>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</si>
  <si>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</si>
  <si>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</si>
  <si>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</si>
  <si>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</si>
  <si>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</si>
  <si>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</si>
  <si>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</si>
  <si>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</si>
  <si>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</si>
  <si>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</si>
  <si>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ISUZU</t>
  </si>
  <si>
    <t>CARTHAGO</t>
  </si>
  <si>
    <t>Zmiana poz
r/r</t>
  </si>
  <si>
    <t>Ch. Position
y/y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</si>
  <si>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</si>
  <si>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</si>
  <si>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</si>
  <si>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</si>
  <si>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</si>
  <si>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</si>
  <si>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</si>
  <si>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</si>
  <si>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</si>
  <si>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Rejestracje nowych samochodów dostawczych OGÓŁEM, ranking marek - 2025 narastająco</t>
  </si>
  <si>
    <t>Registrations of new LCV, Top Brands - 2025 YTD</t>
  </si>
  <si>
    <t>KGM-SSANGYONG</t>
  </si>
  <si>
    <t>Rejestracje nowych samochodów dostawczych do 3,5T, ranking modeli - 2025 narastająco</t>
  </si>
  <si>
    <t>Registrations of new LCV up to 3.5T, Top Models - 2025 YTD</t>
  </si>
  <si>
    <t>MAXUS</t>
  </si>
  <si>
    <t>**/ PZPM na podstawIe danych CEP</t>
  </si>
  <si>
    <t>**/ PZPM na podstawie CEP (Centralnej Ewidencji Pojazdów)</t>
  </si>
  <si>
    <t>Październik</t>
  </si>
  <si>
    <t>October</t>
  </si>
  <si>
    <t>Oct/Sep Ch %</t>
  </si>
  <si>
    <t>Rok narastająco Styczeń -Październik</t>
  </si>
  <si>
    <t>YTD January - October</t>
  </si>
  <si>
    <t>Oct/Sep Ch position</t>
  </si>
  <si>
    <t>2025
Lis</t>
  </si>
  <si>
    <t>2024
Lis</t>
  </si>
  <si>
    <t>2025
Sty - Lis</t>
  </si>
  <si>
    <t>2024
Sty - Lis</t>
  </si>
  <si>
    <t>Listopad</t>
  </si>
  <si>
    <t>November</t>
  </si>
  <si>
    <t>Rok narastająco Styczeń - Listopad</t>
  </si>
  <si>
    <t>YTD January -November</t>
  </si>
  <si>
    <t>Lis/Paż
Zmiana %</t>
  </si>
  <si>
    <t>Nov/Oct Ch %</t>
  </si>
  <si>
    <t>Rejestracje nowych samochodów dostawczych do 3,5T, ranking marek - Listopad 2025</t>
  </si>
  <si>
    <t>Registrations of new LCV up to 3.5T, Top Brands - November 2025</t>
  </si>
  <si>
    <t>Rok narastająco Styczeń -Listopad</t>
  </si>
  <si>
    <t>YTD January - November</t>
  </si>
  <si>
    <t>Lis/Paż
Zmiana poz</t>
  </si>
  <si>
    <t>Nov/Oct Ch position</t>
  </si>
  <si>
    <t/>
  </si>
  <si>
    <t>JAC</t>
  </si>
  <si>
    <t>Rejestracje nowych samochodów dostawczych do 3,5T, ranking modeli - Listopad 2025</t>
  </si>
  <si>
    <t>Registrations of new LCV up to 3.5T, Top Models - November 2025</t>
  </si>
  <si>
    <t>HYMER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</si>
</sst>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20" fillId="4" borderId="17" xfId="6" applyFont="1" applyFill="1" applyBorder="1" applyAlignment="1">
      <alignment horizontal="center" vertical="center" wrapText="1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22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7" fillId="0" borderId="0" xfId="6"/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23" fillId="0" borderId="0" xfId="6" applyFont="1"/>
    <xf numFmtId="0" fontId="32" fillId="0" borderId="0" xfId="6" applyFont="1"/>
    <xf numFmtId="0" fontId="29" fillId="0" borderId="0" xfId="0" applyFont="1" applyAlignment="1">
      <alignment horizontal="center" vertical="center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7"/>
  <sheetViews>
    <sheetView showGridLines="0" tabSelected="1" zoomScale="90" zoomScaleNormal="90" workbookViewId="0">
      <selection activeCell="C9" sqref="C9:H9"/>
    </sheetView>
  </sheetViews>
  <sheetFormatPr defaultColWidth="9.08984375" defaultRowHeight="14"/>
  <cols>
    <col min="1" max="1" width="1.6328125" style="37" customWidth="1"/>
    <col min="2" max="2" width="32.36328125" style="37" customWidth="1"/>
    <col min="3" max="7" width="11" style="37" customWidth="1"/>
    <col min="8" max="8" width="12" style="37" customWidth="1"/>
    <col min="9" max="11" width="9.08984375" style="37"/>
    <col min="12" max="12" width="24.08984375" style="37" customWidth="1"/>
    <col min="13" max="15" width="9.08984375" style="37"/>
    <col min="16" max="16" width="10.54296875" style="37" customWidth="1"/>
    <col min="17" max="17" width="11.453125" style="37" customWidth="1"/>
    <col min="18" max="16384" width="9.08984375" style="37"/>
  </cols>
  <sheetData>
    <row r="1" spans="2:8">
      <c r="D1" s="38"/>
      <c r="E1" s="38"/>
      <c r="F1" s="38"/>
      <c r="G1" s="38"/>
      <c r="H1" s="39">
        <v>45995</v>
      </c>
    </row>
    <row r="2" spans="2:8" ht="26.25" customHeight="1">
      <c r="B2" s="75" t="s">
        <v>25</v>
      </c>
      <c r="C2" s="75"/>
      <c r="D2" s="75"/>
      <c r="E2" s="75"/>
      <c r="F2" s="75"/>
      <c r="G2" s="75"/>
      <c r="H2" s="75"/>
    </row>
    <row r="3" spans="2:8" ht="26.25" customHeight="1">
      <c r="B3" s="40"/>
      <c r="C3" s="41" t="s">
        <v>96</v>
      </c>
      <c r="D3" s="41" t="s">
        <v>97</v>
      </c>
      <c r="E3" s="42" t="s">
        <v>8</v>
      </c>
      <c r="F3" s="41" t="s">
        <v>98</v>
      </c>
      <c r="G3" s="41" t="s">
        <v>99</v>
      </c>
      <c r="H3" s="42" t="s">
        <v>8</v>
      </c>
    </row>
    <row r="4" spans="2:8" ht="26.25" customHeight="1">
      <c r="B4" s="63" t="s">
        <v>9</v>
      </c>
      <c r="C4" s="43">
        <v>2354</v>
      </c>
      <c r="D4" s="43">
        <v>2079</v>
      </c>
      <c r="E4" s="44">
        <v>0.13227513227513232</v>
      </c>
      <c r="F4" s="43">
        <v>27269</v>
      </c>
      <c r="G4" s="43">
        <v>25790</v>
      </c>
      <c r="H4" s="44">
        <v>5.7347809228383007E-2</v>
      </c>
    </row>
    <row r="5" spans="2:8" ht="26.25" customHeight="1">
      <c r="B5" s="45" t="s">
        <v>22</v>
      </c>
      <c r="C5" s="46">
        <v>571</v>
      </c>
      <c r="D5" s="46">
        <v>486</v>
      </c>
      <c r="E5" s="47">
        <v>0.17489711934156382</v>
      </c>
      <c r="F5" s="46">
        <v>6366</v>
      </c>
      <c r="G5" s="46">
        <v>6701</v>
      </c>
      <c r="H5" s="47">
        <v>-4.9992538427100386E-2</v>
      </c>
    </row>
    <row r="6" spans="2:8" ht="26.25" customHeight="1">
      <c r="B6" s="45" t="s">
        <v>23</v>
      </c>
      <c r="C6" s="46">
        <v>171</v>
      </c>
      <c r="D6" s="46">
        <v>216</v>
      </c>
      <c r="E6" s="47">
        <v>-0.20833333333333337</v>
      </c>
      <c r="F6" s="46">
        <v>1175</v>
      </c>
      <c r="G6" s="46">
        <v>1137</v>
      </c>
      <c r="H6" s="47">
        <v>3.3421284080914715E-2</v>
      </c>
    </row>
    <row r="7" spans="2:8" ht="26.25" customHeight="1">
      <c r="B7" s="45" t="s">
        <v>24</v>
      </c>
      <c r="C7" s="46">
        <v>1612</v>
      </c>
      <c r="D7" s="46">
        <v>1377</v>
      </c>
      <c r="E7" s="47">
        <v>0.1706608569353667</v>
      </c>
      <c r="F7" s="46">
        <v>19728</v>
      </c>
      <c r="G7" s="46">
        <v>17952</v>
      </c>
      <c r="H7" s="47">
        <v>9.8930481283422411E-2</v>
      </c>
    </row>
    <row r="8" spans="2:8" ht="26.25" customHeight="1">
      <c r="B8" s="63" t="s">
        <v>10</v>
      </c>
      <c r="C8" s="43">
        <v>228</v>
      </c>
      <c r="D8" s="43">
        <v>205</v>
      </c>
      <c r="E8" s="44">
        <v>0.11219512195121961</v>
      </c>
      <c r="F8" s="43">
        <v>2295</v>
      </c>
      <c r="G8" s="43">
        <v>2042</v>
      </c>
      <c r="H8" s="44">
        <v>0.12389813907933389</v>
      </c>
    </row>
    <row r="9" spans="2:8" ht="26.25" customHeight="1">
      <c r="B9" s="48" t="s">
        <v>26</v>
      </c>
      <c r="C9" s="49">
        <v>2582</v>
      </c>
      <c r="D9" s="49">
        <v>2284</v>
      </c>
      <c r="E9" s="50">
        <v>0.1304728546409808</v>
      </c>
      <c r="F9" s="49">
        <v>29564</v>
      </c>
      <c r="G9" s="49">
        <v>27832</v>
      </c>
      <c r="H9" s="50">
        <v>6.2230526013222098E-2</v>
      </c>
    </row>
    <row r="10" spans="2:8" ht="16.5" customHeight="1">
      <c r="B10" s="68" t="s">
        <v>47</v>
      </c>
    </row>
    <row r="11" spans="2:8" ht="15" customHeight="1">
      <c r="B11" s="67" t="s">
        <v>88</v>
      </c>
    </row>
    <row r="17" spans="16:16">
      <c r="P17" s="51"/>
    </row>
  </sheetData>
  <mergeCells count="1">
    <mergeCell ref="B2:H2"/>
  </mergeCells>
  <phoneticPr fontId="4" type="noConversion"/>
  <conditionalFormatting sqref="E4:E9 H4:H9">
    <cfRule type="cellIs" dxfId="5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6.90625" style="37" customWidth="1"/>
    <col min="4" max="4" width="9" style="37" customWidth="1"/>
    <col min="5" max="5" width="11" style="37" customWidth="1"/>
    <col min="6" max="6" width="9" style="37" customWidth="1"/>
    <col min="7" max="7" width="12.90625" style="37" customWidth="1"/>
    <col min="8" max="9" width="9" style="37" customWidth="1"/>
    <col min="10" max="10" width="9.906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 ht="14.4" customHeight="1">
      <c r="B2" s="84" t="s">
        <v>27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14.4" customHeight="1" thickBot="1">
      <c r="B3" s="85" t="s">
        <v>28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2:15" ht="14.25" customHeight="1">
      <c r="B4" s="107" t="s">
        <v>0</v>
      </c>
      <c r="C4" s="109" t="s">
        <v>1</v>
      </c>
      <c r="D4" s="111" t="s">
        <v>100</v>
      </c>
      <c r="E4" s="89"/>
      <c r="F4" s="89"/>
      <c r="G4" s="89"/>
      <c r="H4" s="79"/>
      <c r="I4" s="78" t="s">
        <v>90</v>
      </c>
      <c r="J4" s="79"/>
      <c r="K4" s="78" t="s">
        <v>102</v>
      </c>
      <c r="L4" s="89"/>
      <c r="M4" s="89"/>
      <c r="N4" s="89"/>
      <c r="O4" s="90"/>
    </row>
    <row r="5" spans="2:15" ht="14.4" customHeight="1" thickBot="1">
      <c r="B5" s="108"/>
      <c r="C5" s="110"/>
      <c r="D5" s="91" t="s">
        <v>101</v>
      </c>
      <c r="E5" s="87"/>
      <c r="F5" s="87"/>
      <c r="G5" s="87"/>
      <c r="H5" s="92"/>
      <c r="I5" s="86" t="s">
        <v>91</v>
      </c>
      <c r="J5" s="92"/>
      <c r="K5" s="86" t="s">
        <v>103</v>
      </c>
      <c r="L5" s="87"/>
      <c r="M5" s="87"/>
      <c r="N5" s="87"/>
      <c r="O5" s="88"/>
    </row>
    <row r="6" spans="2:15" ht="14.4" customHeight="1">
      <c r="B6" s="108"/>
      <c r="C6" s="110"/>
      <c r="D6" s="80">
        <v>2025</v>
      </c>
      <c r="E6" s="81"/>
      <c r="F6" s="80">
        <v>2024</v>
      </c>
      <c r="G6" s="81"/>
      <c r="H6" s="97" t="s">
        <v>30</v>
      </c>
      <c r="I6" s="76">
        <v>2024</v>
      </c>
      <c r="J6" s="76" t="s">
        <v>104</v>
      </c>
      <c r="K6" s="80">
        <v>2025</v>
      </c>
      <c r="L6" s="81"/>
      <c r="M6" s="80">
        <v>2024</v>
      </c>
      <c r="N6" s="81"/>
      <c r="O6" s="97" t="s">
        <v>30</v>
      </c>
    </row>
    <row r="7" spans="2:15" ht="14.4" customHeight="1" thickBot="1">
      <c r="B7" s="99" t="s">
        <v>31</v>
      </c>
      <c r="C7" s="101" t="s">
        <v>32</v>
      </c>
      <c r="D7" s="82"/>
      <c r="E7" s="83"/>
      <c r="F7" s="82"/>
      <c r="G7" s="83"/>
      <c r="H7" s="98"/>
      <c r="I7" s="77"/>
      <c r="J7" s="77"/>
      <c r="K7" s="82"/>
      <c r="L7" s="83"/>
      <c r="M7" s="82"/>
      <c r="N7" s="83"/>
      <c r="O7" s="98"/>
    </row>
    <row r="8" spans="2:15" ht="14.25" customHeight="1">
      <c r="B8" s="99"/>
      <c r="C8" s="101"/>
      <c r="D8" s="4" t="s">
        <v>33</v>
      </c>
      <c r="E8" s="5" t="s">
        <v>2</v>
      </c>
      <c r="F8" s="4" t="s">
        <v>33</v>
      </c>
      <c r="G8" s="5" t="s">
        <v>2</v>
      </c>
      <c r="H8" s="103" t="s">
        <v>34</v>
      </c>
      <c r="I8" s="6" t="s">
        <v>33</v>
      </c>
      <c r="J8" s="105" t="s">
        <v>105</v>
      </c>
      <c r="K8" s="4" t="s">
        <v>33</v>
      </c>
      <c r="L8" s="5" t="s">
        <v>2</v>
      </c>
      <c r="M8" s="4" t="s">
        <v>33</v>
      </c>
      <c r="N8" s="5" t="s">
        <v>2</v>
      </c>
      <c r="O8" s="103" t="s">
        <v>34</v>
      </c>
    </row>
    <row r="9" spans="2:15" ht="14.4" customHeight="1" thickBot="1">
      <c r="B9" s="100"/>
      <c r="C9" s="102"/>
      <c r="D9" s="7" t="s">
        <v>35</v>
      </c>
      <c r="E9" s="8" t="s">
        <v>36</v>
      </c>
      <c r="F9" s="7" t="s">
        <v>35</v>
      </c>
      <c r="G9" s="8" t="s">
        <v>36</v>
      </c>
      <c r="H9" s="104"/>
      <c r="I9" s="9" t="s">
        <v>35</v>
      </c>
      <c r="J9" s="106"/>
      <c r="K9" s="7" t="s">
        <v>35</v>
      </c>
      <c r="L9" s="8" t="s">
        <v>36</v>
      </c>
      <c r="M9" s="7" t="s">
        <v>35</v>
      </c>
      <c r="N9" s="8" t="s">
        <v>36</v>
      </c>
      <c r="O9" s="104"/>
    </row>
    <row r="10" spans="2:15" ht="14.4" customHeight="1" thickBot="1">
      <c r="B10" s="10">
        <v>1</v>
      </c>
      <c r="C10" s="11" t="s">
        <v>11</v>
      </c>
      <c r="D10" s="12">
        <v>378</v>
      </c>
      <c r="E10" s="13">
        <v>0.16057774001699235</v>
      </c>
      <c r="F10" s="12">
        <v>385</v>
      </c>
      <c r="G10" s="13">
        <v>0.18518518518518517</v>
      </c>
      <c r="H10" s="14">
        <v>-1.8181818181818188E-2</v>
      </c>
      <c r="I10" s="12">
        <v>633</v>
      </c>
      <c r="J10" s="14">
        <v>-0.40284360189573465</v>
      </c>
      <c r="K10" s="12">
        <v>5436</v>
      </c>
      <c r="L10" s="13">
        <v>0.19934724412336352</v>
      </c>
      <c r="M10" s="12">
        <v>4832</v>
      </c>
      <c r="N10" s="13">
        <v>0.18735944164404808</v>
      </c>
      <c r="O10" s="14">
        <v>0.125</v>
      </c>
    </row>
    <row r="11" spans="2:15" ht="14.4" customHeight="1" thickBot="1">
      <c r="B11" s="52">
        <v>2</v>
      </c>
      <c r="C11" s="16" t="s">
        <v>13</v>
      </c>
      <c r="D11" s="17">
        <v>439</v>
      </c>
      <c r="E11" s="18">
        <v>0.18649107901444351</v>
      </c>
      <c r="F11" s="17">
        <v>401</v>
      </c>
      <c r="G11" s="18">
        <v>0.19288119288119288</v>
      </c>
      <c r="H11" s="19">
        <v>9.4763092269326776E-2</v>
      </c>
      <c r="I11" s="17">
        <v>647</v>
      </c>
      <c r="J11" s="19">
        <v>-0.32148377125193195</v>
      </c>
      <c r="K11" s="17">
        <v>5372</v>
      </c>
      <c r="L11" s="18">
        <v>0.19700025670174923</v>
      </c>
      <c r="M11" s="17">
        <v>5307</v>
      </c>
      <c r="N11" s="18">
        <v>0.20577743311360994</v>
      </c>
      <c r="O11" s="19">
        <v>1.2247974373468917E-2</v>
      </c>
    </row>
    <row r="12" spans="2:15" ht="14.4" customHeight="1" thickBot="1">
      <c r="B12" s="10">
        <v>3</v>
      </c>
      <c r="C12" s="11" t="s">
        <v>4</v>
      </c>
      <c r="D12" s="12">
        <v>452</v>
      </c>
      <c r="E12" s="13">
        <v>0.19201359388275277</v>
      </c>
      <c r="F12" s="12">
        <v>362</v>
      </c>
      <c r="G12" s="13">
        <v>0.17412217412217412</v>
      </c>
      <c r="H12" s="14">
        <v>0.24861878453038666</v>
      </c>
      <c r="I12" s="12">
        <v>539</v>
      </c>
      <c r="J12" s="14">
        <v>-0.16141001855287573</v>
      </c>
      <c r="K12" s="12">
        <v>4357</v>
      </c>
      <c r="L12" s="13">
        <v>0.15977850306208516</v>
      </c>
      <c r="M12" s="12">
        <v>4245</v>
      </c>
      <c r="N12" s="13">
        <v>0.16459868165955796</v>
      </c>
      <c r="O12" s="14">
        <v>2.6383981154299185E-2</v>
      </c>
    </row>
    <row r="13" spans="2:15" ht="14.4" customHeight="1" thickBot="1">
      <c r="B13" s="52">
        <v>4</v>
      </c>
      <c r="C13" s="16" t="s">
        <v>3</v>
      </c>
      <c r="D13" s="17">
        <v>302</v>
      </c>
      <c r="E13" s="18">
        <v>0.12829226847918437</v>
      </c>
      <c r="F13" s="17">
        <v>282</v>
      </c>
      <c r="G13" s="18">
        <v>0.13564213564213565</v>
      </c>
      <c r="H13" s="19">
        <v>7.0921985815602939E-2</v>
      </c>
      <c r="I13" s="17">
        <v>476</v>
      </c>
      <c r="J13" s="19">
        <v>-0.36554621848739499</v>
      </c>
      <c r="K13" s="17">
        <v>4099</v>
      </c>
      <c r="L13" s="18">
        <v>0.15031721001870255</v>
      </c>
      <c r="M13" s="17">
        <v>3371</v>
      </c>
      <c r="N13" s="18">
        <v>0.13070957735556418</v>
      </c>
      <c r="O13" s="19">
        <v>0.21595965588846044</v>
      </c>
    </row>
    <row r="14" spans="2:15" ht="14.4" customHeight="1" thickBot="1">
      <c r="B14" s="10">
        <v>5</v>
      </c>
      <c r="C14" s="11" t="s">
        <v>12</v>
      </c>
      <c r="D14" s="12">
        <v>465</v>
      </c>
      <c r="E14" s="13">
        <v>0.19753610875106203</v>
      </c>
      <c r="F14" s="12">
        <v>307</v>
      </c>
      <c r="G14" s="13">
        <v>0.14766714766714767</v>
      </c>
      <c r="H14" s="14">
        <v>0.51465798045602607</v>
      </c>
      <c r="I14" s="12">
        <v>503</v>
      </c>
      <c r="J14" s="14">
        <v>-7.5546719681908514E-2</v>
      </c>
      <c r="K14" s="12">
        <v>3909</v>
      </c>
      <c r="L14" s="13">
        <v>0.14334959111078513</v>
      </c>
      <c r="M14" s="12">
        <v>3745</v>
      </c>
      <c r="N14" s="13">
        <v>0.14521132221791391</v>
      </c>
      <c r="O14" s="14">
        <v>4.3791722296395275E-2</v>
      </c>
    </row>
    <row r="15" spans="2:15" ht="14.4" customHeight="1" thickBot="1">
      <c r="B15" s="52">
        <v>6</v>
      </c>
      <c r="C15" s="16" t="s">
        <v>15</v>
      </c>
      <c r="D15" s="17">
        <v>148</v>
      </c>
      <c r="E15" s="18">
        <v>6.2871707731520815E-2</v>
      </c>
      <c r="F15" s="17">
        <v>166</v>
      </c>
      <c r="G15" s="18">
        <v>7.9846079846079845E-2</v>
      </c>
      <c r="H15" s="19">
        <v>-0.10843373493975905</v>
      </c>
      <c r="I15" s="17">
        <v>154</v>
      </c>
      <c r="J15" s="19">
        <v>-3.8961038961038974E-2</v>
      </c>
      <c r="K15" s="17">
        <v>1748</v>
      </c>
      <c r="L15" s="18">
        <v>6.4102093952840222E-2</v>
      </c>
      <c r="M15" s="17">
        <v>2499</v>
      </c>
      <c r="N15" s="18">
        <v>9.6898022489336946E-2</v>
      </c>
      <c r="O15" s="19">
        <v>-0.30052020808323332</v>
      </c>
    </row>
    <row r="16" spans="2:15" ht="14.4" customHeight="1" thickBot="1">
      <c r="B16" s="10">
        <v>7</v>
      </c>
      <c r="C16" s="11" t="s">
        <v>14</v>
      </c>
      <c r="D16" s="12">
        <v>114</v>
      </c>
      <c r="E16" s="13">
        <v>4.8428207306711976E-2</v>
      </c>
      <c r="F16" s="12">
        <v>121</v>
      </c>
      <c r="G16" s="13">
        <v>5.8201058201058198E-2</v>
      </c>
      <c r="H16" s="14">
        <v>-5.7851239669421517E-2</v>
      </c>
      <c r="I16" s="12">
        <v>162</v>
      </c>
      <c r="J16" s="14">
        <v>-0.29629629629629628</v>
      </c>
      <c r="K16" s="12">
        <v>1681</v>
      </c>
      <c r="L16" s="13">
        <v>6.1645091495837766E-2</v>
      </c>
      <c r="M16" s="12">
        <v>1125</v>
      </c>
      <c r="N16" s="13">
        <v>4.3621558743699107E-2</v>
      </c>
      <c r="O16" s="14">
        <v>0.49422222222222212</v>
      </c>
    </row>
    <row r="17" spans="2:15" ht="14.5" thickBot="1">
      <c r="B17" s="95" t="s">
        <v>61</v>
      </c>
      <c r="C17" s="96"/>
      <c r="D17" s="21">
        <f>SUM(D10:D16)</f>
        <v>2298</v>
      </c>
      <c r="E17" s="22">
        <f>D17/D19</f>
        <v>0.97621070518266784</v>
      </c>
      <c r="F17" s="21">
        <f>SUM(F10:F16)</f>
        <v>2024</v>
      </c>
      <c r="G17" s="22">
        <f>F17/F19</f>
        <v>0.97354497354497349</v>
      </c>
      <c r="H17" s="23">
        <f>D17/F17-1</f>
        <v>0.13537549407114624</v>
      </c>
      <c r="I17" s="21">
        <f>SUM(I10:I16)</f>
        <v>3114</v>
      </c>
      <c r="J17" s="22">
        <f>D17/I17-1</f>
        <v>-0.26204238921001932</v>
      </c>
      <c r="K17" s="21">
        <f>SUM(K10:K16)</f>
        <v>26602</v>
      </c>
      <c r="L17" s="22">
        <f>K17/K19</f>
        <v>0.97553999046536355</v>
      </c>
      <c r="M17" s="21">
        <f>SUM(M10:M16)</f>
        <v>25124</v>
      </c>
      <c r="N17" s="22">
        <f>M17/M19</f>
        <v>0.97417603722373014</v>
      </c>
      <c r="O17" s="23">
        <f>K17/M17-1</f>
        <v>5.8828212068142038E-2</v>
      </c>
    </row>
    <row r="18" spans="2:15" ht="14.5" thickBot="1">
      <c r="B18" s="95" t="s">
        <v>37</v>
      </c>
      <c r="C18" s="96"/>
      <c r="D18" s="35">
        <f>D19-D17</f>
        <v>56</v>
      </c>
      <c r="E18" s="22">
        <f>D18/D19</f>
        <v>2.3789294817332201E-2</v>
      </c>
      <c r="F18" s="35">
        <f>F19-F17</f>
        <v>55</v>
      </c>
      <c r="G18" s="22">
        <f>F18/F19</f>
        <v>2.6455026455026454E-2</v>
      </c>
      <c r="H18" s="23">
        <f>D18/F18-1</f>
        <v>1.8181818181818077E-2</v>
      </c>
      <c r="I18" s="35">
        <f>I19-I17</f>
        <v>75</v>
      </c>
      <c r="J18" s="23">
        <f>D18/I18-1</f>
        <v>-0.2533333333333333</v>
      </c>
      <c r="K18" s="35">
        <f>K19-K17</f>
        <v>667</v>
      </c>
      <c r="L18" s="22">
        <f>K18/K19</f>
        <v>2.4460009534636399E-2</v>
      </c>
      <c r="M18" s="35">
        <f>M19-M17</f>
        <v>666</v>
      </c>
      <c r="N18" s="22">
        <f>M18/M19</f>
        <v>2.5823962776269874E-2</v>
      </c>
      <c r="O18" s="23">
        <f>K18/M18-1</f>
        <v>1.5015015015014122E-3</v>
      </c>
    </row>
    <row r="19" spans="2:15" ht="14.5" thickBot="1">
      <c r="B19" s="93" t="s">
        <v>38</v>
      </c>
      <c r="C19" s="94"/>
      <c r="D19" s="24">
        <v>2354</v>
      </c>
      <c r="E19" s="25">
        <v>1</v>
      </c>
      <c r="F19" s="24">
        <v>2079</v>
      </c>
      <c r="G19" s="25">
        <v>1</v>
      </c>
      <c r="H19" s="26">
        <v>0.13227513227513232</v>
      </c>
      <c r="I19" s="24">
        <v>3189</v>
      </c>
      <c r="J19" s="26">
        <v>-0.26183756663530888</v>
      </c>
      <c r="K19" s="24">
        <v>27269</v>
      </c>
      <c r="L19" s="25">
        <v>1</v>
      </c>
      <c r="M19" s="24">
        <v>25790</v>
      </c>
      <c r="N19" s="25">
        <v>1</v>
      </c>
      <c r="O19" s="26">
        <v>5.7347809228383007E-2</v>
      </c>
    </row>
    <row r="20" spans="2:15">
      <c r="B20" s="69" t="s">
        <v>47</v>
      </c>
    </row>
    <row r="21" spans="2:15">
      <c r="B21" s="70" t="s">
        <v>89</v>
      </c>
    </row>
    <row r="22" spans="2:15">
      <c r="B22" s="28" t="s">
        <v>66</v>
      </c>
    </row>
  </sheetData>
  <mergeCells count="26">
    <mergeCell ref="B19:C19"/>
    <mergeCell ref="B18:C18"/>
    <mergeCell ref="B17:C17"/>
    <mergeCell ref="O6:O7"/>
    <mergeCell ref="B7:B9"/>
    <mergeCell ref="C7:C9"/>
    <mergeCell ref="H8:H9"/>
    <mergeCell ref="J8:J9"/>
    <mergeCell ref="O8:O9"/>
    <mergeCell ref="D6:E7"/>
    <mergeCell ref="B4:B6"/>
    <mergeCell ref="C4:C6"/>
    <mergeCell ref="D4:H4"/>
    <mergeCell ref="F6:G7"/>
    <mergeCell ref="H6:H7"/>
    <mergeCell ref="I6:I7"/>
    <mergeCell ref="J6:J7"/>
    <mergeCell ref="I4:J4"/>
    <mergeCell ref="K6:L7"/>
    <mergeCell ref="B2:O2"/>
    <mergeCell ref="B3:O3"/>
    <mergeCell ref="K5:O5"/>
    <mergeCell ref="K4:O4"/>
    <mergeCell ref="D5:H5"/>
    <mergeCell ref="I5:J5"/>
    <mergeCell ref="M6:N7"/>
  </mergeCells>
  <phoneticPr fontId="4" type="noConversion"/>
  <conditionalFormatting sqref="D10:O16">
    <cfRule type="cellIs" dxfId="52" priority="3" operator="equal">
      <formula>0</formula>
    </cfRule>
  </conditionalFormatting>
  <conditionalFormatting sqref="H10:H18 O10:O18">
    <cfRule type="cellIs" dxfId="51" priority="1" operator="lessThan">
      <formula>0</formula>
    </cfRule>
  </conditionalFormatting>
  <conditionalFormatting sqref="J10:J16">
    <cfRule type="cellIs" dxfId="50" priority="7" operator="lessThan">
      <formula>0</formula>
    </cfRule>
  </conditionalFormatting>
  <conditionalFormatting sqref="J18">
    <cfRule type="cellIs" dxfId="49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7"/>
  <sheetViews>
    <sheetView showGridLines="0" zoomScale="90" zoomScaleNormal="90" workbookViewId="0"/>
  </sheetViews>
  <sheetFormatPr defaultColWidth="9.08984375" defaultRowHeight="14"/>
  <cols>
    <col min="1" max="1" width="1.36328125" style="37" customWidth="1"/>
    <col min="2" max="2" width="15.453125" style="37" bestFit="1" customWidth="1"/>
    <col min="3" max="3" width="17.90625" style="37" customWidth="1"/>
    <col min="4" max="9" width="9" style="37" customWidth="1"/>
    <col min="10" max="10" width="9.6328125" style="37" customWidth="1"/>
    <col min="11" max="14" width="9" style="37" customWidth="1"/>
    <col min="15" max="15" width="11.5429687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 ht="14.4" customHeight="1">
      <c r="B2" s="84" t="s">
        <v>27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14.4" customHeight="1" thickBot="1">
      <c r="B3" s="112" t="s">
        <v>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>
      <c r="B4" s="107" t="s">
        <v>29</v>
      </c>
      <c r="C4" s="109" t="s">
        <v>1</v>
      </c>
      <c r="D4" s="111" t="s">
        <v>100</v>
      </c>
      <c r="E4" s="89"/>
      <c r="F4" s="89"/>
      <c r="G4" s="89"/>
      <c r="H4" s="79"/>
      <c r="I4" s="78" t="s">
        <v>90</v>
      </c>
      <c r="J4" s="79"/>
      <c r="K4" s="78" t="s">
        <v>102</v>
      </c>
      <c r="L4" s="89"/>
      <c r="M4" s="89"/>
      <c r="N4" s="89"/>
      <c r="O4" s="90"/>
    </row>
    <row r="5" spans="2:15" ht="14.4" customHeight="1" thickBot="1">
      <c r="B5" s="108"/>
      <c r="C5" s="110"/>
      <c r="D5" s="91" t="s">
        <v>101</v>
      </c>
      <c r="E5" s="87"/>
      <c r="F5" s="87"/>
      <c r="G5" s="87"/>
      <c r="H5" s="92"/>
      <c r="I5" s="86" t="s">
        <v>91</v>
      </c>
      <c r="J5" s="92"/>
      <c r="K5" s="86" t="s">
        <v>103</v>
      </c>
      <c r="L5" s="87"/>
      <c r="M5" s="87"/>
      <c r="N5" s="87"/>
      <c r="O5" s="88"/>
    </row>
    <row r="6" spans="2:15" ht="14.4" customHeight="1">
      <c r="B6" s="108"/>
      <c r="C6" s="110"/>
      <c r="D6" s="80">
        <v>2025</v>
      </c>
      <c r="E6" s="81"/>
      <c r="F6" s="80">
        <v>2024</v>
      </c>
      <c r="G6" s="81"/>
      <c r="H6" s="97" t="s">
        <v>30</v>
      </c>
      <c r="I6" s="76">
        <v>2024</v>
      </c>
      <c r="J6" s="76" t="s">
        <v>104</v>
      </c>
      <c r="K6" s="80">
        <v>2025</v>
      </c>
      <c r="L6" s="81"/>
      <c r="M6" s="80">
        <v>2024</v>
      </c>
      <c r="N6" s="81"/>
      <c r="O6" s="97" t="s">
        <v>30</v>
      </c>
    </row>
    <row r="7" spans="2:15" ht="14.4" customHeight="1" thickBot="1">
      <c r="B7" s="99" t="s">
        <v>29</v>
      </c>
      <c r="C7" s="101" t="s">
        <v>32</v>
      </c>
      <c r="D7" s="82"/>
      <c r="E7" s="83"/>
      <c r="F7" s="82"/>
      <c r="G7" s="83"/>
      <c r="H7" s="98"/>
      <c r="I7" s="77"/>
      <c r="J7" s="77"/>
      <c r="K7" s="82"/>
      <c r="L7" s="83"/>
      <c r="M7" s="82"/>
      <c r="N7" s="83"/>
      <c r="O7" s="98"/>
    </row>
    <row r="8" spans="2:15" ht="14.4" customHeight="1">
      <c r="B8" s="99"/>
      <c r="C8" s="101"/>
      <c r="D8" s="4" t="s">
        <v>33</v>
      </c>
      <c r="E8" s="5" t="s">
        <v>2</v>
      </c>
      <c r="F8" s="4" t="s">
        <v>33</v>
      </c>
      <c r="G8" s="5" t="s">
        <v>2</v>
      </c>
      <c r="H8" s="103" t="s">
        <v>34</v>
      </c>
      <c r="I8" s="6" t="s">
        <v>33</v>
      </c>
      <c r="J8" s="105" t="s">
        <v>105</v>
      </c>
      <c r="K8" s="4" t="s">
        <v>33</v>
      </c>
      <c r="L8" s="5" t="s">
        <v>2</v>
      </c>
      <c r="M8" s="4" t="s">
        <v>33</v>
      </c>
      <c r="N8" s="5" t="s">
        <v>2</v>
      </c>
      <c r="O8" s="103" t="s">
        <v>34</v>
      </c>
    </row>
    <row r="9" spans="2:15" ht="14.4" customHeight="1" thickBot="1">
      <c r="B9" s="100"/>
      <c r="C9" s="102"/>
      <c r="D9" s="7" t="s">
        <v>35</v>
      </c>
      <c r="E9" s="8" t="s">
        <v>36</v>
      </c>
      <c r="F9" s="7" t="s">
        <v>35</v>
      </c>
      <c r="G9" s="8" t="s">
        <v>36</v>
      </c>
      <c r="H9" s="104"/>
      <c r="I9" s="9" t="s">
        <v>35</v>
      </c>
      <c r="J9" s="106"/>
      <c r="K9" s="7" t="s">
        <v>35</v>
      </c>
      <c r="L9" s="8" t="s">
        <v>36</v>
      </c>
      <c r="M9" s="7" t="s">
        <v>35</v>
      </c>
      <c r="N9" s="8" t="s">
        <v>36</v>
      </c>
      <c r="O9" s="104"/>
    </row>
    <row r="10" spans="2:15" ht="14.4" customHeight="1" thickBot="1">
      <c r="B10" s="53"/>
      <c r="C10" s="11" t="s">
        <v>15</v>
      </c>
      <c r="D10" s="12">
        <v>117</v>
      </c>
      <c r="E10" s="13">
        <v>0.46613545816733065</v>
      </c>
      <c r="F10" s="12">
        <v>122</v>
      </c>
      <c r="G10" s="13">
        <v>0.5083333333333333</v>
      </c>
      <c r="H10" s="14">
        <v>-4.0983606557377095E-2</v>
      </c>
      <c r="I10" s="12">
        <v>130</v>
      </c>
      <c r="J10" s="14">
        <v>-9.9999999999999978E-2</v>
      </c>
      <c r="K10" s="12">
        <v>1302</v>
      </c>
      <c r="L10" s="13">
        <v>0.5140150019739439</v>
      </c>
      <c r="M10" s="12">
        <v>1699</v>
      </c>
      <c r="N10" s="13">
        <v>0.55541026479241584</v>
      </c>
      <c r="O10" s="14">
        <v>-0.2336668628605062</v>
      </c>
    </row>
    <row r="11" spans="2:15" ht="14.4" customHeight="1" thickBot="1">
      <c r="B11" s="54"/>
      <c r="C11" s="16" t="s">
        <v>12</v>
      </c>
      <c r="D11" s="17">
        <v>55</v>
      </c>
      <c r="E11" s="18">
        <v>0.21912350597609562</v>
      </c>
      <c r="F11" s="17">
        <v>28</v>
      </c>
      <c r="G11" s="18">
        <v>0.11666666666666667</v>
      </c>
      <c r="H11" s="19">
        <v>0.96428571428571419</v>
      </c>
      <c r="I11" s="17">
        <v>31</v>
      </c>
      <c r="J11" s="19">
        <v>0.77419354838709675</v>
      </c>
      <c r="K11" s="17">
        <v>373</v>
      </c>
      <c r="L11" s="18">
        <v>0.14725621792341098</v>
      </c>
      <c r="M11" s="17">
        <v>413</v>
      </c>
      <c r="N11" s="18">
        <v>0.13501144164759726</v>
      </c>
      <c r="O11" s="19">
        <v>-9.6852300242130762E-2</v>
      </c>
    </row>
    <row r="12" spans="2:15" ht="14.4" customHeight="1" thickBot="1">
      <c r="B12" s="54"/>
      <c r="C12" s="11" t="s">
        <v>4</v>
      </c>
      <c r="D12" s="12">
        <v>37</v>
      </c>
      <c r="E12" s="13">
        <v>0.14741035856573706</v>
      </c>
      <c r="F12" s="12">
        <v>45</v>
      </c>
      <c r="G12" s="13">
        <v>0.1875</v>
      </c>
      <c r="H12" s="14">
        <v>-0.17777777777777781</v>
      </c>
      <c r="I12" s="12">
        <v>50</v>
      </c>
      <c r="J12" s="14">
        <v>-0.26</v>
      </c>
      <c r="K12" s="12">
        <v>354</v>
      </c>
      <c r="L12" s="13">
        <v>0.13975523095144099</v>
      </c>
      <c r="M12" s="12">
        <v>378</v>
      </c>
      <c r="N12" s="13">
        <v>0.12356979405034325</v>
      </c>
      <c r="O12" s="14">
        <v>-6.3492063492063489E-2</v>
      </c>
    </row>
    <row r="13" spans="2:15" ht="14.4" customHeight="1" thickBot="1">
      <c r="B13" s="54"/>
      <c r="C13" s="55" t="s">
        <v>45</v>
      </c>
      <c r="D13" s="17">
        <v>3</v>
      </c>
      <c r="E13" s="18">
        <v>1.1952191235059761E-2</v>
      </c>
      <c r="F13" s="17">
        <v>6</v>
      </c>
      <c r="G13" s="18">
        <v>2.5000000000000001E-2</v>
      </c>
      <c r="H13" s="19">
        <v>-0.5</v>
      </c>
      <c r="I13" s="17">
        <v>12</v>
      </c>
      <c r="J13" s="19">
        <v>-0.75</v>
      </c>
      <c r="K13" s="17">
        <v>142</v>
      </c>
      <c r="L13" s="18">
        <v>5.6060007895775761E-2</v>
      </c>
      <c r="M13" s="17">
        <v>197</v>
      </c>
      <c r="N13" s="18">
        <v>6.4400130761686825E-2</v>
      </c>
      <c r="O13" s="19">
        <v>-0.2791878172588832</v>
      </c>
    </row>
    <row r="14" spans="2:15" ht="14.4" customHeight="1" thickBot="1">
      <c r="B14" s="54"/>
      <c r="C14" s="56" t="s">
        <v>3</v>
      </c>
      <c r="D14" s="12">
        <v>7</v>
      </c>
      <c r="E14" s="13">
        <v>2.7888446215139442E-2</v>
      </c>
      <c r="F14" s="12">
        <v>4</v>
      </c>
      <c r="G14" s="13">
        <v>1.6666666666666666E-2</v>
      </c>
      <c r="H14" s="14">
        <v>0.75</v>
      </c>
      <c r="I14" s="12">
        <v>5</v>
      </c>
      <c r="J14" s="14">
        <v>0.39999999999999991</v>
      </c>
      <c r="K14" s="12">
        <v>73</v>
      </c>
      <c r="L14" s="13">
        <v>2.8819581523884721E-2</v>
      </c>
      <c r="M14" s="12">
        <v>81</v>
      </c>
      <c r="N14" s="13">
        <v>2.6479241582216411E-2</v>
      </c>
      <c r="O14" s="14">
        <v>-9.8765432098765427E-2</v>
      </c>
    </row>
    <row r="15" spans="2:15" ht="14.4" customHeight="1" thickBot="1">
      <c r="B15" s="54"/>
      <c r="C15" s="57" t="s">
        <v>14</v>
      </c>
      <c r="D15" s="17">
        <v>8</v>
      </c>
      <c r="E15" s="18">
        <v>3.1872509960159362E-2</v>
      </c>
      <c r="F15" s="17">
        <v>13</v>
      </c>
      <c r="G15" s="18">
        <v>5.4166666666666669E-2</v>
      </c>
      <c r="H15" s="19">
        <v>-0.38461538461538458</v>
      </c>
      <c r="I15" s="17">
        <v>16</v>
      </c>
      <c r="J15" s="19">
        <v>-0.5</v>
      </c>
      <c r="K15" s="17">
        <v>61</v>
      </c>
      <c r="L15" s="18">
        <v>2.4082116067903673E-2</v>
      </c>
      <c r="M15" s="17">
        <v>77</v>
      </c>
      <c r="N15" s="18">
        <v>2.5171624713958809E-2</v>
      </c>
      <c r="O15" s="19">
        <v>-0.20779220779220775</v>
      </c>
    </row>
    <row r="16" spans="2:15" ht="14.4" customHeight="1" thickBot="1">
      <c r="B16" s="54"/>
      <c r="C16" s="11" t="s">
        <v>70</v>
      </c>
      <c r="D16" s="12">
        <v>5</v>
      </c>
      <c r="E16" s="13">
        <v>1.9920318725099601E-2</v>
      </c>
      <c r="F16" s="12">
        <v>2</v>
      </c>
      <c r="G16" s="13">
        <v>8.3333333333333332E-3</v>
      </c>
      <c r="H16" s="14">
        <v>1.5</v>
      </c>
      <c r="I16" s="12">
        <v>6</v>
      </c>
      <c r="J16" s="14">
        <v>-0.16666666666666663</v>
      </c>
      <c r="K16" s="12">
        <v>49</v>
      </c>
      <c r="L16" s="13">
        <v>1.9344650611922622E-2</v>
      </c>
      <c r="M16" s="12">
        <v>29</v>
      </c>
      <c r="N16" s="13">
        <v>9.4802222948676042E-3</v>
      </c>
      <c r="O16" s="14">
        <v>0.68965517241379315</v>
      </c>
    </row>
    <row r="17" spans="2:15" ht="14.4" customHeight="1" thickBot="1">
      <c r="B17" s="58"/>
      <c r="C17" s="57" t="s">
        <v>37</v>
      </c>
      <c r="D17" s="17">
        <v>19</v>
      </c>
      <c r="E17" s="18">
        <v>7.5697211155378488E-2</v>
      </c>
      <c r="F17" s="17">
        <v>20</v>
      </c>
      <c r="G17" s="18">
        <v>8.3333333333333329E-2</v>
      </c>
      <c r="H17" s="19">
        <v>-5.0000000000000044E-2</v>
      </c>
      <c r="I17" s="17">
        <v>28</v>
      </c>
      <c r="J17" s="19">
        <v>0.10294117647058823</v>
      </c>
      <c r="K17" s="17">
        <v>179</v>
      </c>
      <c r="L17" s="18">
        <v>7.0667193051717328E-2</v>
      </c>
      <c r="M17" s="17">
        <v>185</v>
      </c>
      <c r="N17" s="18">
        <v>6.0477280156914025E-2</v>
      </c>
      <c r="O17" s="19">
        <v>-3.2432432432432434E-2</v>
      </c>
    </row>
    <row r="18" spans="2:15" ht="14.4" customHeight="1" thickBot="1">
      <c r="B18" s="20" t="s">
        <v>5</v>
      </c>
      <c r="C18" s="20" t="s">
        <v>38</v>
      </c>
      <c r="D18" s="21">
        <v>251</v>
      </c>
      <c r="E18" s="22">
        <v>0.99999999999999978</v>
      </c>
      <c r="F18" s="21">
        <v>240</v>
      </c>
      <c r="G18" s="22">
        <v>1</v>
      </c>
      <c r="H18" s="23">
        <v>4.5833333333333393E-2</v>
      </c>
      <c r="I18" s="21">
        <v>272</v>
      </c>
      <c r="J18" s="22">
        <v>-7.7205882352941124E-2</v>
      </c>
      <c r="K18" s="21">
        <v>2533</v>
      </c>
      <c r="L18" s="22">
        <v>0.99999999999999933</v>
      </c>
      <c r="M18" s="21">
        <v>3059</v>
      </c>
      <c r="N18" s="22">
        <v>0.99999999999999967</v>
      </c>
      <c r="O18" s="23">
        <v>-0.17195161817587445</v>
      </c>
    </row>
    <row r="19" spans="2:15" ht="14.4" customHeight="1" thickBot="1">
      <c r="B19" s="53"/>
      <c r="C19" s="11" t="s">
        <v>11</v>
      </c>
      <c r="D19" s="12">
        <v>375</v>
      </c>
      <c r="E19" s="13">
        <v>0.17882689556509299</v>
      </c>
      <c r="F19" s="12">
        <v>385</v>
      </c>
      <c r="G19" s="13">
        <v>0.20946681175190424</v>
      </c>
      <c r="H19" s="14">
        <v>-2.5974025974025983E-2</v>
      </c>
      <c r="I19" s="12">
        <v>630</v>
      </c>
      <c r="J19" s="14">
        <v>-0.40476190476190477</v>
      </c>
      <c r="K19" s="12">
        <v>5422</v>
      </c>
      <c r="L19" s="13">
        <v>0.21943421425391557</v>
      </c>
      <c r="M19" s="12">
        <v>4811</v>
      </c>
      <c r="N19" s="13">
        <v>0.21173312208432357</v>
      </c>
      <c r="O19" s="14">
        <v>0.12700062357098307</v>
      </c>
    </row>
    <row r="20" spans="2:15" ht="14.4" customHeight="1" thickBot="1">
      <c r="B20" s="54"/>
      <c r="C20" s="16" t="s">
        <v>13</v>
      </c>
      <c r="D20" s="17">
        <v>439</v>
      </c>
      <c r="E20" s="18">
        <v>0.20934668574153553</v>
      </c>
      <c r="F20" s="17">
        <v>401</v>
      </c>
      <c r="G20" s="18">
        <v>0.21817192600652885</v>
      </c>
      <c r="H20" s="19">
        <v>9.4763092269326776E-2</v>
      </c>
      <c r="I20" s="17">
        <v>647</v>
      </c>
      <c r="J20" s="19">
        <v>-0.32148377125193195</v>
      </c>
      <c r="K20" s="17">
        <v>5372</v>
      </c>
      <c r="L20" s="18">
        <v>0.21741066008337043</v>
      </c>
      <c r="M20" s="17">
        <v>5307</v>
      </c>
      <c r="N20" s="18">
        <v>0.23356218642725113</v>
      </c>
      <c r="O20" s="19">
        <v>1.2247974373468917E-2</v>
      </c>
    </row>
    <row r="21" spans="2:15" ht="14.4" customHeight="1" thickBot="1">
      <c r="B21" s="54"/>
      <c r="C21" s="11" t="s">
        <v>3</v>
      </c>
      <c r="D21" s="12">
        <v>293</v>
      </c>
      <c r="E21" s="13">
        <v>0.139723414401526</v>
      </c>
      <c r="F21" s="12">
        <v>278</v>
      </c>
      <c r="G21" s="13">
        <v>0.15125136017410229</v>
      </c>
      <c r="H21" s="14">
        <v>5.3956834532374209E-2</v>
      </c>
      <c r="I21" s="12">
        <v>471</v>
      </c>
      <c r="J21" s="14">
        <v>-0.37791932059447986</v>
      </c>
      <c r="K21" s="12">
        <v>4023</v>
      </c>
      <c r="L21" s="13">
        <v>0.16281516856206241</v>
      </c>
      <c r="M21" s="12">
        <v>3290</v>
      </c>
      <c r="N21" s="13">
        <v>0.14479359211337031</v>
      </c>
      <c r="O21" s="14">
        <v>0.22279635258358654</v>
      </c>
    </row>
    <row r="22" spans="2:15" ht="14.4" customHeight="1" thickBot="1">
      <c r="B22" s="54"/>
      <c r="C22" s="55" t="s">
        <v>4</v>
      </c>
      <c r="D22" s="17">
        <v>415</v>
      </c>
      <c r="E22" s="18">
        <v>0.19790176442536958</v>
      </c>
      <c r="F22" s="17">
        <v>316</v>
      </c>
      <c r="G22" s="18">
        <v>0.17192600652883569</v>
      </c>
      <c r="H22" s="19">
        <v>0.31329113924050622</v>
      </c>
      <c r="I22" s="17">
        <v>489</v>
      </c>
      <c r="J22" s="19">
        <v>-0.15132924335378328</v>
      </c>
      <c r="K22" s="17">
        <v>4002</v>
      </c>
      <c r="L22" s="18">
        <v>0.16196527581043343</v>
      </c>
      <c r="M22" s="17">
        <v>3866</v>
      </c>
      <c r="N22" s="18">
        <v>0.17014347328580232</v>
      </c>
      <c r="O22" s="19">
        <v>3.5178479048111777E-2</v>
      </c>
    </row>
    <row r="23" spans="2:15" ht="14.4" customHeight="1" thickBot="1">
      <c r="B23" s="54"/>
      <c r="C23" s="56" t="s">
        <v>12</v>
      </c>
      <c r="D23" s="12">
        <v>408</v>
      </c>
      <c r="E23" s="13">
        <v>0.19456366237482117</v>
      </c>
      <c r="F23" s="12">
        <v>279</v>
      </c>
      <c r="G23" s="13">
        <v>0.15179542981501631</v>
      </c>
      <c r="H23" s="14">
        <v>0.4623655913978495</v>
      </c>
      <c r="I23" s="12">
        <v>472</v>
      </c>
      <c r="J23" s="14">
        <v>-0.13559322033898302</v>
      </c>
      <c r="K23" s="12">
        <v>3531</v>
      </c>
      <c r="L23" s="13">
        <v>0.14290339552389816</v>
      </c>
      <c r="M23" s="12">
        <v>3332</v>
      </c>
      <c r="N23" s="13">
        <v>0.14664202094886014</v>
      </c>
      <c r="O23" s="14">
        <v>5.9723889555822307E-2</v>
      </c>
    </row>
    <row r="24" spans="2:15" ht="14.4" customHeight="1" thickBot="1">
      <c r="B24" s="54"/>
      <c r="C24" s="57" t="s">
        <v>14</v>
      </c>
      <c r="D24" s="17">
        <v>106</v>
      </c>
      <c r="E24" s="18">
        <v>5.0548402479732954E-2</v>
      </c>
      <c r="F24" s="17">
        <v>108</v>
      </c>
      <c r="G24" s="18">
        <v>5.8759521218715999E-2</v>
      </c>
      <c r="H24" s="19">
        <v>-1.851851851851849E-2</v>
      </c>
      <c r="I24" s="17">
        <v>145</v>
      </c>
      <c r="J24" s="19">
        <v>-0.26896551724137929</v>
      </c>
      <c r="K24" s="17">
        <v>1619</v>
      </c>
      <c r="L24" s="18">
        <v>6.5522684042251811E-2</v>
      </c>
      <c r="M24" s="17">
        <v>1048</v>
      </c>
      <c r="N24" s="18">
        <v>4.612270046650823E-2</v>
      </c>
      <c r="O24" s="19">
        <v>0.54484732824427473</v>
      </c>
    </row>
    <row r="25" spans="2:15" ht="14.4" customHeight="1" thickBot="1">
      <c r="B25" s="54"/>
      <c r="C25" s="11" t="s">
        <v>15</v>
      </c>
      <c r="D25" s="12">
        <v>29</v>
      </c>
      <c r="E25" s="13">
        <v>1.3829279923700524E-2</v>
      </c>
      <c r="F25" s="12">
        <v>44</v>
      </c>
      <c r="G25" s="13">
        <v>2.3939064200217627E-2</v>
      </c>
      <c r="H25" s="14">
        <v>-0.34090909090909094</v>
      </c>
      <c r="I25" s="12">
        <v>22</v>
      </c>
      <c r="J25" s="14">
        <v>0.31818181818181812</v>
      </c>
      <c r="K25" s="12">
        <v>429</v>
      </c>
      <c r="L25" s="13">
        <v>1.7362094783277347E-2</v>
      </c>
      <c r="M25" s="12">
        <v>792</v>
      </c>
      <c r="N25" s="13">
        <v>3.4856086612094009E-2</v>
      </c>
      <c r="O25" s="14">
        <v>-0.45833333333333337</v>
      </c>
    </row>
    <row r="26" spans="2:15" ht="14.4" customHeight="1" thickBot="1">
      <c r="B26" s="54"/>
      <c r="C26" s="57" t="s">
        <v>63</v>
      </c>
      <c r="D26" s="17">
        <v>32</v>
      </c>
      <c r="E26" s="18">
        <v>1.5259895088221268E-2</v>
      </c>
      <c r="F26" s="17">
        <v>27</v>
      </c>
      <c r="G26" s="18">
        <v>1.4689880304679E-2</v>
      </c>
      <c r="H26" s="19">
        <v>0.18518518518518512</v>
      </c>
      <c r="I26" s="17">
        <v>38</v>
      </c>
      <c r="J26" s="19">
        <v>-0.15789473684210531</v>
      </c>
      <c r="K26" s="17">
        <v>298</v>
      </c>
      <c r="L26" s="18">
        <v>1.2060382856449068E-2</v>
      </c>
      <c r="M26" s="17">
        <v>243</v>
      </c>
      <c r="N26" s="18">
        <v>1.0694481119619752E-2</v>
      </c>
      <c r="O26" s="19">
        <v>0.22633744855967075</v>
      </c>
    </row>
    <row r="27" spans="2:15" ht="14.4" customHeight="1" thickBot="1">
      <c r="B27" s="58"/>
      <c r="C27" s="11" t="s">
        <v>37</v>
      </c>
      <c r="D27" s="12">
        <v>0</v>
      </c>
      <c r="E27" s="13">
        <v>0</v>
      </c>
      <c r="F27" s="12">
        <v>0</v>
      </c>
      <c r="G27" s="13">
        <v>0</v>
      </c>
      <c r="H27" s="14"/>
      <c r="I27" s="12">
        <v>0</v>
      </c>
      <c r="J27" s="14"/>
      <c r="K27" s="12">
        <v>13</v>
      </c>
      <c r="L27" s="13">
        <v>5.261240843417378E-4</v>
      </c>
      <c r="M27" s="12">
        <v>33</v>
      </c>
      <c r="N27" s="13">
        <v>1.4523369421705838E-3</v>
      </c>
      <c r="O27" s="14">
        <v>-0.60606060606060608</v>
      </c>
    </row>
    <row r="28" spans="2:15" ht="14.4" customHeight="1" thickBot="1">
      <c r="B28" s="20" t="s">
        <v>6</v>
      </c>
      <c r="C28" s="20" t="s">
        <v>38</v>
      </c>
      <c r="D28" s="21">
        <v>2097</v>
      </c>
      <c r="E28" s="22">
        <v>0.99999999999999989</v>
      </c>
      <c r="F28" s="21">
        <v>1838</v>
      </c>
      <c r="G28" s="22">
        <v>1</v>
      </c>
      <c r="H28" s="23">
        <v>0.14091403699673566</v>
      </c>
      <c r="I28" s="21">
        <v>2914</v>
      </c>
      <c r="J28" s="22">
        <v>-0.28037062457103634</v>
      </c>
      <c r="K28" s="21">
        <v>24709</v>
      </c>
      <c r="L28" s="22">
        <v>0.99999999999999967</v>
      </c>
      <c r="M28" s="21">
        <v>22722</v>
      </c>
      <c r="N28" s="22">
        <v>1.0000000000000002</v>
      </c>
      <c r="O28" s="23">
        <v>8.7448288002816676E-2</v>
      </c>
    </row>
    <row r="29" spans="2:15" ht="14.4" customHeight="1" thickBot="1">
      <c r="B29" s="20" t="s">
        <v>52</v>
      </c>
      <c r="C29" s="20" t="s">
        <v>38</v>
      </c>
      <c r="D29" s="21">
        <v>6</v>
      </c>
      <c r="E29" s="22">
        <v>1</v>
      </c>
      <c r="F29" s="21">
        <v>1</v>
      </c>
      <c r="G29" s="22">
        <v>1</v>
      </c>
      <c r="H29" s="23">
        <v>5</v>
      </c>
      <c r="I29" s="21">
        <v>3</v>
      </c>
      <c r="J29" s="22">
        <v>1</v>
      </c>
      <c r="K29" s="21">
        <v>27</v>
      </c>
      <c r="L29" s="22">
        <v>1</v>
      </c>
      <c r="M29" s="21">
        <v>9</v>
      </c>
      <c r="N29" s="22">
        <v>1</v>
      </c>
      <c r="O29" s="23">
        <v>2</v>
      </c>
    </row>
    <row r="30" spans="2:15" ht="14.4" customHeight="1" thickBot="1">
      <c r="B30" s="93"/>
      <c r="C30" s="94" t="s">
        <v>38</v>
      </c>
      <c r="D30" s="24">
        <v>2354</v>
      </c>
      <c r="E30" s="25">
        <v>1</v>
      </c>
      <c r="F30" s="24">
        <v>2079</v>
      </c>
      <c r="G30" s="25">
        <v>1</v>
      </c>
      <c r="H30" s="26">
        <v>0.13227513227513232</v>
      </c>
      <c r="I30" s="24">
        <v>3189</v>
      </c>
      <c r="J30" s="26">
        <v>-0.26183756663530888</v>
      </c>
      <c r="K30" s="24">
        <v>27269</v>
      </c>
      <c r="L30" s="25">
        <v>1</v>
      </c>
      <c r="M30" s="24">
        <v>25790</v>
      </c>
      <c r="N30" s="25">
        <v>1</v>
      </c>
      <c r="O30" s="26">
        <v>5.7347809228383007E-2</v>
      </c>
    </row>
    <row r="31" spans="2:15" ht="14.4" customHeight="1">
      <c r="B31" s="70" t="s">
        <v>65</v>
      </c>
      <c r="C31" s="27"/>
      <c r="D31" s="1"/>
      <c r="E31" s="1"/>
      <c r="F31" s="1"/>
      <c r="G31" s="1"/>
    </row>
    <row r="32" spans="2:15">
      <c r="B32" s="71" t="s">
        <v>66</v>
      </c>
      <c r="C32" s="1"/>
      <c r="D32" s="1"/>
      <c r="E32" s="1"/>
      <c r="F32" s="1"/>
      <c r="G32" s="1"/>
    </row>
    <row r="34" spans="2:15">
      <c r="B34" s="84" t="s">
        <v>43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</row>
    <row r="35" spans="2:15" ht="14.5" thickBot="1">
      <c r="B35" s="112" t="s">
        <v>44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</row>
    <row r="36" spans="2:15">
      <c r="B36" s="107" t="s">
        <v>29</v>
      </c>
      <c r="C36" s="109" t="s">
        <v>1</v>
      </c>
      <c r="D36" s="111" t="s">
        <v>100</v>
      </c>
      <c r="E36" s="89"/>
      <c r="F36" s="89"/>
      <c r="G36" s="89"/>
      <c r="H36" s="79"/>
      <c r="I36" s="78" t="s">
        <v>90</v>
      </c>
      <c r="J36" s="79"/>
      <c r="K36" s="78" t="s">
        <v>102</v>
      </c>
      <c r="L36" s="89"/>
      <c r="M36" s="89"/>
      <c r="N36" s="89"/>
      <c r="O36" s="90"/>
    </row>
    <row r="37" spans="2:15" ht="14.5" thickBot="1">
      <c r="B37" s="108"/>
      <c r="C37" s="110"/>
      <c r="D37" s="91" t="s">
        <v>101</v>
      </c>
      <c r="E37" s="87"/>
      <c r="F37" s="87"/>
      <c r="G37" s="87"/>
      <c r="H37" s="92"/>
      <c r="I37" s="86" t="s">
        <v>91</v>
      </c>
      <c r="J37" s="92"/>
      <c r="K37" s="86" t="s">
        <v>103</v>
      </c>
      <c r="L37" s="87"/>
      <c r="M37" s="87"/>
      <c r="N37" s="87"/>
      <c r="O37" s="88"/>
    </row>
    <row r="38" spans="2:15" ht="14" customHeight="1">
      <c r="B38" s="108"/>
      <c r="C38" s="110"/>
      <c r="D38" s="80">
        <v>2025</v>
      </c>
      <c r="E38" s="81"/>
      <c r="F38" s="80">
        <v>2024</v>
      </c>
      <c r="G38" s="81"/>
      <c r="H38" s="97" t="s">
        <v>30</v>
      </c>
      <c r="I38" s="76">
        <v>2024</v>
      </c>
      <c r="J38" s="76" t="s">
        <v>104</v>
      </c>
      <c r="K38" s="80">
        <v>2025</v>
      </c>
      <c r="L38" s="81"/>
      <c r="M38" s="80">
        <v>2024</v>
      </c>
      <c r="N38" s="81"/>
      <c r="O38" s="97" t="s">
        <v>30</v>
      </c>
    </row>
    <row r="39" spans="2:15" ht="14.5" thickBot="1">
      <c r="B39" s="99" t="s">
        <v>29</v>
      </c>
      <c r="C39" s="101" t="s">
        <v>32</v>
      </c>
      <c r="D39" s="82"/>
      <c r="E39" s="83"/>
      <c r="F39" s="82"/>
      <c r="G39" s="83"/>
      <c r="H39" s="98"/>
      <c r="I39" s="77"/>
      <c r="J39" s="77"/>
      <c r="K39" s="82"/>
      <c r="L39" s="83"/>
      <c r="M39" s="82"/>
      <c r="N39" s="83"/>
      <c r="O39" s="98"/>
    </row>
    <row r="40" spans="2:15" ht="14" customHeight="1">
      <c r="B40" s="99"/>
      <c r="C40" s="101"/>
      <c r="D40" s="4" t="s">
        <v>33</v>
      </c>
      <c r="E40" s="5" t="s">
        <v>2</v>
      </c>
      <c r="F40" s="4" t="s">
        <v>33</v>
      </c>
      <c r="G40" s="5" t="s">
        <v>2</v>
      </c>
      <c r="H40" s="103" t="s">
        <v>34</v>
      </c>
      <c r="I40" s="6" t="s">
        <v>33</v>
      </c>
      <c r="J40" s="105" t="s">
        <v>105</v>
      </c>
      <c r="K40" s="4" t="s">
        <v>33</v>
      </c>
      <c r="L40" s="5" t="s">
        <v>2</v>
      </c>
      <c r="M40" s="4" t="s">
        <v>33</v>
      </c>
      <c r="N40" s="5" t="s">
        <v>2</v>
      </c>
      <c r="O40" s="103" t="s">
        <v>34</v>
      </c>
    </row>
    <row r="41" spans="2:15" ht="26.5" thickBot="1">
      <c r="B41" s="100"/>
      <c r="C41" s="102"/>
      <c r="D41" s="7" t="s">
        <v>35</v>
      </c>
      <c r="E41" s="8" t="s">
        <v>36</v>
      </c>
      <c r="F41" s="7" t="s">
        <v>35</v>
      </c>
      <c r="G41" s="8" t="s">
        <v>36</v>
      </c>
      <c r="H41" s="104"/>
      <c r="I41" s="9" t="s">
        <v>35</v>
      </c>
      <c r="J41" s="106"/>
      <c r="K41" s="7" t="s">
        <v>35</v>
      </c>
      <c r="L41" s="8" t="s">
        <v>36</v>
      </c>
      <c r="M41" s="7" t="s">
        <v>35</v>
      </c>
      <c r="N41" s="8" t="s">
        <v>36</v>
      </c>
      <c r="O41" s="104"/>
    </row>
    <row r="42" spans="2:15" ht="14.5" thickBot="1">
      <c r="B42" s="59"/>
      <c r="C42" s="11" t="s">
        <v>15</v>
      </c>
      <c r="D42" s="12"/>
      <c r="E42" s="13"/>
      <c r="F42" s="12">
        <v>1</v>
      </c>
      <c r="G42" s="13">
        <v>1</v>
      </c>
      <c r="H42" s="14"/>
      <c r="I42" s="12"/>
      <c r="J42" s="14"/>
      <c r="K42" s="12">
        <v>3</v>
      </c>
      <c r="L42" s="13">
        <v>1</v>
      </c>
      <c r="M42" s="12">
        <v>2</v>
      </c>
      <c r="N42" s="13">
        <v>0.66666666666666663</v>
      </c>
      <c r="O42" s="14">
        <v>0.5</v>
      </c>
    </row>
    <row r="43" spans="2:15" ht="14.5" thickBot="1">
      <c r="B43" s="59"/>
      <c r="C43" s="66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12">
        <v>0</v>
      </c>
      <c r="L43" s="13">
        <v>0</v>
      </c>
      <c r="M43" s="12">
        <v>1</v>
      </c>
      <c r="N43" s="13">
        <v>0.33333333333333331</v>
      </c>
      <c r="O43" s="14">
        <v>-1</v>
      </c>
    </row>
    <row r="44" spans="2:15" ht="14.5" thickBot="1">
      <c r="B44" s="20" t="s">
        <v>5</v>
      </c>
      <c r="C44" s="20" t="s">
        <v>38</v>
      </c>
      <c r="D44" s="21">
        <v>0</v>
      </c>
      <c r="E44" s="22">
        <v>0</v>
      </c>
      <c r="F44" s="21">
        <v>1</v>
      </c>
      <c r="G44" s="22">
        <v>1</v>
      </c>
      <c r="H44" s="23">
        <v>-1</v>
      </c>
      <c r="I44" s="21">
        <v>0</v>
      </c>
      <c r="J44" s="22">
        <v>0</v>
      </c>
      <c r="K44" s="21">
        <v>3</v>
      </c>
      <c r="L44" s="22">
        <v>1</v>
      </c>
      <c r="M44" s="21">
        <v>3</v>
      </c>
      <c r="N44" s="22">
        <v>1</v>
      </c>
      <c r="O44" s="23">
        <v>0</v>
      </c>
    </row>
    <row r="45" spans="2:15" ht="14.5" thickBot="1">
      <c r="B45" s="53"/>
      <c r="C45" s="11" t="s">
        <v>11</v>
      </c>
      <c r="D45" s="12">
        <v>268</v>
      </c>
      <c r="E45" s="13">
        <v>0.16625310173697269</v>
      </c>
      <c r="F45" s="12">
        <v>294</v>
      </c>
      <c r="G45" s="13">
        <v>0.21350762527233116</v>
      </c>
      <c r="H45" s="14">
        <v>-8.8435374149659851E-2</v>
      </c>
      <c r="I45" s="12">
        <v>503</v>
      </c>
      <c r="J45" s="14">
        <v>-0.46719681908548705</v>
      </c>
      <c r="K45" s="12">
        <v>4463</v>
      </c>
      <c r="L45" s="13">
        <v>0.22622668288726683</v>
      </c>
      <c r="M45" s="12">
        <v>3926</v>
      </c>
      <c r="N45" s="13">
        <v>0.21869429590017825</v>
      </c>
      <c r="O45" s="14">
        <v>0.13678043810494134</v>
      </c>
    </row>
    <row r="46" spans="2:15" ht="14.5" thickBot="1">
      <c r="B46" s="54"/>
      <c r="C46" s="16" t="s">
        <v>13</v>
      </c>
      <c r="D46" s="17">
        <v>322</v>
      </c>
      <c r="E46" s="18">
        <v>0.19975186104218362</v>
      </c>
      <c r="F46" s="17">
        <v>271</v>
      </c>
      <c r="G46" s="18">
        <v>0.19680464778503995</v>
      </c>
      <c r="H46" s="19">
        <v>0.18819188191881908</v>
      </c>
      <c r="I46" s="17">
        <v>526</v>
      </c>
      <c r="J46" s="19">
        <v>-0.38783269961977185</v>
      </c>
      <c r="K46" s="17">
        <v>4306</v>
      </c>
      <c r="L46" s="18">
        <v>0.21826845093268452</v>
      </c>
      <c r="M46" s="17">
        <v>4308</v>
      </c>
      <c r="N46" s="18">
        <v>0.23997326203208555</v>
      </c>
      <c r="O46" s="19">
        <v>-4.6425255338899962E-4</v>
      </c>
    </row>
    <row r="47" spans="2:15" ht="14.5" thickBot="1">
      <c r="B47" s="54"/>
      <c r="C47" s="11" t="s">
        <v>3</v>
      </c>
      <c r="D47" s="12">
        <v>244</v>
      </c>
      <c r="E47" s="13">
        <v>0.15136476426799009</v>
      </c>
      <c r="F47" s="12">
        <v>224</v>
      </c>
      <c r="G47" s="13">
        <v>0.16267247639796659</v>
      </c>
      <c r="H47" s="14">
        <v>8.9285714285714191E-2</v>
      </c>
      <c r="I47" s="12">
        <v>400</v>
      </c>
      <c r="J47" s="14">
        <v>-0.39</v>
      </c>
      <c r="K47" s="12">
        <v>3460</v>
      </c>
      <c r="L47" s="13">
        <v>0.17538523925385238</v>
      </c>
      <c r="M47" s="12">
        <v>2808</v>
      </c>
      <c r="N47" s="13">
        <v>0.15641711229946523</v>
      </c>
      <c r="O47" s="14">
        <v>0.23219373219373218</v>
      </c>
    </row>
    <row r="48" spans="2:15" ht="14.5" thickBot="1">
      <c r="B48" s="54"/>
      <c r="C48" s="55" t="s">
        <v>4</v>
      </c>
      <c r="D48" s="17">
        <v>311</v>
      </c>
      <c r="E48" s="18">
        <v>0.19292803970223324</v>
      </c>
      <c r="F48" s="17">
        <v>230</v>
      </c>
      <c r="G48" s="18">
        <v>0.16702977487291212</v>
      </c>
      <c r="H48" s="19">
        <v>0.35217391304347823</v>
      </c>
      <c r="I48" s="17">
        <v>373</v>
      </c>
      <c r="J48" s="19">
        <v>-0.16621983914209115</v>
      </c>
      <c r="K48" s="17">
        <v>2993</v>
      </c>
      <c r="L48" s="18">
        <v>0.151713300892133</v>
      </c>
      <c r="M48" s="17">
        <v>2844</v>
      </c>
      <c r="N48" s="18">
        <v>0.15842245989304812</v>
      </c>
      <c r="O48" s="19">
        <v>5.2390998593530247E-2</v>
      </c>
    </row>
    <row r="49" spans="2:15" ht="14.5" thickBot="1">
      <c r="B49" s="54"/>
      <c r="C49" s="56" t="s">
        <v>12</v>
      </c>
      <c r="D49" s="12">
        <v>345</v>
      </c>
      <c r="E49" s="13">
        <v>0.2140198511166253</v>
      </c>
      <c r="F49" s="12">
        <v>235</v>
      </c>
      <c r="G49" s="13">
        <v>0.17066085693536673</v>
      </c>
      <c r="H49" s="14">
        <v>0.46808510638297873</v>
      </c>
      <c r="I49" s="12">
        <v>389</v>
      </c>
      <c r="J49" s="14">
        <v>-0.11311053984575836</v>
      </c>
      <c r="K49" s="12">
        <v>2667</v>
      </c>
      <c r="L49" s="13">
        <v>0.13518856447688565</v>
      </c>
      <c r="M49" s="12">
        <v>2414</v>
      </c>
      <c r="N49" s="13">
        <v>0.13446969696969696</v>
      </c>
      <c r="O49" s="14">
        <v>0.10480530240265118</v>
      </c>
    </row>
    <row r="50" spans="2:15" ht="14.5" thickBot="1">
      <c r="B50" s="54"/>
      <c r="C50" s="57" t="s">
        <v>14</v>
      </c>
      <c r="D50" s="17">
        <v>76</v>
      </c>
      <c r="E50" s="18">
        <v>4.7146401985111663E-2</v>
      </c>
      <c r="F50" s="17">
        <v>62</v>
      </c>
      <c r="G50" s="18">
        <v>4.5025417574437183E-2</v>
      </c>
      <c r="H50" s="19">
        <v>0.22580645161290325</v>
      </c>
      <c r="I50" s="17">
        <v>120</v>
      </c>
      <c r="J50" s="19">
        <v>-0.3666666666666667</v>
      </c>
      <c r="K50" s="17">
        <v>1256</v>
      </c>
      <c r="L50" s="18">
        <v>6.3665855636658553E-2</v>
      </c>
      <c r="M50" s="17">
        <v>766</v>
      </c>
      <c r="N50" s="18">
        <v>4.2669340463458112E-2</v>
      </c>
      <c r="O50" s="19">
        <v>0.63968668407310703</v>
      </c>
    </row>
    <row r="51" spans="2:15" ht="14.5" thickBot="1">
      <c r="B51" s="54"/>
      <c r="C51" s="11" t="s">
        <v>63</v>
      </c>
      <c r="D51" s="12">
        <v>29</v>
      </c>
      <c r="E51" s="13">
        <v>1.7990074441687345E-2</v>
      </c>
      <c r="F51" s="12">
        <v>27</v>
      </c>
      <c r="G51" s="13">
        <v>1.9607843137254902E-2</v>
      </c>
      <c r="H51" s="14">
        <v>7.4074074074074181E-2</v>
      </c>
      <c r="I51" s="12">
        <v>36</v>
      </c>
      <c r="J51" s="14">
        <v>-0.19444444444444442</v>
      </c>
      <c r="K51" s="12">
        <v>288</v>
      </c>
      <c r="L51" s="13">
        <v>1.4598540145985401E-2</v>
      </c>
      <c r="M51" s="12">
        <v>240</v>
      </c>
      <c r="N51" s="13">
        <v>1.3368983957219251E-2</v>
      </c>
      <c r="O51" s="14">
        <v>0.19999999999999996</v>
      </c>
    </row>
    <row r="52" spans="2:15" ht="14.5" thickBot="1">
      <c r="B52" s="54"/>
      <c r="C52" s="57" t="s">
        <v>15</v>
      </c>
      <c r="D52" s="17">
        <v>16</v>
      </c>
      <c r="E52" s="18">
        <v>9.9255583126550868E-3</v>
      </c>
      <c r="F52" s="17">
        <v>33</v>
      </c>
      <c r="G52" s="18">
        <v>2.3965141612200435E-2</v>
      </c>
      <c r="H52" s="19">
        <v>-0.51515151515151514</v>
      </c>
      <c r="I52" s="17">
        <v>13</v>
      </c>
      <c r="J52" s="19">
        <v>0.23076923076923084</v>
      </c>
      <c r="K52" s="17">
        <v>273</v>
      </c>
      <c r="L52" s="18">
        <v>1.3838199513381996E-2</v>
      </c>
      <c r="M52" s="17">
        <v>635</v>
      </c>
      <c r="N52" s="18">
        <v>3.5372103386809267E-2</v>
      </c>
      <c r="O52" s="19">
        <v>-0.57007874015748028</v>
      </c>
    </row>
    <row r="53" spans="2:15" ht="14.5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6</v>
      </c>
      <c r="C54" s="20" t="s">
        <v>38</v>
      </c>
      <c r="D54" s="21">
        <v>1611</v>
      </c>
      <c r="E54" s="22">
        <v>0.99937965260545891</v>
      </c>
      <c r="F54" s="21">
        <v>1376</v>
      </c>
      <c r="G54" s="22">
        <v>0.99927378358750918</v>
      </c>
      <c r="H54" s="23">
        <v>0.17078488372093026</v>
      </c>
      <c r="I54" s="21">
        <v>2360</v>
      </c>
      <c r="J54" s="22">
        <v>-0.31737288135593222</v>
      </c>
      <c r="K54" s="21">
        <v>19706</v>
      </c>
      <c r="L54" s="22">
        <v>0.99888483373884818</v>
      </c>
      <c r="M54" s="21">
        <v>17941</v>
      </c>
      <c r="N54" s="22">
        <v>0.9993872549019609</v>
      </c>
      <c r="O54" s="23">
        <v>9.8378016832952442E-2</v>
      </c>
    </row>
    <row r="55" spans="2:15" ht="14.5" thickBot="1">
      <c r="B55" s="20" t="s">
        <v>52</v>
      </c>
      <c r="C55" s="64" t="s">
        <v>38</v>
      </c>
      <c r="D55" s="21">
        <v>1</v>
      </c>
      <c r="E55" s="22">
        <v>1</v>
      </c>
      <c r="F55" s="21">
        <v>0</v>
      </c>
      <c r="G55" s="22">
        <v>1</v>
      </c>
      <c r="H55" s="23"/>
      <c r="I55" s="21">
        <v>2</v>
      </c>
      <c r="J55" s="22">
        <v>-0.5</v>
      </c>
      <c r="K55" s="21">
        <v>19</v>
      </c>
      <c r="L55" s="22">
        <v>1</v>
      </c>
      <c r="M55" s="21">
        <v>8</v>
      </c>
      <c r="N55" s="22">
        <v>1</v>
      </c>
      <c r="O55" s="23">
        <v>1.375</v>
      </c>
    </row>
    <row r="56" spans="2:15" ht="14.5" thickBot="1">
      <c r="B56" s="113" t="s">
        <v>38</v>
      </c>
      <c r="C56" s="114" t="s">
        <v>38</v>
      </c>
      <c r="D56" s="24">
        <v>1612</v>
      </c>
      <c r="E56" s="25">
        <v>1</v>
      </c>
      <c r="F56" s="24">
        <v>1377</v>
      </c>
      <c r="G56" s="25">
        <v>1</v>
      </c>
      <c r="H56" s="26">
        <v>0.1706608569353667</v>
      </c>
      <c r="I56" s="24">
        <v>2362</v>
      </c>
      <c r="J56" s="26">
        <v>-0.31752751905165111</v>
      </c>
      <c r="K56" s="24">
        <v>19728</v>
      </c>
      <c r="L56" s="25">
        <v>1</v>
      </c>
      <c r="M56" s="24">
        <v>17952</v>
      </c>
      <c r="N56" s="25">
        <v>1</v>
      </c>
      <c r="O56" s="26">
        <v>9.8930481283422411E-2</v>
      </c>
    </row>
    <row r="57" spans="2:15">
      <c r="B57" s="60" t="s">
        <v>47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2:1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2:15">
      <c r="B59" s="84" t="s">
        <v>50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</row>
    <row r="60" spans="2:15" ht="14.5" thickBot="1">
      <c r="B60" s="112" t="s">
        <v>51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</row>
    <row r="61" spans="2:15">
      <c r="B61" s="107" t="s">
        <v>29</v>
      </c>
      <c r="C61" s="109" t="s">
        <v>1</v>
      </c>
      <c r="D61" s="111" t="s">
        <v>100</v>
      </c>
      <c r="E61" s="89"/>
      <c r="F61" s="89"/>
      <c r="G61" s="89"/>
      <c r="H61" s="79"/>
      <c r="I61" s="78" t="s">
        <v>90</v>
      </c>
      <c r="J61" s="79"/>
      <c r="K61" s="78" t="s">
        <v>102</v>
      </c>
      <c r="L61" s="89"/>
      <c r="M61" s="89"/>
      <c r="N61" s="89"/>
      <c r="O61" s="90"/>
    </row>
    <row r="62" spans="2:15" ht="14.5" thickBot="1">
      <c r="B62" s="108"/>
      <c r="C62" s="110"/>
      <c r="D62" s="91" t="s">
        <v>101</v>
      </c>
      <c r="E62" s="87"/>
      <c r="F62" s="87"/>
      <c r="G62" s="87"/>
      <c r="H62" s="92"/>
      <c r="I62" s="86" t="s">
        <v>91</v>
      </c>
      <c r="J62" s="92"/>
      <c r="K62" s="86" t="s">
        <v>103</v>
      </c>
      <c r="L62" s="87"/>
      <c r="M62" s="87"/>
      <c r="N62" s="87"/>
      <c r="O62" s="88"/>
    </row>
    <row r="63" spans="2:15" ht="15" customHeight="1">
      <c r="B63" s="108"/>
      <c r="C63" s="110"/>
      <c r="D63" s="80">
        <v>2025</v>
      </c>
      <c r="E63" s="81"/>
      <c r="F63" s="80">
        <v>2024</v>
      </c>
      <c r="G63" s="81"/>
      <c r="H63" s="97" t="s">
        <v>30</v>
      </c>
      <c r="I63" s="76">
        <v>2024</v>
      </c>
      <c r="J63" s="76" t="s">
        <v>104</v>
      </c>
      <c r="K63" s="80">
        <v>2025</v>
      </c>
      <c r="L63" s="81"/>
      <c r="M63" s="80">
        <v>2024</v>
      </c>
      <c r="N63" s="81"/>
      <c r="O63" s="97" t="s">
        <v>30</v>
      </c>
    </row>
    <row r="64" spans="2:15" ht="14.4" customHeight="1" thickBot="1">
      <c r="B64" s="99" t="s">
        <v>29</v>
      </c>
      <c r="C64" s="101" t="s">
        <v>32</v>
      </c>
      <c r="D64" s="82"/>
      <c r="E64" s="83"/>
      <c r="F64" s="82"/>
      <c r="G64" s="83"/>
      <c r="H64" s="98"/>
      <c r="I64" s="77"/>
      <c r="J64" s="77"/>
      <c r="K64" s="82"/>
      <c r="L64" s="83"/>
      <c r="M64" s="82"/>
      <c r="N64" s="83"/>
      <c r="O64" s="98"/>
    </row>
    <row r="65" spans="2:15" ht="15" customHeight="1">
      <c r="B65" s="99"/>
      <c r="C65" s="101"/>
      <c r="D65" s="4" t="s">
        <v>33</v>
      </c>
      <c r="E65" s="5" t="s">
        <v>2</v>
      </c>
      <c r="F65" s="4" t="s">
        <v>33</v>
      </c>
      <c r="G65" s="5" t="s">
        <v>2</v>
      </c>
      <c r="H65" s="103" t="s">
        <v>34</v>
      </c>
      <c r="I65" s="6" t="s">
        <v>33</v>
      </c>
      <c r="J65" s="105" t="s">
        <v>105</v>
      </c>
      <c r="K65" s="4" t="s">
        <v>33</v>
      </c>
      <c r="L65" s="5" t="s">
        <v>2</v>
      </c>
      <c r="M65" s="4" t="s">
        <v>33</v>
      </c>
      <c r="N65" s="5" t="s">
        <v>2</v>
      </c>
      <c r="O65" s="103" t="s">
        <v>34</v>
      </c>
    </row>
    <row r="66" spans="2:15" ht="14.25" customHeight="1" thickBot="1">
      <c r="B66" s="100"/>
      <c r="C66" s="102"/>
      <c r="D66" s="7" t="s">
        <v>35</v>
      </c>
      <c r="E66" s="8" t="s">
        <v>36</v>
      </c>
      <c r="F66" s="7" t="s">
        <v>35</v>
      </c>
      <c r="G66" s="8" t="s">
        <v>36</v>
      </c>
      <c r="H66" s="104"/>
      <c r="I66" s="9" t="s">
        <v>35</v>
      </c>
      <c r="J66" s="106"/>
      <c r="K66" s="7" t="s">
        <v>35</v>
      </c>
      <c r="L66" s="8" t="s">
        <v>36</v>
      </c>
      <c r="M66" s="7" t="s">
        <v>35</v>
      </c>
      <c r="N66" s="8" t="s">
        <v>36</v>
      </c>
      <c r="O66" s="104"/>
    </row>
    <row r="67" spans="2:15" ht="14.5" thickBot="1">
      <c r="B67" s="53"/>
      <c r="C67" s="11" t="s">
        <v>15</v>
      </c>
      <c r="D67" s="12">
        <v>117</v>
      </c>
      <c r="E67" s="13">
        <v>0.46613545816733065</v>
      </c>
      <c r="F67" s="12">
        <v>121</v>
      </c>
      <c r="G67" s="13">
        <v>0.50627615062761511</v>
      </c>
      <c r="H67" s="14">
        <v>-3.3057851239669422E-2</v>
      </c>
      <c r="I67" s="12">
        <v>130</v>
      </c>
      <c r="J67" s="14">
        <v>-9.9999999999999978E-2</v>
      </c>
      <c r="K67" s="12">
        <v>1299</v>
      </c>
      <c r="L67" s="13">
        <v>0.51343873517786565</v>
      </c>
      <c r="M67" s="12">
        <v>1697</v>
      </c>
      <c r="N67" s="13">
        <v>0.55530104712041883</v>
      </c>
      <c r="O67" s="14">
        <v>-0.23453152622274598</v>
      </c>
    </row>
    <row r="68" spans="2:15" ht="14.5" thickBot="1">
      <c r="B68" s="54"/>
      <c r="C68" s="16" t="s">
        <v>12</v>
      </c>
      <c r="D68" s="17">
        <v>55</v>
      </c>
      <c r="E68" s="18">
        <v>0.21912350597609562</v>
      </c>
      <c r="F68" s="17">
        <v>28</v>
      </c>
      <c r="G68" s="18">
        <v>0.11715481171548117</v>
      </c>
      <c r="H68" s="19">
        <v>0.96428571428571419</v>
      </c>
      <c r="I68" s="17">
        <v>31</v>
      </c>
      <c r="J68" s="19">
        <v>0.77419354838709675</v>
      </c>
      <c r="K68" s="17">
        <v>373</v>
      </c>
      <c r="L68" s="18">
        <v>0.1474308300395257</v>
      </c>
      <c r="M68" s="17">
        <v>413</v>
      </c>
      <c r="N68" s="18">
        <v>0.13514397905759162</v>
      </c>
      <c r="O68" s="19">
        <v>-9.6852300242130762E-2</v>
      </c>
    </row>
    <row r="69" spans="2:15" ht="14.5" thickBot="1">
      <c r="B69" s="54"/>
      <c r="C69" s="11" t="s">
        <v>4</v>
      </c>
      <c r="D69" s="12">
        <v>37</v>
      </c>
      <c r="E69" s="13">
        <v>0.14741035856573706</v>
      </c>
      <c r="F69" s="12">
        <v>45</v>
      </c>
      <c r="G69" s="13">
        <v>0.18828451882845187</v>
      </c>
      <c r="H69" s="14">
        <v>-0.17777777777777781</v>
      </c>
      <c r="I69" s="12"/>
      <c r="J69" s="14"/>
      <c r="K69" s="12">
        <v>354</v>
      </c>
      <c r="L69" s="13">
        <v>0.13992094861660079</v>
      </c>
      <c r="M69" s="12">
        <v>377</v>
      </c>
      <c r="N69" s="13">
        <v>0.12336387434554974</v>
      </c>
      <c r="O69" s="14">
        <v>-6.1007957559681691E-2</v>
      </c>
    </row>
    <row r="70" spans="2:15" ht="14.4" customHeight="1" thickBot="1">
      <c r="B70" s="54"/>
      <c r="C70" s="55" t="s">
        <v>45</v>
      </c>
      <c r="D70" s="17">
        <v>3</v>
      </c>
      <c r="E70" s="18">
        <v>1.1952191235059761E-2</v>
      </c>
      <c r="F70" s="17">
        <v>6</v>
      </c>
      <c r="G70" s="18">
        <v>2.5104602510460251E-2</v>
      </c>
      <c r="H70" s="19">
        <v>-0.5</v>
      </c>
      <c r="I70" s="17"/>
      <c r="J70" s="19"/>
      <c r="K70" s="17">
        <v>142</v>
      </c>
      <c r="L70" s="18">
        <v>5.6126482213438737E-2</v>
      </c>
      <c r="M70" s="17">
        <v>197</v>
      </c>
      <c r="N70" s="18">
        <v>6.4463350785340309E-2</v>
      </c>
      <c r="O70" s="19">
        <v>-0.2791878172588832</v>
      </c>
    </row>
    <row r="71" spans="2:15" ht="14.4" customHeight="1" thickBot="1">
      <c r="B71" s="54"/>
      <c r="C71" s="56" t="s">
        <v>3</v>
      </c>
      <c r="D71" s="12">
        <v>7</v>
      </c>
      <c r="E71" s="13">
        <v>2.7888446215139442E-2</v>
      </c>
      <c r="F71" s="12">
        <v>4</v>
      </c>
      <c r="G71" s="13">
        <v>1.6736401673640166E-2</v>
      </c>
      <c r="H71" s="14">
        <v>0.75</v>
      </c>
      <c r="I71" s="12">
        <v>5</v>
      </c>
      <c r="J71" s="14">
        <v>0.39999999999999991</v>
      </c>
      <c r="K71" s="12">
        <v>73</v>
      </c>
      <c r="L71" s="13">
        <v>2.8853754940711462E-2</v>
      </c>
      <c r="M71" s="12">
        <v>81</v>
      </c>
      <c r="N71" s="13">
        <v>2.6505235602094241E-2</v>
      </c>
      <c r="O71" s="14">
        <v>-9.8765432098765427E-2</v>
      </c>
    </row>
    <row r="72" spans="2:15" ht="14.4" customHeight="1" thickBot="1">
      <c r="B72" s="54"/>
      <c r="C72" s="57" t="s">
        <v>14</v>
      </c>
      <c r="D72" s="17">
        <v>8</v>
      </c>
      <c r="E72" s="18">
        <v>3.1872509960159362E-2</v>
      </c>
      <c r="F72" s="17">
        <v>13</v>
      </c>
      <c r="G72" s="18">
        <v>5.4393305439330547E-2</v>
      </c>
      <c r="H72" s="19">
        <v>-0.38461538461538458</v>
      </c>
      <c r="I72" s="17">
        <v>16</v>
      </c>
      <c r="J72" s="19">
        <v>-0.5</v>
      </c>
      <c r="K72" s="17">
        <v>61</v>
      </c>
      <c r="L72" s="18">
        <v>2.4110671936758893E-2</v>
      </c>
      <c r="M72" s="17">
        <v>77</v>
      </c>
      <c r="N72" s="18">
        <v>2.519633507853403E-2</v>
      </c>
      <c r="O72" s="19">
        <v>-0.20779220779220775</v>
      </c>
    </row>
    <row r="73" spans="2:15" ht="14.4" customHeight="1" thickBot="1">
      <c r="B73" s="54"/>
      <c r="C73" s="11" t="s">
        <v>70</v>
      </c>
      <c r="D73" s="12">
        <v>5</v>
      </c>
      <c r="E73" s="13">
        <v>1.9920318725099601E-2</v>
      </c>
      <c r="F73" s="12">
        <v>2</v>
      </c>
      <c r="G73" s="13">
        <v>8.368200836820083E-3</v>
      </c>
      <c r="H73" s="14">
        <v>1.5</v>
      </c>
      <c r="I73" s="12">
        <v>6</v>
      </c>
      <c r="J73" s="14">
        <v>-0.16666666666666663</v>
      </c>
      <c r="K73" s="12">
        <v>49</v>
      </c>
      <c r="L73" s="13">
        <v>1.9367588932806323E-2</v>
      </c>
      <c r="M73" s="12">
        <v>29</v>
      </c>
      <c r="N73" s="13">
        <v>9.4895287958115179E-3</v>
      </c>
      <c r="O73" s="14">
        <v>0.68965517241379315</v>
      </c>
    </row>
    <row r="74" spans="2:15" ht="14.5" thickBot="1">
      <c r="B74" s="54"/>
      <c r="C74" s="57" t="s">
        <v>37</v>
      </c>
      <c r="D74" s="17">
        <v>19</v>
      </c>
      <c r="E74" s="18">
        <v>7.569721115537846E-2</v>
      </c>
      <c r="F74" s="17">
        <v>20</v>
      </c>
      <c r="G74" s="18">
        <v>8.3682008368200833E-2</v>
      </c>
      <c r="H74" s="19">
        <v>-5.0000000000000044E-2</v>
      </c>
      <c r="I74" s="17">
        <v>22</v>
      </c>
      <c r="J74" s="19">
        <v>-0.13636363636363635</v>
      </c>
      <c r="K74" s="17">
        <v>179</v>
      </c>
      <c r="L74" s="18">
        <v>7.0750988142292484E-2</v>
      </c>
      <c r="M74" s="17">
        <v>185</v>
      </c>
      <c r="N74" s="18">
        <v>6.0536649214659642E-2</v>
      </c>
      <c r="O74" s="19">
        <v>-3.2432432432432434E-2</v>
      </c>
    </row>
    <row r="75" spans="2:15" ht="15" customHeight="1" thickBot="1">
      <c r="B75" s="20" t="s">
        <v>5</v>
      </c>
      <c r="C75" s="20" t="s">
        <v>38</v>
      </c>
      <c r="D75" s="21">
        <v>251</v>
      </c>
      <c r="E75" s="22">
        <v>0.99999999999999978</v>
      </c>
      <c r="F75" s="21">
        <v>239</v>
      </c>
      <c r="G75" s="22">
        <v>0.99999999999999978</v>
      </c>
      <c r="H75" s="23">
        <v>5.0209205020920411E-2</v>
      </c>
      <c r="I75" s="21">
        <v>210</v>
      </c>
      <c r="J75" s="22">
        <v>-3.2591397849462367</v>
      </c>
      <c r="K75" s="21">
        <v>2530</v>
      </c>
      <c r="L75" s="22">
        <v>0.99999999999999978</v>
      </c>
      <c r="M75" s="21">
        <v>3056</v>
      </c>
      <c r="N75" s="22">
        <v>0.99999999999999944</v>
      </c>
      <c r="O75" s="23">
        <v>-0.17212041884816753</v>
      </c>
    </row>
    <row r="76" spans="2:15" ht="14.5" thickBot="1">
      <c r="B76" s="53"/>
      <c r="C76" s="11" t="s">
        <v>13</v>
      </c>
      <c r="D76" s="12">
        <v>117</v>
      </c>
      <c r="E76" s="13">
        <v>0.24074074074074073</v>
      </c>
      <c r="F76" s="12">
        <v>130</v>
      </c>
      <c r="G76" s="13">
        <v>0.2813852813852814</v>
      </c>
      <c r="H76" s="14">
        <v>-9.9999999999999978E-2</v>
      </c>
      <c r="I76" s="12">
        <v>121</v>
      </c>
      <c r="J76" s="14">
        <v>-3.3057851239669422E-2</v>
      </c>
      <c r="K76" s="12">
        <v>1066</v>
      </c>
      <c r="L76" s="13">
        <v>0.2130721567059764</v>
      </c>
      <c r="M76" s="12">
        <v>999</v>
      </c>
      <c r="N76" s="13">
        <v>0.2089521020706965</v>
      </c>
      <c r="O76" s="14">
        <v>6.7067067067066999E-2</v>
      </c>
    </row>
    <row r="77" spans="2:15" ht="15" customHeight="1" thickBot="1">
      <c r="B77" s="54"/>
      <c r="C77" s="16" t="s">
        <v>4</v>
      </c>
      <c r="D77" s="17">
        <v>104</v>
      </c>
      <c r="E77" s="18">
        <v>0.2139917695473251</v>
      </c>
      <c r="F77" s="17">
        <v>86</v>
      </c>
      <c r="G77" s="18">
        <v>0.18614718614718614</v>
      </c>
      <c r="H77" s="19">
        <v>0.20930232558139528</v>
      </c>
      <c r="I77" s="17">
        <v>116</v>
      </c>
      <c r="J77" s="19">
        <v>-0.10344827586206895</v>
      </c>
      <c r="K77" s="17">
        <v>1009</v>
      </c>
      <c r="L77" s="18">
        <v>0.20167899260443733</v>
      </c>
      <c r="M77" s="17">
        <v>1022</v>
      </c>
      <c r="N77" s="18">
        <v>0.21376281112737922</v>
      </c>
      <c r="O77" s="19">
        <v>-1.2720156555772966E-2</v>
      </c>
    </row>
    <row r="78" spans="2:15" ht="14.5" thickBot="1">
      <c r="B78" s="54"/>
      <c r="C78" s="11" t="s">
        <v>11</v>
      </c>
      <c r="D78" s="12">
        <v>107</v>
      </c>
      <c r="E78" s="13">
        <v>0.22016460905349794</v>
      </c>
      <c r="F78" s="12">
        <v>91</v>
      </c>
      <c r="G78" s="13">
        <v>0.19696969696969696</v>
      </c>
      <c r="H78" s="14">
        <v>0.17582417582417587</v>
      </c>
      <c r="I78" s="12">
        <v>127</v>
      </c>
      <c r="J78" s="14">
        <v>-0.15748031496062997</v>
      </c>
      <c r="K78" s="12">
        <v>959</v>
      </c>
      <c r="L78" s="13">
        <v>0.19168498900659603</v>
      </c>
      <c r="M78" s="12">
        <v>885</v>
      </c>
      <c r="N78" s="13">
        <v>0.18510771805061702</v>
      </c>
      <c r="O78" s="14">
        <v>8.3615819209039488E-2</v>
      </c>
    </row>
    <row r="79" spans="2:15" ht="15" customHeight="1" thickBot="1">
      <c r="B79" s="54"/>
      <c r="C79" s="55" t="s">
        <v>12</v>
      </c>
      <c r="D79" s="17">
        <v>63</v>
      </c>
      <c r="E79" s="18">
        <v>0.12962962962962962</v>
      </c>
      <c r="F79" s="17">
        <v>44</v>
      </c>
      <c r="G79" s="18">
        <v>9.5238095238095233E-2</v>
      </c>
      <c r="H79" s="19">
        <v>0.43181818181818188</v>
      </c>
      <c r="I79" s="17">
        <v>83</v>
      </c>
      <c r="J79" s="19">
        <v>-0.24096385542168675</v>
      </c>
      <c r="K79" s="17">
        <v>864</v>
      </c>
      <c r="L79" s="18">
        <v>0.17269638217069758</v>
      </c>
      <c r="M79" s="17">
        <v>918</v>
      </c>
      <c r="N79" s="18">
        <v>0.19201003974064004</v>
      </c>
      <c r="O79" s="19">
        <v>-5.8823529411764719E-2</v>
      </c>
    </row>
    <row r="80" spans="2:15" ht="14.5" thickBot="1">
      <c r="B80" s="54"/>
      <c r="C80" s="56" t="s">
        <v>3</v>
      </c>
      <c r="D80" s="12">
        <v>49</v>
      </c>
      <c r="E80" s="13">
        <v>0.10082304526748971</v>
      </c>
      <c r="F80" s="12">
        <v>54</v>
      </c>
      <c r="G80" s="13">
        <v>0.11688311688311688</v>
      </c>
      <c r="H80" s="14">
        <v>-9.259259259259256E-2</v>
      </c>
      <c r="I80" s="12">
        <v>71</v>
      </c>
      <c r="J80" s="14">
        <v>-0.3098591549295775</v>
      </c>
      <c r="K80" s="12">
        <v>563</v>
      </c>
      <c r="L80" s="13">
        <v>0.11253248051169298</v>
      </c>
      <c r="M80" s="12">
        <v>482</v>
      </c>
      <c r="N80" s="13">
        <v>0.10081572892700272</v>
      </c>
      <c r="O80" s="14">
        <v>0.1680497925311204</v>
      </c>
    </row>
    <row r="81" spans="2:15" ht="15" customHeight="1" thickBot="1">
      <c r="B81" s="54"/>
      <c r="C81" s="57" t="s">
        <v>14</v>
      </c>
      <c r="D81" s="17">
        <v>30</v>
      </c>
      <c r="E81" s="18">
        <v>6.1728395061728392E-2</v>
      </c>
      <c r="F81" s="17">
        <v>46</v>
      </c>
      <c r="G81" s="18">
        <v>9.9567099567099568E-2</v>
      </c>
      <c r="H81" s="19">
        <v>-0.34782608695652173</v>
      </c>
      <c r="I81" s="17">
        <v>25</v>
      </c>
      <c r="J81" s="19">
        <v>0.19999999999999996</v>
      </c>
      <c r="K81" s="17">
        <v>363</v>
      </c>
      <c r="L81" s="18">
        <v>7.2556466120327803E-2</v>
      </c>
      <c r="M81" s="17">
        <v>282</v>
      </c>
      <c r="N81" s="18">
        <v>5.8983476260196614E-2</v>
      </c>
      <c r="O81" s="19">
        <v>0.2872340425531914</v>
      </c>
    </row>
    <row r="82" spans="2:15" ht="15" customHeight="1" thickBot="1">
      <c r="B82" s="54"/>
      <c r="C82" s="11" t="s">
        <v>15</v>
      </c>
      <c r="D82" s="12">
        <v>13</v>
      </c>
      <c r="E82" s="13">
        <v>2.6748971193415638E-2</v>
      </c>
      <c r="F82" s="12">
        <v>11</v>
      </c>
      <c r="G82" s="13">
        <v>2.3809523809523808E-2</v>
      </c>
      <c r="H82" s="14">
        <v>0.18181818181818188</v>
      </c>
      <c r="I82" s="12">
        <v>9</v>
      </c>
      <c r="J82" s="14">
        <v>0.44444444444444442</v>
      </c>
      <c r="K82" s="12">
        <v>156</v>
      </c>
      <c r="L82" s="13">
        <v>3.1181291225264841E-2</v>
      </c>
      <c r="M82" s="12">
        <v>157</v>
      </c>
      <c r="N82" s="13">
        <v>3.2838318343442793E-2</v>
      </c>
      <c r="O82" s="14">
        <v>-6.3694267515923553E-3</v>
      </c>
    </row>
    <row r="83" spans="2:15" ht="15" customHeight="1" thickBot="1">
      <c r="B83" s="54"/>
      <c r="C83" s="57" t="s">
        <v>37</v>
      </c>
      <c r="D83" s="17">
        <v>3</v>
      </c>
      <c r="E83" s="18">
        <v>6.1728395061728392E-3</v>
      </c>
      <c r="F83" s="17">
        <v>0</v>
      </c>
      <c r="G83" s="18">
        <v>0</v>
      </c>
      <c r="H83" s="19"/>
      <c r="I83" s="17">
        <v>2</v>
      </c>
      <c r="J83" s="19">
        <v>0.5</v>
      </c>
      <c r="K83" s="17">
        <v>23</v>
      </c>
      <c r="L83" s="18">
        <v>4.5972416550069959E-3</v>
      </c>
      <c r="M83" s="17">
        <v>36</v>
      </c>
      <c r="N83" s="18">
        <v>7.5298054800250992E-3</v>
      </c>
      <c r="O83" s="19">
        <v>-0.36111111111111116</v>
      </c>
    </row>
    <row r="84" spans="2:15" ht="15" customHeight="1" thickBot="1">
      <c r="B84" s="20" t="s">
        <v>6</v>
      </c>
      <c r="C84" s="20" t="s">
        <v>38</v>
      </c>
      <c r="D84" s="21">
        <v>486</v>
      </c>
      <c r="E84" s="22">
        <v>1</v>
      </c>
      <c r="F84" s="21">
        <v>462</v>
      </c>
      <c r="G84" s="22">
        <v>1</v>
      </c>
      <c r="H84" s="23">
        <v>5.1948051948051965E-2</v>
      </c>
      <c r="I84" s="21">
        <v>554</v>
      </c>
      <c r="J84" s="22">
        <v>-0.12274368231046928</v>
      </c>
      <c r="K84" s="21">
        <v>5003</v>
      </c>
      <c r="L84" s="22">
        <v>1</v>
      </c>
      <c r="M84" s="21">
        <v>4781</v>
      </c>
      <c r="N84" s="22">
        <v>1</v>
      </c>
      <c r="O84" s="23">
        <v>4.6433800460154773E-2</v>
      </c>
    </row>
    <row r="85" spans="2:15" ht="14.5" thickBot="1">
      <c r="B85" s="20" t="s">
        <v>52</v>
      </c>
      <c r="C85" s="20" t="s">
        <v>38</v>
      </c>
      <c r="D85" s="21">
        <v>5</v>
      </c>
      <c r="E85" s="22">
        <v>1</v>
      </c>
      <c r="F85" s="21">
        <v>1</v>
      </c>
      <c r="G85" s="22">
        <v>1</v>
      </c>
      <c r="H85" s="23">
        <v>4</v>
      </c>
      <c r="I85" s="21">
        <v>1</v>
      </c>
      <c r="J85" s="22">
        <v>4</v>
      </c>
      <c r="K85" s="21">
        <v>8</v>
      </c>
      <c r="L85" s="22">
        <v>1</v>
      </c>
      <c r="M85" s="21">
        <v>1</v>
      </c>
      <c r="N85" s="22">
        <v>1</v>
      </c>
      <c r="O85" s="23">
        <v>7</v>
      </c>
    </row>
    <row r="86" spans="2:15" ht="15" customHeight="1" thickBot="1">
      <c r="B86" s="93"/>
      <c r="C86" s="94" t="s">
        <v>38</v>
      </c>
      <c r="D86" s="24">
        <v>742</v>
      </c>
      <c r="E86" s="25">
        <v>1</v>
      </c>
      <c r="F86" s="24">
        <v>702</v>
      </c>
      <c r="G86" s="25">
        <v>1</v>
      </c>
      <c r="H86" s="26">
        <v>5.6980056980056926E-2</v>
      </c>
      <c r="I86" s="24">
        <v>827</v>
      </c>
      <c r="J86" s="26">
        <v>-0.10278113663845223</v>
      </c>
      <c r="K86" s="24">
        <v>7541</v>
      </c>
      <c r="L86" s="25">
        <v>1</v>
      </c>
      <c r="M86" s="24">
        <v>7838</v>
      </c>
      <c r="N86" s="25">
        <v>1</v>
      </c>
      <c r="O86" s="26">
        <v>-3.7892319469252311E-2</v>
      </c>
    </row>
    <row r="87" spans="2:15">
      <c r="B87" s="60" t="s">
        <v>47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</sheetData>
  <mergeCells count="72">
    <mergeCell ref="B2:O2"/>
    <mergeCell ref="B3:O3"/>
    <mergeCell ref="B34:O34"/>
    <mergeCell ref="B35:O35"/>
    <mergeCell ref="B59:O59"/>
    <mergeCell ref="B39:B41"/>
    <mergeCell ref="C39:C41"/>
    <mergeCell ref="M6:N7"/>
    <mergeCell ref="O6:O7"/>
    <mergeCell ref="B4:B6"/>
    <mergeCell ref="C4:C6"/>
    <mergeCell ref="H6:H7"/>
    <mergeCell ref="D4:H4"/>
    <mergeCell ref="I4:J4"/>
    <mergeCell ref="K4:O4"/>
    <mergeCell ref="B7:B9"/>
    <mergeCell ref="K5:O5"/>
    <mergeCell ref="D5:H5"/>
    <mergeCell ref="B56:C56"/>
    <mergeCell ref="K62:O62"/>
    <mergeCell ref="D38:E39"/>
    <mergeCell ref="F38:G39"/>
    <mergeCell ref="H38:H39"/>
    <mergeCell ref="I38:I39"/>
    <mergeCell ref="J38:J39"/>
    <mergeCell ref="B36:B38"/>
    <mergeCell ref="C36:C38"/>
    <mergeCell ref="D36:H36"/>
    <mergeCell ref="I36:J36"/>
    <mergeCell ref="K36:O36"/>
    <mergeCell ref="D37:H37"/>
    <mergeCell ref="I37:J37"/>
    <mergeCell ref="K37:O37"/>
    <mergeCell ref="B61:B63"/>
    <mergeCell ref="C61:C63"/>
    <mergeCell ref="D61:H61"/>
    <mergeCell ref="I61:J61"/>
    <mergeCell ref="K61:O61"/>
    <mergeCell ref="D62:H62"/>
    <mergeCell ref="I62:J62"/>
    <mergeCell ref="B60:O60"/>
    <mergeCell ref="K38:L39"/>
    <mergeCell ref="M38:N39"/>
    <mergeCell ref="O38:O39"/>
    <mergeCell ref="H40:H41"/>
    <mergeCell ref="J40:J41"/>
    <mergeCell ref="O40:O41"/>
    <mergeCell ref="I5:J5"/>
    <mergeCell ref="F6:G7"/>
    <mergeCell ref="B30:C30"/>
    <mergeCell ref="I6:I7"/>
    <mergeCell ref="J6:J7"/>
    <mergeCell ref="C7:C9"/>
    <mergeCell ref="K6:L7"/>
    <mergeCell ref="D6:E7"/>
    <mergeCell ref="H8:H9"/>
    <mergeCell ref="J8:J9"/>
    <mergeCell ref="O8:O9"/>
    <mergeCell ref="B86:C86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  <mergeCell ref="D63:E64"/>
    <mergeCell ref="K63:L64"/>
    <mergeCell ref="M63:N64"/>
  </mergeCells>
  <phoneticPr fontId="4" type="noConversion"/>
  <conditionalFormatting sqref="D10:O17">
    <cfRule type="cellIs" dxfId="48" priority="37" operator="equal">
      <formula>0</formula>
    </cfRule>
  </conditionalFormatting>
  <conditionalFormatting sqref="D19:O27">
    <cfRule type="cellIs" dxfId="47" priority="42" operator="equal">
      <formula>0</formula>
    </cfRule>
  </conditionalFormatting>
  <conditionalFormatting sqref="D42:O43">
    <cfRule type="cellIs" dxfId="46" priority="32" operator="equal">
      <formula>0</formula>
    </cfRule>
  </conditionalFormatting>
  <conditionalFormatting sqref="D45:O53">
    <cfRule type="cellIs" dxfId="45" priority="21" operator="equal">
      <formula>0</formula>
    </cfRule>
  </conditionalFormatting>
  <conditionalFormatting sqref="D67:O74">
    <cfRule type="cellIs" dxfId="44" priority="9" operator="equal">
      <formula>0</formula>
    </cfRule>
  </conditionalFormatting>
  <conditionalFormatting sqref="D76:O83">
    <cfRule type="cellIs" dxfId="43" priority="3" operator="equal">
      <formula>0</formula>
    </cfRule>
  </conditionalFormatting>
  <conditionalFormatting sqref="H42:H55 O42:O55">
    <cfRule type="cellIs" dxfId="42" priority="19" operator="lessThan">
      <formula>0</formula>
    </cfRule>
  </conditionalFormatting>
  <conditionalFormatting sqref="H67:H85 O67:O85">
    <cfRule type="cellIs" dxfId="41" priority="1" operator="lessThan">
      <formula>0</formula>
    </cfRule>
  </conditionalFormatting>
  <conditionalFormatting sqref="J10:J17 H10:H29 O10:O29">
    <cfRule type="cellIs" dxfId="40" priority="41" operator="lessThan">
      <formula>0</formula>
    </cfRule>
  </conditionalFormatting>
  <conditionalFormatting sqref="J19:J27">
    <cfRule type="cellIs" dxfId="39" priority="46" operator="lessThan">
      <formula>0</formula>
    </cfRule>
  </conditionalFormatting>
  <conditionalFormatting sqref="J42:J43">
    <cfRule type="cellIs" dxfId="38" priority="36" operator="lessThan">
      <formula>0</formula>
    </cfRule>
  </conditionalFormatting>
  <conditionalFormatting sqref="J45:J53">
    <cfRule type="cellIs" dxfId="37" priority="25" operator="lessThan">
      <formula>0</formula>
    </cfRule>
  </conditionalFormatting>
  <conditionalFormatting sqref="J67:J74">
    <cfRule type="cellIs" dxfId="36" priority="13" operator="lessThan">
      <formula>0</formula>
    </cfRule>
  </conditionalFormatting>
  <conditionalFormatting sqref="J76:J83">
    <cfRule type="cellIs" dxfId="35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ColWidth="9.08984375" defaultRowHeight="14"/>
  <cols>
    <col min="1" max="1" width="1.08984375" style="37" customWidth="1"/>
    <col min="2" max="2" width="15.453125" style="37" bestFit="1" customWidth="1"/>
    <col min="3" max="3" width="18.6328125" style="37" customWidth="1"/>
    <col min="4" max="9" width="9" style="37" customWidth="1"/>
    <col min="10" max="10" width="11.90625" style="37" customWidth="1"/>
    <col min="11" max="14" width="9" style="37" customWidth="1"/>
    <col min="15" max="15" width="11.632812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>
      <c r="B2" s="84" t="s">
        <v>27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14.5" thickBot="1">
      <c r="B3" s="112" t="s">
        <v>28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>
      <c r="B4" s="107" t="s">
        <v>29</v>
      </c>
      <c r="C4" s="109" t="s">
        <v>1</v>
      </c>
      <c r="D4" s="111" t="s">
        <v>100</v>
      </c>
      <c r="E4" s="89"/>
      <c r="F4" s="89"/>
      <c r="G4" s="89"/>
      <c r="H4" s="79"/>
      <c r="I4" s="78" t="s">
        <v>90</v>
      </c>
      <c r="J4" s="79"/>
      <c r="K4" s="78" t="s">
        <v>102</v>
      </c>
      <c r="L4" s="89"/>
      <c r="M4" s="89"/>
      <c r="N4" s="89"/>
      <c r="O4" s="90"/>
    </row>
    <row r="5" spans="2:15" ht="14.4" customHeight="1" thickBot="1">
      <c r="B5" s="108"/>
      <c r="C5" s="110"/>
      <c r="D5" s="91" t="s">
        <v>101</v>
      </c>
      <c r="E5" s="87"/>
      <c r="F5" s="87"/>
      <c r="G5" s="87"/>
      <c r="H5" s="92"/>
      <c r="I5" s="86" t="s">
        <v>91</v>
      </c>
      <c r="J5" s="92"/>
      <c r="K5" s="86" t="s">
        <v>103</v>
      </c>
      <c r="L5" s="87"/>
      <c r="M5" s="87"/>
      <c r="N5" s="87"/>
      <c r="O5" s="88"/>
    </row>
    <row r="6" spans="2:15" ht="14.4" customHeight="1">
      <c r="B6" s="108"/>
      <c r="C6" s="110"/>
      <c r="D6" s="80">
        <v>2025</v>
      </c>
      <c r="E6" s="81"/>
      <c r="F6" s="80">
        <v>2024</v>
      </c>
      <c r="G6" s="81"/>
      <c r="H6" s="97" t="s">
        <v>30</v>
      </c>
      <c r="I6" s="76">
        <v>2024</v>
      </c>
      <c r="J6" s="76" t="s">
        <v>104</v>
      </c>
      <c r="K6" s="80">
        <v>2025</v>
      </c>
      <c r="L6" s="81"/>
      <c r="M6" s="80">
        <v>2024</v>
      </c>
      <c r="N6" s="81"/>
      <c r="O6" s="97" t="s">
        <v>30</v>
      </c>
    </row>
    <row r="7" spans="2:15" ht="15" customHeight="1" thickBot="1">
      <c r="B7" s="99" t="s">
        <v>29</v>
      </c>
      <c r="C7" s="101" t="s">
        <v>32</v>
      </c>
      <c r="D7" s="82"/>
      <c r="E7" s="83"/>
      <c r="F7" s="82"/>
      <c r="G7" s="83"/>
      <c r="H7" s="98"/>
      <c r="I7" s="77"/>
      <c r="J7" s="77"/>
      <c r="K7" s="82"/>
      <c r="L7" s="83"/>
      <c r="M7" s="82"/>
      <c r="N7" s="83"/>
      <c r="O7" s="98"/>
    </row>
    <row r="8" spans="2:15" ht="15" customHeight="1">
      <c r="B8" s="99"/>
      <c r="C8" s="101"/>
      <c r="D8" s="4" t="s">
        <v>33</v>
      </c>
      <c r="E8" s="5" t="s">
        <v>2</v>
      </c>
      <c r="F8" s="4" t="s">
        <v>33</v>
      </c>
      <c r="G8" s="5" t="s">
        <v>2</v>
      </c>
      <c r="H8" s="103" t="s">
        <v>34</v>
      </c>
      <c r="I8" s="6" t="s">
        <v>33</v>
      </c>
      <c r="J8" s="105" t="s">
        <v>105</v>
      </c>
      <c r="K8" s="4" t="s">
        <v>33</v>
      </c>
      <c r="L8" s="5" t="s">
        <v>2</v>
      </c>
      <c r="M8" s="4" t="s">
        <v>33</v>
      </c>
      <c r="N8" s="5" t="s">
        <v>2</v>
      </c>
      <c r="O8" s="103" t="s">
        <v>34</v>
      </c>
    </row>
    <row r="9" spans="2:15" ht="15" customHeight="1" thickBot="1">
      <c r="B9" s="100"/>
      <c r="C9" s="102"/>
      <c r="D9" s="7" t="s">
        <v>35</v>
      </c>
      <c r="E9" s="8" t="s">
        <v>36</v>
      </c>
      <c r="F9" s="7" t="s">
        <v>35</v>
      </c>
      <c r="G9" s="8" t="s">
        <v>36</v>
      </c>
      <c r="H9" s="104"/>
      <c r="I9" s="9" t="s">
        <v>35</v>
      </c>
      <c r="J9" s="106"/>
      <c r="K9" s="7" t="s">
        <v>35</v>
      </c>
      <c r="L9" s="8" t="s">
        <v>36</v>
      </c>
      <c r="M9" s="7" t="s">
        <v>35</v>
      </c>
      <c r="N9" s="8" t="s">
        <v>36</v>
      </c>
      <c r="O9" s="104"/>
    </row>
    <row r="10" spans="2:15" ht="14.5" thickBot="1">
      <c r="B10" s="53"/>
      <c r="C10" s="11" t="s">
        <v>12</v>
      </c>
      <c r="D10" s="12">
        <v>28</v>
      </c>
      <c r="E10" s="13">
        <v>0.38356164383561642</v>
      </c>
      <c r="F10" s="12">
        <v>20</v>
      </c>
      <c r="G10" s="13">
        <v>0.28985507246376813</v>
      </c>
      <c r="H10" s="14">
        <v>0.39999999999999991</v>
      </c>
      <c r="I10" s="12">
        <v>20</v>
      </c>
      <c r="J10" s="14">
        <v>0.39999999999999991</v>
      </c>
      <c r="K10" s="12">
        <v>203</v>
      </c>
      <c r="L10" s="13">
        <v>0.38157894736842107</v>
      </c>
      <c r="M10" s="12">
        <v>209</v>
      </c>
      <c r="N10" s="13">
        <v>0.38703703703703701</v>
      </c>
      <c r="O10" s="14">
        <v>-2.8708133971291905E-2</v>
      </c>
    </row>
    <row r="11" spans="2:15" ht="14.5" thickBot="1">
      <c r="B11" s="54"/>
      <c r="C11" s="16" t="s">
        <v>15</v>
      </c>
      <c r="D11" s="17">
        <v>17</v>
      </c>
      <c r="E11" s="18">
        <v>0.23287671232876711</v>
      </c>
      <c r="F11" s="17">
        <v>5</v>
      </c>
      <c r="G11" s="18">
        <v>7.2463768115942032E-2</v>
      </c>
      <c r="H11" s="19">
        <v>2.4</v>
      </c>
      <c r="I11" s="17">
        <v>4</v>
      </c>
      <c r="J11" s="19">
        <v>3.25</v>
      </c>
      <c r="K11" s="17">
        <v>84</v>
      </c>
      <c r="L11" s="18">
        <v>0.15789473684210525</v>
      </c>
      <c r="M11" s="17">
        <v>88</v>
      </c>
      <c r="N11" s="18">
        <v>0.16296296296296298</v>
      </c>
      <c r="O11" s="19">
        <v>-4.5454545454545414E-2</v>
      </c>
    </row>
    <row r="12" spans="2:15" ht="14.5" thickBot="1">
      <c r="B12" s="54"/>
      <c r="C12" s="11" t="s">
        <v>70</v>
      </c>
      <c r="D12" s="12">
        <v>5</v>
      </c>
      <c r="E12" s="13">
        <v>6.8493150684931503E-2</v>
      </c>
      <c r="F12" s="12">
        <v>2</v>
      </c>
      <c r="G12" s="13">
        <v>2.8985507246376812E-2</v>
      </c>
      <c r="H12" s="14">
        <v>1.5</v>
      </c>
      <c r="I12" s="12">
        <v>6</v>
      </c>
      <c r="J12" s="14">
        <v>-0.16666666666666663</v>
      </c>
      <c r="K12" s="12">
        <v>47</v>
      </c>
      <c r="L12" s="13">
        <v>8.834586466165413E-2</v>
      </c>
      <c r="M12" s="12">
        <v>28</v>
      </c>
      <c r="N12" s="13">
        <v>5.185185185185185E-2</v>
      </c>
      <c r="O12" s="14">
        <v>0.6785714285714286</v>
      </c>
    </row>
    <row r="13" spans="2:15" ht="14.5" thickBot="1">
      <c r="B13" s="54"/>
      <c r="C13" s="55" t="s">
        <v>4</v>
      </c>
      <c r="D13" s="17">
        <v>7</v>
      </c>
      <c r="E13" s="18">
        <v>9.5890410958904104E-2</v>
      </c>
      <c r="F13" s="17">
        <v>15</v>
      </c>
      <c r="G13" s="18">
        <v>0.21739130434782608</v>
      </c>
      <c r="H13" s="19">
        <v>-0.53333333333333333</v>
      </c>
      <c r="I13" s="17">
        <v>2</v>
      </c>
      <c r="J13" s="19">
        <v>2.5</v>
      </c>
      <c r="K13" s="17">
        <v>25</v>
      </c>
      <c r="L13" s="18">
        <v>4.6992481203007516E-2</v>
      </c>
      <c r="M13" s="17">
        <v>23</v>
      </c>
      <c r="N13" s="18">
        <v>4.2592592592592592E-2</v>
      </c>
      <c r="O13" s="19">
        <v>8.6956521739130377E-2</v>
      </c>
    </row>
    <row r="14" spans="2:15" ht="14.5" thickBot="1">
      <c r="B14" s="54"/>
      <c r="C14" s="56" t="s">
        <v>19</v>
      </c>
      <c r="D14" s="12">
        <v>1</v>
      </c>
      <c r="E14" s="13">
        <v>1.3698630136986301E-2</v>
      </c>
      <c r="F14" s="12">
        <v>7</v>
      </c>
      <c r="G14" s="13">
        <v>0.10144927536231885</v>
      </c>
      <c r="H14" s="14">
        <v>-0.85714285714285721</v>
      </c>
      <c r="I14" s="12">
        <v>1</v>
      </c>
      <c r="J14" s="14">
        <v>0</v>
      </c>
      <c r="K14" s="12">
        <v>24</v>
      </c>
      <c r="L14" s="13">
        <v>4.5112781954887216E-2</v>
      </c>
      <c r="M14" s="12">
        <v>31</v>
      </c>
      <c r="N14" s="13">
        <v>5.7407407407407407E-2</v>
      </c>
      <c r="O14" s="14">
        <v>-0.22580645161290325</v>
      </c>
    </row>
    <row r="15" spans="2:15" ht="14.5" thickBot="1">
      <c r="B15" s="54"/>
      <c r="C15" s="57" t="s">
        <v>20</v>
      </c>
      <c r="D15" s="17">
        <v>2</v>
      </c>
      <c r="E15" s="18">
        <v>2.7397260273972601E-2</v>
      </c>
      <c r="F15" s="17">
        <v>1</v>
      </c>
      <c r="G15" s="18">
        <v>1.4492753623188406E-2</v>
      </c>
      <c r="H15" s="19">
        <v>1</v>
      </c>
      <c r="I15" s="17">
        <v>6</v>
      </c>
      <c r="J15" s="19">
        <v>-0.66666666666666674</v>
      </c>
      <c r="K15" s="17">
        <v>24</v>
      </c>
      <c r="L15" s="18">
        <v>4.5112781954887216E-2</v>
      </c>
      <c r="M15" s="17">
        <v>25</v>
      </c>
      <c r="N15" s="18">
        <v>4.6296296296296294E-2</v>
      </c>
      <c r="O15" s="19">
        <v>-4.0000000000000036E-2</v>
      </c>
    </row>
    <row r="16" spans="2:15" ht="14.5" thickBot="1">
      <c r="B16" s="54"/>
      <c r="C16" s="11" t="s">
        <v>116</v>
      </c>
      <c r="D16" s="12">
        <v>3</v>
      </c>
      <c r="E16" s="13">
        <v>4.1095890410958902E-2</v>
      </c>
      <c r="F16" s="12">
        <v>4</v>
      </c>
      <c r="G16" s="13">
        <v>5.7971014492753624E-2</v>
      </c>
      <c r="H16" s="14">
        <v>-0.25</v>
      </c>
      <c r="I16" s="12">
        <v>1</v>
      </c>
      <c r="J16" s="14">
        <v>2</v>
      </c>
      <c r="K16" s="12">
        <v>20</v>
      </c>
      <c r="L16" s="13">
        <v>3.7593984962406013E-2</v>
      </c>
      <c r="M16" s="12">
        <v>32</v>
      </c>
      <c r="N16" s="13">
        <v>5.9259259259259262E-2</v>
      </c>
      <c r="O16" s="14">
        <v>-0.375</v>
      </c>
    </row>
    <row r="17" spans="2:16" ht="14.5" thickBot="1">
      <c r="B17" s="54"/>
      <c r="C17" s="57" t="s">
        <v>37</v>
      </c>
      <c r="D17" s="17">
        <v>10</v>
      </c>
      <c r="E17" s="18">
        <v>0.13698630136986301</v>
      </c>
      <c r="F17" s="17">
        <v>15</v>
      </c>
      <c r="G17" s="18">
        <v>0.21739130434782608</v>
      </c>
      <c r="H17" s="19">
        <v>-0.33333333333333337</v>
      </c>
      <c r="I17" s="17">
        <v>12</v>
      </c>
      <c r="J17" s="19">
        <v>0.23076923076923078</v>
      </c>
      <c r="K17" s="17">
        <v>105</v>
      </c>
      <c r="L17" s="18">
        <v>0.19736842105263158</v>
      </c>
      <c r="M17" s="17">
        <v>104</v>
      </c>
      <c r="N17" s="18">
        <v>0.19259259259259259</v>
      </c>
      <c r="O17" s="19">
        <v>9.6153846153845812E-3</v>
      </c>
    </row>
    <row r="18" spans="2:16" ht="14.5" thickBot="1">
      <c r="B18" s="20" t="s">
        <v>41</v>
      </c>
      <c r="C18" s="20" t="s">
        <v>38</v>
      </c>
      <c r="D18" s="21">
        <v>73</v>
      </c>
      <c r="E18" s="22">
        <v>1</v>
      </c>
      <c r="F18" s="21">
        <v>69</v>
      </c>
      <c r="G18" s="22">
        <v>1</v>
      </c>
      <c r="H18" s="23">
        <v>5.7971014492753659E-2</v>
      </c>
      <c r="I18" s="21">
        <v>52</v>
      </c>
      <c r="J18" s="22">
        <v>0.40384615384615374</v>
      </c>
      <c r="K18" s="21">
        <v>532</v>
      </c>
      <c r="L18" s="22">
        <v>1</v>
      </c>
      <c r="M18" s="21">
        <v>540</v>
      </c>
      <c r="N18" s="22">
        <v>1</v>
      </c>
      <c r="O18" s="23">
        <v>-1.4814814814814836E-2</v>
      </c>
    </row>
    <row r="19" spans="2:16" ht="14.5" thickBot="1">
      <c r="B19" s="53"/>
      <c r="C19" s="11" t="s">
        <v>11</v>
      </c>
      <c r="D19" s="12">
        <v>378</v>
      </c>
      <c r="E19" s="13">
        <v>0.16615384615384615</v>
      </c>
      <c r="F19" s="12">
        <v>385</v>
      </c>
      <c r="G19" s="13">
        <v>0.19163763066202091</v>
      </c>
      <c r="H19" s="14">
        <v>-1.8181818181818188E-2</v>
      </c>
      <c r="I19" s="12">
        <v>633</v>
      </c>
      <c r="J19" s="14">
        <v>-0.40284360189573465</v>
      </c>
      <c r="K19" s="12">
        <v>5436</v>
      </c>
      <c r="L19" s="13">
        <v>0.20351928116810183</v>
      </c>
      <c r="M19" s="12">
        <v>4832</v>
      </c>
      <c r="N19" s="13">
        <v>0.19143457073808487</v>
      </c>
      <c r="O19" s="14">
        <v>0.125</v>
      </c>
    </row>
    <row r="20" spans="2:16" ht="14.5" thickBot="1">
      <c r="B20" s="54"/>
      <c r="C20" s="16" t="s">
        <v>13</v>
      </c>
      <c r="D20" s="17">
        <v>439</v>
      </c>
      <c r="E20" s="18">
        <v>0.19296703296703296</v>
      </c>
      <c r="F20" s="17">
        <v>401</v>
      </c>
      <c r="G20" s="18">
        <v>0.19960179193628672</v>
      </c>
      <c r="H20" s="19">
        <v>9.4763092269326776E-2</v>
      </c>
      <c r="I20" s="17">
        <v>647</v>
      </c>
      <c r="J20" s="19">
        <v>-0.32148377125193195</v>
      </c>
      <c r="K20" s="17">
        <v>5372</v>
      </c>
      <c r="L20" s="18">
        <v>0.20112317484088357</v>
      </c>
      <c r="M20" s="17">
        <v>5307</v>
      </c>
      <c r="N20" s="18">
        <v>0.21025315954201498</v>
      </c>
      <c r="O20" s="19">
        <v>1.2247974373468917E-2</v>
      </c>
    </row>
    <row r="21" spans="2:16" ht="14.5" thickBot="1">
      <c r="B21" s="54"/>
      <c r="C21" s="11" t="s">
        <v>4</v>
      </c>
      <c r="D21" s="12">
        <v>445</v>
      </c>
      <c r="E21" s="13">
        <v>0.1956043956043956</v>
      </c>
      <c r="F21" s="12">
        <v>346</v>
      </c>
      <c r="G21" s="13">
        <v>0.17222498755599802</v>
      </c>
      <c r="H21" s="14">
        <v>0.28612716763005785</v>
      </c>
      <c r="I21" s="12">
        <v>537</v>
      </c>
      <c r="J21" s="14">
        <v>-0.17132216014897583</v>
      </c>
      <c r="K21" s="12">
        <v>4331</v>
      </c>
      <c r="L21" s="13">
        <v>0.16214900786222389</v>
      </c>
      <c r="M21" s="12">
        <v>4221</v>
      </c>
      <c r="N21" s="13">
        <v>0.16722792282397686</v>
      </c>
      <c r="O21" s="14">
        <v>2.6060175313906697E-2</v>
      </c>
    </row>
    <row r="22" spans="2:16" ht="14.5" thickBot="1">
      <c r="B22" s="54"/>
      <c r="C22" s="55" t="s">
        <v>3</v>
      </c>
      <c r="D22" s="17">
        <v>300</v>
      </c>
      <c r="E22" s="18">
        <v>0.13186813186813187</v>
      </c>
      <c r="F22" s="17">
        <v>282</v>
      </c>
      <c r="G22" s="18">
        <v>0.14036834245893479</v>
      </c>
      <c r="H22" s="19">
        <v>6.3829787234042534E-2</v>
      </c>
      <c r="I22" s="17">
        <v>476</v>
      </c>
      <c r="J22" s="19">
        <v>-0.36974789915966388</v>
      </c>
      <c r="K22" s="17">
        <v>4096</v>
      </c>
      <c r="L22" s="18">
        <v>0.15335080494196929</v>
      </c>
      <c r="M22" s="17">
        <v>3371</v>
      </c>
      <c r="N22" s="18">
        <v>0.13355255338536509</v>
      </c>
      <c r="O22" s="19">
        <v>0.21506971225155747</v>
      </c>
    </row>
    <row r="23" spans="2:16" ht="14.5" thickBot="1">
      <c r="B23" s="54"/>
      <c r="C23" s="56" t="s">
        <v>12</v>
      </c>
      <c r="D23" s="12">
        <v>435</v>
      </c>
      <c r="E23" s="13">
        <v>0.1912087912087912</v>
      </c>
      <c r="F23" s="12">
        <v>287</v>
      </c>
      <c r="G23" s="13">
        <v>0.14285714285714285</v>
      </c>
      <c r="H23" s="14">
        <v>0.51567944250871078</v>
      </c>
      <c r="I23" s="12">
        <v>483</v>
      </c>
      <c r="J23" s="14">
        <v>-9.9378881987577605E-2</v>
      </c>
      <c r="K23" s="12">
        <v>3701</v>
      </c>
      <c r="L23" s="13">
        <v>0.13856233620366903</v>
      </c>
      <c r="M23" s="12">
        <v>3536</v>
      </c>
      <c r="N23" s="13">
        <v>0.14008953686462502</v>
      </c>
      <c r="O23" s="14">
        <v>4.6662895927601866E-2</v>
      </c>
    </row>
    <row r="24" spans="2:16" ht="14.5" thickBot="1">
      <c r="B24" s="54"/>
      <c r="C24" s="57" t="s">
        <v>14</v>
      </c>
      <c r="D24" s="17">
        <v>113</v>
      </c>
      <c r="E24" s="18">
        <v>4.9670329670329673E-2</v>
      </c>
      <c r="F24" s="17">
        <v>113</v>
      </c>
      <c r="G24" s="18">
        <v>5.624688899950224E-2</v>
      </c>
      <c r="H24" s="19">
        <v>0</v>
      </c>
      <c r="I24" s="17">
        <v>158</v>
      </c>
      <c r="J24" s="19">
        <v>-0.28481012658227844</v>
      </c>
      <c r="K24" s="17">
        <v>1661</v>
      </c>
      <c r="L24" s="18">
        <v>6.2186447023586673E-2</v>
      </c>
      <c r="M24" s="17">
        <v>1086</v>
      </c>
      <c r="N24" s="18">
        <v>4.302523671803811E-2</v>
      </c>
      <c r="O24" s="19">
        <v>0.52946593001841613</v>
      </c>
    </row>
    <row r="25" spans="2:16" ht="14.5" thickBot="1">
      <c r="B25" s="54"/>
      <c r="C25" s="11" t="s">
        <v>15</v>
      </c>
      <c r="D25" s="12">
        <v>129</v>
      </c>
      <c r="E25" s="13">
        <v>5.6703296703296706E-2</v>
      </c>
      <c r="F25" s="12">
        <v>161</v>
      </c>
      <c r="G25" s="13">
        <v>8.0139372822299645E-2</v>
      </c>
      <c r="H25" s="14">
        <v>-0.19875776397515532</v>
      </c>
      <c r="I25" s="12">
        <v>148</v>
      </c>
      <c r="J25" s="14">
        <v>-0.1283783783783784</v>
      </c>
      <c r="K25" s="12">
        <v>1647</v>
      </c>
      <c r="L25" s="13">
        <v>6.1662298764507677E-2</v>
      </c>
      <c r="M25" s="12">
        <v>2403</v>
      </c>
      <c r="N25" s="13">
        <v>9.5202250307040132E-2</v>
      </c>
      <c r="O25" s="14">
        <v>-0.3146067415730337</v>
      </c>
    </row>
    <row r="26" spans="2:16" ht="14.5" thickBot="1">
      <c r="B26" s="54"/>
      <c r="C26" s="57" t="s">
        <v>63</v>
      </c>
      <c r="D26" s="17">
        <v>32</v>
      </c>
      <c r="E26" s="18">
        <v>1.4065934065934066E-2</v>
      </c>
      <c r="F26" s="17">
        <v>27</v>
      </c>
      <c r="G26" s="18">
        <v>1.3439522150323544E-2</v>
      </c>
      <c r="H26" s="19">
        <v>0.18518518518518512</v>
      </c>
      <c r="I26" s="17">
        <v>38</v>
      </c>
      <c r="J26" s="19">
        <v>-0.15789473684210531</v>
      </c>
      <c r="K26" s="17">
        <v>298</v>
      </c>
      <c r="L26" s="18">
        <v>1.1156870086110071E-2</v>
      </c>
      <c r="M26" s="17">
        <v>243</v>
      </c>
      <c r="N26" s="18">
        <v>9.6271938512737208E-3</v>
      </c>
      <c r="O26" s="19">
        <v>0.22633744855967075</v>
      </c>
    </row>
    <row r="27" spans="2:16" ht="14.5" thickBot="1">
      <c r="B27" s="58"/>
      <c r="C27" s="11" t="s">
        <v>37</v>
      </c>
      <c r="D27" s="12">
        <f>+D28-SUM(D19:D26)</f>
        <v>4</v>
      </c>
      <c r="E27" s="13">
        <f>+E28-SUM(E19:E26)</f>
        <v>1.7582417582419074E-3</v>
      </c>
      <c r="F27" s="12">
        <f>+F28-SUM(F19:F26)</f>
        <v>7</v>
      </c>
      <c r="G27" s="13">
        <f>+G28-SUM(G19:G26)</f>
        <v>3.4843205574913716E-3</v>
      </c>
      <c r="H27" s="14">
        <f>+D27/F27-1</f>
        <v>-0.4285714285714286</v>
      </c>
      <c r="I27" s="12">
        <f>+I28-SUM(I20:I26)</f>
        <v>647</v>
      </c>
      <c r="J27" s="14">
        <f>+D27/I27-1</f>
        <v>-0.99381761978361671</v>
      </c>
      <c r="K27" s="12">
        <f>+K28-SUM(K19:K26)</f>
        <v>168</v>
      </c>
      <c r="L27" s="13">
        <f>+L28-SUM(L19:L26)</f>
        <v>6.2897791089479016E-3</v>
      </c>
      <c r="M27" s="12">
        <f>+M28-SUM(M19:M26)</f>
        <v>242</v>
      </c>
      <c r="N27" s="13">
        <f>+N28-SUM(N19:N26)</f>
        <v>9.5875757695812469E-3</v>
      </c>
      <c r="O27" s="14">
        <f>+K27/M27-1</f>
        <v>-0.30578512396694213</v>
      </c>
    </row>
    <row r="28" spans="2:16" ht="14.5" thickBot="1">
      <c r="B28" s="20" t="s">
        <v>42</v>
      </c>
      <c r="C28" s="20" t="s">
        <v>38</v>
      </c>
      <c r="D28" s="21">
        <v>2275</v>
      </c>
      <c r="E28" s="22">
        <v>1</v>
      </c>
      <c r="F28" s="21">
        <v>2009</v>
      </c>
      <c r="G28" s="22">
        <v>1</v>
      </c>
      <c r="H28" s="23">
        <v>0.13240418118466901</v>
      </c>
      <c r="I28" s="21">
        <v>3134</v>
      </c>
      <c r="J28" s="22">
        <v>-0.27409061901723042</v>
      </c>
      <c r="K28" s="21">
        <v>26710</v>
      </c>
      <c r="L28" s="22">
        <v>1</v>
      </c>
      <c r="M28" s="21">
        <v>25241</v>
      </c>
      <c r="N28" s="22">
        <v>1</v>
      </c>
      <c r="O28" s="23">
        <v>5.8198962006259736E-2</v>
      </c>
    </row>
    <row r="29" spans="2:16" ht="14.5" thickBot="1">
      <c r="B29" s="20" t="s">
        <v>52</v>
      </c>
      <c r="C29" s="20" t="s">
        <v>38</v>
      </c>
      <c r="D29" s="21">
        <v>6</v>
      </c>
      <c r="E29" s="22">
        <v>1</v>
      </c>
      <c r="F29" s="21">
        <v>1</v>
      </c>
      <c r="G29" s="22">
        <v>1</v>
      </c>
      <c r="H29" s="23">
        <v>5</v>
      </c>
      <c r="I29" s="21">
        <v>3</v>
      </c>
      <c r="J29" s="22">
        <v>1</v>
      </c>
      <c r="K29" s="21">
        <v>27</v>
      </c>
      <c r="L29" s="22">
        <v>1</v>
      </c>
      <c r="M29" s="21">
        <v>9</v>
      </c>
      <c r="N29" s="22">
        <v>1</v>
      </c>
      <c r="O29" s="23">
        <v>2</v>
      </c>
      <c r="P29" s="30"/>
    </row>
    <row r="30" spans="2:16" ht="14.5" thickBot="1">
      <c r="B30" s="93"/>
      <c r="C30" s="94" t="s">
        <v>38</v>
      </c>
      <c r="D30" s="24">
        <v>2354</v>
      </c>
      <c r="E30" s="25">
        <v>1</v>
      </c>
      <c r="F30" s="24">
        <v>2079</v>
      </c>
      <c r="G30" s="25">
        <v>1</v>
      </c>
      <c r="H30" s="26">
        <v>0.13227513227513232</v>
      </c>
      <c r="I30" s="24">
        <v>3189</v>
      </c>
      <c r="J30" s="26">
        <v>-0.26183756663530888</v>
      </c>
      <c r="K30" s="24">
        <v>27269</v>
      </c>
      <c r="L30" s="25">
        <v>1</v>
      </c>
      <c r="M30" s="24">
        <v>25790</v>
      </c>
      <c r="N30" s="25">
        <v>1</v>
      </c>
      <c r="O30" s="26">
        <v>5.7347809228383007E-2</v>
      </c>
      <c r="P30" s="30"/>
    </row>
    <row r="31" spans="2:16" ht="14.4" customHeight="1">
      <c r="B31" s="70" t="s">
        <v>65</v>
      </c>
      <c r="C31" s="27"/>
      <c r="D31" s="1"/>
      <c r="E31" s="1"/>
      <c r="F31" s="1"/>
      <c r="G31" s="1"/>
    </row>
    <row r="32" spans="2:16">
      <c r="B32" s="71" t="s">
        <v>66</v>
      </c>
      <c r="C32" s="1"/>
      <c r="D32" s="1"/>
      <c r="E32" s="1"/>
      <c r="F32" s="1"/>
      <c r="G32" s="1"/>
    </row>
    <row r="33" spans="2:15" ht="14.2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2:15">
      <c r="B35" s="84" t="s">
        <v>43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</row>
    <row r="36" spans="2:15" ht="14.5" thickBot="1">
      <c r="B36" s="112" t="s">
        <v>44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2:15" ht="14.4" customHeight="1">
      <c r="B37" s="107" t="s">
        <v>29</v>
      </c>
      <c r="C37" s="109" t="s">
        <v>1</v>
      </c>
      <c r="D37" s="111" t="s">
        <v>100</v>
      </c>
      <c r="E37" s="89"/>
      <c r="F37" s="89"/>
      <c r="G37" s="89"/>
      <c r="H37" s="79"/>
      <c r="I37" s="78" t="s">
        <v>90</v>
      </c>
      <c r="J37" s="79"/>
      <c r="K37" s="78" t="s">
        <v>102</v>
      </c>
      <c r="L37" s="89"/>
      <c r="M37" s="89"/>
      <c r="N37" s="89"/>
      <c r="O37" s="90"/>
    </row>
    <row r="38" spans="2:15" ht="14.4" customHeight="1" thickBot="1">
      <c r="B38" s="108"/>
      <c r="C38" s="110"/>
      <c r="D38" s="91" t="s">
        <v>101</v>
      </c>
      <c r="E38" s="87"/>
      <c r="F38" s="87"/>
      <c r="G38" s="87"/>
      <c r="H38" s="92"/>
      <c r="I38" s="86" t="s">
        <v>91</v>
      </c>
      <c r="J38" s="92"/>
      <c r="K38" s="86" t="s">
        <v>103</v>
      </c>
      <c r="L38" s="87"/>
      <c r="M38" s="87"/>
      <c r="N38" s="87"/>
      <c r="O38" s="88"/>
    </row>
    <row r="39" spans="2:15" ht="14.4" customHeight="1">
      <c r="B39" s="108"/>
      <c r="C39" s="110"/>
      <c r="D39" s="80">
        <v>2025</v>
      </c>
      <c r="E39" s="81"/>
      <c r="F39" s="80">
        <v>2024</v>
      </c>
      <c r="G39" s="81"/>
      <c r="H39" s="97" t="s">
        <v>30</v>
      </c>
      <c r="I39" s="76">
        <v>2024</v>
      </c>
      <c r="J39" s="76" t="s">
        <v>104</v>
      </c>
      <c r="K39" s="80">
        <v>2025</v>
      </c>
      <c r="L39" s="81"/>
      <c r="M39" s="80">
        <v>2024</v>
      </c>
      <c r="N39" s="81"/>
      <c r="O39" s="97" t="s">
        <v>30</v>
      </c>
    </row>
    <row r="40" spans="2:15" ht="14.4" customHeight="1" thickBot="1">
      <c r="B40" s="99" t="s">
        <v>29</v>
      </c>
      <c r="C40" s="101" t="s">
        <v>32</v>
      </c>
      <c r="D40" s="82"/>
      <c r="E40" s="83"/>
      <c r="F40" s="82"/>
      <c r="G40" s="83"/>
      <c r="H40" s="98"/>
      <c r="I40" s="77"/>
      <c r="J40" s="77"/>
      <c r="K40" s="82"/>
      <c r="L40" s="83"/>
      <c r="M40" s="82"/>
      <c r="N40" s="83"/>
      <c r="O40" s="98"/>
    </row>
    <row r="41" spans="2:15" ht="14.4" customHeight="1">
      <c r="B41" s="99"/>
      <c r="C41" s="101"/>
      <c r="D41" s="4" t="s">
        <v>33</v>
      </c>
      <c r="E41" s="5" t="s">
        <v>2</v>
      </c>
      <c r="F41" s="4" t="s">
        <v>33</v>
      </c>
      <c r="G41" s="5" t="s">
        <v>2</v>
      </c>
      <c r="H41" s="103" t="s">
        <v>34</v>
      </c>
      <c r="I41" s="6" t="s">
        <v>33</v>
      </c>
      <c r="J41" s="105" t="s">
        <v>105</v>
      </c>
      <c r="K41" s="4" t="s">
        <v>33</v>
      </c>
      <c r="L41" s="5" t="s">
        <v>2</v>
      </c>
      <c r="M41" s="4" t="s">
        <v>33</v>
      </c>
      <c r="N41" s="5" t="s">
        <v>2</v>
      </c>
      <c r="O41" s="103" t="s">
        <v>34</v>
      </c>
    </row>
    <row r="42" spans="2:15" ht="14.4" customHeight="1" thickBot="1">
      <c r="B42" s="100"/>
      <c r="C42" s="102"/>
      <c r="D42" s="7" t="s">
        <v>35</v>
      </c>
      <c r="E42" s="8" t="s">
        <v>36</v>
      </c>
      <c r="F42" s="7" t="s">
        <v>35</v>
      </c>
      <c r="G42" s="8" t="s">
        <v>36</v>
      </c>
      <c r="H42" s="104"/>
      <c r="I42" s="9" t="s">
        <v>35</v>
      </c>
      <c r="J42" s="106"/>
      <c r="K42" s="7" t="s">
        <v>35</v>
      </c>
      <c r="L42" s="8" t="s">
        <v>36</v>
      </c>
      <c r="M42" s="7" t="s">
        <v>35</v>
      </c>
      <c r="N42" s="8" t="s">
        <v>36</v>
      </c>
      <c r="O42" s="104"/>
    </row>
    <row r="43" spans="2:15" ht="14.4" customHeight="1" thickBot="1">
      <c r="B43" s="53"/>
      <c r="C43" s="11" t="s">
        <v>15</v>
      </c>
      <c r="D43" s="12"/>
      <c r="E43" s="13"/>
      <c r="F43" s="12"/>
      <c r="G43" s="13"/>
      <c r="H43" s="14"/>
      <c r="I43" s="12"/>
      <c r="J43" s="14"/>
      <c r="K43" s="12">
        <v>1</v>
      </c>
      <c r="L43" s="13">
        <v>1</v>
      </c>
      <c r="M43" s="12"/>
      <c r="N43" s="13"/>
      <c r="O43" s="14"/>
    </row>
    <row r="44" spans="2:15" ht="14.5" thickBot="1">
      <c r="B44" s="20" t="s">
        <v>41</v>
      </c>
      <c r="C44" s="20" t="s">
        <v>38</v>
      </c>
      <c r="D44" s="21"/>
      <c r="E44" s="22"/>
      <c r="F44" s="21"/>
      <c r="G44" s="22"/>
      <c r="H44" s="23"/>
      <c r="I44" s="21"/>
      <c r="J44" s="22"/>
      <c r="K44" s="21">
        <v>1</v>
      </c>
      <c r="L44" s="22">
        <v>1</v>
      </c>
      <c r="M44" s="21"/>
      <c r="N44" s="22"/>
      <c r="O44" s="23"/>
    </row>
    <row r="45" spans="2:15" ht="14.5" thickBot="1">
      <c r="B45" s="53"/>
      <c r="C45" s="11" t="s">
        <v>11</v>
      </c>
      <c r="D45" s="12">
        <v>268</v>
      </c>
      <c r="E45" s="13">
        <v>0.16635630043451272</v>
      </c>
      <c r="F45" s="12">
        <v>294</v>
      </c>
      <c r="G45" s="13">
        <v>0.21350762527233116</v>
      </c>
      <c r="H45" s="14">
        <v>-8.8435374149659851E-2</v>
      </c>
      <c r="I45" s="12">
        <v>503</v>
      </c>
      <c r="J45" s="14">
        <v>-0.46719681908548705</v>
      </c>
      <c r="K45" s="12">
        <v>4463</v>
      </c>
      <c r="L45" s="13">
        <v>0.22645626141668357</v>
      </c>
      <c r="M45" s="12">
        <v>3926</v>
      </c>
      <c r="N45" s="13">
        <v>0.21879179670084709</v>
      </c>
      <c r="O45" s="14">
        <v>0.13678043810494134</v>
      </c>
    </row>
    <row r="46" spans="2:15" ht="14.5" thickBot="1">
      <c r="B46" s="54"/>
      <c r="C46" s="16" t="s">
        <v>13</v>
      </c>
      <c r="D46" s="17">
        <v>322</v>
      </c>
      <c r="E46" s="18">
        <v>0.19987585350713843</v>
      </c>
      <c r="F46" s="17">
        <v>271</v>
      </c>
      <c r="G46" s="18">
        <v>0.19680464778503995</v>
      </c>
      <c r="H46" s="19">
        <v>0.18819188191881908</v>
      </c>
      <c r="I46" s="17">
        <v>526</v>
      </c>
      <c r="J46" s="19">
        <v>-0.38783269961977185</v>
      </c>
      <c r="K46" s="17">
        <v>4306</v>
      </c>
      <c r="L46" s="18">
        <v>0.21848995331844936</v>
      </c>
      <c r="M46" s="17">
        <v>4308</v>
      </c>
      <c r="N46" s="18">
        <v>0.24008024966562638</v>
      </c>
      <c r="O46" s="19">
        <v>-4.6425255338899962E-4</v>
      </c>
    </row>
    <row r="47" spans="2:15" ht="15" customHeight="1" thickBot="1">
      <c r="B47" s="54"/>
      <c r="C47" s="11" t="s">
        <v>3</v>
      </c>
      <c r="D47" s="12">
        <v>244</v>
      </c>
      <c r="E47" s="13">
        <v>0.15145872129112353</v>
      </c>
      <c r="F47" s="12">
        <v>224</v>
      </c>
      <c r="G47" s="13">
        <v>0.16267247639796659</v>
      </c>
      <c r="H47" s="14">
        <v>8.9285714285714191E-2</v>
      </c>
      <c r="I47" s="12">
        <v>400</v>
      </c>
      <c r="J47" s="14">
        <v>-0.39</v>
      </c>
      <c r="K47" s="12">
        <v>3460</v>
      </c>
      <c r="L47" s="13">
        <v>0.17556322305662675</v>
      </c>
      <c r="M47" s="12">
        <v>2808</v>
      </c>
      <c r="N47" s="13">
        <v>0.15648684797146678</v>
      </c>
      <c r="O47" s="14">
        <v>0.23219373219373218</v>
      </c>
    </row>
    <row r="48" spans="2:15" ht="14.5" thickBot="1">
      <c r="B48" s="54"/>
      <c r="C48" s="55" t="s">
        <v>4</v>
      </c>
      <c r="D48" s="17">
        <v>311</v>
      </c>
      <c r="E48" s="18">
        <v>0.1930477963997517</v>
      </c>
      <c r="F48" s="17">
        <v>230</v>
      </c>
      <c r="G48" s="18">
        <v>0.16702977487291212</v>
      </c>
      <c r="H48" s="19">
        <v>0.35217391304347823</v>
      </c>
      <c r="I48" s="17">
        <v>373</v>
      </c>
      <c r="J48" s="19">
        <v>-0.16621983914209115</v>
      </c>
      <c r="K48" s="17">
        <v>2993</v>
      </c>
      <c r="L48" s="18">
        <v>0.15186726202557338</v>
      </c>
      <c r="M48" s="17">
        <v>2845</v>
      </c>
      <c r="N48" s="18">
        <v>0.15854881854658939</v>
      </c>
      <c r="O48" s="19">
        <v>5.2021089630931439E-2</v>
      </c>
    </row>
    <row r="49" spans="2:15" ht="15" customHeight="1" thickBot="1">
      <c r="B49" s="54"/>
      <c r="C49" s="56" t="s">
        <v>12</v>
      </c>
      <c r="D49" s="12">
        <v>345</v>
      </c>
      <c r="E49" s="13">
        <v>0.21415270018621974</v>
      </c>
      <c r="F49" s="12">
        <v>235</v>
      </c>
      <c r="G49" s="13">
        <v>0.17066085693536673</v>
      </c>
      <c r="H49" s="14">
        <v>0.46808510638297873</v>
      </c>
      <c r="I49" s="12">
        <v>389</v>
      </c>
      <c r="J49" s="14">
        <v>-0.11311053984575836</v>
      </c>
      <c r="K49" s="12">
        <v>2667</v>
      </c>
      <c r="L49" s="13">
        <v>0.13532575603815708</v>
      </c>
      <c r="M49" s="12">
        <v>2414</v>
      </c>
      <c r="N49" s="13">
        <v>0.1345296477931342</v>
      </c>
      <c r="O49" s="14">
        <v>0.10480530240265118</v>
      </c>
    </row>
    <row r="50" spans="2:15" ht="14.5" thickBot="1">
      <c r="B50" s="54"/>
      <c r="C50" s="57" t="s">
        <v>14</v>
      </c>
      <c r="D50" s="17">
        <v>76</v>
      </c>
      <c r="E50" s="18">
        <v>4.717566728739913E-2</v>
      </c>
      <c r="F50" s="17">
        <v>62</v>
      </c>
      <c r="G50" s="18">
        <v>4.5025417574437183E-2</v>
      </c>
      <c r="H50" s="19">
        <v>0.22580645161290325</v>
      </c>
      <c r="I50" s="17">
        <v>120</v>
      </c>
      <c r="J50" s="19">
        <v>-0.3666666666666667</v>
      </c>
      <c r="K50" s="17">
        <v>1256</v>
      </c>
      <c r="L50" s="18">
        <v>6.3730464785873756E-2</v>
      </c>
      <c r="M50" s="17">
        <v>766</v>
      </c>
      <c r="N50" s="18">
        <v>4.2688363798484175E-2</v>
      </c>
      <c r="O50" s="19">
        <v>0.63968668407310703</v>
      </c>
    </row>
    <row r="51" spans="2:15" ht="14.5" thickBot="1">
      <c r="B51" s="54"/>
      <c r="C51" s="11" t="s">
        <v>63</v>
      </c>
      <c r="D51" s="12">
        <v>29</v>
      </c>
      <c r="E51" s="13">
        <v>1.8001241464928614E-2</v>
      </c>
      <c r="F51" s="12">
        <v>27</v>
      </c>
      <c r="G51" s="13">
        <v>1.9607843137254902E-2</v>
      </c>
      <c r="H51" s="14">
        <v>7.4074074074074181E-2</v>
      </c>
      <c r="I51" s="12">
        <v>36</v>
      </c>
      <c r="J51" s="14">
        <v>-0.19444444444444442</v>
      </c>
      <c r="K51" s="12">
        <v>288</v>
      </c>
      <c r="L51" s="13">
        <v>1.4613354982748123E-2</v>
      </c>
      <c r="M51" s="12">
        <v>240</v>
      </c>
      <c r="N51" s="13">
        <v>1.3374944271065538E-2</v>
      </c>
      <c r="O51" s="14">
        <v>0.19999999999999996</v>
      </c>
    </row>
    <row r="52" spans="2:15" ht="14.5" thickBot="1">
      <c r="B52" s="54"/>
      <c r="C52" s="57" t="s">
        <v>15</v>
      </c>
      <c r="D52" s="17">
        <v>16</v>
      </c>
      <c r="E52" s="18">
        <v>9.9317194289261328E-3</v>
      </c>
      <c r="F52" s="17">
        <v>34</v>
      </c>
      <c r="G52" s="18">
        <v>2.4691358024691357E-2</v>
      </c>
      <c r="H52" s="19">
        <v>-0.52941176470588236</v>
      </c>
      <c r="I52" s="17">
        <v>13</v>
      </c>
      <c r="J52" s="19">
        <v>0.23076923076923084</v>
      </c>
      <c r="K52" s="17">
        <v>275</v>
      </c>
      <c r="L52" s="18">
        <v>1.3953724375887964E-2</v>
      </c>
      <c r="M52" s="17">
        <v>637</v>
      </c>
      <c r="N52" s="18">
        <v>3.5499331252786447E-2</v>
      </c>
      <c r="O52" s="19">
        <v>-0.56828885400313967</v>
      </c>
    </row>
    <row r="53" spans="2:15" ht="14.5" thickBot="1">
      <c r="B53" s="58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20" t="s">
        <v>42</v>
      </c>
      <c r="C54" s="20" t="s">
        <v>38</v>
      </c>
      <c r="D54" s="21">
        <v>1611</v>
      </c>
      <c r="E54" s="22">
        <v>1</v>
      </c>
      <c r="F54" s="21">
        <v>1377</v>
      </c>
      <c r="G54" s="22">
        <v>1</v>
      </c>
      <c r="H54" s="23">
        <v>0.16993464052287588</v>
      </c>
      <c r="I54" s="21">
        <v>2360</v>
      </c>
      <c r="J54" s="22">
        <v>-0.31737288135593222</v>
      </c>
      <c r="K54" s="21">
        <v>19708</v>
      </c>
      <c r="L54" s="22">
        <v>1</v>
      </c>
      <c r="M54" s="21">
        <v>17944</v>
      </c>
      <c r="N54" s="22">
        <v>1</v>
      </c>
      <c r="O54" s="23">
        <v>9.8305840392331589E-2</v>
      </c>
    </row>
    <row r="55" spans="2:15" ht="14.5" thickBot="1">
      <c r="B55" s="20" t="s">
        <v>52</v>
      </c>
      <c r="C55" s="20" t="s">
        <v>38</v>
      </c>
      <c r="D55" s="21">
        <v>1</v>
      </c>
      <c r="E55" s="22">
        <v>1</v>
      </c>
      <c r="F55" s="21">
        <v>0</v>
      </c>
      <c r="G55" s="22">
        <v>1</v>
      </c>
      <c r="H55" s="23"/>
      <c r="I55" s="21">
        <v>2</v>
      </c>
      <c r="J55" s="22">
        <v>-0.5</v>
      </c>
      <c r="K55" s="21">
        <v>19</v>
      </c>
      <c r="L55" s="22">
        <v>1</v>
      </c>
      <c r="M55" s="21">
        <v>8</v>
      </c>
      <c r="N55" s="22">
        <v>1</v>
      </c>
      <c r="O55" s="23">
        <v>1.375</v>
      </c>
    </row>
    <row r="56" spans="2:15" ht="14.5" thickBot="1">
      <c r="B56" s="93"/>
      <c r="C56" s="94" t="s">
        <v>38</v>
      </c>
      <c r="D56" s="24">
        <v>1612</v>
      </c>
      <c r="E56" s="25">
        <v>1</v>
      </c>
      <c r="F56" s="24">
        <v>1377</v>
      </c>
      <c r="G56" s="25">
        <v>1</v>
      </c>
      <c r="H56" s="26">
        <v>0.1706608569353667</v>
      </c>
      <c r="I56" s="24">
        <v>2362</v>
      </c>
      <c r="J56" s="26">
        <v>-0.31752751905165111</v>
      </c>
      <c r="K56" s="24">
        <v>19728</v>
      </c>
      <c r="L56" s="25">
        <v>1</v>
      </c>
      <c r="M56" s="24">
        <v>17952</v>
      </c>
      <c r="N56" s="25">
        <v>1</v>
      </c>
      <c r="O56" s="26">
        <v>9.8930481283422411E-2</v>
      </c>
    </row>
    <row r="57" spans="2:15">
      <c r="B57" s="70" t="s">
        <v>65</v>
      </c>
      <c r="C57" s="27"/>
      <c r="D57" s="1"/>
      <c r="E57" s="1"/>
      <c r="F57" s="1"/>
      <c r="G57" s="1"/>
      <c r="H57" s="61"/>
      <c r="I57" s="61"/>
      <c r="J57" s="61"/>
      <c r="K57" s="61"/>
      <c r="L57" s="61"/>
      <c r="M57" s="61"/>
      <c r="N57" s="61"/>
      <c r="O57" s="61"/>
    </row>
    <row r="58" spans="2:15">
      <c r="B58" s="71" t="s">
        <v>66</v>
      </c>
      <c r="C58" s="1"/>
      <c r="D58" s="1"/>
      <c r="E58" s="1"/>
      <c r="F58" s="1"/>
      <c r="G58" s="1"/>
    </row>
    <row r="60" spans="2:15">
      <c r="B60" s="84" t="s">
        <v>50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</row>
    <row r="61" spans="2:15" ht="14.5" thickBot="1">
      <c r="B61" s="112" t="s">
        <v>51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</row>
    <row r="62" spans="2:15">
      <c r="B62" s="107" t="s">
        <v>29</v>
      </c>
      <c r="C62" s="109" t="s">
        <v>1</v>
      </c>
      <c r="D62" s="111" t="s">
        <v>100</v>
      </c>
      <c r="E62" s="89"/>
      <c r="F62" s="89"/>
      <c r="G62" s="89"/>
      <c r="H62" s="79"/>
      <c r="I62" s="78" t="s">
        <v>90</v>
      </c>
      <c r="J62" s="79"/>
      <c r="K62" s="78" t="s">
        <v>102</v>
      </c>
      <c r="L62" s="89"/>
      <c r="M62" s="89"/>
      <c r="N62" s="89"/>
      <c r="O62" s="90"/>
    </row>
    <row r="63" spans="2:15" ht="14.5" thickBot="1">
      <c r="B63" s="108"/>
      <c r="C63" s="110"/>
      <c r="D63" s="91" t="s">
        <v>101</v>
      </c>
      <c r="E63" s="87"/>
      <c r="F63" s="87"/>
      <c r="G63" s="87"/>
      <c r="H63" s="92"/>
      <c r="I63" s="86" t="s">
        <v>91</v>
      </c>
      <c r="J63" s="92"/>
      <c r="K63" s="86" t="s">
        <v>103</v>
      </c>
      <c r="L63" s="87"/>
      <c r="M63" s="87"/>
      <c r="N63" s="87"/>
      <c r="O63" s="88"/>
    </row>
    <row r="64" spans="2:15" ht="15" customHeight="1">
      <c r="B64" s="108"/>
      <c r="C64" s="110"/>
      <c r="D64" s="80">
        <v>2025</v>
      </c>
      <c r="E64" s="81"/>
      <c r="F64" s="80">
        <v>2024</v>
      </c>
      <c r="G64" s="81"/>
      <c r="H64" s="97" t="s">
        <v>30</v>
      </c>
      <c r="I64" s="76">
        <v>2024</v>
      </c>
      <c r="J64" s="76" t="s">
        <v>104</v>
      </c>
      <c r="K64" s="80">
        <v>2025</v>
      </c>
      <c r="L64" s="81"/>
      <c r="M64" s="80">
        <v>2024</v>
      </c>
      <c r="N64" s="81"/>
      <c r="O64" s="97" t="s">
        <v>30</v>
      </c>
    </row>
    <row r="65" spans="2:15" ht="15" customHeight="1" thickBot="1">
      <c r="B65" s="99" t="s">
        <v>29</v>
      </c>
      <c r="C65" s="101" t="s">
        <v>32</v>
      </c>
      <c r="D65" s="82"/>
      <c r="E65" s="83"/>
      <c r="F65" s="82"/>
      <c r="G65" s="83"/>
      <c r="H65" s="98"/>
      <c r="I65" s="77"/>
      <c r="J65" s="77"/>
      <c r="K65" s="82"/>
      <c r="L65" s="83"/>
      <c r="M65" s="82"/>
      <c r="N65" s="83"/>
      <c r="O65" s="98"/>
    </row>
    <row r="66" spans="2:15" ht="15" customHeight="1">
      <c r="B66" s="99"/>
      <c r="C66" s="101"/>
      <c r="D66" s="4" t="s">
        <v>33</v>
      </c>
      <c r="E66" s="5" t="s">
        <v>2</v>
      </c>
      <c r="F66" s="4" t="s">
        <v>33</v>
      </c>
      <c r="G66" s="5" t="s">
        <v>2</v>
      </c>
      <c r="H66" s="103" t="s">
        <v>34</v>
      </c>
      <c r="I66" s="6" t="s">
        <v>33</v>
      </c>
      <c r="J66" s="105" t="s">
        <v>105</v>
      </c>
      <c r="K66" s="4" t="s">
        <v>33</v>
      </c>
      <c r="L66" s="5" t="s">
        <v>2</v>
      </c>
      <c r="M66" s="4" t="s">
        <v>33</v>
      </c>
      <c r="N66" s="5" t="s">
        <v>2</v>
      </c>
      <c r="O66" s="103" t="s">
        <v>34</v>
      </c>
    </row>
    <row r="67" spans="2:15" ht="26.5" thickBot="1">
      <c r="B67" s="100"/>
      <c r="C67" s="102"/>
      <c r="D67" s="7" t="s">
        <v>35</v>
      </c>
      <c r="E67" s="8" t="s">
        <v>36</v>
      </c>
      <c r="F67" s="7" t="s">
        <v>35</v>
      </c>
      <c r="G67" s="8" t="s">
        <v>36</v>
      </c>
      <c r="H67" s="104"/>
      <c r="I67" s="9" t="s">
        <v>35</v>
      </c>
      <c r="J67" s="106"/>
      <c r="K67" s="7" t="s">
        <v>35</v>
      </c>
      <c r="L67" s="8" t="s">
        <v>36</v>
      </c>
      <c r="M67" s="7" t="s">
        <v>35</v>
      </c>
      <c r="N67" s="8" t="s">
        <v>36</v>
      </c>
      <c r="O67" s="104"/>
    </row>
    <row r="68" spans="2:15" ht="14.5" thickBot="1">
      <c r="B68" s="53"/>
      <c r="C68" s="11" t="s">
        <v>15</v>
      </c>
      <c r="D68" s="12">
        <v>131</v>
      </c>
      <c r="E68" s="13">
        <v>0.17654986522911051</v>
      </c>
      <c r="F68" s="12">
        <v>132</v>
      </c>
      <c r="G68" s="13">
        <v>0.18803418803418803</v>
      </c>
      <c r="H68" s="14">
        <v>-7.575757575757569E-3</v>
      </c>
      <c r="I68" s="12">
        <v>139</v>
      </c>
      <c r="J68" s="14">
        <v>-5.7553956834532349E-2</v>
      </c>
      <c r="K68" s="12">
        <v>1456</v>
      </c>
      <c r="L68" s="13">
        <v>0.19307784113512796</v>
      </c>
      <c r="M68" s="12">
        <v>1854</v>
      </c>
      <c r="N68" s="13">
        <v>0.23653993365654505</v>
      </c>
      <c r="O68" s="14">
        <v>-0.21467098166127296</v>
      </c>
    </row>
    <row r="69" spans="2:15" ht="14.5" thickBot="1">
      <c r="B69" s="54"/>
      <c r="C69" s="16" t="s">
        <v>4</v>
      </c>
      <c r="D69" s="17">
        <v>141</v>
      </c>
      <c r="E69" s="18">
        <v>0.19002695417789758</v>
      </c>
      <c r="F69" s="17">
        <v>132</v>
      </c>
      <c r="G69" s="18">
        <v>0.18803418803418803</v>
      </c>
      <c r="H69" s="19">
        <v>6.8181818181818121E-2</v>
      </c>
      <c r="I69" s="17">
        <v>166</v>
      </c>
      <c r="J69" s="19">
        <v>-0.1506024096385542</v>
      </c>
      <c r="K69" s="17">
        <v>1364</v>
      </c>
      <c r="L69" s="18">
        <v>0.18087786765680944</v>
      </c>
      <c r="M69" s="17">
        <v>1400</v>
      </c>
      <c r="N69" s="18">
        <v>0.17861699413115592</v>
      </c>
      <c r="O69" s="19">
        <v>-2.571428571428569E-2</v>
      </c>
    </row>
    <row r="70" spans="2:15" ht="14.5" thickBot="1">
      <c r="B70" s="54"/>
      <c r="C70" s="11" t="s">
        <v>12</v>
      </c>
      <c r="D70" s="12">
        <v>120</v>
      </c>
      <c r="E70" s="13">
        <v>0.16172506738544473</v>
      </c>
      <c r="F70" s="12">
        <v>72</v>
      </c>
      <c r="G70" s="13">
        <v>0.10256410256410256</v>
      </c>
      <c r="H70" s="14">
        <v>0.66666666666666674</v>
      </c>
      <c r="I70" s="12">
        <v>114</v>
      </c>
      <c r="J70" s="14">
        <v>5.2631578947368363E-2</v>
      </c>
      <c r="K70" s="12">
        <v>1239</v>
      </c>
      <c r="L70" s="13">
        <v>0.16430181673518102</v>
      </c>
      <c r="M70" s="12">
        <v>1331</v>
      </c>
      <c r="N70" s="13">
        <v>0.16981372799183464</v>
      </c>
      <c r="O70" s="14">
        <v>-6.9120961682945126E-2</v>
      </c>
    </row>
    <row r="71" spans="2:15" ht="14.5" thickBot="1">
      <c r="B71" s="54"/>
      <c r="C71" s="55" t="s">
        <v>13</v>
      </c>
      <c r="D71" s="17">
        <v>117</v>
      </c>
      <c r="E71" s="18">
        <v>0.15768194070080863</v>
      </c>
      <c r="F71" s="17">
        <v>130</v>
      </c>
      <c r="G71" s="18">
        <v>0.18518518518518517</v>
      </c>
      <c r="H71" s="19">
        <v>-9.9999999999999978E-2</v>
      </c>
      <c r="I71" s="17">
        <v>121</v>
      </c>
      <c r="J71" s="19">
        <v>-3.3057851239669422E-2</v>
      </c>
      <c r="K71" s="17">
        <v>1066</v>
      </c>
      <c r="L71" s="18">
        <v>0.14136056225964727</v>
      </c>
      <c r="M71" s="17">
        <v>999</v>
      </c>
      <c r="N71" s="18">
        <v>0.12745598366930339</v>
      </c>
      <c r="O71" s="19">
        <v>6.7067067067066999E-2</v>
      </c>
    </row>
    <row r="72" spans="2:15" ht="14.5" thickBot="1">
      <c r="B72" s="54"/>
      <c r="C72" s="56" t="s">
        <v>11</v>
      </c>
      <c r="D72" s="12">
        <v>110</v>
      </c>
      <c r="E72" s="13">
        <v>0.14824797843665768</v>
      </c>
      <c r="F72" s="12">
        <v>91</v>
      </c>
      <c r="G72" s="13">
        <v>0.12962962962962962</v>
      </c>
      <c r="H72" s="14">
        <v>0.20879120879120872</v>
      </c>
      <c r="I72" s="12">
        <v>130</v>
      </c>
      <c r="J72" s="14">
        <v>-0.15384615384615385</v>
      </c>
      <c r="K72" s="12">
        <v>973</v>
      </c>
      <c r="L72" s="13">
        <v>0.12902798037395571</v>
      </c>
      <c r="M72" s="12">
        <v>906</v>
      </c>
      <c r="N72" s="13">
        <v>0.11559071191630518</v>
      </c>
      <c r="O72" s="14">
        <v>7.3951434878587241E-2</v>
      </c>
    </row>
    <row r="73" spans="2:15" ht="14.5" thickBot="1">
      <c r="B73" s="54"/>
      <c r="C73" s="57" t="s">
        <v>3</v>
      </c>
      <c r="D73" s="17">
        <v>58</v>
      </c>
      <c r="E73" s="18">
        <v>7.8167115902964962E-2</v>
      </c>
      <c r="F73" s="17">
        <v>58</v>
      </c>
      <c r="G73" s="18">
        <v>8.2621082621082614E-2</v>
      </c>
      <c r="H73" s="19">
        <v>0</v>
      </c>
      <c r="I73" s="17">
        <v>76</v>
      </c>
      <c r="J73" s="19">
        <v>-0.23684210526315785</v>
      </c>
      <c r="K73" s="17">
        <v>639</v>
      </c>
      <c r="L73" s="18">
        <v>8.4736772311364547E-2</v>
      </c>
      <c r="M73" s="17">
        <v>563</v>
      </c>
      <c r="N73" s="18">
        <v>7.1829548354171976E-2</v>
      </c>
      <c r="O73" s="19">
        <v>0.13499111900532856</v>
      </c>
    </row>
    <row r="74" spans="2:15" ht="14.5" thickBot="1">
      <c r="B74" s="54"/>
      <c r="C74" s="11" t="s">
        <v>14</v>
      </c>
      <c r="D74" s="12">
        <v>38</v>
      </c>
      <c r="E74" s="13">
        <v>5.1212938005390833E-2</v>
      </c>
      <c r="F74" s="12">
        <v>59</v>
      </c>
      <c r="G74" s="13">
        <v>8.4045584045584043E-2</v>
      </c>
      <c r="H74" s="14">
        <v>-0.35593220338983056</v>
      </c>
      <c r="I74" s="12">
        <v>42</v>
      </c>
      <c r="J74" s="14">
        <v>-9.5238095238095233E-2</v>
      </c>
      <c r="K74" s="12">
        <v>425</v>
      </c>
      <c r="L74" s="13">
        <v>5.6358573133536663E-2</v>
      </c>
      <c r="M74" s="12">
        <v>359</v>
      </c>
      <c r="N74" s="13">
        <v>4.580250063791784E-2</v>
      </c>
      <c r="O74" s="14">
        <v>0.18384401114206139</v>
      </c>
    </row>
    <row r="75" spans="2:15" ht="14.5" thickBot="1">
      <c r="B75" s="54"/>
      <c r="C75" s="57" t="s">
        <v>37</v>
      </c>
      <c r="D75" s="17">
        <f>+D76-SUM(D68:D74)</f>
        <v>27</v>
      </c>
      <c r="E75" s="18">
        <f>+E76-SUM(E68:E74)</f>
        <v>3.638814016172498E-2</v>
      </c>
      <c r="F75" s="17">
        <f>+F76-SUM(F68:F74)</f>
        <v>28</v>
      </c>
      <c r="G75" s="18">
        <f>+G76-SUM(G68:G74)</f>
        <v>3.9886039886039892E-2</v>
      </c>
      <c r="H75" s="19">
        <f>+D75/F75-1</f>
        <v>-3.5714285714285698E-2</v>
      </c>
      <c r="I75" s="17">
        <f>+I76-SUM(I68:I74)</f>
        <v>39</v>
      </c>
      <c r="J75" s="19">
        <f>+D75/I75-1</f>
        <v>-0.30769230769230771</v>
      </c>
      <c r="K75" s="17">
        <f>+K76-SUM(K68:K74)</f>
        <v>379</v>
      </c>
      <c r="L75" s="18">
        <f>+L76-SUM(L68:L74)</f>
        <v>5.0258586394377414E-2</v>
      </c>
      <c r="M75" s="17">
        <f>+M76-SUM(M68:M74)</f>
        <v>426</v>
      </c>
      <c r="N75" s="18">
        <f>+N76-SUM(N68:N74)</f>
        <v>5.4350599642766007E-2</v>
      </c>
      <c r="O75" s="19">
        <f>+K75/M75-1</f>
        <v>-0.11032863849765262</v>
      </c>
    </row>
    <row r="76" spans="2:15" ht="14.5" thickBot="1">
      <c r="B76" s="93"/>
      <c r="C76" s="94" t="s">
        <v>38</v>
      </c>
      <c r="D76" s="24">
        <v>742</v>
      </c>
      <c r="E76" s="25">
        <v>1</v>
      </c>
      <c r="F76" s="24">
        <v>702</v>
      </c>
      <c r="G76" s="25">
        <v>1</v>
      </c>
      <c r="H76" s="26">
        <v>5.6980056980056926E-2</v>
      </c>
      <c r="I76" s="24">
        <v>827</v>
      </c>
      <c r="J76" s="26">
        <v>-0.10278113663845223</v>
      </c>
      <c r="K76" s="24">
        <v>7541</v>
      </c>
      <c r="L76" s="25">
        <v>1</v>
      </c>
      <c r="M76" s="24">
        <v>7838</v>
      </c>
      <c r="N76" s="25">
        <v>1</v>
      </c>
      <c r="O76" s="26">
        <v>-3.7892319469252311E-2</v>
      </c>
    </row>
    <row r="77" spans="2:15">
      <c r="B77" s="27" t="s">
        <v>47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2:15">
      <c r="B78" s="28"/>
    </row>
  </sheetData>
  <mergeCells count="72">
    <mergeCell ref="B2:O2"/>
    <mergeCell ref="B3:O3"/>
    <mergeCell ref="B35:O35"/>
    <mergeCell ref="B36:O36"/>
    <mergeCell ref="B60:O60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2:B64"/>
    <mergeCell ref="C62:C64"/>
    <mergeCell ref="B65:B67"/>
    <mergeCell ref="C65:C67"/>
    <mergeCell ref="H66:H67"/>
    <mergeCell ref="J66:J67"/>
    <mergeCell ref="M64:N65"/>
    <mergeCell ref="B61:O61"/>
    <mergeCell ref="H39:H40"/>
    <mergeCell ref="I39:I40"/>
    <mergeCell ref="J39:J40"/>
    <mergeCell ref="K39:L40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K4:O4"/>
    <mergeCell ref="D5:H5"/>
    <mergeCell ref="I5:J5"/>
    <mergeCell ref="K5:O5"/>
    <mergeCell ref="M6:N7"/>
    <mergeCell ref="O6:O7"/>
    <mergeCell ref="K6:L7"/>
  </mergeCells>
  <conditionalFormatting sqref="D10:O17">
    <cfRule type="cellIs" dxfId="34" priority="34" operator="equal">
      <formula>0</formula>
    </cfRule>
  </conditionalFormatting>
  <conditionalFormatting sqref="D19:O27">
    <cfRule type="cellIs" dxfId="33" priority="24" operator="equal">
      <formula>0</formula>
    </cfRule>
  </conditionalFormatting>
  <conditionalFormatting sqref="D43:O43">
    <cfRule type="cellIs" dxfId="32" priority="19" operator="equal">
      <formula>0</formula>
    </cfRule>
  </conditionalFormatting>
  <conditionalFormatting sqref="D45:O53">
    <cfRule type="cellIs" dxfId="31" priority="8" operator="equal">
      <formula>0</formula>
    </cfRule>
  </conditionalFormatting>
  <conditionalFormatting sqref="D68:O75">
    <cfRule type="cellIs" dxfId="30" priority="1" operator="equal">
      <formula>0</formula>
    </cfRule>
  </conditionalFormatting>
  <conditionalFormatting sqref="H10:H29 O10:O29 J19:J27">
    <cfRule type="cellIs" dxfId="29" priority="28" operator="lessThan">
      <formula>0</formula>
    </cfRule>
  </conditionalFormatting>
  <conditionalFormatting sqref="H43:H55 O43:O55">
    <cfRule type="cellIs" dxfId="28" priority="6" operator="lessThan">
      <formula>0</formula>
    </cfRule>
  </conditionalFormatting>
  <conditionalFormatting sqref="H68:H75 J68:J75 O68:O75">
    <cfRule type="cellIs" dxfId="27" priority="5" operator="lessThan">
      <formula>0</formula>
    </cfRule>
  </conditionalFormatting>
  <conditionalFormatting sqref="J10:J17">
    <cfRule type="cellIs" dxfId="26" priority="38" operator="lessThan">
      <formula>0</formula>
    </cfRule>
  </conditionalFormatting>
  <conditionalFormatting sqref="J43">
    <cfRule type="cellIs" dxfId="25" priority="23" operator="lessThan">
      <formula>0</formula>
    </cfRule>
  </conditionalFormatting>
  <conditionalFormatting sqref="J45:J53">
    <cfRule type="cellIs" dxfId="24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7" customWidth="1"/>
    <col min="2" max="2" width="9.08984375" style="37" customWidth="1"/>
    <col min="3" max="3" width="18.453125" style="37" customWidth="1"/>
    <col min="4" max="9" width="9" style="37" customWidth="1"/>
    <col min="10" max="10" width="11" style="37" customWidth="1"/>
    <col min="11" max="14" width="9" style="37" customWidth="1"/>
    <col min="15" max="15" width="11.453125" style="37" customWidth="1"/>
    <col min="16" max="16384" width="9.08984375" style="37"/>
  </cols>
  <sheetData>
    <row r="1" spans="2:15">
      <c r="B1" s="37" t="s">
        <v>7</v>
      </c>
      <c r="E1" s="38"/>
      <c r="O1" s="39">
        <v>45995</v>
      </c>
    </row>
    <row r="2" spans="2:15">
      <c r="B2" s="84" t="s">
        <v>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14.5" thickBot="1">
      <c r="B3" s="112" t="s">
        <v>39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5" customHeight="1">
      <c r="B4" s="107" t="s">
        <v>0</v>
      </c>
      <c r="C4" s="109" t="s">
        <v>1</v>
      </c>
      <c r="D4" s="111" t="s">
        <v>100</v>
      </c>
      <c r="E4" s="89"/>
      <c r="F4" s="89"/>
      <c r="G4" s="89"/>
      <c r="H4" s="79"/>
      <c r="I4" s="78" t="s">
        <v>90</v>
      </c>
      <c r="J4" s="79"/>
      <c r="K4" s="78" t="s">
        <v>102</v>
      </c>
      <c r="L4" s="89"/>
      <c r="M4" s="89"/>
      <c r="N4" s="89"/>
      <c r="O4" s="90"/>
    </row>
    <row r="5" spans="2:15" ht="14.5" thickBot="1">
      <c r="B5" s="108"/>
      <c r="C5" s="110"/>
      <c r="D5" s="91" t="s">
        <v>101</v>
      </c>
      <c r="E5" s="87"/>
      <c r="F5" s="87"/>
      <c r="G5" s="87"/>
      <c r="H5" s="92"/>
      <c r="I5" s="86" t="s">
        <v>91</v>
      </c>
      <c r="J5" s="92"/>
      <c r="K5" s="86" t="s">
        <v>103</v>
      </c>
      <c r="L5" s="87"/>
      <c r="M5" s="87"/>
      <c r="N5" s="87"/>
      <c r="O5" s="88"/>
    </row>
    <row r="6" spans="2:15" ht="19.5" customHeight="1">
      <c r="B6" s="108"/>
      <c r="C6" s="110"/>
      <c r="D6" s="80">
        <v>2025</v>
      </c>
      <c r="E6" s="81"/>
      <c r="F6" s="80">
        <v>2024</v>
      </c>
      <c r="G6" s="81"/>
      <c r="H6" s="97" t="s">
        <v>30</v>
      </c>
      <c r="I6" s="76">
        <v>2024</v>
      </c>
      <c r="J6" s="76" t="s">
        <v>104</v>
      </c>
      <c r="K6" s="80">
        <v>2025</v>
      </c>
      <c r="L6" s="81"/>
      <c r="M6" s="80">
        <v>2024</v>
      </c>
      <c r="N6" s="81"/>
      <c r="O6" s="97" t="s">
        <v>30</v>
      </c>
    </row>
    <row r="7" spans="2:15" ht="19.5" customHeight="1" thickBot="1">
      <c r="B7" s="99" t="s">
        <v>31</v>
      </c>
      <c r="C7" s="101" t="s">
        <v>32</v>
      </c>
      <c r="D7" s="82"/>
      <c r="E7" s="83"/>
      <c r="F7" s="82"/>
      <c r="G7" s="83"/>
      <c r="H7" s="98"/>
      <c r="I7" s="77"/>
      <c r="J7" s="77"/>
      <c r="K7" s="82"/>
      <c r="L7" s="83"/>
      <c r="M7" s="82"/>
      <c r="N7" s="83"/>
      <c r="O7" s="98"/>
    </row>
    <row r="8" spans="2:15" ht="15" customHeight="1">
      <c r="B8" s="99"/>
      <c r="C8" s="101"/>
      <c r="D8" s="4" t="s">
        <v>33</v>
      </c>
      <c r="E8" s="5" t="s">
        <v>2</v>
      </c>
      <c r="F8" s="4" t="s">
        <v>33</v>
      </c>
      <c r="G8" s="5" t="s">
        <v>2</v>
      </c>
      <c r="H8" s="103" t="s">
        <v>34</v>
      </c>
      <c r="I8" s="6" t="s">
        <v>33</v>
      </c>
      <c r="J8" s="105" t="s">
        <v>105</v>
      </c>
      <c r="K8" s="4" t="s">
        <v>33</v>
      </c>
      <c r="L8" s="5" t="s">
        <v>2</v>
      </c>
      <c r="M8" s="4" t="s">
        <v>33</v>
      </c>
      <c r="N8" s="5" t="s">
        <v>2</v>
      </c>
      <c r="O8" s="103" t="s">
        <v>34</v>
      </c>
    </row>
    <row r="9" spans="2:15" ht="15" customHeight="1" thickBot="1">
      <c r="B9" s="100"/>
      <c r="C9" s="102"/>
      <c r="D9" s="7" t="s">
        <v>35</v>
      </c>
      <c r="E9" s="8" t="s">
        <v>36</v>
      </c>
      <c r="F9" s="7" t="s">
        <v>35</v>
      </c>
      <c r="G9" s="8" t="s">
        <v>36</v>
      </c>
      <c r="H9" s="104"/>
      <c r="I9" s="9" t="s">
        <v>35</v>
      </c>
      <c r="J9" s="106"/>
      <c r="K9" s="7" t="s">
        <v>35</v>
      </c>
      <c r="L9" s="8" t="s">
        <v>36</v>
      </c>
      <c r="M9" s="7" t="s">
        <v>35</v>
      </c>
      <c r="N9" s="8" t="s">
        <v>36</v>
      </c>
      <c r="O9" s="104"/>
    </row>
    <row r="10" spans="2:15" ht="14.5" thickBot="1">
      <c r="B10" s="10">
        <v>1</v>
      </c>
      <c r="C10" s="11" t="s">
        <v>12</v>
      </c>
      <c r="D10" s="12">
        <v>77</v>
      </c>
      <c r="E10" s="13">
        <v>0.33771929824561403</v>
      </c>
      <c r="F10" s="12">
        <v>54</v>
      </c>
      <c r="G10" s="13">
        <v>0.26341463414634148</v>
      </c>
      <c r="H10" s="14">
        <v>0.42592592592592582</v>
      </c>
      <c r="I10" s="12">
        <v>66</v>
      </c>
      <c r="J10" s="14">
        <v>0.16666666666666674</v>
      </c>
      <c r="K10" s="12">
        <v>911</v>
      </c>
      <c r="L10" s="13">
        <v>0.39694989106753814</v>
      </c>
      <c r="M10" s="12">
        <v>833</v>
      </c>
      <c r="N10" s="13">
        <v>0.4079333986287953</v>
      </c>
      <c r="O10" s="14">
        <v>9.3637454981992718E-2</v>
      </c>
    </row>
    <row r="11" spans="2:15" ht="14.5" thickBot="1">
      <c r="B11" s="52">
        <v>2</v>
      </c>
      <c r="C11" s="16" t="s">
        <v>4</v>
      </c>
      <c r="D11" s="17">
        <v>26</v>
      </c>
      <c r="E11" s="18">
        <v>0.11403508771929824</v>
      </c>
      <c r="F11" s="17">
        <v>19</v>
      </c>
      <c r="G11" s="18">
        <v>9.2682926829268292E-2</v>
      </c>
      <c r="H11" s="19">
        <v>0.36842105263157898</v>
      </c>
      <c r="I11" s="17">
        <v>44</v>
      </c>
      <c r="J11" s="19">
        <v>-0.40909090909090906</v>
      </c>
      <c r="K11" s="17">
        <v>287</v>
      </c>
      <c r="L11" s="18">
        <v>0.12505446623093683</v>
      </c>
      <c r="M11" s="17">
        <v>219</v>
      </c>
      <c r="N11" s="18">
        <v>0.10724779627815867</v>
      </c>
      <c r="O11" s="19">
        <v>0.31050228310502281</v>
      </c>
    </row>
    <row r="12" spans="2:15" ht="14.5" thickBot="1">
      <c r="B12" s="10">
        <v>3</v>
      </c>
      <c r="C12" s="11" t="s">
        <v>15</v>
      </c>
      <c r="D12" s="12">
        <v>7</v>
      </c>
      <c r="E12" s="13">
        <v>3.0701754385964911E-2</v>
      </c>
      <c r="F12" s="12">
        <v>18</v>
      </c>
      <c r="G12" s="13">
        <v>8.7804878048780483E-2</v>
      </c>
      <c r="H12" s="14">
        <v>-0.61111111111111116</v>
      </c>
      <c r="I12" s="12">
        <v>44</v>
      </c>
      <c r="J12" s="14">
        <v>-0.84090909090909094</v>
      </c>
      <c r="K12" s="12">
        <v>245</v>
      </c>
      <c r="L12" s="13">
        <v>0.10675381263616558</v>
      </c>
      <c r="M12" s="12">
        <v>180</v>
      </c>
      <c r="N12" s="13">
        <v>8.8148873653281098E-2</v>
      </c>
      <c r="O12" s="14">
        <v>0.36111111111111116</v>
      </c>
    </row>
    <row r="13" spans="2:15" ht="14.5" thickBot="1">
      <c r="B13" s="52">
        <v>4</v>
      </c>
      <c r="C13" s="16" t="s">
        <v>48</v>
      </c>
      <c r="D13" s="17">
        <v>63</v>
      </c>
      <c r="E13" s="18">
        <v>0.27631578947368424</v>
      </c>
      <c r="F13" s="17">
        <v>78</v>
      </c>
      <c r="G13" s="18">
        <v>0.38048780487804879</v>
      </c>
      <c r="H13" s="19">
        <v>-0.19230769230769229</v>
      </c>
      <c r="I13" s="17">
        <v>21</v>
      </c>
      <c r="J13" s="19">
        <v>2</v>
      </c>
      <c r="K13" s="17">
        <v>226</v>
      </c>
      <c r="L13" s="18">
        <v>9.8474945533769065E-2</v>
      </c>
      <c r="M13" s="17">
        <v>228</v>
      </c>
      <c r="N13" s="18">
        <v>0.11165523996082272</v>
      </c>
      <c r="O13" s="19">
        <v>-8.7719298245614308E-3</v>
      </c>
    </row>
    <row r="14" spans="2:15" ht="14.5" thickBot="1">
      <c r="B14" s="10">
        <v>5</v>
      </c>
      <c r="C14" s="11" t="s">
        <v>19</v>
      </c>
      <c r="D14" s="12">
        <v>18</v>
      </c>
      <c r="E14" s="13">
        <v>7.8947368421052627E-2</v>
      </c>
      <c r="F14" s="12">
        <v>11</v>
      </c>
      <c r="G14" s="13">
        <v>5.3658536585365853E-2</v>
      </c>
      <c r="H14" s="14">
        <v>0.63636363636363646</v>
      </c>
      <c r="I14" s="12">
        <v>17</v>
      </c>
      <c r="J14" s="14">
        <v>5.8823529411764719E-2</v>
      </c>
      <c r="K14" s="12">
        <v>192</v>
      </c>
      <c r="L14" s="13">
        <v>8.3660130718954243E-2</v>
      </c>
      <c r="M14" s="12">
        <v>158</v>
      </c>
      <c r="N14" s="13">
        <v>7.737512242899118E-2</v>
      </c>
      <c r="O14" s="14">
        <v>0.21518987341772156</v>
      </c>
    </row>
    <row r="15" spans="2:15" ht="14.5" thickBot="1">
      <c r="B15" s="95" t="s">
        <v>49</v>
      </c>
      <c r="C15" s="96"/>
      <c r="D15" s="21">
        <f>SUM(D10:D14)</f>
        <v>191</v>
      </c>
      <c r="E15" s="22">
        <f>D15/D17</f>
        <v>0.83771929824561409</v>
      </c>
      <c r="F15" s="21">
        <f>SUM(F10:F14)</f>
        <v>180</v>
      </c>
      <c r="G15" s="22">
        <f>F15/F17</f>
        <v>0.87804878048780488</v>
      </c>
      <c r="H15" s="23">
        <f>D15/F15-1</f>
        <v>6.1111111111111116E-2</v>
      </c>
      <c r="I15" s="21">
        <f>SUM(I10:I14)</f>
        <v>192</v>
      </c>
      <c r="J15" s="22">
        <f>D15/I15-1</f>
        <v>-5.2083333333333703E-3</v>
      </c>
      <c r="K15" s="21">
        <f>SUM(K10:K14)</f>
        <v>1861</v>
      </c>
      <c r="L15" s="22">
        <f>K15/K17</f>
        <v>0.8108932461873638</v>
      </c>
      <c r="M15" s="21">
        <f>SUM(M10:M14)</f>
        <v>1618</v>
      </c>
      <c r="N15" s="22">
        <f>M15/M17</f>
        <v>0.79236043095004893</v>
      </c>
      <c r="O15" s="23">
        <f>K15/M15-1</f>
        <v>0.1501854140914709</v>
      </c>
    </row>
    <row r="16" spans="2:15" ht="14.5" thickBot="1">
      <c r="B16" s="95" t="s">
        <v>37</v>
      </c>
      <c r="C16" s="96"/>
      <c r="D16" s="21">
        <f>D17-D15</f>
        <v>37</v>
      </c>
      <c r="E16" s="22">
        <f t="shared" ref="E16:O16" si="0">E17-E15</f>
        <v>0.16228070175438591</v>
      </c>
      <c r="F16" s="35">
        <f t="shared" si="0"/>
        <v>25</v>
      </c>
      <c r="G16" s="22">
        <f t="shared" si="0"/>
        <v>0.12195121951219512</v>
      </c>
      <c r="H16" s="23">
        <f t="shared" si="0"/>
        <v>5.1084010840108496E-2</v>
      </c>
      <c r="I16" s="35">
        <f t="shared" si="0"/>
        <v>32</v>
      </c>
      <c r="J16" s="23">
        <f t="shared" si="0"/>
        <v>2.3065476190476164E-2</v>
      </c>
      <c r="K16" s="35">
        <f t="shared" si="0"/>
        <v>434</v>
      </c>
      <c r="L16" s="22">
        <f t="shared" si="0"/>
        <v>0.1891067538126362</v>
      </c>
      <c r="M16" s="35">
        <f t="shared" si="0"/>
        <v>424</v>
      </c>
      <c r="N16" s="22">
        <f t="shared" si="0"/>
        <v>0.20763956904995107</v>
      </c>
      <c r="O16" s="23">
        <f t="shared" si="0"/>
        <v>-2.6287275012137012E-2</v>
      </c>
    </row>
    <row r="17" spans="2:15" ht="14.5" thickBot="1">
      <c r="B17" s="93" t="s">
        <v>38</v>
      </c>
      <c r="C17" s="94"/>
      <c r="D17" s="24">
        <v>228</v>
      </c>
      <c r="E17" s="25">
        <v>1</v>
      </c>
      <c r="F17" s="24">
        <v>205</v>
      </c>
      <c r="G17" s="25">
        <v>1</v>
      </c>
      <c r="H17" s="26">
        <v>0.11219512195121961</v>
      </c>
      <c r="I17" s="24">
        <v>224</v>
      </c>
      <c r="J17" s="26">
        <v>1.7857142857142794E-2</v>
      </c>
      <c r="K17" s="24">
        <v>2295</v>
      </c>
      <c r="L17" s="25">
        <v>1</v>
      </c>
      <c r="M17" s="24">
        <v>2042</v>
      </c>
      <c r="N17" s="25">
        <v>1</v>
      </c>
      <c r="O17" s="26">
        <v>0.12389813907933389</v>
      </c>
    </row>
    <row r="18" spans="2:15">
      <c r="B18" s="67" t="s">
        <v>67</v>
      </c>
    </row>
    <row r="19" spans="2:15">
      <c r="B19" s="67" t="s">
        <v>77</v>
      </c>
    </row>
    <row r="20" spans="2:15">
      <c r="B20" s="71" t="s">
        <v>68</v>
      </c>
      <c r="C20" s="1"/>
      <c r="D20" s="1"/>
      <c r="E20" s="1"/>
      <c r="F20" s="1"/>
      <c r="G20" s="1"/>
    </row>
    <row r="21" spans="2:15">
      <c r="B21" s="72" t="s">
        <v>78</v>
      </c>
    </row>
    <row r="22" spans="2:15">
      <c r="B22" s="62"/>
    </row>
  </sheetData>
  <mergeCells count="26"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B2:O2"/>
    <mergeCell ref="B3:O3"/>
    <mergeCell ref="K4:O4"/>
    <mergeCell ref="K5:O5"/>
    <mergeCell ref="M6:N7"/>
    <mergeCell ref="O6:O7"/>
    <mergeCell ref="O8:O9"/>
    <mergeCell ref="D6:E7"/>
    <mergeCell ref="H6:H7"/>
    <mergeCell ref="I6:I7"/>
    <mergeCell ref="J6:J7"/>
    <mergeCell ref="K6:L7"/>
  </mergeCells>
  <phoneticPr fontId="4" type="noConversion"/>
  <conditionalFormatting sqref="D10:O14">
    <cfRule type="cellIs" dxfId="23" priority="3" operator="equal">
      <formula>0</formula>
    </cfRule>
  </conditionalFormatting>
  <conditionalFormatting sqref="H10:H16 O10:O16">
    <cfRule type="cellIs" dxfId="22" priority="1" operator="lessThan">
      <formula>0</formula>
    </cfRule>
  </conditionalFormatting>
  <conditionalFormatting sqref="J10:J14">
    <cfRule type="cellIs" dxfId="21" priority="7" operator="lessThan">
      <formula>0</formula>
    </cfRule>
  </conditionalFormatting>
  <conditionalFormatting sqref="J16">
    <cfRule type="cellIs" dxfId="2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9532-0BC5-4C3A-A4D8-A7DF7EF564F4}">
  <sheetPr>
    <pageSetUpPr fitToPage="1"/>
  </sheetPr>
  <dimension ref="B1:V64"/>
  <sheetViews>
    <sheetView showGridLines="0" topLeftCell="I1" zoomScale="90" zoomScaleNormal="90" workbookViewId="0">
      <selection activeCell="X17" sqref="X17"/>
    </sheetView>
  </sheetViews>
  <sheetFormatPr defaultColWidth="9.08984375" defaultRowHeight="14"/>
  <cols>
    <col min="1" max="1" width="2" style="1" customWidth="1"/>
    <col min="2" max="2" width="8.08984375" style="1" customWidth="1"/>
    <col min="3" max="3" width="19.08984375" style="1" customWidth="1"/>
    <col min="4" max="12" width="10.08984375" style="1" customWidth="1"/>
    <col min="13" max="14" width="4.453125" style="1" customWidth="1"/>
    <col min="15" max="15" width="11.54296875" style="1" customWidth="1"/>
    <col min="16" max="16" width="19.08984375" style="1" customWidth="1"/>
    <col min="17" max="17" width="10.453125" style="1" customWidth="1"/>
    <col min="18" max="22" width="10.54296875" style="1" customWidth="1"/>
    <col min="23" max="23" width="11.6328125" style="1" customWidth="1"/>
    <col min="24" max="16384" width="9.08984375" style="1"/>
  </cols>
  <sheetData>
    <row r="1" spans="2:22">
      <c r="B1" s="1" t="s">
        <v>7</v>
      </c>
      <c r="D1" s="2"/>
      <c r="O1" s="3"/>
      <c r="V1" s="3">
        <v>45995</v>
      </c>
    </row>
    <row r="2" spans="2:22" ht="14.4" customHeight="1">
      <c r="B2" s="84" t="s">
        <v>106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65"/>
      <c r="N2" s="27"/>
      <c r="O2" s="84" t="s">
        <v>82</v>
      </c>
      <c r="P2" s="84"/>
      <c r="Q2" s="84"/>
      <c r="R2" s="84"/>
      <c r="S2" s="84"/>
      <c r="T2" s="84"/>
      <c r="U2" s="84"/>
      <c r="V2" s="84"/>
    </row>
    <row r="3" spans="2:22" ht="14.4" customHeight="1" thickBot="1">
      <c r="B3" s="85" t="s">
        <v>107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65"/>
      <c r="N3" s="27"/>
      <c r="O3" s="85" t="s">
        <v>83</v>
      </c>
      <c r="P3" s="85"/>
      <c r="Q3" s="85"/>
      <c r="R3" s="85"/>
      <c r="S3" s="85"/>
      <c r="T3" s="85"/>
      <c r="U3" s="85"/>
      <c r="V3" s="85"/>
    </row>
    <row r="4" spans="2:22" ht="14.4" customHeight="1">
      <c r="B4" s="107" t="s">
        <v>0</v>
      </c>
      <c r="C4" s="109" t="s">
        <v>53</v>
      </c>
      <c r="D4" s="111" t="s">
        <v>100</v>
      </c>
      <c r="E4" s="89"/>
      <c r="F4" s="89"/>
      <c r="G4" s="89"/>
      <c r="H4" s="89"/>
      <c r="I4" s="90"/>
      <c r="J4" s="111" t="s">
        <v>90</v>
      </c>
      <c r="K4" s="89"/>
      <c r="L4" s="90"/>
      <c r="M4" s="65"/>
      <c r="O4" s="107" t="s">
        <v>0</v>
      </c>
      <c r="P4" s="109" t="s">
        <v>53</v>
      </c>
      <c r="Q4" s="111" t="s">
        <v>108</v>
      </c>
      <c r="R4" s="89"/>
      <c r="S4" s="89"/>
      <c r="T4" s="89"/>
      <c r="U4" s="89"/>
      <c r="V4" s="90"/>
    </row>
    <row r="5" spans="2:22" ht="14.4" customHeight="1" thickBot="1">
      <c r="B5" s="108"/>
      <c r="C5" s="110"/>
      <c r="D5" s="91" t="s">
        <v>101</v>
      </c>
      <c r="E5" s="87"/>
      <c r="F5" s="87"/>
      <c r="G5" s="87"/>
      <c r="H5" s="87"/>
      <c r="I5" s="88"/>
      <c r="J5" s="91" t="s">
        <v>91</v>
      </c>
      <c r="K5" s="87"/>
      <c r="L5" s="88"/>
      <c r="M5" s="65"/>
      <c r="O5" s="108"/>
      <c r="P5" s="110"/>
      <c r="Q5" s="91" t="s">
        <v>109</v>
      </c>
      <c r="R5" s="87"/>
      <c r="S5" s="87"/>
      <c r="T5" s="87"/>
      <c r="U5" s="87"/>
      <c r="V5" s="88"/>
    </row>
    <row r="6" spans="2:22" ht="14.4" customHeight="1">
      <c r="B6" s="108"/>
      <c r="C6" s="110"/>
      <c r="D6" s="80">
        <v>2025</v>
      </c>
      <c r="E6" s="81"/>
      <c r="F6" s="80">
        <v>2024</v>
      </c>
      <c r="G6" s="81"/>
      <c r="H6" s="97" t="s">
        <v>30</v>
      </c>
      <c r="I6" s="97" t="s">
        <v>54</v>
      </c>
      <c r="J6" s="97">
        <v>2025</v>
      </c>
      <c r="K6" s="97" t="s">
        <v>104</v>
      </c>
      <c r="L6" s="115" t="s">
        <v>110</v>
      </c>
      <c r="M6" s="65"/>
      <c r="O6" s="108"/>
      <c r="P6" s="110"/>
      <c r="Q6" s="80">
        <v>2024</v>
      </c>
      <c r="R6" s="81"/>
      <c r="S6" s="80">
        <v>2023</v>
      </c>
      <c r="T6" s="81"/>
      <c r="U6" s="97" t="s">
        <v>30</v>
      </c>
      <c r="V6" s="115" t="s">
        <v>71</v>
      </c>
    </row>
    <row r="7" spans="2:22" ht="14.4" customHeight="1" thickBot="1">
      <c r="B7" s="99" t="s">
        <v>31</v>
      </c>
      <c r="C7" s="101" t="s">
        <v>53</v>
      </c>
      <c r="D7" s="82"/>
      <c r="E7" s="83"/>
      <c r="F7" s="82"/>
      <c r="G7" s="83"/>
      <c r="H7" s="98"/>
      <c r="I7" s="98"/>
      <c r="J7" s="98"/>
      <c r="K7" s="98"/>
      <c r="L7" s="116"/>
      <c r="M7" s="65"/>
      <c r="O7" s="99" t="s">
        <v>31</v>
      </c>
      <c r="P7" s="101" t="s">
        <v>53</v>
      </c>
      <c r="Q7" s="82"/>
      <c r="R7" s="83"/>
      <c r="S7" s="82"/>
      <c r="T7" s="83"/>
      <c r="U7" s="98"/>
      <c r="V7" s="116"/>
    </row>
    <row r="8" spans="2:22" ht="14.4" customHeight="1">
      <c r="B8" s="99"/>
      <c r="C8" s="101"/>
      <c r="D8" s="4" t="s">
        <v>33</v>
      </c>
      <c r="E8" s="5" t="s">
        <v>2</v>
      </c>
      <c r="F8" s="4" t="s">
        <v>33</v>
      </c>
      <c r="G8" s="5" t="s">
        <v>2</v>
      </c>
      <c r="H8" s="103" t="s">
        <v>34</v>
      </c>
      <c r="I8" s="103" t="s">
        <v>55</v>
      </c>
      <c r="J8" s="103" t="s">
        <v>33</v>
      </c>
      <c r="K8" s="103" t="s">
        <v>105</v>
      </c>
      <c r="L8" s="117" t="s">
        <v>111</v>
      </c>
      <c r="M8" s="65"/>
      <c r="O8" s="99"/>
      <c r="P8" s="101"/>
      <c r="Q8" s="4" t="s">
        <v>33</v>
      </c>
      <c r="R8" s="5" t="s">
        <v>2</v>
      </c>
      <c r="S8" s="4" t="s">
        <v>33</v>
      </c>
      <c r="T8" s="5" t="s">
        <v>2</v>
      </c>
      <c r="U8" s="103" t="s">
        <v>34</v>
      </c>
      <c r="V8" s="117" t="s">
        <v>72</v>
      </c>
    </row>
    <row r="9" spans="2:22" ht="14.4" customHeight="1" thickBot="1">
      <c r="B9" s="100"/>
      <c r="C9" s="102"/>
      <c r="D9" s="7" t="s">
        <v>35</v>
      </c>
      <c r="E9" s="8" t="s">
        <v>36</v>
      </c>
      <c r="F9" s="7" t="s">
        <v>35</v>
      </c>
      <c r="G9" s="8" t="s">
        <v>36</v>
      </c>
      <c r="H9" s="104"/>
      <c r="I9" s="104"/>
      <c r="J9" s="104" t="s">
        <v>35</v>
      </c>
      <c r="K9" s="104"/>
      <c r="L9" s="118"/>
      <c r="M9" s="65"/>
      <c r="O9" s="100"/>
      <c r="P9" s="102"/>
      <c r="Q9" s="7" t="s">
        <v>35</v>
      </c>
      <c r="R9" s="8" t="s">
        <v>36</v>
      </c>
      <c r="S9" s="7" t="s">
        <v>35</v>
      </c>
      <c r="T9" s="8" t="s">
        <v>36</v>
      </c>
      <c r="U9" s="104"/>
      <c r="V9" s="118"/>
    </row>
    <row r="10" spans="2:22" ht="14.4" customHeight="1" thickBot="1">
      <c r="B10" s="15">
        <v>1</v>
      </c>
      <c r="C10" s="16" t="s">
        <v>46</v>
      </c>
      <c r="D10" s="17">
        <v>1055</v>
      </c>
      <c r="E10" s="18">
        <v>0.1772215689568285</v>
      </c>
      <c r="F10" s="17">
        <v>785</v>
      </c>
      <c r="G10" s="18">
        <v>0.13485655385672565</v>
      </c>
      <c r="H10" s="19">
        <v>0.34394904458598718</v>
      </c>
      <c r="I10" s="32">
        <v>2</v>
      </c>
      <c r="J10" s="17">
        <v>1064</v>
      </c>
      <c r="K10" s="19">
        <v>-8.4586466165413876E-3</v>
      </c>
      <c r="L10" s="32">
        <v>0</v>
      </c>
      <c r="M10" s="65"/>
      <c r="O10" s="15">
        <v>1</v>
      </c>
      <c r="P10" s="16" t="s">
        <v>46</v>
      </c>
      <c r="Q10" s="17">
        <v>10626</v>
      </c>
      <c r="R10" s="18">
        <v>0.1723628931531736</v>
      </c>
      <c r="S10" s="17">
        <v>6460</v>
      </c>
      <c r="T10" s="18">
        <v>0.10802856235054098</v>
      </c>
      <c r="U10" s="19">
        <v>0.64489164086687301</v>
      </c>
      <c r="V10" s="32">
        <v>3</v>
      </c>
    </row>
    <row r="11" spans="2:22" ht="14.4" customHeight="1" thickBot="1">
      <c r="B11" s="15">
        <v>2</v>
      </c>
      <c r="C11" s="16" t="s">
        <v>19</v>
      </c>
      <c r="D11" s="17">
        <v>1003</v>
      </c>
      <c r="E11" s="18">
        <v>0.16848647740634973</v>
      </c>
      <c r="F11" s="17">
        <v>966</v>
      </c>
      <c r="G11" s="18">
        <v>0.16595086754853117</v>
      </c>
      <c r="H11" s="19">
        <v>3.8302277432712195E-2</v>
      </c>
      <c r="I11" s="32">
        <v>-1</v>
      </c>
      <c r="J11" s="17">
        <v>950</v>
      </c>
      <c r="K11" s="19">
        <v>5.5789473684210611E-2</v>
      </c>
      <c r="L11" s="32">
        <v>1</v>
      </c>
      <c r="M11" s="65"/>
      <c r="O11" s="15">
        <v>2</v>
      </c>
      <c r="P11" s="16" t="s">
        <v>19</v>
      </c>
      <c r="Q11" s="17">
        <v>9873</v>
      </c>
      <c r="R11" s="18">
        <v>0.16014858310759297</v>
      </c>
      <c r="S11" s="17">
        <v>8786</v>
      </c>
      <c r="T11" s="18">
        <v>0.14692553387180388</v>
      </c>
      <c r="U11" s="19">
        <v>0.1237195538356477</v>
      </c>
      <c r="V11" s="32">
        <v>0</v>
      </c>
    </row>
    <row r="12" spans="2:22" ht="14.4" customHeight="1" thickBot="1">
      <c r="B12" s="10">
        <v>3</v>
      </c>
      <c r="C12" s="11" t="s">
        <v>14</v>
      </c>
      <c r="D12" s="12">
        <v>935</v>
      </c>
      <c r="E12" s="13">
        <v>0.15706366537880059</v>
      </c>
      <c r="F12" s="12">
        <v>900</v>
      </c>
      <c r="G12" s="13">
        <v>0.15461260951726508</v>
      </c>
      <c r="H12" s="14">
        <v>3.8888888888888973E-2</v>
      </c>
      <c r="I12" s="31">
        <v>-1</v>
      </c>
      <c r="J12" s="12">
        <v>981</v>
      </c>
      <c r="K12" s="14">
        <v>-4.6890927624872569E-2</v>
      </c>
      <c r="L12" s="31">
        <v>-1</v>
      </c>
      <c r="M12" s="65"/>
      <c r="O12" s="10">
        <v>3</v>
      </c>
      <c r="P12" s="11" t="s">
        <v>14</v>
      </c>
      <c r="Q12" s="12">
        <v>9308</v>
      </c>
      <c r="R12" s="13">
        <v>0.15098379535758893</v>
      </c>
      <c r="S12" s="12">
        <v>11981</v>
      </c>
      <c r="T12" s="13">
        <v>0.20035452097861167</v>
      </c>
      <c r="U12" s="14">
        <v>-0.22310324680744509</v>
      </c>
      <c r="V12" s="31">
        <v>-2</v>
      </c>
    </row>
    <row r="13" spans="2:22" ht="14.4" customHeight="1" thickBot="1">
      <c r="B13" s="15">
        <v>4</v>
      </c>
      <c r="C13" s="16" t="s">
        <v>20</v>
      </c>
      <c r="D13" s="17">
        <v>576</v>
      </c>
      <c r="E13" s="18">
        <v>9.6757937174533848E-2</v>
      </c>
      <c r="F13" s="17">
        <v>540</v>
      </c>
      <c r="G13" s="18">
        <v>9.2767565710359046E-2</v>
      </c>
      <c r="H13" s="19">
        <v>6.6666666666666652E-2</v>
      </c>
      <c r="I13" s="32">
        <v>2</v>
      </c>
      <c r="J13" s="17">
        <v>613</v>
      </c>
      <c r="K13" s="19">
        <v>-6.035889070146816E-2</v>
      </c>
      <c r="L13" s="32">
        <v>2</v>
      </c>
      <c r="M13" s="65"/>
      <c r="O13" s="15">
        <v>4</v>
      </c>
      <c r="P13" s="16" t="s">
        <v>20</v>
      </c>
      <c r="Q13" s="17">
        <v>6607</v>
      </c>
      <c r="R13" s="18">
        <v>0.10717124365358724</v>
      </c>
      <c r="S13" s="17">
        <v>5444</v>
      </c>
      <c r="T13" s="18">
        <v>9.1038311677452799E-2</v>
      </c>
      <c r="U13" s="19">
        <v>0.21362968405584137</v>
      </c>
      <c r="V13" s="32">
        <v>2</v>
      </c>
    </row>
    <row r="14" spans="2:22" ht="14.4" customHeight="1" thickBot="1">
      <c r="B14" s="10">
        <v>5</v>
      </c>
      <c r="C14" s="11" t="s">
        <v>12</v>
      </c>
      <c r="D14" s="12">
        <v>535</v>
      </c>
      <c r="E14" s="13">
        <v>8.9870653452040983E-2</v>
      </c>
      <c r="F14" s="12">
        <v>683</v>
      </c>
      <c r="G14" s="13">
        <v>0.11733379144476894</v>
      </c>
      <c r="H14" s="14">
        <v>-0.21669106881405564</v>
      </c>
      <c r="I14" s="31">
        <v>-1</v>
      </c>
      <c r="J14" s="12">
        <v>646</v>
      </c>
      <c r="K14" s="14">
        <v>-0.17182662538699689</v>
      </c>
      <c r="L14" s="31">
        <v>0</v>
      </c>
      <c r="M14" s="65"/>
      <c r="O14" s="10">
        <v>5</v>
      </c>
      <c r="P14" s="11" t="s">
        <v>16</v>
      </c>
      <c r="Q14" s="12">
        <v>6112</v>
      </c>
      <c r="R14" s="13">
        <v>9.9141916332787225E-2</v>
      </c>
      <c r="S14" s="12">
        <v>6838</v>
      </c>
      <c r="T14" s="13">
        <v>0.11434973828993795</v>
      </c>
      <c r="U14" s="14">
        <v>-0.10617139514477913</v>
      </c>
      <c r="V14" s="31">
        <v>-2</v>
      </c>
    </row>
    <row r="15" spans="2:22" ht="14.4" customHeight="1" thickBot="1">
      <c r="B15" s="15">
        <v>6</v>
      </c>
      <c r="C15" s="16" t="s">
        <v>16</v>
      </c>
      <c r="D15" s="17">
        <v>501</v>
      </c>
      <c r="E15" s="18">
        <v>8.4159247438266416E-2</v>
      </c>
      <c r="F15" s="17">
        <v>662</v>
      </c>
      <c r="G15" s="18">
        <v>0.11372616388936609</v>
      </c>
      <c r="H15" s="19">
        <v>-0.24320241691842903</v>
      </c>
      <c r="I15" s="32">
        <v>-1</v>
      </c>
      <c r="J15" s="17">
        <v>659</v>
      </c>
      <c r="K15" s="19">
        <v>-0.23975720789074351</v>
      </c>
      <c r="L15" s="32">
        <v>-2</v>
      </c>
      <c r="M15" s="65"/>
      <c r="O15" s="15">
        <v>6</v>
      </c>
      <c r="P15" s="16" t="s">
        <v>12</v>
      </c>
      <c r="Q15" s="17">
        <v>5038</v>
      </c>
      <c r="R15" s="18">
        <v>8.1720709176142353E-2</v>
      </c>
      <c r="S15" s="17">
        <v>5619</v>
      </c>
      <c r="T15" s="18">
        <v>9.3964782019766213E-2</v>
      </c>
      <c r="U15" s="19">
        <v>-0.10339918134899451</v>
      </c>
      <c r="V15" s="32">
        <v>-1</v>
      </c>
    </row>
    <row r="16" spans="2:22" ht="14.4" customHeight="1" thickBot="1">
      <c r="B16" s="10">
        <v>7</v>
      </c>
      <c r="C16" s="11" t="s">
        <v>15</v>
      </c>
      <c r="D16" s="12">
        <v>347</v>
      </c>
      <c r="E16" s="13">
        <v>5.8289937846463968E-2</v>
      </c>
      <c r="F16" s="12">
        <v>332</v>
      </c>
      <c r="G16" s="13">
        <v>5.7034873733035563E-2</v>
      </c>
      <c r="H16" s="14">
        <v>4.5180722891566161E-2</v>
      </c>
      <c r="I16" s="31">
        <v>0</v>
      </c>
      <c r="J16" s="12">
        <v>315</v>
      </c>
      <c r="K16" s="14">
        <v>0.10158730158730167</v>
      </c>
      <c r="L16" s="31">
        <v>1</v>
      </c>
      <c r="M16" s="65"/>
      <c r="O16" s="10">
        <v>7</v>
      </c>
      <c r="P16" s="11" t="s">
        <v>15</v>
      </c>
      <c r="Q16" s="12">
        <v>3545</v>
      </c>
      <c r="R16" s="13">
        <v>5.750296030754757E-2</v>
      </c>
      <c r="S16" s="12">
        <v>4690</v>
      </c>
      <c r="T16" s="13">
        <v>7.8429405173999558E-2</v>
      </c>
      <c r="U16" s="14">
        <v>-0.24413646055437099</v>
      </c>
      <c r="V16" s="31">
        <v>0</v>
      </c>
    </row>
    <row r="17" spans="2:22" ht="14.4" customHeight="1" thickBot="1">
      <c r="B17" s="15">
        <v>8</v>
      </c>
      <c r="C17" s="16" t="s">
        <v>21</v>
      </c>
      <c r="D17" s="17">
        <v>224</v>
      </c>
      <c r="E17" s="18">
        <v>3.7628086678985387E-2</v>
      </c>
      <c r="F17" s="17">
        <v>273</v>
      </c>
      <c r="G17" s="18">
        <v>4.6899158220237075E-2</v>
      </c>
      <c r="H17" s="19">
        <v>-0.17948717948717952</v>
      </c>
      <c r="I17" s="32">
        <v>0</v>
      </c>
      <c r="J17" s="17">
        <v>291</v>
      </c>
      <c r="K17" s="19">
        <v>-0.23024054982817865</v>
      </c>
      <c r="L17" s="32">
        <v>1</v>
      </c>
      <c r="M17" s="65"/>
      <c r="O17" s="15">
        <v>8</v>
      </c>
      <c r="P17" s="16" t="s">
        <v>21</v>
      </c>
      <c r="Q17" s="17">
        <v>2785</v>
      </c>
      <c r="R17" s="18">
        <v>4.5175104219046539E-2</v>
      </c>
      <c r="S17" s="17">
        <v>2580</v>
      </c>
      <c r="T17" s="18">
        <v>4.3144534189534942E-2</v>
      </c>
      <c r="U17" s="19">
        <v>7.945736434108519E-2</v>
      </c>
      <c r="V17" s="32">
        <v>0</v>
      </c>
    </row>
    <row r="18" spans="2:22" ht="14.4" customHeight="1" thickBot="1">
      <c r="B18" s="10">
        <v>9</v>
      </c>
      <c r="C18" s="11" t="s">
        <v>17</v>
      </c>
      <c r="D18" s="12">
        <v>180</v>
      </c>
      <c r="E18" s="13">
        <v>3.0236855367041827E-2</v>
      </c>
      <c r="F18" s="12">
        <v>162</v>
      </c>
      <c r="G18" s="13">
        <v>2.7830269713107713E-2</v>
      </c>
      <c r="H18" s="14">
        <v>0.11111111111111116</v>
      </c>
      <c r="I18" s="31">
        <v>0</v>
      </c>
      <c r="J18" s="12">
        <v>362</v>
      </c>
      <c r="K18" s="14">
        <v>-0.50276243093922646</v>
      </c>
      <c r="L18" s="31">
        <v>-2</v>
      </c>
      <c r="M18" s="65"/>
      <c r="O18" s="10">
        <v>9</v>
      </c>
      <c r="P18" s="11" t="s">
        <v>18</v>
      </c>
      <c r="Q18" s="12">
        <v>1885</v>
      </c>
      <c r="R18" s="13">
        <v>3.0576327272137424E-2</v>
      </c>
      <c r="S18" s="12">
        <v>1829</v>
      </c>
      <c r="T18" s="13">
        <v>3.0585795749092794E-2</v>
      </c>
      <c r="U18" s="14">
        <v>3.0617823947512335E-2</v>
      </c>
      <c r="V18" s="31">
        <v>0</v>
      </c>
    </row>
    <row r="19" spans="2:22" ht="14.4" customHeight="1" thickBot="1">
      <c r="B19" s="15">
        <v>10</v>
      </c>
      <c r="C19" s="16" t="s">
        <v>18</v>
      </c>
      <c r="D19" s="17">
        <v>157</v>
      </c>
      <c r="E19" s="18">
        <v>2.6373257181253149E-2</v>
      </c>
      <c r="F19" s="17">
        <v>148</v>
      </c>
      <c r="G19" s="18">
        <v>2.5425184676172479E-2</v>
      </c>
      <c r="H19" s="19">
        <v>6.0810810810810745E-2</v>
      </c>
      <c r="I19" s="32">
        <v>0</v>
      </c>
      <c r="J19" s="17">
        <v>216</v>
      </c>
      <c r="K19" s="19">
        <v>-0.27314814814814814</v>
      </c>
      <c r="L19" s="32">
        <v>0</v>
      </c>
      <c r="M19" s="65"/>
      <c r="O19" s="15">
        <v>10</v>
      </c>
      <c r="P19" s="16" t="s">
        <v>17</v>
      </c>
      <c r="Q19" s="17">
        <v>1875</v>
      </c>
      <c r="R19" s="18">
        <v>3.041411863939399E-2</v>
      </c>
      <c r="S19" s="17">
        <v>1548</v>
      </c>
      <c r="T19" s="18">
        <v>2.5886720513720964E-2</v>
      </c>
      <c r="U19" s="19">
        <v>0.21124031007751931</v>
      </c>
      <c r="V19" s="32">
        <v>0</v>
      </c>
    </row>
    <row r="20" spans="2:22" ht="14.4" customHeight="1" thickBot="1">
      <c r="B20" s="10">
        <v>11</v>
      </c>
      <c r="C20" s="11" t="s">
        <v>4</v>
      </c>
      <c r="D20" s="12">
        <v>121</v>
      </c>
      <c r="E20" s="13">
        <v>2.0325886107844783E-2</v>
      </c>
      <c r="F20" s="12">
        <v>121</v>
      </c>
      <c r="G20" s="13">
        <v>2.0786806390654528E-2</v>
      </c>
      <c r="H20" s="14">
        <v>0</v>
      </c>
      <c r="I20" s="31">
        <v>0</v>
      </c>
      <c r="J20" s="12">
        <v>149</v>
      </c>
      <c r="K20" s="14">
        <v>-0.18791946308724827</v>
      </c>
      <c r="L20" s="31">
        <v>0</v>
      </c>
      <c r="M20" s="65"/>
      <c r="O20" s="10">
        <v>11</v>
      </c>
      <c r="P20" s="11" t="s">
        <v>4</v>
      </c>
      <c r="Q20" s="12">
        <v>1129</v>
      </c>
      <c r="R20" s="13">
        <v>1.8313354636733767E-2</v>
      </c>
      <c r="S20" s="12">
        <v>867</v>
      </c>
      <c r="T20" s="13">
        <v>1.4498570210204184E-2</v>
      </c>
      <c r="U20" s="14">
        <v>0.3021914648212225</v>
      </c>
      <c r="V20" s="31">
        <v>0</v>
      </c>
    </row>
    <row r="21" spans="2:22" ht="14.4" customHeight="1" thickBot="1">
      <c r="B21" s="15">
        <v>12</v>
      </c>
      <c r="C21" s="16" t="s">
        <v>69</v>
      </c>
      <c r="D21" s="17">
        <v>53</v>
      </c>
      <c r="E21" s="18">
        <v>8.903074080295649E-3</v>
      </c>
      <c r="F21" s="17">
        <v>77</v>
      </c>
      <c r="G21" s="18">
        <v>1.322796770314379E-2</v>
      </c>
      <c r="H21" s="19">
        <v>-0.31168831168831168</v>
      </c>
      <c r="I21" s="32">
        <v>0</v>
      </c>
      <c r="J21" s="17">
        <v>52</v>
      </c>
      <c r="K21" s="19">
        <v>1.9230769230769162E-2</v>
      </c>
      <c r="L21" s="32">
        <v>1</v>
      </c>
      <c r="M21" s="65"/>
      <c r="O21" s="15">
        <v>12</v>
      </c>
      <c r="P21" s="16" t="s">
        <v>69</v>
      </c>
      <c r="Q21" s="17">
        <v>413</v>
      </c>
      <c r="R21" s="18">
        <v>6.6992165323038495E-3</v>
      </c>
      <c r="S21" s="17">
        <v>540</v>
      </c>
      <c r="T21" s="18">
        <v>9.0302513419956848E-3</v>
      </c>
      <c r="U21" s="19">
        <v>-0.23518518518518516</v>
      </c>
      <c r="V21" s="32">
        <v>1</v>
      </c>
    </row>
    <row r="22" spans="2:22" ht="14.4" customHeight="1" thickBot="1">
      <c r="B22" s="10" t="s">
        <v>112</v>
      </c>
      <c r="C22" s="11" t="s">
        <v>87</v>
      </c>
      <c r="D22" s="12">
        <v>53</v>
      </c>
      <c r="E22" s="13">
        <v>8.903074080295649E-3</v>
      </c>
      <c r="F22" s="12">
        <v>8</v>
      </c>
      <c r="G22" s="13">
        <v>1.374334306820134E-3</v>
      </c>
      <c r="H22" s="14">
        <v>5.625</v>
      </c>
      <c r="I22" s="31">
        <v>6</v>
      </c>
      <c r="J22" s="12">
        <v>60</v>
      </c>
      <c r="K22" s="14">
        <v>-0.1166666666666667</v>
      </c>
      <c r="L22" s="31">
        <v>0</v>
      </c>
      <c r="M22" s="65"/>
      <c r="O22" s="10">
        <v>13</v>
      </c>
      <c r="P22" s="11" t="s">
        <v>87</v>
      </c>
      <c r="Q22" s="12">
        <v>316</v>
      </c>
      <c r="R22" s="13">
        <v>5.1257927946925337E-3</v>
      </c>
      <c r="S22" s="12">
        <v>70</v>
      </c>
      <c r="T22" s="13">
        <v>1.1705881369253666E-3</v>
      </c>
      <c r="U22" s="14">
        <v>3.5142857142857142</v>
      </c>
      <c r="V22" s="31">
        <v>7</v>
      </c>
    </row>
    <row r="23" spans="2:22" ht="14.4" customHeight="1" thickBot="1">
      <c r="B23" s="15">
        <v>14</v>
      </c>
      <c r="C23" s="16" t="s">
        <v>76</v>
      </c>
      <c r="D23" s="17">
        <v>40</v>
      </c>
      <c r="E23" s="18">
        <v>6.7193011926759616E-3</v>
      </c>
      <c r="F23" s="17">
        <v>20</v>
      </c>
      <c r="G23" s="18">
        <v>3.4358357670503351E-3</v>
      </c>
      <c r="H23" s="19">
        <v>1</v>
      </c>
      <c r="I23" s="32">
        <v>0</v>
      </c>
      <c r="J23" s="17">
        <v>33</v>
      </c>
      <c r="K23" s="19">
        <v>0.21212121212121215</v>
      </c>
      <c r="L23" s="32">
        <v>0</v>
      </c>
      <c r="M23" s="65"/>
      <c r="O23" s="15">
        <v>14</v>
      </c>
      <c r="P23" s="16" t="s">
        <v>76</v>
      </c>
      <c r="Q23" s="17">
        <v>260</v>
      </c>
      <c r="R23" s="18">
        <v>4.2174244513292995E-3</v>
      </c>
      <c r="S23" s="17">
        <v>352</v>
      </c>
      <c r="T23" s="18">
        <v>5.8863860599675582E-3</v>
      </c>
      <c r="U23" s="19">
        <v>-0.26136363636363635</v>
      </c>
      <c r="V23" s="32">
        <v>0</v>
      </c>
    </row>
    <row r="24" spans="2:22" ht="14.4" customHeight="1" thickBot="1">
      <c r="B24" s="10">
        <v>15</v>
      </c>
      <c r="C24" s="11" t="s">
        <v>113</v>
      </c>
      <c r="D24" s="12">
        <v>24</v>
      </c>
      <c r="E24" s="13">
        <v>4.0315807156055773E-3</v>
      </c>
      <c r="F24" s="12">
        <v>0</v>
      </c>
      <c r="G24" s="13">
        <v>0</v>
      </c>
      <c r="H24" s="14" t="s">
        <v>112</v>
      </c>
      <c r="I24" s="31" t="s">
        <v>112</v>
      </c>
      <c r="J24" s="12">
        <v>0</v>
      </c>
      <c r="K24" s="14" t="s">
        <v>112</v>
      </c>
      <c r="L24" s="31" t="s">
        <v>112</v>
      </c>
      <c r="M24" s="65"/>
      <c r="O24" s="10">
        <v>15</v>
      </c>
      <c r="P24" s="11" t="s">
        <v>84</v>
      </c>
      <c r="Q24" s="12">
        <v>174</v>
      </c>
      <c r="R24" s="13">
        <v>2.8224302097357621E-3</v>
      </c>
      <c r="S24" s="12">
        <v>179</v>
      </c>
      <c r="T24" s="13">
        <v>2.9933610929948661E-3</v>
      </c>
      <c r="U24" s="14">
        <v>-2.7932960893854775E-2</v>
      </c>
      <c r="V24" s="31">
        <v>0</v>
      </c>
    </row>
    <row r="25" spans="2:22" ht="15" thickBot="1">
      <c r="B25" s="95" t="s">
        <v>79</v>
      </c>
      <c r="C25" s="96"/>
      <c r="D25" s="21">
        <f>SUM(D11:D24)</f>
        <v>4749</v>
      </c>
      <c r="E25" s="22">
        <f>D25/D27</f>
        <v>0.7977490341004535</v>
      </c>
      <c r="F25" s="21">
        <f>SUM(F11:F24)</f>
        <v>4892</v>
      </c>
      <c r="G25" s="22">
        <f>F25/F27</f>
        <v>0.84040542862051193</v>
      </c>
      <c r="H25" s="23">
        <f>D25/F25-1</f>
        <v>-2.9231398201144732E-2</v>
      </c>
      <c r="I25" s="33"/>
      <c r="J25" s="21">
        <f>SUM(J11:J24)</f>
        <v>5327</v>
      </c>
      <c r="K25" s="22">
        <f>E25/J25-1</f>
        <v>-0.99985024422111879</v>
      </c>
      <c r="L25" s="21"/>
      <c r="M25" s="65"/>
      <c r="O25" s="95" t="s">
        <v>79</v>
      </c>
      <c r="P25" s="96"/>
      <c r="Q25" s="21">
        <f>SUM(Q11:Q24)</f>
        <v>49320</v>
      </c>
      <c r="R25" s="22">
        <f>Q25/Q27</f>
        <v>0.80001297669061944</v>
      </c>
      <c r="S25" s="21">
        <f>SUM(S11:S24)</f>
        <v>51323</v>
      </c>
      <c r="T25" s="22">
        <f>S25/S27</f>
        <v>0.8582584993060085</v>
      </c>
      <c r="U25" s="23">
        <f>Q25/S25-1</f>
        <v>-3.9027336671667689E-2</v>
      </c>
      <c r="V25" s="33"/>
    </row>
    <row r="26" spans="2:22" ht="15" thickBot="1">
      <c r="B26" s="95" t="s">
        <v>37</v>
      </c>
      <c r="C26" s="96"/>
      <c r="D26" s="21">
        <f>D27-SUM(D11:D24)</f>
        <v>1204</v>
      </c>
      <c r="E26" s="22">
        <f>D26/D27</f>
        <v>0.20225096589954644</v>
      </c>
      <c r="F26" s="21">
        <f>F27-SUM(F11:F24)</f>
        <v>929</v>
      </c>
      <c r="G26" s="22">
        <f>F26/F27</f>
        <v>0.15959457137948807</v>
      </c>
      <c r="H26" s="23">
        <f>D26/F26-1</f>
        <v>0.2960172228202369</v>
      </c>
      <c r="I26" s="33"/>
      <c r="J26" s="21">
        <f>J27-SUM(J11:J24)</f>
        <v>1204</v>
      </c>
      <c r="K26" s="22">
        <f>E26/J26-1</f>
        <v>-0.99983201747018313</v>
      </c>
      <c r="L26" s="21"/>
      <c r="M26" s="65"/>
      <c r="O26" s="95" t="s">
        <v>37</v>
      </c>
      <c r="P26" s="96"/>
      <c r="Q26" s="21">
        <f>Q27-SUM(Q11:Q24)</f>
        <v>12329</v>
      </c>
      <c r="R26" s="22">
        <f>Q26/Q27</f>
        <v>0.19998702330938053</v>
      </c>
      <c r="S26" s="21">
        <f>S27-SUM(S11:S24)</f>
        <v>8476</v>
      </c>
      <c r="T26" s="22">
        <f>S26/S27</f>
        <v>0.14174150069399155</v>
      </c>
      <c r="U26" s="23">
        <f>Q26/S26-1</f>
        <v>0.45457763095799897</v>
      </c>
      <c r="V26" s="34"/>
    </row>
    <row r="27" spans="2:22" ht="15" thickBot="1">
      <c r="B27" s="93" t="s">
        <v>60</v>
      </c>
      <c r="C27" s="94"/>
      <c r="D27" s="24">
        <v>5953</v>
      </c>
      <c r="E27" s="25">
        <v>1</v>
      </c>
      <c r="F27" s="24">
        <v>5821</v>
      </c>
      <c r="G27" s="25">
        <v>1</v>
      </c>
      <c r="H27" s="26">
        <v>2.2676516062532182E-2</v>
      </c>
      <c r="I27" s="36"/>
      <c r="J27" s="24">
        <v>6531</v>
      </c>
      <c r="K27" s="26">
        <v>-8.8500995253406822E-2</v>
      </c>
      <c r="L27" s="24"/>
      <c r="M27" s="65"/>
      <c r="N27" s="30"/>
      <c r="O27" s="93" t="s">
        <v>60</v>
      </c>
      <c r="P27" s="94"/>
      <c r="Q27" s="24">
        <v>61649</v>
      </c>
      <c r="R27" s="25">
        <v>1</v>
      </c>
      <c r="S27" s="24">
        <v>59799</v>
      </c>
      <c r="T27" s="25">
        <v>1</v>
      </c>
      <c r="U27" s="26">
        <v>3.0936972190170442E-2</v>
      </c>
      <c r="V27" s="36"/>
    </row>
    <row r="28" spans="2:22" ht="14.5">
      <c r="B28" s="73" t="s">
        <v>65</v>
      </c>
      <c r="M28" s="65"/>
      <c r="O28" s="73" t="s">
        <v>65</v>
      </c>
    </row>
    <row r="29" spans="2:22" ht="14.5">
      <c r="B29" s="74" t="s">
        <v>66</v>
      </c>
      <c r="M29" s="65"/>
      <c r="O29" s="74" t="s">
        <v>66</v>
      </c>
    </row>
    <row r="30" spans="2:22">
      <c r="B30" s="28"/>
    </row>
    <row r="31" spans="2:22">
      <c r="B31" s="29"/>
    </row>
    <row r="32" spans="2:22" ht="15" customHeight="1">
      <c r="B32" s="84" t="s">
        <v>114</v>
      </c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27"/>
      <c r="O32" s="84" t="s">
        <v>85</v>
      </c>
      <c r="P32" s="84"/>
      <c r="Q32" s="84"/>
      <c r="R32" s="84"/>
      <c r="S32" s="84"/>
      <c r="T32" s="84"/>
      <c r="U32" s="84"/>
      <c r="V32" s="84"/>
    </row>
    <row r="33" spans="2:22" ht="15" customHeight="1" thickBot="1">
      <c r="B33" s="85" t="s">
        <v>115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27"/>
      <c r="O33" s="85" t="s">
        <v>86</v>
      </c>
      <c r="P33" s="85"/>
      <c r="Q33" s="85"/>
      <c r="R33" s="85"/>
      <c r="S33" s="85"/>
      <c r="T33" s="85"/>
      <c r="U33" s="85"/>
      <c r="V33" s="85"/>
    </row>
    <row r="34" spans="2:22">
      <c r="B34" s="107" t="s">
        <v>0</v>
      </c>
      <c r="C34" s="109" t="s">
        <v>53</v>
      </c>
      <c r="D34" s="111" t="s">
        <v>100</v>
      </c>
      <c r="E34" s="89"/>
      <c r="F34" s="89"/>
      <c r="G34" s="89"/>
      <c r="H34" s="89"/>
      <c r="I34" s="90"/>
      <c r="J34" s="111" t="s">
        <v>90</v>
      </c>
      <c r="K34" s="89"/>
      <c r="L34" s="90"/>
      <c r="O34" s="107" t="s">
        <v>0</v>
      </c>
      <c r="P34" s="109" t="s">
        <v>53</v>
      </c>
      <c r="Q34" s="111" t="s">
        <v>93</v>
      </c>
      <c r="R34" s="89"/>
      <c r="S34" s="89"/>
      <c r="T34" s="89"/>
      <c r="U34" s="89"/>
      <c r="V34" s="90"/>
    </row>
    <row r="35" spans="2:22" ht="15" customHeight="1" thickBot="1">
      <c r="B35" s="108"/>
      <c r="C35" s="110"/>
      <c r="D35" s="91" t="s">
        <v>101</v>
      </c>
      <c r="E35" s="87"/>
      <c r="F35" s="87"/>
      <c r="G35" s="87"/>
      <c r="H35" s="87"/>
      <c r="I35" s="88"/>
      <c r="J35" s="91" t="s">
        <v>91</v>
      </c>
      <c r="K35" s="87"/>
      <c r="L35" s="88"/>
      <c r="O35" s="108"/>
      <c r="P35" s="110"/>
      <c r="Q35" s="91" t="s">
        <v>94</v>
      </c>
      <c r="R35" s="87"/>
      <c r="S35" s="87"/>
      <c r="T35" s="87"/>
      <c r="U35" s="87"/>
      <c r="V35" s="88"/>
    </row>
    <row r="36" spans="2:22" ht="15" customHeight="1">
      <c r="B36" s="108"/>
      <c r="C36" s="110"/>
      <c r="D36" s="80">
        <v>2025</v>
      </c>
      <c r="E36" s="81"/>
      <c r="F36" s="80">
        <v>2024</v>
      </c>
      <c r="G36" s="81"/>
      <c r="H36" s="97" t="s">
        <v>30</v>
      </c>
      <c r="I36" s="97" t="s">
        <v>54</v>
      </c>
      <c r="J36" s="97">
        <v>2025</v>
      </c>
      <c r="K36" s="97" t="s">
        <v>104</v>
      </c>
      <c r="L36" s="115" t="s">
        <v>110</v>
      </c>
      <c r="O36" s="108"/>
      <c r="P36" s="110"/>
      <c r="Q36" s="80">
        <v>2024</v>
      </c>
      <c r="R36" s="81"/>
      <c r="S36" s="80">
        <v>2023</v>
      </c>
      <c r="T36" s="81"/>
      <c r="U36" s="97" t="s">
        <v>30</v>
      </c>
      <c r="V36" s="115" t="s">
        <v>71</v>
      </c>
    </row>
    <row r="37" spans="2:22" ht="14.4" customHeight="1" thickBot="1">
      <c r="B37" s="99" t="s">
        <v>31</v>
      </c>
      <c r="C37" s="101" t="s">
        <v>53</v>
      </c>
      <c r="D37" s="82"/>
      <c r="E37" s="83"/>
      <c r="F37" s="82"/>
      <c r="G37" s="83"/>
      <c r="H37" s="98"/>
      <c r="I37" s="98"/>
      <c r="J37" s="98"/>
      <c r="K37" s="98"/>
      <c r="L37" s="116"/>
      <c r="O37" s="99" t="s">
        <v>31</v>
      </c>
      <c r="P37" s="101" t="s">
        <v>53</v>
      </c>
      <c r="Q37" s="82"/>
      <c r="R37" s="83"/>
      <c r="S37" s="82"/>
      <c r="T37" s="83"/>
      <c r="U37" s="98"/>
      <c r="V37" s="116"/>
    </row>
    <row r="38" spans="2:22" ht="15" customHeight="1">
      <c r="B38" s="99"/>
      <c r="C38" s="101"/>
      <c r="D38" s="4" t="s">
        <v>33</v>
      </c>
      <c r="E38" s="5" t="s">
        <v>2</v>
      </c>
      <c r="F38" s="4" t="s">
        <v>33</v>
      </c>
      <c r="G38" s="5" t="s">
        <v>2</v>
      </c>
      <c r="H38" s="103" t="s">
        <v>34</v>
      </c>
      <c r="I38" s="103" t="s">
        <v>55</v>
      </c>
      <c r="J38" s="103" t="s">
        <v>33</v>
      </c>
      <c r="K38" s="103" t="s">
        <v>92</v>
      </c>
      <c r="L38" s="117" t="s">
        <v>95</v>
      </c>
      <c r="O38" s="99"/>
      <c r="P38" s="101"/>
      <c r="Q38" s="4" t="s">
        <v>33</v>
      </c>
      <c r="R38" s="5" t="s">
        <v>2</v>
      </c>
      <c r="S38" s="4" t="s">
        <v>33</v>
      </c>
      <c r="T38" s="5" t="s">
        <v>2</v>
      </c>
      <c r="U38" s="103" t="s">
        <v>34</v>
      </c>
      <c r="V38" s="117" t="s">
        <v>72</v>
      </c>
    </row>
    <row r="39" spans="2:22" ht="14.25" customHeight="1" thickBot="1">
      <c r="B39" s="100"/>
      <c r="C39" s="102"/>
      <c r="D39" s="7" t="s">
        <v>35</v>
      </c>
      <c r="E39" s="8" t="s">
        <v>36</v>
      </c>
      <c r="F39" s="7" t="s">
        <v>35</v>
      </c>
      <c r="G39" s="8" t="s">
        <v>36</v>
      </c>
      <c r="H39" s="104"/>
      <c r="I39" s="104"/>
      <c r="J39" s="104" t="s">
        <v>35</v>
      </c>
      <c r="K39" s="104"/>
      <c r="L39" s="118"/>
      <c r="O39" s="100"/>
      <c r="P39" s="102"/>
      <c r="Q39" s="7" t="s">
        <v>35</v>
      </c>
      <c r="R39" s="8" t="s">
        <v>36</v>
      </c>
      <c r="S39" s="7" t="s">
        <v>35</v>
      </c>
      <c r="T39" s="8" t="s">
        <v>36</v>
      </c>
      <c r="U39" s="104"/>
      <c r="V39" s="118"/>
    </row>
    <row r="40" spans="2:22" ht="14.5" thickBot="1">
      <c r="B40" s="10">
        <v>1</v>
      </c>
      <c r="C40" s="11" t="s">
        <v>56</v>
      </c>
      <c r="D40" s="12">
        <v>673</v>
      </c>
      <c r="E40" s="13">
        <v>0.11305224256677306</v>
      </c>
      <c r="F40" s="12">
        <v>574</v>
      </c>
      <c r="G40" s="13">
        <v>9.8608486514344618E-2</v>
      </c>
      <c r="H40" s="14">
        <v>0.17247386759581884</v>
      </c>
      <c r="I40" s="31">
        <v>0</v>
      </c>
      <c r="J40" s="12">
        <v>677</v>
      </c>
      <c r="K40" s="14">
        <v>-5.9084194977843119E-3</v>
      </c>
      <c r="L40" s="31">
        <v>0</v>
      </c>
      <c r="O40" s="10">
        <v>1</v>
      </c>
      <c r="P40" s="11" t="s">
        <v>56</v>
      </c>
      <c r="Q40" s="12">
        <v>6431</v>
      </c>
      <c r="R40" s="13">
        <v>0.10431637171730279</v>
      </c>
      <c r="S40" s="12">
        <v>8381</v>
      </c>
      <c r="T40" s="13">
        <v>0.14015284536530712</v>
      </c>
      <c r="U40" s="14">
        <v>-0.23266913256174682</v>
      </c>
      <c r="V40" s="31">
        <v>0</v>
      </c>
    </row>
    <row r="41" spans="2:22" ht="14.5" thickBot="1">
      <c r="B41" s="15">
        <v>2</v>
      </c>
      <c r="C41" s="16" t="s">
        <v>81</v>
      </c>
      <c r="D41" s="17">
        <v>419</v>
      </c>
      <c r="E41" s="18">
        <v>7.0384679993280699E-2</v>
      </c>
      <c r="F41" s="17">
        <v>197</v>
      </c>
      <c r="G41" s="18">
        <v>3.3842982305445801E-2</v>
      </c>
      <c r="H41" s="19">
        <v>1.1269035532994924</v>
      </c>
      <c r="I41" s="32">
        <v>9</v>
      </c>
      <c r="J41" s="17">
        <v>441</v>
      </c>
      <c r="K41" s="19">
        <v>-4.9886621315192725E-2</v>
      </c>
      <c r="L41" s="32">
        <v>2</v>
      </c>
      <c r="O41" s="15">
        <v>2</v>
      </c>
      <c r="P41" s="16" t="s">
        <v>73</v>
      </c>
      <c r="Q41" s="17">
        <v>4380</v>
      </c>
      <c r="R41" s="18">
        <v>7.1047381141624358E-2</v>
      </c>
      <c r="S41" s="17">
        <v>4898</v>
      </c>
      <c r="T41" s="18">
        <v>8.1907724209434943E-2</v>
      </c>
      <c r="U41" s="19">
        <v>-0.10575745202123321</v>
      </c>
      <c r="V41" s="32">
        <v>0</v>
      </c>
    </row>
    <row r="42" spans="2:22" ht="14.5" thickBot="1">
      <c r="B42" s="10">
        <v>3</v>
      </c>
      <c r="C42" s="11" t="s">
        <v>64</v>
      </c>
      <c r="D42" s="12">
        <v>403</v>
      </c>
      <c r="E42" s="13">
        <v>6.7696959516210312E-2</v>
      </c>
      <c r="F42" s="12">
        <v>325</v>
      </c>
      <c r="G42" s="13">
        <v>5.5832331214567946E-2</v>
      </c>
      <c r="H42" s="14">
        <v>0.24</v>
      </c>
      <c r="I42" s="31">
        <v>3</v>
      </c>
      <c r="J42" s="12">
        <v>359</v>
      </c>
      <c r="K42" s="14">
        <v>0.12256267409470745</v>
      </c>
      <c r="L42" s="31">
        <v>2</v>
      </c>
      <c r="O42" s="10">
        <v>3</v>
      </c>
      <c r="P42" s="11" t="s">
        <v>64</v>
      </c>
      <c r="Q42" s="12">
        <v>4124</v>
      </c>
      <c r="R42" s="13">
        <v>6.6894840143392434E-2</v>
      </c>
      <c r="S42" s="12">
        <v>3402</v>
      </c>
      <c r="T42" s="13">
        <v>5.6890583454572818E-2</v>
      </c>
      <c r="U42" s="14">
        <v>0.21222810111698998</v>
      </c>
      <c r="V42" s="31">
        <v>3</v>
      </c>
    </row>
    <row r="43" spans="2:22" ht="14.5" thickBot="1">
      <c r="B43" s="15">
        <v>4</v>
      </c>
      <c r="C43" s="16" t="s">
        <v>58</v>
      </c>
      <c r="D43" s="17">
        <v>373</v>
      </c>
      <c r="E43" s="18">
        <v>6.2657483621703342E-2</v>
      </c>
      <c r="F43" s="17">
        <v>444</v>
      </c>
      <c r="G43" s="18">
        <v>7.6275554028517434E-2</v>
      </c>
      <c r="H43" s="19">
        <v>-0.15990990990990994</v>
      </c>
      <c r="I43" s="32">
        <v>0</v>
      </c>
      <c r="J43" s="17">
        <v>297</v>
      </c>
      <c r="K43" s="19">
        <v>0.25589225589225584</v>
      </c>
      <c r="L43" s="32">
        <v>3</v>
      </c>
      <c r="O43" s="15">
        <v>4</v>
      </c>
      <c r="P43" s="16" t="s">
        <v>62</v>
      </c>
      <c r="Q43" s="17">
        <v>3804</v>
      </c>
      <c r="R43" s="18">
        <v>6.1704163895602522E-2</v>
      </c>
      <c r="S43" s="17">
        <v>4612</v>
      </c>
      <c r="T43" s="18">
        <v>7.7125035535711303E-2</v>
      </c>
      <c r="U43" s="19">
        <v>-0.17519514310494366</v>
      </c>
      <c r="V43" s="32">
        <v>0</v>
      </c>
    </row>
    <row r="44" spans="2:22" ht="14.5" thickBot="1">
      <c r="B44" s="10">
        <v>5</v>
      </c>
      <c r="C44" s="11" t="s">
        <v>62</v>
      </c>
      <c r="D44" s="12">
        <v>371</v>
      </c>
      <c r="E44" s="13">
        <v>6.2321518562069543E-2</v>
      </c>
      <c r="F44" s="12">
        <v>492</v>
      </c>
      <c r="G44" s="13">
        <v>8.452155986943824E-2</v>
      </c>
      <c r="H44" s="14">
        <v>-0.24593495934959353</v>
      </c>
      <c r="I44" s="31">
        <v>-3</v>
      </c>
      <c r="J44" s="12">
        <v>506</v>
      </c>
      <c r="K44" s="14">
        <v>-0.26679841897233203</v>
      </c>
      <c r="L44" s="31">
        <v>-3</v>
      </c>
      <c r="O44" s="10">
        <v>5</v>
      </c>
      <c r="P44" s="11" t="s">
        <v>58</v>
      </c>
      <c r="Q44" s="12">
        <v>3617</v>
      </c>
      <c r="R44" s="13">
        <v>5.8670862463300298E-2</v>
      </c>
      <c r="S44" s="12">
        <v>3483</v>
      </c>
      <c r="T44" s="13">
        <v>5.8245121155872173E-2</v>
      </c>
      <c r="U44" s="14">
        <v>3.8472581108240034E-2</v>
      </c>
      <c r="V44" s="31">
        <v>0</v>
      </c>
    </row>
    <row r="45" spans="2:22" ht="14.5" thickBot="1">
      <c r="B45" s="15">
        <v>6</v>
      </c>
      <c r="C45" s="16" t="s">
        <v>73</v>
      </c>
      <c r="D45" s="17">
        <v>370</v>
      </c>
      <c r="E45" s="18">
        <v>6.2153536032252647E-2</v>
      </c>
      <c r="F45" s="17">
        <v>458</v>
      </c>
      <c r="G45" s="18">
        <v>7.8680639065452668E-2</v>
      </c>
      <c r="H45" s="19">
        <v>-0.19213973799126638</v>
      </c>
      <c r="I45" s="32">
        <v>-3</v>
      </c>
      <c r="J45" s="17">
        <v>504</v>
      </c>
      <c r="K45" s="19">
        <v>-0.26587301587301593</v>
      </c>
      <c r="L45" s="32">
        <v>-3</v>
      </c>
      <c r="O45" s="15">
        <v>6</v>
      </c>
      <c r="P45" s="16" t="s">
        <v>57</v>
      </c>
      <c r="Q45" s="17">
        <v>3545</v>
      </c>
      <c r="R45" s="18">
        <v>5.750296030754757E-2</v>
      </c>
      <c r="S45" s="17">
        <v>4690</v>
      </c>
      <c r="T45" s="18">
        <v>7.8429405173999558E-2</v>
      </c>
      <c r="U45" s="19">
        <v>-0.24413646055437099</v>
      </c>
      <c r="V45" s="32">
        <v>-3</v>
      </c>
    </row>
    <row r="46" spans="2:22" ht="14.5" thickBot="1">
      <c r="B46" s="10">
        <v>7</v>
      </c>
      <c r="C46" s="11" t="s">
        <v>57</v>
      </c>
      <c r="D46" s="12">
        <v>347</v>
      </c>
      <c r="E46" s="13">
        <v>5.8289937846463968E-2</v>
      </c>
      <c r="F46" s="12">
        <v>332</v>
      </c>
      <c r="G46" s="13">
        <v>5.7034873733035563E-2</v>
      </c>
      <c r="H46" s="14">
        <v>4.5180722891566161E-2</v>
      </c>
      <c r="I46" s="31">
        <v>-2</v>
      </c>
      <c r="J46" s="12">
        <v>315</v>
      </c>
      <c r="K46" s="14">
        <v>0.10158730158730167</v>
      </c>
      <c r="L46" s="31">
        <v>-1</v>
      </c>
      <c r="O46" s="10">
        <v>7</v>
      </c>
      <c r="P46" s="11" t="s">
        <v>75</v>
      </c>
      <c r="Q46" s="12">
        <v>3259</v>
      </c>
      <c r="R46" s="13">
        <v>5.2863793411085339E-2</v>
      </c>
      <c r="S46" s="12">
        <v>2299</v>
      </c>
      <c r="T46" s="13">
        <v>3.8445458954163111E-2</v>
      </c>
      <c r="U46" s="14">
        <v>0.41757285776424524</v>
      </c>
      <c r="V46" s="31">
        <v>0</v>
      </c>
    </row>
    <row r="47" spans="2:22" ht="14.5" thickBot="1">
      <c r="B47" s="15">
        <v>8</v>
      </c>
      <c r="C47" s="16" t="s">
        <v>80</v>
      </c>
      <c r="D47" s="17">
        <v>294</v>
      </c>
      <c r="E47" s="18">
        <v>4.9386863766168319E-2</v>
      </c>
      <c r="F47" s="17">
        <v>206</v>
      </c>
      <c r="G47" s="18">
        <v>3.5389108400618451E-2</v>
      </c>
      <c r="H47" s="19">
        <v>0.42718446601941751</v>
      </c>
      <c r="I47" s="32">
        <v>2</v>
      </c>
      <c r="J47" s="17">
        <v>226</v>
      </c>
      <c r="K47" s="19">
        <v>0.30088495575221241</v>
      </c>
      <c r="L47" s="32">
        <v>2</v>
      </c>
      <c r="O47" s="15">
        <v>8</v>
      </c>
      <c r="P47" s="16" t="s">
        <v>81</v>
      </c>
      <c r="Q47" s="17">
        <v>3200</v>
      </c>
      <c r="R47" s="18">
        <v>5.1906762477899077E-2</v>
      </c>
      <c r="S47" s="17">
        <v>347</v>
      </c>
      <c r="T47" s="18">
        <v>5.8027726216157462E-3</v>
      </c>
      <c r="U47" s="19">
        <v>8.2219020172910664</v>
      </c>
      <c r="V47" s="32">
        <v>26</v>
      </c>
    </row>
    <row r="48" spans="2:22" ht="14.5" thickBot="1">
      <c r="B48" s="10">
        <v>9</v>
      </c>
      <c r="C48" s="11" t="s">
        <v>75</v>
      </c>
      <c r="D48" s="12">
        <v>224</v>
      </c>
      <c r="E48" s="13">
        <v>3.7628086678985387E-2</v>
      </c>
      <c r="F48" s="12">
        <v>283</v>
      </c>
      <c r="G48" s="13">
        <v>4.8617076103762237E-2</v>
      </c>
      <c r="H48" s="14">
        <v>-0.20848056537102477</v>
      </c>
      <c r="I48" s="31">
        <v>-2</v>
      </c>
      <c r="J48" s="12">
        <v>224</v>
      </c>
      <c r="K48" s="14">
        <v>0</v>
      </c>
      <c r="L48" s="31">
        <v>2</v>
      </c>
      <c r="O48" s="10">
        <v>9</v>
      </c>
      <c r="P48" s="11" t="s">
        <v>80</v>
      </c>
      <c r="Q48" s="12">
        <v>2385</v>
      </c>
      <c r="R48" s="13">
        <v>3.868675890930915E-2</v>
      </c>
      <c r="S48" s="12">
        <v>1744</v>
      </c>
      <c r="T48" s="13">
        <v>2.9164367297111991E-2</v>
      </c>
      <c r="U48" s="14">
        <v>0.36754587155963292</v>
      </c>
      <c r="V48" s="31">
        <v>0</v>
      </c>
    </row>
    <row r="49" spans="2:22" ht="14.5" thickBot="1">
      <c r="B49" s="15">
        <v>10</v>
      </c>
      <c r="C49" s="16" t="s">
        <v>74</v>
      </c>
      <c r="D49" s="17">
        <v>212</v>
      </c>
      <c r="E49" s="18">
        <v>3.5612296321182596E-2</v>
      </c>
      <c r="F49" s="17">
        <v>208</v>
      </c>
      <c r="G49" s="18">
        <v>3.5732691977323483E-2</v>
      </c>
      <c r="H49" s="19">
        <v>1.9230769230769162E-2</v>
      </c>
      <c r="I49" s="32">
        <v>-1</v>
      </c>
      <c r="J49" s="17">
        <v>246</v>
      </c>
      <c r="K49" s="19">
        <v>-0.13821138211382111</v>
      </c>
      <c r="L49" s="32">
        <v>-1</v>
      </c>
      <c r="O49" s="15">
        <v>10</v>
      </c>
      <c r="P49" s="16" t="s">
        <v>74</v>
      </c>
      <c r="Q49" s="17">
        <v>2265</v>
      </c>
      <c r="R49" s="18">
        <v>3.6740255316387936E-2</v>
      </c>
      <c r="S49" s="17">
        <v>1827</v>
      </c>
      <c r="T49" s="18">
        <v>3.055235037375207E-2</v>
      </c>
      <c r="U49" s="19">
        <v>0.23973727422003277</v>
      </c>
      <c r="V49" s="32">
        <v>-2</v>
      </c>
    </row>
    <row r="50" spans="2:22" ht="14.5" thickBot="1">
      <c r="B50" s="95" t="s">
        <v>59</v>
      </c>
      <c r="C50" s="96"/>
      <c r="D50" s="21">
        <f>SUM(D40:D49)</f>
        <v>3686</v>
      </c>
      <c r="E50" s="22">
        <f>D50/D52</f>
        <v>0.61918360490508983</v>
      </c>
      <c r="F50" s="21">
        <f>SUM(F40:F49)</f>
        <v>3519</v>
      </c>
      <c r="G50" s="22">
        <f>F50/F52</f>
        <v>0.60453530321250648</v>
      </c>
      <c r="H50" s="23">
        <f>D50/F50-1</f>
        <v>4.7456663824950285E-2</v>
      </c>
      <c r="I50" s="33"/>
      <c r="J50" s="21">
        <f>SUM(J40:J49)</f>
        <v>3795</v>
      </c>
      <c r="K50" s="22">
        <f>D50/J50-1</f>
        <v>-2.8722002635046096E-2</v>
      </c>
      <c r="L50" s="21"/>
      <c r="O50" s="95" t="s">
        <v>59</v>
      </c>
      <c r="P50" s="96"/>
      <c r="Q50" s="21">
        <f>SUM(Q40:Q49)</f>
        <v>37010</v>
      </c>
      <c r="R50" s="22">
        <f>Q50/Q52</f>
        <v>0.60033414978345145</v>
      </c>
      <c r="S50" s="21">
        <f>SUM(S40:S49)</f>
        <v>35683</v>
      </c>
      <c r="T50" s="22">
        <f>S50/S52</f>
        <v>0.59671566414154087</v>
      </c>
      <c r="U50" s="23">
        <f>Q50/S50-1</f>
        <v>3.7188577193621564E-2</v>
      </c>
      <c r="V50" s="33"/>
    </row>
    <row r="51" spans="2:22" ht="14.5" thickBot="1">
      <c r="B51" s="95" t="s">
        <v>37</v>
      </c>
      <c r="C51" s="96"/>
      <c r="D51" s="21">
        <f>D52-D50</f>
        <v>2267</v>
      </c>
      <c r="E51" s="22">
        <f>D51/D52</f>
        <v>0.38081639509491011</v>
      </c>
      <c r="F51" s="21">
        <f>F52-F50</f>
        <v>2302</v>
      </c>
      <c r="G51" s="22">
        <f>F51/F52</f>
        <v>0.39546469678749357</v>
      </c>
      <c r="H51" s="23">
        <f>D51/F51-1</f>
        <v>-1.5204170286707175E-2</v>
      </c>
      <c r="I51" s="34"/>
      <c r="J51" s="21">
        <f>J52-SUM(J40:J49)</f>
        <v>2736</v>
      </c>
      <c r="K51" s="23">
        <f>D51/J51-1</f>
        <v>-0.17141812865497075</v>
      </c>
      <c r="L51" s="35"/>
      <c r="O51" s="95" t="s">
        <v>37</v>
      </c>
      <c r="P51" s="96"/>
      <c r="Q51" s="21">
        <f>Q52-Q50</f>
        <v>24639</v>
      </c>
      <c r="R51" s="22">
        <f>Q51/Q52</f>
        <v>0.39966585021654855</v>
      </c>
      <c r="S51" s="21">
        <f>S52-S50</f>
        <v>24116</v>
      </c>
      <c r="T51" s="22">
        <f>S51/S52</f>
        <v>0.40328433585845919</v>
      </c>
      <c r="U51" s="23">
        <f>Q51/S51-1</f>
        <v>2.168684690661804E-2</v>
      </c>
      <c r="V51" s="34"/>
    </row>
    <row r="52" spans="2:22" ht="14.5" thickBot="1">
      <c r="B52" s="93" t="s">
        <v>60</v>
      </c>
      <c r="C52" s="94"/>
      <c r="D52" s="24">
        <v>5953</v>
      </c>
      <c r="E52" s="25">
        <v>1</v>
      </c>
      <c r="F52" s="24">
        <v>5821</v>
      </c>
      <c r="G52" s="25">
        <v>1</v>
      </c>
      <c r="H52" s="26">
        <v>2.2676516062532182E-2</v>
      </c>
      <c r="I52" s="36"/>
      <c r="J52" s="24">
        <v>6531</v>
      </c>
      <c r="K52" s="26">
        <v>-8.8500995253406822E-2</v>
      </c>
      <c r="L52" s="24"/>
      <c r="O52" s="93" t="s">
        <v>60</v>
      </c>
      <c r="P52" s="94"/>
      <c r="Q52" s="24">
        <v>61649</v>
      </c>
      <c r="R52" s="25">
        <v>1</v>
      </c>
      <c r="S52" s="24">
        <v>59799</v>
      </c>
      <c r="T52" s="25">
        <v>1</v>
      </c>
      <c r="U52" s="26">
        <v>3.0936972190170442E-2</v>
      </c>
      <c r="V52" s="36"/>
    </row>
    <row r="53" spans="2:22">
      <c r="B53" s="73" t="s">
        <v>65</v>
      </c>
      <c r="O53" s="73" t="s">
        <v>65</v>
      </c>
    </row>
    <row r="54" spans="2:22">
      <c r="B54" s="74" t="s">
        <v>66</v>
      </c>
      <c r="O54" s="74" t="s">
        <v>66</v>
      </c>
    </row>
    <row r="62" spans="2:22" ht="15" customHeight="1"/>
    <row r="64" spans="2:22" ht="15" customHeight="1"/>
  </sheetData>
  <mergeCells count="84">
    <mergeCell ref="B50:C50"/>
    <mergeCell ref="O50:P50"/>
    <mergeCell ref="B51:C51"/>
    <mergeCell ref="O51:P51"/>
    <mergeCell ref="B52:C52"/>
    <mergeCell ref="O52:P52"/>
    <mergeCell ref="I38:I39"/>
    <mergeCell ref="J38:J39"/>
    <mergeCell ref="K38:K39"/>
    <mergeCell ref="L38:L39"/>
    <mergeCell ref="U38:U39"/>
    <mergeCell ref="V38:V39"/>
    <mergeCell ref="L36:L37"/>
    <mergeCell ref="Q36:R37"/>
    <mergeCell ref="S36:T37"/>
    <mergeCell ref="U36:U37"/>
    <mergeCell ref="V36:V37"/>
    <mergeCell ref="B37:B39"/>
    <mergeCell ref="C37:C39"/>
    <mergeCell ref="O37:O39"/>
    <mergeCell ref="P37:P39"/>
    <mergeCell ref="H38:H39"/>
    <mergeCell ref="Q34:V34"/>
    <mergeCell ref="D35:I35"/>
    <mergeCell ref="J35:L35"/>
    <mergeCell ref="Q35:V35"/>
    <mergeCell ref="D36:E37"/>
    <mergeCell ref="F36:G37"/>
    <mergeCell ref="H36:H37"/>
    <mergeCell ref="I36:I37"/>
    <mergeCell ref="J36:J37"/>
    <mergeCell ref="K36:K37"/>
    <mergeCell ref="B32:L32"/>
    <mergeCell ref="O32:V32"/>
    <mergeCell ref="B33:L33"/>
    <mergeCell ref="O33:V33"/>
    <mergeCell ref="B34:B36"/>
    <mergeCell ref="C34:C36"/>
    <mergeCell ref="D34:I34"/>
    <mergeCell ref="J34:L34"/>
    <mergeCell ref="O34:O36"/>
    <mergeCell ref="P34:P36"/>
    <mergeCell ref="B25:C25"/>
    <mergeCell ref="O25:P25"/>
    <mergeCell ref="B26:C26"/>
    <mergeCell ref="O26:P26"/>
    <mergeCell ref="B27:C27"/>
    <mergeCell ref="O27:P27"/>
    <mergeCell ref="I8:I9"/>
    <mergeCell ref="J8:J9"/>
    <mergeCell ref="K8:K9"/>
    <mergeCell ref="L8:L9"/>
    <mergeCell ref="U8:U9"/>
    <mergeCell ref="V8:V9"/>
    <mergeCell ref="L6:L7"/>
    <mergeCell ref="Q6:R7"/>
    <mergeCell ref="S6:T7"/>
    <mergeCell ref="U6:U7"/>
    <mergeCell ref="V6:V7"/>
    <mergeCell ref="B7:B9"/>
    <mergeCell ref="C7:C9"/>
    <mergeCell ref="O7:O9"/>
    <mergeCell ref="P7:P9"/>
    <mergeCell ref="H8:H9"/>
    <mergeCell ref="Q4:V4"/>
    <mergeCell ref="D5:I5"/>
    <mergeCell ref="J5:L5"/>
    <mergeCell ref="Q5:V5"/>
    <mergeCell ref="D6:E7"/>
    <mergeCell ref="F6:G7"/>
    <mergeCell ref="H6:H7"/>
    <mergeCell ref="I6:I7"/>
    <mergeCell ref="J6:J7"/>
    <mergeCell ref="K6:K7"/>
    <mergeCell ref="B2:L2"/>
    <mergeCell ref="O2:V2"/>
    <mergeCell ref="B3:L3"/>
    <mergeCell ref="O3:V3"/>
    <mergeCell ref="B4:B6"/>
    <mergeCell ref="C4:C6"/>
    <mergeCell ref="D4:I4"/>
    <mergeCell ref="J4:L4"/>
    <mergeCell ref="O4:O6"/>
    <mergeCell ref="P4:P6"/>
  </mergeCells>
  <conditionalFormatting sqref="D10:H24 Q10:U24">
    <cfRule type="cellIs" dxfId="19" priority="3" operator="equal">
      <formula>0</formula>
    </cfRule>
  </conditionalFormatting>
  <conditionalFormatting sqref="D40:H49">
    <cfRule type="cellIs" dxfId="18" priority="17" operator="equal">
      <formula>0</formula>
    </cfRule>
  </conditionalFormatting>
  <conditionalFormatting sqref="I10:I24">
    <cfRule type="cellIs" dxfId="17" priority="5" operator="lessThan">
      <formula>0</formula>
    </cfRule>
  </conditionalFormatting>
  <conditionalFormatting sqref="I40:I49">
    <cfRule type="cellIs" dxfId="16" priority="18" operator="lessThan">
      <formula>0</formula>
    </cfRule>
    <cfRule type="cellIs" dxfId="15" priority="19" operator="equal">
      <formula>0</formula>
    </cfRule>
    <cfRule type="cellIs" dxfId="14" priority="20" operator="greaterThan">
      <formula>0</formula>
    </cfRule>
  </conditionalFormatting>
  <conditionalFormatting sqref="J10:K24">
    <cfRule type="cellIs" dxfId="13" priority="2" operator="equal">
      <formula>0</formula>
    </cfRule>
  </conditionalFormatting>
  <conditionalFormatting sqref="J40:K49">
    <cfRule type="cellIs" dxfId="12" priority="16" operator="equal">
      <formula>0</formula>
    </cfRule>
  </conditionalFormatting>
  <conditionalFormatting sqref="K51">
    <cfRule type="cellIs" dxfId="11" priority="11" operator="lessThan">
      <formula>0</formula>
    </cfRule>
  </conditionalFormatting>
  <conditionalFormatting sqref="K10:L24">
    <cfRule type="cellIs" dxfId="10" priority="1" operator="lessThan">
      <formula>0</formula>
    </cfRule>
  </conditionalFormatting>
  <conditionalFormatting sqref="K40:L49">
    <cfRule type="cellIs" dxfId="9" priority="13" operator="lessThan">
      <formula>0</formula>
    </cfRule>
  </conditionalFormatting>
  <conditionalFormatting sqref="L10:L24">
    <cfRule type="cellIs" dxfId="8" priority="4" operator="equal">
      <formula>0</formula>
    </cfRule>
  </conditionalFormatting>
  <conditionalFormatting sqref="L40:L49">
    <cfRule type="cellIs" dxfId="7" priority="14" operator="equal">
      <formula>0</formula>
    </cfRule>
    <cfRule type="cellIs" dxfId="6" priority="15" operator="greaterThan">
      <formula>0</formula>
    </cfRule>
  </conditionalFormatting>
  <conditionalFormatting sqref="Q40:U49">
    <cfRule type="cellIs" dxfId="5" priority="7" operator="equal">
      <formula>0</formula>
    </cfRule>
  </conditionalFormatting>
  <conditionalFormatting sqref="U40:U51">
    <cfRule type="cellIs" dxfId="4" priority="6" operator="lessThan">
      <formula>0</formula>
    </cfRule>
  </conditionalFormatting>
  <conditionalFormatting sqref="U10:V10 H10:H26 V11:V24 U11:U26 H40:H51">
    <cfRule type="cellIs" dxfId="3" priority="12" operator="lessThan">
      <formula>0</formula>
    </cfRule>
  </conditionalFormatting>
  <conditionalFormatting sqref="V40:V49">
    <cfRule type="cellIs" dxfId="2" priority="8" operator="lessThan">
      <formula>0</formula>
    </cfRule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2025-12-03T18:36:01Z</dcterms:modified>
</cp:coreProperties>
</file>