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8\SC\"/>
    </mc:Choice>
  </mc:AlternateContent>
  <xr:revisionPtr revIDLastSave="0" documentId="13_ncr:1_{ACFDFEB9-4D83-47A5-AFD1-47111F0C46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53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9" l="1"/>
  <c r="E27" i="9"/>
  <c r="F27" i="9"/>
  <c r="H27" i="9" s="1"/>
  <c r="G27" i="9"/>
  <c r="I27" i="9"/>
  <c r="J27" i="9"/>
  <c r="K27" i="9"/>
  <c r="L27" i="9"/>
  <c r="M27" i="9"/>
  <c r="N27" i="9"/>
  <c r="O27" i="9"/>
  <c r="J53" i="53"/>
  <c r="F53" i="53"/>
  <c r="G53" i="53" s="1"/>
  <c r="D53" i="53"/>
  <c r="E53" i="53" s="1"/>
  <c r="S52" i="53"/>
  <c r="S53" i="53" s="1"/>
  <c r="T53" i="53" s="1"/>
  <c r="Q52" i="53"/>
  <c r="U52" i="53" s="1"/>
  <c r="J52" i="53"/>
  <c r="K52" i="53" s="1"/>
  <c r="H52" i="53"/>
  <c r="F52" i="53"/>
  <c r="G52" i="53" s="1"/>
  <c r="D52" i="53"/>
  <c r="E52" i="53" s="1"/>
  <c r="S27" i="53"/>
  <c r="T27" i="53" s="1"/>
  <c r="Q27" i="53"/>
  <c r="U27" i="53" s="1"/>
  <c r="J27" i="53"/>
  <c r="F27" i="53"/>
  <c r="G27" i="53" s="1"/>
  <c r="D27" i="53"/>
  <c r="E27" i="53" s="1"/>
  <c r="K27" i="53" s="1"/>
  <c r="S26" i="53"/>
  <c r="U26" i="53" s="1"/>
  <c r="R26" i="53"/>
  <c r="Q26" i="53"/>
  <c r="J26" i="53"/>
  <c r="F26" i="53"/>
  <c r="G26" i="53" s="1"/>
  <c r="D26" i="53"/>
  <c r="E26" i="53" s="1"/>
  <c r="K26" i="53" s="1"/>
  <c r="T26" i="53" l="1"/>
  <c r="T52" i="53"/>
  <c r="H27" i="53"/>
  <c r="H53" i="53"/>
  <c r="K53" i="53"/>
  <c r="Q53" i="53"/>
  <c r="H26" i="53"/>
  <c r="R52" i="53"/>
  <c r="R27" i="53"/>
  <c r="U53" i="53" l="1"/>
  <c r="R53" i="53"/>
  <c r="N75" i="9"/>
  <c r="L75" i="9"/>
  <c r="G75" i="9"/>
  <c r="E75" i="9"/>
  <c r="M75" i="9"/>
  <c r="K75" i="9"/>
  <c r="I75" i="9"/>
  <c r="F75" i="9"/>
  <c r="D75" i="9"/>
  <c r="H75" i="9" s="1"/>
  <c r="M15" i="5"/>
  <c r="M16" i="5" s="1"/>
  <c r="K15" i="5"/>
  <c r="O15" i="5" s="1"/>
  <c r="O16" i="5" s="1"/>
  <c r="I15" i="5"/>
  <c r="I16" i="5" s="1"/>
  <c r="F15" i="5"/>
  <c r="G15" i="5" s="1"/>
  <c r="G16" i="5" s="1"/>
  <c r="F16" i="5"/>
  <c r="D15" i="5"/>
  <c r="D16" i="5" s="1"/>
  <c r="M18" i="1"/>
  <c r="N18" i="1" s="1"/>
  <c r="K18" i="1"/>
  <c r="K19" i="1"/>
  <c r="I18" i="1"/>
  <c r="I19" i="1" s="1"/>
  <c r="J19" i="1" s="1"/>
  <c r="F18" i="1"/>
  <c r="G18" i="1"/>
  <c r="D18" i="1"/>
  <c r="E18" i="1" s="1"/>
  <c r="L18" i="1"/>
  <c r="O18" i="1"/>
  <c r="D19" i="1"/>
  <c r="H19" i="1" s="1"/>
  <c r="F19" i="1"/>
  <c r="G19" i="1" s="1"/>
  <c r="H18" i="1"/>
  <c r="K16" i="5" l="1"/>
  <c r="L15" i="5"/>
  <c r="L16" i="5" s="1"/>
  <c r="J15" i="5"/>
  <c r="J16" i="5" s="1"/>
  <c r="H15" i="5"/>
  <c r="H16" i="5" s="1"/>
  <c r="N15" i="5"/>
  <c r="N16" i="5" s="1"/>
  <c r="E15" i="5"/>
  <c r="E16" i="5" s="1"/>
  <c r="J75" i="9"/>
  <c r="O75" i="9"/>
  <c r="E19" i="1"/>
  <c r="M19" i="1"/>
  <c r="N19" i="1" s="1"/>
  <c r="L19" i="1"/>
  <c r="J18" i="1"/>
  <c r="O19" i="1" l="1"/>
</calcChain>
</file>

<file path=xl/sharedStrings.xml><?xml version="1.0" encoding="utf-8"?>
<sst xmlns="http://schemas.openxmlformats.org/spreadsheetml/2006/main" count="637" uniqueCount="117">
  <si>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</si>
  <si>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</si>
  <si>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</si>
  <si>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</si>
  <si>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</si>
  <si>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</si>
  <si>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</si>
  <si>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</si>
  <si>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</si>
  <si>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</si>
  <si>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</si>
  <si>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</si>
  <si>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</si>
  <si>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</si>
  <si>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</si>
  <si>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</si>
  <si>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</si>
  <si>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</si>
  <si>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</si>
  <si>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</si>
  <si>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</si>
  <si>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</si>
  <si>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</si>
  <si>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</si>
  <si>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</si>
  <si>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</si>
  <si>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</si>
  <si>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</si>
  <si>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</si>
  <si>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</si>
  <si>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</si>
  <si>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</si>
  <si>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</si>
  <si>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</si>
  <si>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</si>
  <si>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</si>
  <si>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</si>
  <si>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</si>
  <si>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</si>
  <si>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</si>
  <si>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</si>
  <si>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</si>
  <si>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</si>
  <si>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</si>
  <si>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</si>
  <si>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</si>
  <si>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</si>
  <si>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</si>
  <si>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</si>
  <si>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</si>
  <si>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</si>
  <si>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</si>
  <si>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</si>
  <si>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</si>
  <si>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</si>
  <si>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</si>
  <si>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</si>
  <si>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</si>
  <si>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</si>
  <si>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</si>
  <si>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</si>
  <si>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</si>
  <si>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</si>
  <si>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</si>
  <si>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</si>
  <si>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</si>
  <si>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</si>
  <si>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</si>
  <si>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</si>
  <si>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</si>
  <si>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</si>
  <si>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</si>
  <si>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</si>
  <si>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</si>
  <si>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</si>
  <si>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</si>
  <si>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</si>
  <si>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</si>
  <si>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</si>
  <si>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</si>
  <si>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</si>
  <si>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</si>
  <si>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</si>
  <si>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</si>
  <si>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</si>
  <si>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</si>
  <si>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</si>
  <si>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</si>
  <si>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</si>
  <si>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</si>
  <si>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</si>
  <si>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</si>
  <si>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</si>
  <si>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Toyota Hilux</t>
  </si>
  <si>
    <t>Lipiec</t>
  </si>
  <si>
    <t>July</t>
  </si>
  <si>
    <t>NISSAN</t>
  </si>
  <si>
    <t>2025
Sie</t>
  </si>
  <si>
    <t>2024
Sie</t>
  </si>
  <si>
    <t>2025
Sty - Sie</t>
  </si>
  <si>
    <t>2024
Sty - Sie</t>
  </si>
  <si>
    <t>Sierpień</t>
  </si>
  <si>
    <t>Rok narastająco Styczeń - Sierpień</t>
  </si>
  <si>
    <t>August</t>
  </si>
  <si>
    <t>YTD January -August</t>
  </si>
  <si>
    <t>Się/Lip
Zmiana %</t>
  </si>
  <si>
    <t>Aug/Jul Ch %</t>
  </si>
  <si>
    <t>Rejestracje nowych samochodów dostawczych do 3,5T, ranking marek - Sierpień 2025</t>
  </si>
  <si>
    <t>Registrations of new LCV up to 3.5T, Top Brands - August 2025</t>
  </si>
  <si>
    <t>Rok narastająco Styczeń -Sierpień</t>
  </si>
  <si>
    <t>YTD January - August</t>
  </si>
  <si>
    <t>Sie/Lip
Zmiana %</t>
  </si>
  <si>
    <t>Się/lip
Zmiana poz</t>
  </si>
  <si>
    <t>Aug/JulCh %</t>
  </si>
  <si>
    <t>Aug/Junl Ch position</t>
  </si>
  <si>
    <t>Rejestracje nowych samochodów dostawczych do 3,5T, ranking modeli - Sierpień 2025</t>
  </si>
  <si>
    <t>Registrations of new LCV up to 3.5T, Top Models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</si>
</sst>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17" fillId="3" borderId="16" xfId="4" applyFont="1" applyFill="1" applyBorder="1" applyAlignment="1">
      <alignment horizontal="center" vertical="top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20" fillId="0" borderId="22" xfId="4" applyFont="1" applyBorder="1" applyAlignment="1">
      <alignment vertical="center"/>
    </xf>
    <xf numFmtId="0" fontId="17" fillId="3" borderId="27" xfId="4" applyFont="1" applyFill="1" applyBorder="1" applyAlignment="1">
      <alignment horizontal="center" vertical="top"/>
    </xf>
    <xf numFmtId="0" fontId="14" fillId="0" borderId="0" xfId="4" applyFont="1" applyAlignment="1">
      <alignment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4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H1" sqref="H1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45904</v>
      </c>
    </row>
    <row r="2" spans="2:8">
      <c r="B2" s="42" t="s">
        <v>71</v>
      </c>
      <c r="H2" s="45" t="s">
        <v>27</v>
      </c>
    </row>
    <row r="3" spans="2:8" ht="26.25" customHeight="1">
      <c r="B3" s="85" t="s">
        <v>25</v>
      </c>
      <c r="C3" s="86"/>
      <c r="D3" s="86"/>
      <c r="E3" s="86"/>
      <c r="F3" s="86"/>
      <c r="G3" s="86"/>
      <c r="H3" s="87"/>
    </row>
    <row r="4" spans="2:8" ht="26.25" customHeight="1">
      <c r="B4" s="46"/>
      <c r="C4" s="47" t="s">
        <v>97</v>
      </c>
      <c r="D4" s="47" t="s">
        <v>98</v>
      </c>
      <c r="E4" s="48" t="s">
        <v>8</v>
      </c>
      <c r="F4" s="47" t="s">
        <v>99</v>
      </c>
      <c r="G4" s="47" t="s">
        <v>100</v>
      </c>
      <c r="H4" s="48" t="s">
        <v>8</v>
      </c>
    </row>
    <row r="5" spans="2:8" ht="26.25" customHeight="1">
      <c r="B5" s="76" t="s">
        <v>9</v>
      </c>
      <c r="C5" s="49">
        <v>1782</v>
      </c>
      <c r="D5" s="49">
        <v>1405</v>
      </c>
      <c r="E5" s="50">
        <v>0.26832740213523132</v>
      </c>
      <c r="F5" s="49">
        <v>18975</v>
      </c>
      <c r="G5" s="49">
        <v>18940</v>
      </c>
      <c r="H5" s="50">
        <v>1.8479408658922392E-3</v>
      </c>
    </row>
    <row r="6" spans="2:8" ht="26.25" customHeight="1">
      <c r="B6" s="51" t="s">
        <v>22</v>
      </c>
      <c r="C6" s="52">
        <v>447</v>
      </c>
      <c r="D6" s="52">
        <v>517</v>
      </c>
      <c r="E6" s="53">
        <v>-0.1353965183752418</v>
      </c>
      <c r="F6" s="52">
        <v>4537</v>
      </c>
      <c r="G6" s="52">
        <v>5060</v>
      </c>
      <c r="H6" s="53">
        <v>-0.10335968379446636</v>
      </c>
    </row>
    <row r="7" spans="2:8" ht="26.25" customHeight="1">
      <c r="B7" s="51" t="s">
        <v>23</v>
      </c>
      <c r="C7" s="52">
        <v>87</v>
      </c>
      <c r="D7" s="52">
        <v>98</v>
      </c>
      <c r="E7" s="53">
        <v>-0.11224489795918369</v>
      </c>
      <c r="F7" s="52">
        <v>745</v>
      </c>
      <c r="G7" s="52">
        <v>682</v>
      </c>
      <c r="H7" s="53">
        <v>9.2375366568914874E-2</v>
      </c>
    </row>
    <row r="8" spans="2:8" ht="26.25" customHeight="1">
      <c r="B8" s="51" t="s">
        <v>24</v>
      </c>
      <c r="C8" s="52">
        <v>1248</v>
      </c>
      <c r="D8" s="52">
        <v>790</v>
      </c>
      <c r="E8" s="53">
        <v>0.57974683544303796</v>
      </c>
      <c r="F8" s="52">
        <v>13693</v>
      </c>
      <c r="G8" s="52">
        <v>13198</v>
      </c>
      <c r="H8" s="53">
        <v>3.7505682679193741E-2</v>
      </c>
    </row>
    <row r="9" spans="2:8" ht="26.25" customHeight="1">
      <c r="B9" s="76" t="s">
        <v>10</v>
      </c>
      <c r="C9" s="49">
        <v>205</v>
      </c>
      <c r="D9" s="49">
        <v>138</v>
      </c>
      <c r="E9" s="50">
        <v>0.48550724637681153</v>
      </c>
      <c r="F9" s="49">
        <v>1649</v>
      </c>
      <c r="G9" s="49">
        <v>1423</v>
      </c>
      <c r="H9" s="50">
        <v>0.15881939564300773</v>
      </c>
    </row>
    <row r="10" spans="2:8" ht="26.25" customHeight="1">
      <c r="B10" s="54" t="s">
        <v>26</v>
      </c>
      <c r="C10" s="55">
        <v>1987</v>
      </c>
      <c r="D10" s="55">
        <v>1543</v>
      </c>
      <c r="E10" s="56">
        <v>0.28775113415424491</v>
      </c>
      <c r="F10" s="55">
        <v>20624</v>
      </c>
      <c r="G10" s="55">
        <v>20363</v>
      </c>
      <c r="H10" s="56">
        <v>1.2817364828365152E-2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O1" sqref="O1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45904</v>
      </c>
    </row>
    <row r="2" spans="2:15" ht="14.4" customHeight="1">
      <c r="B2" s="96" t="s">
        <v>28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5" ht="14.4" customHeight="1">
      <c r="B3" s="97" t="s">
        <v>29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19" t="s">
        <v>0</v>
      </c>
      <c r="C5" s="121" t="s">
        <v>1</v>
      </c>
      <c r="D5" s="123" t="s">
        <v>101</v>
      </c>
      <c r="E5" s="101"/>
      <c r="F5" s="101"/>
      <c r="G5" s="101"/>
      <c r="H5" s="91"/>
      <c r="I5" s="90" t="s">
        <v>94</v>
      </c>
      <c r="J5" s="91"/>
      <c r="K5" s="90" t="s">
        <v>102</v>
      </c>
      <c r="L5" s="101"/>
      <c r="M5" s="101"/>
      <c r="N5" s="101"/>
      <c r="O5" s="102"/>
    </row>
    <row r="6" spans="2:15" ht="14.4" customHeight="1" thickBot="1">
      <c r="B6" s="120"/>
      <c r="C6" s="122"/>
      <c r="D6" s="103" t="s">
        <v>103</v>
      </c>
      <c r="E6" s="99"/>
      <c r="F6" s="99"/>
      <c r="G6" s="99"/>
      <c r="H6" s="104"/>
      <c r="I6" s="98" t="s">
        <v>95</v>
      </c>
      <c r="J6" s="104"/>
      <c r="K6" s="98" t="s">
        <v>104</v>
      </c>
      <c r="L6" s="99"/>
      <c r="M6" s="99"/>
      <c r="N6" s="99"/>
      <c r="O6" s="100"/>
    </row>
    <row r="7" spans="2:15" ht="14.4" customHeight="1">
      <c r="B7" s="120"/>
      <c r="C7" s="122"/>
      <c r="D7" s="92">
        <v>2025</v>
      </c>
      <c r="E7" s="93"/>
      <c r="F7" s="92">
        <v>2024</v>
      </c>
      <c r="G7" s="93"/>
      <c r="H7" s="109" t="s">
        <v>31</v>
      </c>
      <c r="I7" s="88">
        <v>2024</v>
      </c>
      <c r="J7" s="88" t="s">
        <v>105</v>
      </c>
      <c r="K7" s="92">
        <v>2025</v>
      </c>
      <c r="L7" s="93"/>
      <c r="M7" s="92">
        <v>2024</v>
      </c>
      <c r="N7" s="93"/>
      <c r="O7" s="109" t="s">
        <v>31</v>
      </c>
    </row>
    <row r="8" spans="2:15" ht="14.4" customHeight="1" thickBot="1">
      <c r="B8" s="111" t="s">
        <v>32</v>
      </c>
      <c r="C8" s="113" t="s">
        <v>33</v>
      </c>
      <c r="D8" s="94"/>
      <c r="E8" s="95"/>
      <c r="F8" s="94"/>
      <c r="G8" s="95"/>
      <c r="H8" s="110"/>
      <c r="I8" s="89"/>
      <c r="J8" s="89"/>
      <c r="K8" s="94"/>
      <c r="L8" s="95"/>
      <c r="M8" s="94"/>
      <c r="N8" s="95"/>
      <c r="O8" s="110"/>
    </row>
    <row r="9" spans="2:15" ht="14.25" customHeight="1">
      <c r="B9" s="111"/>
      <c r="C9" s="113"/>
      <c r="D9" s="6" t="s">
        <v>34</v>
      </c>
      <c r="E9" s="7" t="s">
        <v>2</v>
      </c>
      <c r="F9" s="6" t="s">
        <v>34</v>
      </c>
      <c r="G9" s="7" t="s">
        <v>2</v>
      </c>
      <c r="H9" s="115" t="s">
        <v>35</v>
      </c>
      <c r="I9" s="8" t="s">
        <v>34</v>
      </c>
      <c r="J9" s="117" t="s">
        <v>106</v>
      </c>
      <c r="K9" s="6" t="s">
        <v>34</v>
      </c>
      <c r="L9" s="7" t="s">
        <v>2</v>
      </c>
      <c r="M9" s="6" t="s">
        <v>34</v>
      </c>
      <c r="N9" s="7" t="s">
        <v>2</v>
      </c>
      <c r="O9" s="115" t="s">
        <v>35</v>
      </c>
    </row>
    <row r="10" spans="2:15" ht="14.4" customHeight="1" thickBot="1">
      <c r="B10" s="112"/>
      <c r="C10" s="114"/>
      <c r="D10" s="9" t="s">
        <v>36</v>
      </c>
      <c r="E10" s="10" t="s">
        <v>37</v>
      </c>
      <c r="F10" s="9" t="s">
        <v>36</v>
      </c>
      <c r="G10" s="10" t="s">
        <v>37</v>
      </c>
      <c r="H10" s="116"/>
      <c r="I10" s="11" t="s">
        <v>36</v>
      </c>
      <c r="J10" s="118"/>
      <c r="K10" s="9" t="s">
        <v>36</v>
      </c>
      <c r="L10" s="10" t="s">
        <v>37</v>
      </c>
      <c r="M10" s="9" t="s">
        <v>36</v>
      </c>
      <c r="N10" s="10" t="s">
        <v>37</v>
      </c>
      <c r="O10" s="116"/>
    </row>
    <row r="11" spans="2:15" ht="14.4" customHeight="1" thickBot="1">
      <c r="B11" s="12">
        <v>1</v>
      </c>
      <c r="C11" s="13" t="s">
        <v>13</v>
      </c>
      <c r="D11" s="14">
        <v>276</v>
      </c>
      <c r="E11" s="15">
        <v>0.15488215488215487</v>
      </c>
      <c r="F11" s="14">
        <v>227</v>
      </c>
      <c r="G11" s="15">
        <v>0.1615658362989324</v>
      </c>
      <c r="H11" s="16">
        <v>0.21585903083700431</v>
      </c>
      <c r="I11" s="14">
        <v>392</v>
      </c>
      <c r="J11" s="16">
        <v>-0.29591836734693877</v>
      </c>
      <c r="K11" s="14">
        <v>3802</v>
      </c>
      <c r="L11" s="15">
        <v>0.20036890645586297</v>
      </c>
      <c r="M11" s="14">
        <v>4185</v>
      </c>
      <c r="N11" s="15">
        <v>0.220960929250264</v>
      </c>
      <c r="O11" s="16">
        <v>-9.1517323775388237E-2</v>
      </c>
    </row>
    <row r="12" spans="2:15" ht="14.4" customHeight="1" thickBot="1">
      <c r="B12" s="59">
        <v>2</v>
      </c>
      <c r="C12" s="18" t="s">
        <v>11</v>
      </c>
      <c r="D12" s="19">
        <v>215</v>
      </c>
      <c r="E12" s="20">
        <v>0.12065095398428732</v>
      </c>
      <c r="F12" s="19">
        <v>200</v>
      </c>
      <c r="G12" s="20">
        <v>0.14234875444839859</v>
      </c>
      <c r="H12" s="21">
        <v>7.4999999999999956E-2</v>
      </c>
      <c r="I12" s="19">
        <v>318</v>
      </c>
      <c r="J12" s="21">
        <v>-0.32389937106918243</v>
      </c>
      <c r="K12" s="19">
        <v>3775</v>
      </c>
      <c r="L12" s="20">
        <v>0.19894598155467721</v>
      </c>
      <c r="M12" s="19">
        <v>3362</v>
      </c>
      <c r="N12" s="20">
        <v>0.1775079197465681</v>
      </c>
      <c r="O12" s="21">
        <v>0.12284354550862586</v>
      </c>
    </row>
    <row r="13" spans="2:15" ht="14.4" customHeight="1" thickBot="1">
      <c r="B13" s="12">
        <v>3</v>
      </c>
      <c r="C13" s="13" t="s">
        <v>3</v>
      </c>
      <c r="D13" s="14">
        <v>366</v>
      </c>
      <c r="E13" s="15">
        <v>0.2053872053872054</v>
      </c>
      <c r="F13" s="14">
        <v>220</v>
      </c>
      <c r="G13" s="15">
        <v>0.15658362989323843</v>
      </c>
      <c r="H13" s="16">
        <v>0.66363636363636358</v>
      </c>
      <c r="I13" s="14">
        <v>212</v>
      </c>
      <c r="J13" s="16">
        <v>0.72641509433962259</v>
      </c>
      <c r="K13" s="14">
        <v>2961</v>
      </c>
      <c r="L13" s="15">
        <v>0.15604743083003952</v>
      </c>
      <c r="M13" s="14">
        <v>2415</v>
      </c>
      <c r="N13" s="15">
        <v>0.12750791974656811</v>
      </c>
      <c r="O13" s="16">
        <v>0.22608695652173916</v>
      </c>
    </row>
    <row r="14" spans="2:15" ht="14.4" customHeight="1" thickBot="1">
      <c r="B14" s="59">
        <v>4</v>
      </c>
      <c r="C14" s="18" t="s">
        <v>4</v>
      </c>
      <c r="D14" s="19">
        <v>341</v>
      </c>
      <c r="E14" s="20">
        <v>0.19135802469135801</v>
      </c>
      <c r="F14" s="19">
        <v>311</v>
      </c>
      <c r="G14" s="20">
        <v>0.22135231316725978</v>
      </c>
      <c r="H14" s="21">
        <v>9.646302250803851E-2</v>
      </c>
      <c r="I14" s="19">
        <v>479</v>
      </c>
      <c r="J14" s="21">
        <v>-0.28810020876826725</v>
      </c>
      <c r="K14" s="19">
        <v>2943</v>
      </c>
      <c r="L14" s="20">
        <v>0.15509881422924901</v>
      </c>
      <c r="M14" s="19">
        <v>2887</v>
      </c>
      <c r="N14" s="20">
        <v>0.15242872228088702</v>
      </c>
      <c r="O14" s="21">
        <v>1.9397298233460258E-2</v>
      </c>
    </row>
    <row r="15" spans="2:15" ht="14.4" customHeight="1" thickBot="1">
      <c r="B15" s="12">
        <v>5</v>
      </c>
      <c r="C15" s="13" t="s">
        <v>12</v>
      </c>
      <c r="D15" s="14">
        <v>304</v>
      </c>
      <c r="E15" s="15">
        <v>0.17059483726150393</v>
      </c>
      <c r="F15" s="14">
        <v>208</v>
      </c>
      <c r="G15" s="15">
        <v>0.14804270462633451</v>
      </c>
      <c r="H15" s="16">
        <v>0.46153846153846145</v>
      </c>
      <c r="I15" s="14">
        <v>372</v>
      </c>
      <c r="J15" s="16">
        <v>-0.18279569892473113</v>
      </c>
      <c r="K15" s="14">
        <v>2481</v>
      </c>
      <c r="L15" s="15">
        <v>0.1307509881422925</v>
      </c>
      <c r="M15" s="14">
        <v>2902</v>
      </c>
      <c r="N15" s="15">
        <v>0.15322069693769799</v>
      </c>
      <c r="O15" s="16">
        <v>-0.14507236388697453</v>
      </c>
    </row>
    <row r="16" spans="2:15" ht="14.4" customHeight="1" thickBot="1">
      <c r="B16" s="59">
        <v>6</v>
      </c>
      <c r="C16" s="18" t="s">
        <v>15</v>
      </c>
      <c r="D16" s="19">
        <v>122</v>
      </c>
      <c r="E16" s="20">
        <v>6.8462401795735123E-2</v>
      </c>
      <c r="F16" s="19">
        <v>133</v>
      </c>
      <c r="G16" s="20">
        <v>9.4661921708185048E-2</v>
      </c>
      <c r="H16" s="21">
        <v>-8.2706766917293284E-2</v>
      </c>
      <c r="I16" s="19">
        <v>141</v>
      </c>
      <c r="J16" s="21">
        <v>-0.13475177304964536</v>
      </c>
      <c r="K16" s="19">
        <v>1304</v>
      </c>
      <c r="L16" s="20">
        <v>6.8722002635046117E-2</v>
      </c>
      <c r="M16" s="19">
        <v>1929</v>
      </c>
      <c r="N16" s="20">
        <v>0.10184794086589229</v>
      </c>
      <c r="O16" s="21">
        <v>-0.32400207361327116</v>
      </c>
    </row>
    <row r="17" spans="2:15" ht="14.4" customHeight="1" thickBot="1">
      <c r="B17" s="12">
        <v>7</v>
      </c>
      <c r="C17" s="13" t="s">
        <v>14</v>
      </c>
      <c r="D17" s="14">
        <v>89</v>
      </c>
      <c r="E17" s="15">
        <v>4.9943883277216612E-2</v>
      </c>
      <c r="F17" s="14">
        <v>60</v>
      </c>
      <c r="G17" s="15">
        <v>4.2704626334519574E-2</v>
      </c>
      <c r="H17" s="16">
        <v>0.48333333333333339</v>
      </c>
      <c r="I17" s="14">
        <v>188</v>
      </c>
      <c r="J17" s="16">
        <v>-0.52659574468085113</v>
      </c>
      <c r="K17" s="14">
        <v>1245</v>
      </c>
      <c r="L17" s="15">
        <v>6.5612648221343869E-2</v>
      </c>
      <c r="M17" s="14">
        <v>772</v>
      </c>
      <c r="N17" s="15">
        <v>4.0760295670538543E-2</v>
      </c>
      <c r="O17" s="16">
        <v>0.61269430051813467</v>
      </c>
    </row>
    <row r="18" spans="2:15" ht="14.4" thickBot="1">
      <c r="B18" s="107" t="s">
        <v>63</v>
      </c>
      <c r="C18" s="108"/>
      <c r="D18" s="23">
        <f>SUM(D11:D17)</f>
        <v>1713</v>
      </c>
      <c r="E18" s="24">
        <f>D18/D20</f>
        <v>0.96127946127946129</v>
      </c>
      <c r="F18" s="23">
        <f>SUM(F11:F17)</f>
        <v>1359</v>
      </c>
      <c r="G18" s="24">
        <f>F18/F20</f>
        <v>0.96725978647686828</v>
      </c>
      <c r="H18" s="25">
        <f>D18/F18-1</f>
        <v>0.26048565121412803</v>
      </c>
      <c r="I18" s="23">
        <f>SUM(I11:I17)</f>
        <v>2102</v>
      </c>
      <c r="J18" s="24">
        <f>D18/I18-1</f>
        <v>-0.18506184586108465</v>
      </c>
      <c r="K18" s="23">
        <f>SUM(K11:K17)</f>
        <v>18511</v>
      </c>
      <c r="L18" s="24">
        <f>K18/K20</f>
        <v>0.97554677206851115</v>
      </c>
      <c r="M18" s="23">
        <f>SUM(M11:M17)</f>
        <v>18452</v>
      </c>
      <c r="N18" s="24">
        <f>M18/M20</f>
        <v>0.97423442449841602</v>
      </c>
      <c r="O18" s="25">
        <f>K18/M18-1</f>
        <v>3.1974853674399117E-3</v>
      </c>
    </row>
    <row r="19" spans="2:15" ht="14.4" thickBot="1">
      <c r="B19" s="107" t="s">
        <v>38</v>
      </c>
      <c r="C19" s="108"/>
      <c r="D19" s="38">
        <f>D20-D18</f>
        <v>69</v>
      </c>
      <c r="E19" s="24">
        <f>D19/D20</f>
        <v>3.8720538720538718E-2</v>
      </c>
      <c r="F19" s="38">
        <f>F20-F18</f>
        <v>46</v>
      </c>
      <c r="G19" s="24">
        <f>F19/F20</f>
        <v>3.2740213523131674E-2</v>
      </c>
      <c r="H19" s="25">
        <f>D19/F19-1</f>
        <v>0.5</v>
      </c>
      <c r="I19" s="38">
        <f>I20-I18</f>
        <v>68</v>
      </c>
      <c r="J19" s="25">
        <f>D19/I19-1</f>
        <v>1.4705882352941124E-2</v>
      </c>
      <c r="K19" s="38">
        <f>K20-K18</f>
        <v>464</v>
      </c>
      <c r="L19" s="24">
        <f>K19/K20</f>
        <v>2.44532279314888E-2</v>
      </c>
      <c r="M19" s="38">
        <f>M20-M18</f>
        <v>488</v>
      </c>
      <c r="N19" s="24">
        <f>M19/M20</f>
        <v>2.576557550158395E-2</v>
      </c>
      <c r="O19" s="25">
        <f>K19/M19-1</f>
        <v>-4.9180327868852514E-2</v>
      </c>
    </row>
    <row r="20" spans="2:15" ht="14.4" thickBot="1">
      <c r="B20" s="105" t="s">
        <v>39</v>
      </c>
      <c r="C20" s="106"/>
      <c r="D20" s="26">
        <v>1782</v>
      </c>
      <c r="E20" s="27">
        <v>1</v>
      </c>
      <c r="F20" s="26">
        <v>1405</v>
      </c>
      <c r="G20" s="27">
        <v>1</v>
      </c>
      <c r="H20" s="28">
        <v>0.26832740213523132</v>
      </c>
      <c r="I20" s="26">
        <v>2170</v>
      </c>
      <c r="J20" s="28">
        <v>-0.17880184331797233</v>
      </c>
      <c r="K20" s="26">
        <v>18975</v>
      </c>
      <c r="L20" s="27">
        <v>1</v>
      </c>
      <c r="M20" s="26">
        <v>18940</v>
      </c>
      <c r="N20" s="27">
        <v>1</v>
      </c>
      <c r="O20" s="28">
        <v>1.8479408658922392E-3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2" priority="3" operator="equal">
      <formula>0</formula>
    </cfRule>
  </conditionalFormatting>
  <conditionalFormatting sqref="H11:H19 O11:O19">
    <cfRule type="cellIs" dxfId="51" priority="1" operator="lessThan">
      <formula>0</formula>
    </cfRule>
  </conditionalFormatting>
  <conditionalFormatting sqref="J11:J17">
    <cfRule type="cellIs" dxfId="50" priority="7" operator="lessThan">
      <formula>0</formula>
    </cfRule>
  </conditionalFormatting>
  <conditionalFormatting sqref="J19">
    <cfRule type="cellIs" dxfId="49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C7" sqref="C7:C9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45904</v>
      </c>
    </row>
    <row r="2" spans="2:15" ht="14.4" customHeight="1">
      <c r="B2" s="96" t="s">
        <v>28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61"/>
    </row>
    <row r="3" spans="2:15" ht="14.4" customHeight="1" thickBot="1">
      <c r="B3" s="97" t="s">
        <v>29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62" t="s">
        <v>42</v>
      </c>
    </row>
    <row r="4" spans="2:15" ht="14.4" customHeight="1">
      <c r="B4" s="119" t="s">
        <v>30</v>
      </c>
      <c r="C4" s="121" t="s">
        <v>1</v>
      </c>
      <c r="D4" s="123" t="s">
        <v>101</v>
      </c>
      <c r="E4" s="101"/>
      <c r="F4" s="101"/>
      <c r="G4" s="101"/>
      <c r="H4" s="91"/>
      <c r="I4" s="90" t="s">
        <v>94</v>
      </c>
      <c r="J4" s="91"/>
      <c r="K4" s="90" t="s">
        <v>102</v>
      </c>
      <c r="L4" s="101"/>
      <c r="M4" s="101"/>
      <c r="N4" s="101"/>
      <c r="O4" s="102"/>
    </row>
    <row r="5" spans="2:15" ht="14.4" customHeight="1" thickBot="1">
      <c r="B5" s="120"/>
      <c r="C5" s="122"/>
      <c r="D5" s="103" t="s">
        <v>103</v>
      </c>
      <c r="E5" s="99"/>
      <c r="F5" s="99"/>
      <c r="G5" s="99"/>
      <c r="H5" s="104"/>
      <c r="I5" s="98" t="s">
        <v>95</v>
      </c>
      <c r="J5" s="104"/>
      <c r="K5" s="98" t="s">
        <v>104</v>
      </c>
      <c r="L5" s="99"/>
      <c r="M5" s="99"/>
      <c r="N5" s="99"/>
      <c r="O5" s="100"/>
    </row>
    <row r="6" spans="2:15" ht="14.4" customHeight="1">
      <c r="B6" s="120"/>
      <c r="C6" s="122"/>
      <c r="D6" s="92">
        <v>2025</v>
      </c>
      <c r="E6" s="93"/>
      <c r="F6" s="92">
        <v>2024</v>
      </c>
      <c r="G6" s="93"/>
      <c r="H6" s="109" t="s">
        <v>31</v>
      </c>
      <c r="I6" s="88">
        <v>2024</v>
      </c>
      <c r="J6" s="88" t="s">
        <v>105</v>
      </c>
      <c r="K6" s="92">
        <v>2025</v>
      </c>
      <c r="L6" s="93"/>
      <c r="M6" s="92">
        <v>2024</v>
      </c>
      <c r="N6" s="93"/>
      <c r="O6" s="109" t="s">
        <v>31</v>
      </c>
    </row>
    <row r="7" spans="2:15" ht="14.4" customHeight="1" thickBot="1">
      <c r="B7" s="111" t="s">
        <v>30</v>
      </c>
      <c r="C7" s="113" t="s">
        <v>33</v>
      </c>
      <c r="D7" s="94"/>
      <c r="E7" s="95"/>
      <c r="F7" s="94"/>
      <c r="G7" s="95"/>
      <c r="H7" s="110"/>
      <c r="I7" s="89"/>
      <c r="J7" s="89"/>
      <c r="K7" s="94"/>
      <c r="L7" s="95"/>
      <c r="M7" s="94"/>
      <c r="N7" s="95"/>
      <c r="O7" s="110"/>
    </row>
    <row r="8" spans="2:15" ht="14.4" customHeight="1">
      <c r="B8" s="111"/>
      <c r="C8" s="113"/>
      <c r="D8" s="6" t="s">
        <v>34</v>
      </c>
      <c r="E8" s="7" t="s">
        <v>2</v>
      </c>
      <c r="F8" s="6" t="s">
        <v>34</v>
      </c>
      <c r="G8" s="7" t="s">
        <v>2</v>
      </c>
      <c r="H8" s="115" t="s">
        <v>35</v>
      </c>
      <c r="I8" s="8" t="s">
        <v>34</v>
      </c>
      <c r="J8" s="117" t="s">
        <v>106</v>
      </c>
      <c r="K8" s="6" t="s">
        <v>34</v>
      </c>
      <c r="L8" s="7" t="s">
        <v>2</v>
      </c>
      <c r="M8" s="6" t="s">
        <v>34</v>
      </c>
      <c r="N8" s="7" t="s">
        <v>2</v>
      </c>
      <c r="O8" s="115" t="s">
        <v>35</v>
      </c>
    </row>
    <row r="9" spans="2:15" ht="14.4" customHeight="1" thickBot="1">
      <c r="B9" s="112"/>
      <c r="C9" s="114"/>
      <c r="D9" s="9" t="s">
        <v>36</v>
      </c>
      <c r="E9" s="10" t="s">
        <v>37</v>
      </c>
      <c r="F9" s="9" t="s">
        <v>36</v>
      </c>
      <c r="G9" s="10" t="s">
        <v>37</v>
      </c>
      <c r="H9" s="116"/>
      <c r="I9" s="11" t="s">
        <v>36</v>
      </c>
      <c r="J9" s="118"/>
      <c r="K9" s="9" t="s">
        <v>36</v>
      </c>
      <c r="L9" s="10" t="s">
        <v>37</v>
      </c>
      <c r="M9" s="9" t="s">
        <v>36</v>
      </c>
      <c r="N9" s="10" t="s">
        <v>37</v>
      </c>
      <c r="O9" s="116"/>
    </row>
    <row r="10" spans="2:15" ht="14.4" customHeight="1" thickBot="1">
      <c r="B10" s="63"/>
      <c r="C10" s="13" t="s">
        <v>15</v>
      </c>
      <c r="D10" s="14">
        <v>80</v>
      </c>
      <c r="E10" s="15">
        <v>0.4519774011299435</v>
      </c>
      <c r="F10" s="14">
        <v>92</v>
      </c>
      <c r="G10" s="15">
        <v>0.40350877192982454</v>
      </c>
      <c r="H10" s="16">
        <v>-0.13043478260869568</v>
      </c>
      <c r="I10" s="14">
        <v>103</v>
      </c>
      <c r="J10" s="16">
        <v>-0.22330097087378642</v>
      </c>
      <c r="K10" s="14">
        <v>946</v>
      </c>
      <c r="L10" s="15">
        <v>0.53026905829596416</v>
      </c>
      <c r="M10" s="14">
        <v>1315</v>
      </c>
      <c r="N10" s="15">
        <v>0.58134394341290896</v>
      </c>
      <c r="O10" s="16">
        <v>-0.28060836501901143</v>
      </c>
    </row>
    <row r="11" spans="2:15" ht="14.4" customHeight="1" thickBot="1">
      <c r="B11" s="64"/>
      <c r="C11" s="18" t="s">
        <v>12</v>
      </c>
      <c r="D11" s="19">
        <v>14</v>
      </c>
      <c r="E11" s="20">
        <v>7.909604519774012E-2</v>
      </c>
      <c r="F11" s="19">
        <v>28</v>
      </c>
      <c r="G11" s="20">
        <v>0.12280701754385964</v>
      </c>
      <c r="H11" s="21">
        <v>-0.5</v>
      </c>
      <c r="I11" s="19">
        <v>47</v>
      </c>
      <c r="J11" s="21">
        <v>-0.7021276595744681</v>
      </c>
      <c r="K11" s="19">
        <v>257</v>
      </c>
      <c r="L11" s="20">
        <v>0.14405829596412556</v>
      </c>
      <c r="M11" s="19">
        <v>306</v>
      </c>
      <c r="N11" s="20">
        <v>0.13527851458885942</v>
      </c>
      <c r="O11" s="21">
        <v>-0.16013071895424835</v>
      </c>
    </row>
    <row r="12" spans="2:15" ht="14.4" customHeight="1" thickBot="1">
      <c r="B12" s="64"/>
      <c r="C12" s="13" t="s">
        <v>4</v>
      </c>
      <c r="D12" s="14">
        <v>24</v>
      </c>
      <c r="E12" s="15">
        <v>0.13559322033898305</v>
      </c>
      <c r="F12" s="14">
        <v>58</v>
      </c>
      <c r="G12" s="15">
        <v>0.25438596491228072</v>
      </c>
      <c r="H12" s="16">
        <v>-0.5862068965517242</v>
      </c>
      <c r="I12" s="14">
        <v>38</v>
      </c>
      <c r="J12" s="16">
        <v>-0.36842105263157898</v>
      </c>
      <c r="K12" s="14">
        <v>233</v>
      </c>
      <c r="L12" s="15">
        <v>0.13060538116591927</v>
      </c>
      <c r="M12" s="14">
        <v>235</v>
      </c>
      <c r="N12" s="15">
        <v>0.10389036251105217</v>
      </c>
      <c r="O12" s="16">
        <v>-8.5106382978723527E-3</v>
      </c>
    </row>
    <row r="13" spans="2:15" ht="14.4" customHeight="1" thickBot="1">
      <c r="B13" s="64"/>
      <c r="C13" s="65" t="s">
        <v>47</v>
      </c>
      <c r="D13" s="19">
        <v>13</v>
      </c>
      <c r="E13" s="20">
        <v>7.3446327683615822E-2</v>
      </c>
      <c r="F13" s="19">
        <v>18</v>
      </c>
      <c r="G13" s="20">
        <v>7.8947368421052627E-2</v>
      </c>
      <c r="H13" s="21">
        <v>-0.27777777777777779</v>
      </c>
      <c r="I13" s="19">
        <v>16</v>
      </c>
      <c r="J13" s="21">
        <v>-0.1875</v>
      </c>
      <c r="K13" s="19">
        <v>105</v>
      </c>
      <c r="L13" s="20">
        <v>5.885650224215247E-2</v>
      </c>
      <c r="M13" s="19">
        <v>143</v>
      </c>
      <c r="N13" s="20">
        <v>6.3218390804597707E-2</v>
      </c>
      <c r="O13" s="21">
        <v>-0.26573426573426573</v>
      </c>
    </row>
    <row r="14" spans="2:15" ht="14.4" customHeight="1" thickBot="1">
      <c r="B14" s="64"/>
      <c r="C14" s="66" t="s">
        <v>3</v>
      </c>
      <c r="D14" s="14">
        <v>10</v>
      </c>
      <c r="E14" s="15">
        <v>5.6497175141242938E-2</v>
      </c>
      <c r="F14" s="14">
        <v>7</v>
      </c>
      <c r="G14" s="15">
        <v>3.0701754385964911E-2</v>
      </c>
      <c r="H14" s="16">
        <v>0.4285714285714286</v>
      </c>
      <c r="I14" s="14">
        <v>5</v>
      </c>
      <c r="J14" s="16">
        <v>1</v>
      </c>
      <c r="K14" s="14">
        <v>54</v>
      </c>
      <c r="L14" s="15">
        <v>3.0269058295964126E-2</v>
      </c>
      <c r="M14" s="14">
        <v>48</v>
      </c>
      <c r="N14" s="15">
        <v>2.1220159151193633E-2</v>
      </c>
      <c r="O14" s="16">
        <v>0.125</v>
      </c>
    </row>
    <row r="15" spans="2:15" ht="14.4" customHeight="1" thickBot="1">
      <c r="B15" s="64"/>
      <c r="C15" s="67" t="s">
        <v>73</v>
      </c>
      <c r="D15" s="19">
        <v>8</v>
      </c>
      <c r="E15" s="20">
        <v>4.519774011299435E-2</v>
      </c>
      <c r="F15" s="19">
        <v>1</v>
      </c>
      <c r="G15" s="20">
        <v>4.3859649122807015E-3</v>
      </c>
      <c r="H15" s="21">
        <v>7</v>
      </c>
      <c r="I15" s="19">
        <v>2</v>
      </c>
      <c r="J15" s="21">
        <v>3</v>
      </c>
      <c r="K15" s="19">
        <v>35</v>
      </c>
      <c r="L15" s="20">
        <v>1.961883408071749E-2</v>
      </c>
      <c r="M15" s="19">
        <v>26</v>
      </c>
      <c r="N15" s="20">
        <v>1.1494252873563218E-2</v>
      </c>
      <c r="O15" s="21">
        <v>0.34615384615384626</v>
      </c>
    </row>
    <row r="16" spans="2:15" ht="14.4" customHeight="1" thickBot="1">
      <c r="B16" s="64"/>
      <c r="C16" s="13" t="s">
        <v>14</v>
      </c>
      <c r="D16" s="14">
        <v>10</v>
      </c>
      <c r="E16" s="15">
        <v>5.6497175141242938E-2</v>
      </c>
      <c r="F16" s="14">
        <v>5</v>
      </c>
      <c r="G16" s="15">
        <v>2.1929824561403508E-2</v>
      </c>
      <c r="H16" s="16">
        <v>1</v>
      </c>
      <c r="I16" s="14">
        <v>4</v>
      </c>
      <c r="J16" s="16">
        <v>1.5</v>
      </c>
      <c r="K16" s="14">
        <v>34</v>
      </c>
      <c r="L16" s="15">
        <v>1.905829596412556E-2</v>
      </c>
      <c r="M16" s="14">
        <v>51</v>
      </c>
      <c r="N16" s="15">
        <v>2.2546419098143235E-2</v>
      </c>
      <c r="O16" s="16">
        <v>-0.33333333333333337</v>
      </c>
    </row>
    <row r="17" spans="2:15" ht="14.4" customHeight="1" thickBot="1">
      <c r="B17" s="68"/>
      <c r="C17" s="67" t="s">
        <v>38</v>
      </c>
      <c r="D17" s="19">
        <v>18</v>
      </c>
      <c r="E17" s="20">
        <v>0.10169491525423729</v>
      </c>
      <c r="F17" s="19">
        <v>19</v>
      </c>
      <c r="G17" s="20">
        <v>8.3333333333333329E-2</v>
      </c>
      <c r="H17" s="21">
        <v>-5.2631578947368474E-2</v>
      </c>
      <c r="I17" s="19">
        <v>21</v>
      </c>
      <c r="J17" s="21">
        <v>9.0517241379310345E-2</v>
      </c>
      <c r="K17" s="19">
        <v>120</v>
      </c>
      <c r="L17" s="20">
        <v>6.726457399103139E-2</v>
      </c>
      <c r="M17" s="19">
        <v>138</v>
      </c>
      <c r="N17" s="20">
        <v>6.1007957559681698E-2</v>
      </c>
      <c r="O17" s="21">
        <v>-0.13043478260869568</v>
      </c>
    </row>
    <row r="18" spans="2:15" ht="14.4" customHeight="1" thickBot="1">
      <c r="B18" s="22" t="s">
        <v>5</v>
      </c>
      <c r="C18" s="22" t="s">
        <v>39</v>
      </c>
      <c r="D18" s="23">
        <v>232</v>
      </c>
      <c r="E18" s="24">
        <v>0.99999999999999989</v>
      </c>
      <c r="F18" s="23">
        <v>253</v>
      </c>
      <c r="G18" s="24">
        <v>0.99999999999999989</v>
      </c>
      <c r="H18" s="25">
        <v>-8.3003952569169925E-2</v>
      </c>
      <c r="I18" s="23">
        <v>323</v>
      </c>
      <c r="J18" s="24">
        <v>-0.28173374613003099</v>
      </c>
      <c r="K18" s="23">
        <v>1607</v>
      </c>
      <c r="L18" s="24">
        <v>0.99999999999999944</v>
      </c>
      <c r="M18" s="23">
        <v>2034</v>
      </c>
      <c r="N18" s="24">
        <v>0.99999999999999967</v>
      </c>
      <c r="O18" s="25">
        <v>-0.20993117010816131</v>
      </c>
    </row>
    <row r="19" spans="2:15" ht="14.4" customHeight="1" thickBot="1">
      <c r="B19" s="63"/>
      <c r="C19" s="13" t="s">
        <v>13</v>
      </c>
      <c r="D19" s="14">
        <v>276</v>
      </c>
      <c r="E19" s="15">
        <v>0.17239225484072454</v>
      </c>
      <c r="F19" s="14">
        <v>227</v>
      </c>
      <c r="G19" s="15">
        <v>0.19319148936170213</v>
      </c>
      <c r="H19" s="16">
        <v>0.21585903083700431</v>
      </c>
      <c r="I19" s="14">
        <v>392</v>
      </c>
      <c r="J19" s="16">
        <v>-0.29591836734693877</v>
      </c>
      <c r="K19" s="14">
        <v>3802</v>
      </c>
      <c r="L19" s="15">
        <v>0.22152304375691895</v>
      </c>
      <c r="M19" s="14">
        <v>4185</v>
      </c>
      <c r="N19" s="15">
        <v>0.25124572251906108</v>
      </c>
      <c r="O19" s="16">
        <v>-9.1517323775388237E-2</v>
      </c>
    </row>
    <row r="20" spans="2:15" ht="14.4" customHeight="1" thickBot="1">
      <c r="B20" s="64"/>
      <c r="C20" s="18" t="s">
        <v>11</v>
      </c>
      <c r="D20" s="19">
        <v>215</v>
      </c>
      <c r="E20" s="20">
        <v>0.13429106808244848</v>
      </c>
      <c r="F20" s="19">
        <v>199</v>
      </c>
      <c r="G20" s="20">
        <v>0.16936170212765958</v>
      </c>
      <c r="H20" s="21">
        <v>8.040201005025116E-2</v>
      </c>
      <c r="I20" s="19">
        <v>314</v>
      </c>
      <c r="J20" s="21">
        <v>-0.3152866242038217</v>
      </c>
      <c r="K20" s="19">
        <v>3764</v>
      </c>
      <c r="L20" s="20">
        <v>0.21930897861679194</v>
      </c>
      <c r="M20" s="19">
        <v>3346</v>
      </c>
      <c r="N20" s="20">
        <v>0.2008765083748574</v>
      </c>
      <c r="O20" s="21">
        <v>0.12492528392109992</v>
      </c>
    </row>
    <row r="21" spans="2:15" ht="14.4" customHeight="1" thickBot="1">
      <c r="B21" s="64"/>
      <c r="C21" s="13" t="s">
        <v>3</v>
      </c>
      <c r="D21" s="14">
        <v>356</v>
      </c>
      <c r="E21" s="15">
        <v>0.22236102435977514</v>
      </c>
      <c r="F21" s="14">
        <v>213</v>
      </c>
      <c r="G21" s="15">
        <v>0.18127659574468086</v>
      </c>
      <c r="H21" s="16">
        <v>0.67136150234741776</v>
      </c>
      <c r="I21" s="14">
        <v>207</v>
      </c>
      <c r="J21" s="16">
        <v>0.71980676328502424</v>
      </c>
      <c r="K21" s="14">
        <v>2906</v>
      </c>
      <c r="L21" s="15">
        <v>0.16931771834760823</v>
      </c>
      <c r="M21" s="14">
        <v>2367</v>
      </c>
      <c r="N21" s="15">
        <v>0.14210241940325388</v>
      </c>
      <c r="O21" s="16">
        <v>0.22771440642163077</v>
      </c>
    </row>
    <row r="22" spans="2:15" ht="14.4" customHeight="1" thickBot="1">
      <c r="B22" s="64"/>
      <c r="C22" s="65" t="s">
        <v>4</v>
      </c>
      <c r="D22" s="19">
        <v>317</v>
      </c>
      <c r="E22" s="20">
        <v>0.19800124921923798</v>
      </c>
      <c r="F22" s="19">
        <v>252</v>
      </c>
      <c r="G22" s="20">
        <v>0.21446808510638299</v>
      </c>
      <c r="H22" s="21">
        <v>0.25793650793650791</v>
      </c>
      <c r="I22" s="19">
        <v>441</v>
      </c>
      <c r="J22" s="21">
        <v>-0.28117913832199548</v>
      </c>
      <c r="K22" s="19">
        <v>2708</v>
      </c>
      <c r="L22" s="20">
        <v>0.15778127367010431</v>
      </c>
      <c r="M22" s="19">
        <v>2643</v>
      </c>
      <c r="N22" s="20">
        <v>0.15867202977727082</v>
      </c>
      <c r="O22" s="21">
        <v>2.459326522890648E-2</v>
      </c>
    </row>
    <row r="23" spans="2:15" ht="14.4" customHeight="1" thickBot="1">
      <c r="B23" s="64"/>
      <c r="C23" s="66" t="s">
        <v>12</v>
      </c>
      <c r="D23" s="14">
        <v>288</v>
      </c>
      <c r="E23" s="15">
        <v>0.17988757026858213</v>
      </c>
      <c r="F23" s="14">
        <v>180</v>
      </c>
      <c r="G23" s="15">
        <v>0.15319148936170213</v>
      </c>
      <c r="H23" s="16">
        <v>0.60000000000000009</v>
      </c>
      <c r="I23" s="14">
        <v>325</v>
      </c>
      <c r="J23" s="16">
        <v>-0.11384615384615382</v>
      </c>
      <c r="K23" s="14">
        <v>2218</v>
      </c>
      <c r="L23" s="15">
        <v>0.1292314863368875</v>
      </c>
      <c r="M23" s="14">
        <v>2594</v>
      </c>
      <c r="N23" s="15">
        <v>0.15573032358768085</v>
      </c>
      <c r="O23" s="16">
        <v>-0.14494988434849654</v>
      </c>
    </row>
    <row r="24" spans="2:15" ht="14.4" customHeight="1" thickBot="1">
      <c r="B24" s="64"/>
      <c r="C24" s="67" t="s">
        <v>14</v>
      </c>
      <c r="D24" s="19">
        <v>79</v>
      </c>
      <c r="E24" s="20">
        <v>4.9344159900062461E-2</v>
      </c>
      <c r="F24" s="19">
        <v>55</v>
      </c>
      <c r="G24" s="20">
        <v>4.6808510638297871E-2</v>
      </c>
      <c r="H24" s="21">
        <v>0.43636363636363629</v>
      </c>
      <c r="I24" s="19">
        <v>184</v>
      </c>
      <c r="J24" s="21">
        <v>-0.57065217391304346</v>
      </c>
      <c r="K24" s="19">
        <v>1209</v>
      </c>
      <c r="L24" s="20">
        <v>7.0442230379304319E-2</v>
      </c>
      <c r="M24" s="19">
        <v>720</v>
      </c>
      <c r="N24" s="20">
        <v>4.3225070540913728E-2</v>
      </c>
      <c r="O24" s="21">
        <v>0.6791666666666667</v>
      </c>
    </row>
    <row r="25" spans="2:15" ht="14.4" customHeight="1" thickBot="1">
      <c r="B25" s="64"/>
      <c r="C25" s="13" t="s">
        <v>15</v>
      </c>
      <c r="D25" s="14">
        <v>40</v>
      </c>
      <c r="E25" s="15">
        <v>2.4984384759525295E-2</v>
      </c>
      <c r="F25" s="14">
        <v>41</v>
      </c>
      <c r="G25" s="15">
        <v>3.4893617021276593E-2</v>
      </c>
      <c r="H25" s="16">
        <v>-2.4390243902439046E-2</v>
      </c>
      <c r="I25" s="14">
        <v>36</v>
      </c>
      <c r="J25" s="16">
        <v>0.11111111111111116</v>
      </c>
      <c r="K25" s="14">
        <v>346</v>
      </c>
      <c r="L25" s="15">
        <v>2.0159645749577581E-2</v>
      </c>
      <c r="M25" s="14">
        <v>608</v>
      </c>
      <c r="N25" s="15">
        <v>3.6501170678993819E-2</v>
      </c>
      <c r="O25" s="16">
        <v>-0.43092105263157898</v>
      </c>
    </row>
    <row r="26" spans="2:15" ht="14.4" customHeight="1" thickBot="1">
      <c r="B26" s="64"/>
      <c r="C26" s="67" t="s">
        <v>65</v>
      </c>
      <c r="D26" s="19">
        <v>30</v>
      </c>
      <c r="E26" s="20">
        <v>1.8738288569643973E-2</v>
      </c>
      <c r="F26" s="19">
        <v>3</v>
      </c>
      <c r="G26" s="20">
        <v>2.553191489361702E-3</v>
      </c>
      <c r="H26" s="21">
        <v>9</v>
      </c>
      <c r="I26" s="19">
        <v>35</v>
      </c>
      <c r="J26" s="21">
        <v>-0.1428571428571429</v>
      </c>
      <c r="K26" s="19">
        <v>199</v>
      </c>
      <c r="L26" s="20">
        <v>1.1594709549612539E-2</v>
      </c>
      <c r="M26" s="19">
        <v>168</v>
      </c>
      <c r="N26" s="20">
        <v>1.008584979287987E-2</v>
      </c>
      <c r="O26" s="21">
        <v>0.18452380952380953</v>
      </c>
    </row>
    <row r="27" spans="2:15" ht="14.4" customHeight="1" thickBot="1">
      <c r="B27" s="68"/>
      <c r="C27" s="13" t="s">
        <v>38</v>
      </c>
      <c r="D27" s="14">
        <v>0</v>
      </c>
      <c r="E27" s="15">
        <v>0</v>
      </c>
      <c r="F27" s="14">
        <v>5</v>
      </c>
      <c r="G27" s="15">
        <v>4.2553191489361703E-3</v>
      </c>
      <c r="H27" s="16">
        <v>-1</v>
      </c>
      <c r="I27" s="14">
        <v>0</v>
      </c>
      <c r="J27" s="16"/>
      <c r="K27" s="14">
        <v>11</v>
      </c>
      <c r="L27" s="15">
        <v>6.4091359319466299E-4</v>
      </c>
      <c r="M27" s="14">
        <v>26</v>
      </c>
      <c r="N27" s="15">
        <v>1.5609053250885511E-3</v>
      </c>
      <c r="O27" s="16">
        <v>-0.57692307692307687</v>
      </c>
    </row>
    <row r="28" spans="2:15" ht="14.4" customHeight="1" thickBot="1">
      <c r="B28" s="22" t="s">
        <v>6</v>
      </c>
      <c r="C28" s="22" t="s">
        <v>39</v>
      </c>
      <c r="D28" s="23">
        <v>1601</v>
      </c>
      <c r="E28" s="24">
        <v>1</v>
      </c>
      <c r="F28" s="23">
        <v>1175</v>
      </c>
      <c r="G28" s="24">
        <v>0.99999999999999989</v>
      </c>
      <c r="H28" s="25">
        <v>0.3625531914893616</v>
      </c>
      <c r="I28" s="23">
        <v>1934</v>
      </c>
      <c r="J28" s="24">
        <v>-0.17218200620475699</v>
      </c>
      <c r="K28" s="23">
        <v>17163</v>
      </c>
      <c r="L28" s="24">
        <v>0.99999999999999989</v>
      </c>
      <c r="M28" s="23">
        <v>16657</v>
      </c>
      <c r="N28" s="24">
        <v>1</v>
      </c>
      <c r="O28" s="25">
        <v>3.0377619019031021E-2</v>
      </c>
    </row>
    <row r="29" spans="2:15" ht="14.4" customHeight="1" thickBot="1">
      <c r="B29" s="22" t="s">
        <v>54</v>
      </c>
      <c r="C29" s="22" t="s">
        <v>39</v>
      </c>
      <c r="D29" s="23">
        <v>4</v>
      </c>
      <c r="E29" s="24">
        <v>1</v>
      </c>
      <c r="F29" s="23">
        <v>2</v>
      </c>
      <c r="G29" s="24">
        <v>1</v>
      </c>
      <c r="H29" s="25">
        <v>1</v>
      </c>
      <c r="I29" s="23">
        <v>4</v>
      </c>
      <c r="J29" s="24">
        <v>0</v>
      </c>
      <c r="K29" s="23">
        <v>28</v>
      </c>
      <c r="L29" s="24">
        <v>0.99999999999999978</v>
      </c>
      <c r="M29" s="23">
        <v>21</v>
      </c>
      <c r="N29" s="24">
        <v>0.99999999999999989</v>
      </c>
      <c r="O29" s="25">
        <v>0.33333333333333326</v>
      </c>
    </row>
    <row r="30" spans="2:15" ht="14.4" customHeight="1" thickBot="1">
      <c r="B30" s="105"/>
      <c r="C30" s="106" t="s">
        <v>39</v>
      </c>
      <c r="D30" s="26">
        <v>1782</v>
      </c>
      <c r="E30" s="27">
        <v>1</v>
      </c>
      <c r="F30" s="26">
        <v>1405</v>
      </c>
      <c r="G30" s="27">
        <v>1</v>
      </c>
      <c r="H30" s="28">
        <v>0.26832740213523132</v>
      </c>
      <c r="I30" s="26">
        <v>2170</v>
      </c>
      <c r="J30" s="28">
        <v>-0.17880184331797233</v>
      </c>
      <c r="K30" s="26">
        <v>18975</v>
      </c>
      <c r="L30" s="27">
        <v>1</v>
      </c>
      <c r="M30" s="26">
        <v>18940</v>
      </c>
      <c r="N30" s="27">
        <v>1</v>
      </c>
      <c r="O30" s="28">
        <v>1.8479408658922392E-3</v>
      </c>
    </row>
    <row r="31" spans="2:15" ht="14.4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96" t="s">
        <v>45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61"/>
    </row>
    <row r="35" spans="2:15" ht="14.4" thickBot="1">
      <c r="B35" s="97" t="s">
        <v>46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62" t="s">
        <v>42</v>
      </c>
    </row>
    <row r="36" spans="2:15">
      <c r="B36" s="119" t="s">
        <v>30</v>
      </c>
      <c r="C36" s="121" t="s">
        <v>1</v>
      </c>
      <c r="D36" s="123" t="s">
        <v>101</v>
      </c>
      <c r="E36" s="101"/>
      <c r="F36" s="101"/>
      <c r="G36" s="101"/>
      <c r="H36" s="91"/>
      <c r="I36" s="90" t="s">
        <v>94</v>
      </c>
      <c r="J36" s="91"/>
      <c r="K36" s="90" t="s">
        <v>102</v>
      </c>
      <c r="L36" s="101"/>
      <c r="M36" s="101"/>
      <c r="N36" s="101"/>
      <c r="O36" s="102"/>
    </row>
    <row r="37" spans="2:15" ht="14.4" thickBot="1">
      <c r="B37" s="120"/>
      <c r="C37" s="122"/>
      <c r="D37" s="103" t="s">
        <v>103</v>
      </c>
      <c r="E37" s="99"/>
      <c r="F37" s="99"/>
      <c r="G37" s="99"/>
      <c r="H37" s="104"/>
      <c r="I37" s="98" t="s">
        <v>95</v>
      </c>
      <c r="J37" s="104"/>
      <c r="K37" s="98" t="s">
        <v>104</v>
      </c>
      <c r="L37" s="99"/>
      <c r="M37" s="99"/>
      <c r="N37" s="99"/>
      <c r="O37" s="100"/>
    </row>
    <row r="38" spans="2:15" ht="13.95" customHeight="1">
      <c r="B38" s="120"/>
      <c r="C38" s="122"/>
      <c r="D38" s="92">
        <v>2025</v>
      </c>
      <c r="E38" s="93"/>
      <c r="F38" s="92">
        <v>2024</v>
      </c>
      <c r="G38" s="93"/>
      <c r="H38" s="109" t="s">
        <v>31</v>
      </c>
      <c r="I38" s="88">
        <v>2024</v>
      </c>
      <c r="J38" s="88" t="s">
        <v>105</v>
      </c>
      <c r="K38" s="92">
        <v>2025</v>
      </c>
      <c r="L38" s="93"/>
      <c r="M38" s="92">
        <v>2024</v>
      </c>
      <c r="N38" s="93"/>
      <c r="O38" s="109" t="s">
        <v>31</v>
      </c>
    </row>
    <row r="39" spans="2:15" ht="14.4" thickBot="1">
      <c r="B39" s="111" t="s">
        <v>30</v>
      </c>
      <c r="C39" s="113" t="s">
        <v>33</v>
      </c>
      <c r="D39" s="94"/>
      <c r="E39" s="95"/>
      <c r="F39" s="94"/>
      <c r="G39" s="95"/>
      <c r="H39" s="110"/>
      <c r="I39" s="89"/>
      <c r="J39" s="89"/>
      <c r="K39" s="94"/>
      <c r="L39" s="95"/>
      <c r="M39" s="94"/>
      <c r="N39" s="95"/>
      <c r="O39" s="110"/>
    </row>
    <row r="40" spans="2:15" ht="13.95" customHeight="1">
      <c r="B40" s="111"/>
      <c r="C40" s="113"/>
      <c r="D40" s="6" t="s">
        <v>34</v>
      </c>
      <c r="E40" s="7" t="s">
        <v>2</v>
      </c>
      <c r="F40" s="6" t="s">
        <v>34</v>
      </c>
      <c r="G40" s="7" t="s">
        <v>2</v>
      </c>
      <c r="H40" s="115" t="s">
        <v>35</v>
      </c>
      <c r="I40" s="8" t="s">
        <v>34</v>
      </c>
      <c r="J40" s="117" t="s">
        <v>106</v>
      </c>
      <c r="K40" s="6" t="s">
        <v>34</v>
      </c>
      <c r="L40" s="7" t="s">
        <v>2</v>
      </c>
      <c r="M40" s="6" t="s">
        <v>34</v>
      </c>
      <c r="N40" s="7" t="s">
        <v>2</v>
      </c>
      <c r="O40" s="115" t="s">
        <v>35</v>
      </c>
    </row>
    <row r="41" spans="2:15" ht="27" thickBot="1">
      <c r="B41" s="112"/>
      <c r="C41" s="114"/>
      <c r="D41" s="9" t="s">
        <v>36</v>
      </c>
      <c r="E41" s="10" t="s">
        <v>37</v>
      </c>
      <c r="F41" s="9" t="s">
        <v>36</v>
      </c>
      <c r="G41" s="10" t="s">
        <v>37</v>
      </c>
      <c r="H41" s="116"/>
      <c r="I41" s="11" t="s">
        <v>36</v>
      </c>
      <c r="J41" s="118"/>
      <c r="K41" s="9" t="s">
        <v>36</v>
      </c>
      <c r="L41" s="10" t="s">
        <v>37</v>
      </c>
      <c r="M41" s="9" t="s">
        <v>36</v>
      </c>
      <c r="N41" s="10" t="s">
        <v>37</v>
      </c>
      <c r="O41" s="116"/>
    </row>
    <row r="42" spans="2:15" ht="14.4" thickBot="1">
      <c r="B42" s="69"/>
      <c r="C42" s="13" t="s">
        <v>15</v>
      </c>
      <c r="D42" s="14"/>
      <c r="E42" s="15"/>
      <c r="F42" s="14"/>
      <c r="G42" s="15"/>
      <c r="H42" s="16"/>
      <c r="I42" s="14"/>
      <c r="J42" s="16"/>
      <c r="K42" s="14">
        <v>3</v>
      </c>
      <c r="L42" s="15">
        <v>1</v>
      </c>
      <c r="M42" s="14">
        <v>1</v>
      </c>
      <c r="N42" s="15">
        <v>0.5</v>
      </c>
      <c r="O42" s="16">
        <v>2</v>
      </c>
    </row>
    <row r="43" spans="2:15" ht="14.4" thickBot="1">
      <c r="B43" s="69"/>
      <c r="C43" s="82" t="s">
        <v>4</v>
      </c>
      <c r="D43" s="14"/>
      <c r="E43" s="15"/>
      <c r="F43" s="14"/>
      <c r="G43" s="15"/>
      <c r="H43" s="16"/>
      <c r="I43" s="14"/>
      <c r="J43" s="16"/>
      <c r="K43" s="14">
        <v>0</v>
      </c>
      <c r="L43" s="15">
        <v>0</v>
      </c>
      <c r="M43" s="14">
        <v>1</v>
      </c>
      <c r="N43" s="15">
        <v>0.5</v>
      </c>
      <c r="O43" s="16">
        <v>-1</v>
      </c>
    </row>
    <row r="44" spans="2:15" ht="14.4" thickBot="1">
      <c r="B44" s="22" t="s">
        <v>5</v>
      </c>
      <c r="C44" s="22" t="s">
        <v>39</v>
      </c>
      <c r="D44" s="23">
        <v>0</v>
      </c>
      <c r="E44" s="24">
        <v>0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3</v>
      </c>
      <c r="L44" s="24">
        <v>1</v>
      </c>
      <c r="M44" s="23">
        <v>2</v>
      </c>
      <c r="N44" s="24">
        <v>1</v>
      </c>
      <c r="O44" s="25">
        <v>0.5</v>
      </c>
    </row>
    <row r="45" spans="2:15" ht="14.4" thickBot="1">
      <c r="B45" s="63"/>
      <c r="C45" s="13" t="s">
        <v>11</v>
      </c>
      <c r="D45" s="14">
        <v>153</v>
      </c>
      <c r="E45" s="15">
        <v>0.12259615384615384</v>
      </c>
      <c r="F45" s="14">
        <v>115</v>
      </c>
      <c r="G45" s="15">
        <v>0.14556962025316456</v>
      </c>
      <c r="H45" s="16">
        <v>0.33043478260869574</v>
      </c>
      <c r="I45" s="14">
        <v>227</v>
      </c>
      <c r="J45" s="16">
        <v>-0.32599118942731276</v>
      </c>
      <c r="K45" s="14">
        <v>3103</v>
      </c>
      <c r="L45" s="15">
        <v>0.2266121375885489</v>
      </c>
      <c r="M45" s="14">
        <v>2702</v>
      </c>
      <c r="N45" s="15">
        <v>0.20472798908925594</v>
      </c>
      <c r="O45" s="16">
        <v>0.14840858623242048</v>
      </c>
    </row>
    <row r="46" spans="2:15" ht="14.4" thickBot="1">
      <c r="B46" s="64"/>
      <c r="C46" s="18" t="s">
        <v>13</v>
      </c>
      <c r="D46" s="19">
        <v>198</v>
      </c>
      <c r="E46" s="20">
        <v>0.15865384615384615</v>
      </c>
      <c r="F46" s="19">
        <v>173</v>
      </c>
      <c r="G46" s="20">
        <v>0.2189873417721519</v>
      </c>
      <c r="H46" s="21">
        <v>0.1445086705202312</v>
      </c>
      <c r="I46" s="19">
        <v>300</v>
      </c>
      <c r="J46" s="21">
        <v>-0.33999999999999997</v>
      </c>
      <c r="K46" s="19">
        <v>3074</v>
      </c>
      <c r="L46" s="20">
        <v>0.22449426714379611</v>
      </c>
      <c r="M46" s="19">
        <v>3486</v>
      </c>
      <c r="N46" s="20">
        <v>0.26413092892862555</v>
      </c>
      <c r="O46" s="21">
        <v>-0.11818703384968443</v>
      </c>
    </row>
    <row r="47" spans="2:15" ht="14.4" thickBot="1">
      <c r="B47" s="64"/>
      <c r="C47" s="13" t="s">
        <v>3</v>
      </c>
      <c r="D47" s="14">
        <v>318</v>
      </c>
      <c r="E47" s="15">
        <v>0.25480769230769229</v>
      </c>
      <c r="F47" s="14">
        <v>177</v>
      </c>
      <c r="G47" s="15">
        <v>0.22405063291139241</v>
      </c>
      <c r="H47" s="16">
        <v>0.79661016949152552</v>
      </c>
      <c r="I47" s="14">
        <v>162</v>
      </c>
      <c r="J47" s="16">
        <v>0.96296296296296302</v>
      </c>
      <c r="K47" s="14">
        <v>2528</v>
      </c>
      <c r="L47" s="15">
        <v>0.18461987877017455</v>
      </c>
      <c r="M47" s="14">
        <v>2024</v>
      </c>
      <c r="N47" s="15">
        <v>0.15335656917714804</v>
      </c>
      <c r="O47" s="16">
        <v>0.24901185770750978</v>
      </c>
    </row>
    <row r="48" spans="2:15" ht="14.4" thickBot="1">
      <c r="B48" s="64"/>
      <c r="C48" s="65" t="s">
        <v>4</v>
      </c>
      <c r="D48" s="19">
        <v>243</v>
      </c>
      <c r="E48" s="20">
        <v>0.19471153846153846</v>
      </c>
      <c r="F48" s="19">
        <v>127</v>
      </c>
      <c r="G48" s="20">
        <v>0.16075949367088607</v>
      </c>
      <c r="H48" s="21">
        <v>0.91338582677165348</v>
      </c>
      <c r="I48" s="19">
        <v>354</v>
      </c>
      <c r="J48" s="21">
        <v>-0.31355932203389836</v>
      </c>
      <c r="K48" s="19">
        <v>1989</v>
      </c>
      <c r="L48" s="20">
        <v>0.1452567005039071</v>
      </c>
      <c r="M48" s="19">
        <v>1919</v>
      </c>
      <c r="N48" s="20">
        <v>0.1454008183058039</v>
      </c>
      <c r="O48" s="21">
        <v>3.6477331943720603E-2</v>
      </c>
    </row>
    <row r="49" spans="2:15" ht="14.4" thickBot="1">
      <c r="B49" s="64"/>
      <c r="C49" s="66" t="s">
        <v>12</v>
      </c>
      <c r="D49" s="14">
        <v>224</v>
      </c>
      <c r="E49" s="15">
        <v>0.17948717948717949</v>
      </c>
      <c r="F49" s="14">
        <v>126</v>
      </c>
      <c r="G49" s="15">
        <v>0.15949367088607594</v>
      </c>
      <c r="H49" s="16">
        <v>0.77777777777777768</v>
      </c>
      <c r="I49" s="14">
        <v>235</v>
      </c>
      <c r="J49" s="16">
        <v>-4.6808510638297829E-2</v>
      </c>
      <c r="K49" s="14">
        <v>1594</v>
      </c>
      <c r="L49" s="15">
        <v>0.11640984444606733</v>
      </c>
      <c r="M49" s="14">
        <v>1880</v>
      </c>
      <c r="N49" s="15">
        <v>0.14244582512501894</v>
      </c>
      <c r="O49" s="16">
        <v>-0.15212765957446805</v>
      </c>
    </row>
    <row r="50" spans="2:15" ht="14.4" thickBot="1">
      <c r="B50" s="64"/>
      <c r="C50" s="67" t="s">
        <v>14</v>
      </c>
      <c r="D50" s="19">
        <v>49</v>
      </c>
      <c r="E50" s="20">
        <v>3.9262820512820512E-2</v>
      </c>
      <c r="F50" s="19">
        <v>35</v>
      </c>
      <c r="G50" s="20">
        <v>4.4303797468354431E-2</v>
      </c>
      <c r="H50" s="21">
        <v>0.39999999999999991</v>
      </c>
      <c r="I50" s="19">
        <v>129</v>
      </c>
      <c r="J50" s="21">
        <v>-0.62015503875968991</v>
      </c>
      <c r="K50" s="19">
        <v>958</v>
      </c>
      <c r="L50" s="20">
        <v>6.9962754692178483E-2</v>
      </c>
      <c r="M50" s="19">
        <v>532</v>
      </c>
      <c r="N50" s="20">
        <v>4.030913774814366E-2</v>
      </c>
      <c r="O50" s="21">
        <v>0.8007518796992481</v>
      </c>
    </row>
    <row r="51" spans="2:15" ht="14.4" thickBot="1">
      <c r="B51" s="64"/>
      <c r="C51" s="13" t="s">
        <v>15</v>
      </c>
      <c r="D51" s="14">
        <v>31</v>
      </c>
      <c r="E51" s="15">
        <v>2.4839743589743588E-2</v>
      </c>
      <c r="F51" s="14">
        <v>34</v>
      </c>
      <c r="G51" s="15">
        <v>4.3037974683544304E-2</v>
      </c>
      <c r="H51" s="16">
        <v>-8.8235294117647078E-2</v>
      </c>
      <c r="I51" s="14">
        <v>25</v>
      </c>
      <c r="J51" s="16">
        <v>0.24</v>
      </c>
      <c r="K51" s="14">
        <v>237</v>
      </c>
      <c r="L51" s="15">
        <v>1.7308113634703862E-2</v>
      </c>
      <c r="M51" s="14">
        <v>482</v>
      </c>
      <c r="N51" s="15">
        <v>3.6520684952265493E-2</v>
      </c>
      <c r="O51" s="16">
        <v>-0.50829875518672196</v>
      </c>
    </row>
    <row r="52" spans="2:15" ht="14.4" thickBot="1">
      <c r="B52" s="64"/>
      <c r="C52" s="67" t="s">
        <v>65</v>
      </c>
      <c r="D52" s="19">
        <v>28</v>
      </c>
      <c r="E52" s="20">
        <v>2.2435897435897436E-2</v>
      </c>
      <c r="F52" s="19">
        <v>3</v>
      </c>
      <c r="G52" s="20">
        <v>3.7974683544303796E-3</v>
      </c>
      <c r="H52" s="21">
        <v>8.3333333333333339</v>
      </c>
      <c r="I52" s="19">
        <v>35</v>
      </c>
      <c r="J52" s="21">
        <v>-0.19999999999999996</v>
      </c>
      <c r="K52" s="19">
        <v>194</v>
      </c>
      <c r="L52" s="20">
        <v>1.4167822975242824E-2</v>
      </c>
      <c r="M52" s="19">
        <v>166</v>
      </c>
      <c r="N52" s="20">
        <v>1.2577663282315502E-2</v>
      </c>
      <c r="O52" s="21">
        <v>0.16867469879518082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6</v>
      </c>
      <c r="C54" s="22" t="s">
        <v>39</v>
      </c>
      <c r="D54" s="23">
        <v>1244</v>
      </c>
      <c r="E54" s="24">
        <v>0.99679487179487181</v>
      </c>
      <c r="F54" s="23">
        <v>790</v>
      </c>
      <c r="G54" s="24">
        <v>1</v>
      </c>
      <c r="H54" s="25">
        <v>0.57468354430379742</v>
      </c>
      <c r="I54" s="23">
        <v>1467</v>
      </c>
      <c r="J54" s="24">
        <v>-0.15201090661213357</v>
      </c>
      <c r="K54" s="23">
        <v>13677</v>
      </c>
      <c r="L54" s="24">
        <v>0.99883151975461903</v>
      </c>
      <c r="M54" s="23">
        <v>13191</v>
      </c>
      <c r="N54" s="24">
        <v>0.99946961660857692</v>
      </c>
      <c r="O54" s="25">
        <v>3.6843302251535093E-2</v>
      </c>
    </row>
    <row r="55" spans="2:15" ht="14.4" thickBot="1">
      <c r="B55" s="22" t="s">
        <v>54</v>
      </c>
      <c r="C55" s="77" t="s">
        <v>39</v>
      </c>
      <c r="D55" s="23">
        <v>4</v>
      </c>
      <c r="E55" s="24">
        <v>1</v>
      </c>
      <c r="F55" s="23">
        <v>0</v>
      </c>
      <c r="G55" s="24">
        <v>1</v>
      </c>
      <c r="H55" s="25"/>
      <c r="I55" s="23">
        <v>2</v>
      </c>
      <c r="J55" s="24">
        <v>1</v>
      </c>
      <c r="K55" s="23">
        <v>13</v>
      </c>
      <c r="L55" s="24">
        <v>1</v>
      </c>
      <c r="M55" s="23">
        <v>5</v>
      </c>
      <c r="N55" s="24">
        <v>1</v>
      </c>
      <c r="O55" s="25">
        <v>1.6</v>
      </c>
    </row>
    <row r="56" spans="2:15" ht="14.4" thickBot="1">
      <c r="B56" s="124" t="s">
        <v>39</v>
      </c>
      <c r="C56" s="125" t="s">
        <v>39</v>
      </c>
      <c r="D56" s="26">
        <v>1248</v>
      </c>
      <c r="E56" s="27">
        <v>1</v>
      </c>
      <c r="F56" s="26">
        <v>790</v>
      </c>
      <c r="G56" s="27">
        <v>1</v>
      </c>
      <c r="H56" s="28">
        <v>0.57974683544303796</v>
      </c>
      <c r="I56" s="26">
        <v>1469</v>
      </c>
      <c r="J56" s="28">
        <v>-0.15044247787610621</v>
      </c>
      <c r="K56" s="26">
        <v>13693</v>
      </c>
      <c r="L56" s="27">
        <v>1</v>
      </c>
      <c r="M56" s="26">
        <v>13198</v>
      </c>
      <c r="N56" s="27">
        <v>1</v>
      </c>
      <c r="O56" s="28">
        <v>3.7505682679193741E-2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96" t="s">
        <v>52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61"/>
    </row>
    <row r="60" spans="2:15" ht="14.4" thickBot="1">
      <c r="B60" s="97" t="s">
        <v>53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62" t="s">
        <v>42</v>
      </c>
    </row>
    <row r="61" spans="2:15">
      <c r="B61" s="119" t="s">
        <v>30</v>
      </c>
      <c r="C61" s="121" t="s">
        <v>1</v>
      </c>
      <c r="D61" s="123" t="s">
        <v>101</v>
      </c>
      <c r="E61" s="101"/>
      <c r="F61" s="101"/>
      <c r="G61" s="101"/>
      <c r="H61" s="91"/>
      <c r="I61" s="90" t="s">
        <v>94</v>
      </c>
      <c r="J61" s="91"/>
      <c r="K61" s="90" t="s">
        <v>102</v>
      </c>
      <c r="L61" s="101"/>
      <c r="M61" s="101"/>
      <c r="N61" s="101"/>
      <c r="O61" s="102"/>
    </row>
    <row r="62" spans="2:15" ht="14.4" thickBot="1">
      <c r="B62" s="120"/>
      <c r="C62" s="122"/>
      <c r="D62" s="103" t="s">
        <v>103</v>
      </c>
      <c r="E62" s="99"/>
      <c r="F62" s="99"/>
      <c r="G62" s="99"/>
      <c r="H62" s="104"/>
      <c r="I62" s="98" t="s">
        <v>95</v>
      </c>
      <c r="J62" s="104"/>
      <c r="K62" s="98" t="s">
        <v>104</v>
      </c>
      <c r="L62" s="99"/>
      <c r="M62" s="99"/>
      <c r="N62" s="99"/>
      <c r="O62" s="100"/>
    </row>
    <row r="63" spans="2:15" ht="15" customHeight="1">
      <c r="B63" s="120"/>
      <c r="C63" s="122"/>
      <c r="D63" s="92">
        <v>2025</v>
      </c>
      <c r="E63" s="93"/>
      <c r="F63" s="92">
        <v>2024</v>
      </c>
      <c r="G63" s="93"/>
      <c r="H63" s="109" t="s">
        <v>31</v>
      </c>
      <c r="I63" s="88">
        <v>2024</v>
      </c>
      <c r="J63" s="88" t="s">
        <v>105</v>
      </c>
      <c r="K63" s="92">
        <v>2025</v>
      </c>
      <c r="L63" s="93"/>
      <c r="M63" s="92">
        <v>2024</v>
      </c>
      <c r="N63" s="93"/>
      <c r="O63" s="109" t="s">
        <v>31</v>
      </c>
    </row>
    <row r="64" spans="2:15" ht="14.4" customHeight="1" thickBot="1">
      <c r="B64" s="111" t="s">
        <v>30</v>
      </c>
      <c r="C64" s="113" t="s">
        <v>33</v>
      </c>
      <c r="D64" s="94"/>
      <c r="E64" s="95"/>
      <c r="F64" s="94"/>
      <c r="G64" s="95"/>
      <c r="H64" s="110"/>
      <c r="I64" s="89"/>
      <c r="J64" s="89"/>
      <c r="K64" s="94"/>
      <c r="L64" s="95"/>
      <c r="M64" s="94"/>
      <c r="N64" s="95"/>
      <c r="O64" s="110"/>
    </row>
    <row r="65" spans="2:15" ht="15" customHeight="1">
      <c r="B65" s="111"/>
      <c r="C65" s="113"/>
      <c r="D65" s="6" t="s">
        <v>34</v>
      </c>
      <c r="E65" s="7" t="s">
        <v>2</v>
      </c>
      <c r="F65" s="6" t="s">
        <v>34</v>
      </c>
      <c r="G65" s="7" t="s">
        <v>2</v>
      </c>
      <c r="H65" s="115" t="s">
        <v>35</v>
      </c>
      <c r="I65" s="8" t="s">
        <v>34</v>
      </c>
      <c r="J65" s="117" t="s">
        <v>106</v>
      </c>
      <c r="K65" s="6" t="s">
        <v>34</v>
      </c>
      <c r="L65" s="7" t="s">
        <v>2</v>
      </c>
      <c r="M65" s="6" t="s">
        <v>34</v>
      </c>
      <c r="N65" s="7" t="s">
        <v>2</v>
      </c>
      <c r="O65" s="115" t="s">
        <v>35</v>
      </c>
    </row>
    <row r="66" spans="2:15" ht="14.25" customHeight="1" thickBot="1">
      <c r="B66" s="112"/>
      <c r="C66" s="114"/>
      <c r="D66" s="9" t="s">
        <v>36</v>
      </c>
      <c r="E66" s="10" t="s">
        <v>37</v>
      </c>
      <c r="F66" s="9" t="s">
        <v>36</v>
      </c>
      <c r="G66" s="10" t="s">
        <v>37</v>
      </c>
      <c r="H66" s="116"/>
      <c r="I66" s="11" t="s">
        <v>36</v>
      </c>
      <c r="J66" s="118"/>
      <c r="K66" s="9" t="s">
        <v>36</v>
      </c>
      <c r="L66" s="10" t="s">
        <v>37</v>
      </c>
      <c r="M66" s="9" t="s">
        <v>36</v>
      </c>
      <c r="N66" s="10" t="s">
        <v>37</v>
      </c>
      <c r="O66" s="116"/>
    </row>
    <row r="67" spans="2:15" ht="14.4" thickBot="1">
      <c r="B67" s="63"/>
      <c r="C67" s="13" t="s">
        <v>15</v>
      </c>
      <c r="D67" s="14">
        <v>80</v>
      </c>
      <c r="E67" s="15">
        <v>0.4519774011299435</v>
      </c>
      <c r="F67" s="14">
        <v>92</v>
      </c>
      <c r="G67" s="15">
        <v>0.40350877192982454</v>
      </c>
      <c r="H67" s="16">
        <v>-0.13043478260869568</v>
      </c>
      <c r="I67" s="14">
        <v>103</v>
      </c>
      <c r="J67" s="16">
        <v>-0.22330097087378642</v>
      </c>
      <c r="K67" s="14">
        <v>943</v>
      </c>
      <c r="L67" s="15">
        <v>0.52947782144862432</v>
      </c>
      <c r="M67" s="14">
        <v>1314</v>
      </c>
      <c r="N67" s="15">
        <v>0.58141592920353979</v>
      </c>
      <c r="O67" s="16">
        <v>-0.28234398782343983</v>
      </c>
    </row>
    <row r="68" spans="2:15" ht="14.4" thickBot="1">
      <c r="B68" s="64"/>
      <c r="C68" s="18" t="s">
        <v>12</v>
      </c>
      <c r="D68" s="19">
        <v>14</v>
      </c>
      <c r="E68" s="20">
        <v>7.909604519774012E-2</v>
      </c>
      <c r="F68" s="19">
        <v>28</v>
      </c>
      <c r="G68" s="20">
        <v>0.12280701754385964</v>
      </c>
      <c r="H68" s="21">
        <v>-0.5</v>
      </c>
      <c r="I68" s="19">
        <v>47</v>
      </c>
      <c r="J68" s="21">
        <v>-0.7021276595744681</v>
      </c>
      <c r="K68" s="19">
        <v>257</v>
      </c>
      <c r="L68" s="20">
        <v>0.14430095451993263</v>
      </c>
      <c r="M68" s="19">
        <v>306</v>
      </c>
      <c r="N68" s="20">
        <v>0.13539823008849558</v>
      </c>
      <c r="O68" s="21">
        <v>-0.16013071895424835</v>
      </c>
    </row>
    <row r="69" spans="2:15" ht="14.4" thickBot="1">
      <c r="B69" s="64"/>
      <c r="C69" s="13" t="s">
        <v>4</v>
      </c>
      <c r="D69" s="14">
        <v>24</v>
      </c>
      <c r="E69" s="15">
        <v>0.13559322033898305</v>
      </c>
      <c r="F69" s="14">
        <v>58</v>
      </c>
      <c r="G69" s="15">
        <v>0.25438596491228072</v>
      </c>
      <c r="H69" s="16">
        <v>-0.5862068965517242</v>
      </c>
      <c r="I69" s="14"/>
      <c r="J69" s="16"/>
      <c r="K69" s="14">
        <v>233</v>
      </c>
      <c r="L69" s="15">
        <v>0.13082537900056149</v>
      </c>
      <c r="M69" s="14">
        <v>234</v>
      </c>
      <c r="N69" s="15">
        <v>0.10353982300884956</v>
      </c>
      <c r="O69" s="16">
        <v>-4.2735042735042583E-3</v>
      </c>
    </row>
    <row r="70" spans="2:15" ht="14.4" customHeight="1" thickBot="1">
      <c r="B70" s="64"/>
      <c r="C70" s="65" t="s">
        <v>47</v>
      </c>
      <c r="D70" s="19">
        <v>13</v>
      </c>
      <c r="E70" s="20">
        <v>7.3446327683615822E-2</v>
      </c>
      <c r="F70" s="19">
        <v>18</v>
      </c>
      <c r="G70" s="20">
        <v>7.8947368421052627E-2</v>
      </c>
      <c r="H70" s="21">
        <v>-0.27777777777777779</v>
      </c>
      <c r="I70" s="19"/>
      <c r="J70" s="21"/>
      <c r="K70" s="19">
        <v>105</v>
      </c>
      <c r="L70" s="20">
        <v>5.8955642897248736E-2</v>
      </c>
      <c r="M70" s="19">
        <v>143</v>
      </c>
      <c r="N70" s="20">
        <v>6.3274336283185836E-2</v>
      </c>
      <c r="O70" s="21">
        <v>-0.26573426573426573</v>
      </c>
    </row>
    <row r="71" spans="2:15" ht="14.4" customHeight="1" thickBot="1">
      <c r="B71" s="64"/>
      <c r="C71" s="66" t="s">
        <v>3</v>
      </c>
      <c r="D71" s="14">
        <v>10</v>
      </c>
      <c r="E71" s="15">
        <v>5.6497175141242938E-2</v>
      </c>
      <c r="F71" s="14">
        <v>7</v>
      </c>
      <c r="G71" s="15">
        <v>3.0701754385964911E-2</v>
      </c>
      <c r="H71" s="16">
        <v>0.4285714285714286</v>
      </c>
      <c r="I71" s="14">
        <v>5</v>
      </c>
      <c r="J71" s="16">
        <v>1</v>
      </c>
      <c r="K71" s="14">
        <v>54</v>
      </c>
      <c r="L71" s="15">
        <v>3.0320044918585063E-2</v>
      </c>
      <c r="M71" s="14">
        <v>48</v>
      </c>
      <c r="N71" s="15">
        <v>2.1238938053097345E-2</v>
      </c>
      <c r="O71" s="16">
        <v>0.125</v>
      </c>
    </row>
    <row r="72" spans="2:15" ht="14.4" customHeight="1" thickBot="1">
      <c r="B72" s="64"/>
      <c r="C72" s="67" t="s">
        <v>73</v>
      </c>
      <c r="D72" s="19">
        <v>8</v>
      </c>
      <c r="E72" s="20">
        <v>4.519774011299435E-2</v>
      </c>
      <c r="F72" s="19">
        <v>1</v>
      </c>
      <c r="G72" s="20">
        <v>4.3859649122807015E-3</v>
      </c>
      <c r="H72" s="21">
        <v>7</v>
      </c>
      <c r="I72" s="19">
        <v>2</v>
      </c>
      <c r="J72" s="21">
        <v>3</v>
      </c>
      <c r="K72" s="19">
        <v>35</v>
      </c>
      <c r="L72" s="20">
        <v>1.9651880965749578E-2</v>
      </c>
      <c r="M72" s="19">
        <v>26</v>
      </c>
      <c r="N72" s="20">
        <v>1.1504424778761062E-2</v>
      </c>
      <c r="O72" s="21">
        <v>0.34615384615384626</v>
      </c>
    </row>
    <row r="73" spans="2:15" ht="14.4" customHeight="1" thickBot="1">
      <c r="B73" s="64"/>
      <c r="C73" s="13" t="s">
        <v>14</v>
      </c>
      <c r="D73" s="14">
        <v>10</v>
      </c>
      <c r="E73" s="15">
        <v>5.6497175141242938E-2</v>
      </c>
      <c r="F73" s="14">
        <v>5</v>
      </c>
      <c r="G73" s="15">
        <v>2.1929824561403508E-2</v>
      </c>
      <c r="H73" s="16">
        <v>1</v>
      </c>
      <c r="I73" s="14">
        <v>4</v>
      </c>
      <c r="J73" s="16">
        <v>1.5</v>
      </c>
      <c r="K73" s="14">
        <v>34</v>
      </c>
      <c r="L73" s="15">
        <v>1.9090398652442449E-2</v>
      </c>
      <c r="M73" s="14">
        <v>51</v>
      </c>
      <c r="N73" s="15">
        <v>2.2566371681415929E-2</v>
      </c>
      <c r="O73" s="16">
        <v>-0.33333333333333337</v>
      </c>
    </row>
    <row r="74" spans="2:15" ht="14.4" thickBot="1">
      <c r="B74" s="64"/>
      <c r="C74" s="67" t="s">
        <v>38</v>
      </c>
      <c r="D74" s="19">
        <v>18</v>
      </c>
      <c r="E74" s="20">
        <v>0.10169491525423732</v>
      </c>
      <c r="F74" s="19">
        <v>19</v>
      </c>
      <c r="G74" s="20">
        <v>8.3333333333333329E-2</v>
      </c>
      <c r="H74" s="21">
        <v>-5.2631578947368474E-2</v>
      </c>
      <c r="I74" s="19">
        <v>17</v>
      </c>
      <c r="J74" s="21">
        <v>5.8823529411764719E-2</v>
      </c>
      <c r="K74" s="19">
        <v>120</v>
      </c>
      <c r="L74" s="20">
        <v>6.7377877596855693E-2</v>
      </c>
      <c r="M74" s="19">
        <v>138</v>
      </c>
      <c r="N74" s="20">
        <v>6.1061946902654887E-2</v>
      </c>
      <c r="O74" s="21">
        <v>-0.13043478260869568</v>
      </c>
    </row>
    <row r="75" spans="2:15" ht="15" customHeight="1" thickBot="1">
      <c r="B75" s="22" t="s">
        <v>5</v>
      </c>
      <c r="C75" s="22" t="s">
        <v>39</v>
      </c>
      <c r="D75" s="23">
        <v>177</v>
      </c>
      <c r="E75" s="24">
        <v>0.99999999999999956</v>
      </c>
      <c r="F75" s="23">
        <v>228</v>
      </c>
      <c r="G75" s="24">
        <v>1</v>
      </c>
      <c r="H75" s="25">
        <v>-0.22368421052631582</v>
      </c>
      <c r="I75" s="23">
        <v>178</v>
      </c>
      <c r="J75" s="24">
        <v>1.9079047028850784</v>
      </c>
      <c r="K75" s="23">
        <v>1781</v>
      </c>
      <c r="L75" s="24">
        <v>0.99999999999999944</v>
      </c>
      <c r="M75" s="23">
        <v>2260</v>
      </c>
      <c r="N75" s="24">
        <v>0.99999999999999967</v>
      </c>
      <c r="O75" s="25">
        <v>-0.21194690265486726</v>
      </c>
    </row>
    <row r="76" spans="2:15" ht="14.4" thickBot="1">
      <c r="B76" s="63"/>
      <c r="C76" s="13" t="s">
        <v>13</v>
      </c>
      <c r="D76" s="14">
        <v>78</v>
      </c>
      <c r="E76" s="15">
        <v>0.21848739495798319</v>
      </c>
      <c r="F76" s="14">
        <v>54</v>
      </c>
      <c r="G76" s="15">
        <v>0.14025974025974025</v>
      </c>
      <c r="H76" s="16">
        <v>0.44444444444444442</v>
      </c>
      <c r="I76" s="14">
        <v>92</v>
      </c>
      <c r="J76" s="16">
        <v>-0.15217391304347827</v>
      </c>
      <c r="K76" s="14">
        <v>728</v>
      </c>
      <c r="L76" s="15">
        <v>0.20883534136546184</v>
      </c>
      <c r="M76" s="14">
        <v>699</v>
      </c>
      <c r="N76" s="15">
        <v>0.20167339873052509</v>
      </c>
      <c r="O76" s="16">
        <v>4.1487839771101598E-2</v>
      </c>
    </row>
    <row r="77" spans="2:15" ht="15" customHeight="1" thickBot="1">
      <c r="B77" s="64"/>
      <c r="C77" s="18" t="s">
        <v>4</v>
      </c>
      <c r="D77" s="19">
        <v>74</v>
      </c>
      <c r="E77" s="20">
        <v>0.20728291316526612</v>
      </c>
      <c r="F77" s="19">
        <v>125</v>
      </c>
      <c r="G77" s="20">
        <v>0.32467532467532467</v>
      </c>
      <c r="H77" s="21">
        <v>-0.40800000000000003</v>
      </c>
      <c r="I77" s="19">
        <v>87</v>
      </c>
      <c r="J77" s="21">
        <v>-0.14942528735632188</v>
      </c>
      <c r="K77" s="19">
        <v>719</v>
      </c>
      <c r="L77" s="20">
        <v>0.20625358577165806</v>
      </c>
      <c r="M77" s="19">
        <v>724</v>
      </c>
      <c r="N77" s="20">
        <v>0.20888632429313331</v>
      </c>
      <c r="O77" s="21">
        <v>-6.906077348066253E-3</v>
      </c>
    </row>
    <row r="78" spans="2:15" ht="14.4" thickBot="1">
      <c r="B78" s="64"/>
      <c r="C78" s="13" t="s">
        <v>11</v>
      </c>
      <c r="D78" s="14">
        <v>62</v>
      </c>
      <c r="E78" s="15">
        <v>0.17366946778711484</v>
      </c>
      <c r="F78" s="14">
        <v>84</v>
      </c>
      <c r="G78" s="15">
        <v>0.21818181818181817</v>
      </c>
      <c r="H78" s="16">
        <v>-0.26190476190476186</v>
      </c>
      <c r="I78" s="14">
        <v>87</v>
      </c>
      <c r="J78" s="16">
        <v>-0.28735632183908044</v>
      </c>
      <c r="K78" s="14">
        <v>661</v>
      </c>
      <c r="L78" s="15">
        <v>0.18961560527825588</v>
      </c>
      <c r="M78" s="14">
        <v>644</v>
      </c>
      <c r="N78" s="15">
        <v>0.18580496249278708</v>
      </c>
      <c r="O78" s="16">
        <v>2.6397515527950333E-2</v>
      </c>
    </row>
    <row r="79" spans="2:15" ht="15" customHeight="1" thickBot="1">
      <c r="B79" s="64"/>
      <c r="C79" s="65" t="s">
        <v>12</v>
      </c>
      <c r="D79" s="19">
        <v>64</v>
      </c>
      <c r="E79" s="20">
        <v>0.17927170868347339</v>
      </c>
      <c r="F79" s="19">
        <v>54</v>
      </c>
      <c r="G79" s="20">
        <v>0.14025974025974025</v>
      </c>
      <c r="H79" s="21">
        <v>0.18518518518518512</v>
      </c>
      <c r="I79" s="19">
        <v>90</v>
      </c>
      <c r="J79" s="21">
        <v>-0.28888888888888886</v>
      </c>
      <c r="K79" s="19">
        <v>624</v>
      </c>
      <c r="L79" s="20">
        <v>0.17900172117039587</v>
      </c>
      <c r="M79" s="19">
        <v>714</v>
      </c>
      <c r="N79" s="20">
        <v>0.20600115406809003</v>
      </c>
      <c r="O79" s="21">
        <v>-0.12605042016806722</v>
      </c>
    </row>
    <row r="80" spans="2:15" ht="14.4" thickBot="1">
      <c r="B80" s="64"/>
      <c r="C80" s="66" t="s">
        <v>3</v>
      </c>
      <c r="D80" s="14">
        <v>38</v>
      </c>
      <c r="E80" s="15">
        <v>0.10644257703081232</v>
      </c>
      <c r="F80" s="14">
        <v>36</v>
      </c>
      <c r="G80" s="15">
        <v>9.350649350649351E-2</v>
      </c>
      <c r="H80" s="16">
        <v>5.555555555555558E-2</v>
      </c>
      <c r="I80" s="14">
        <v>45</v>
      </c>
      <c r="J80" s="16">
        <v>-0.15555555555555556</v>
      </c>
      <c r="K80" s="14">
        <v>378</v>
      </c>
      <c r="L80" s="15">
        <v>0.10843373493975904</v>
      </c>
      <c r="M80" s="14">
        <v>343</v>
      </c>
      <c r="N80" s="15">
        <v>9.8961338718984423E-2</v>
      </c>
      <c r="O80" s="16">
        <v>0.1020408163265305</v>
      </c>
    </row>
    <row r="81" spans="2:15" ht="15" customHeight="1" thickBot="1">
      <c r="B81" s="64"/>
      <c r="C81" s="67" t="s">
        <v>14</v>
      </c>
      <c r="D81" s="19">
        <v>30</v>
      </c>
      <c r="E81" s="20">
        <v>8.4033613445378158E-2</v>
      </c>
      <c r="F81" s="19">
        <v>20</v>
      </c>
      <c r="G81" s="20">
        <v>5.1948051948051951E-2</v>
      </c>
      <c r="H81" s="21">
        <v>0.5</v>
      </c>
      <c r="I81" s="19">
        <v>55</v>
      </c>
      <c r="J81" s="21">
        <v>-0.45454545454545459</v>
      </c>
      <c r="K81" s="19">
        <v>251</v>
      </c>
      <c r="L81" s="20">
        <v>7.200229489386116E-2</v>
      </c>
      <c r="M81" s="19">
        <v>188</v>
      </c>
      <c r="N81" s="20">
        <v>5.4241200230813615E-2</v>
      </c>
      <c r="O81" s="21">
        <v>0.33510638297872331</v>
      </c>
    </row>
    <row r="82" spans="2:15" ht="15" customHeight="1" thickBot="1">
      <c r="B82" s="64"/>
      <c r="C82" s="13" t="s">
        <v>15</v>
      </c>
      <c r="D82" s="14">
        <v>9</v>
      </c>
      <c r="E82" s="15">
        <v>2.5210084033613446E-2</v>
      </c>
      <c r="F82" s="14">
        <v>7</v>
      </c>
      <c r="G82" s="15">
        <v>1.8181818181818181E-2</v>
      </c>
      <c r="H82" s="16">
        <v>0.28571428571428581</v>
      </c>
      <c r="I82" s="14">
        <v>11</v>
      </c>
      <c r="J82" s="16">
        <v>-0.18181818181818177</v>
      </c>
      <c r="K82" s="14">
        <v>109</v>
      </c>
      <c r="L82" s="15">
        <v>3.1267928858290307E-2</v>
      </c>
      <c r="M82" s="14">
        <v>126</v>
      </c>
      <c r="N82" s="15">
        <v>3.6353144835545297E-2</v>
      </c>
      <c r="O82" s="16">
        <v>-0.13492063492063489</v>
      </c>
    </row>
    <row r="83" spans="2:15" ht="15" customHeight="1" thickBot="1">
      <c r="B83" s="64"/>
      <c r="C83" s="67" t="s">
        <v>38</v>
      </c>
      <c r="D83" s="19">
        <v>2</v>
      </c>
      <c r="E83" s="20">
        <v>5.6022408963585435E-3</v>
      </c>
      <c r="F83" s="19">
        <v>5</v>
      </c>
      <c r="G83" s="20">
        <v>1.2987012987012988E-2</v>
      </c>
      <c r="H83" s="21">
        <v>-0.6</v>
      </c>
      <c r="I83" s="19">
        <v>0</v>
      </c>
      <c r="J83" s="21"/>
      <c r="K83" s="19">
        <v>16</v>
      </c>
      <c r="L83" s="20">
        <v>4.5897877223178424E-3</v>
      </c>
      <c r="M83" s="19">
        <v>28</v>
      </c>
      <c r="N83" s="20">
        <v>8.0784766301211768E-3</v>
      </c>
      <c r="O83" s="21">
        <v>-0.4285714285714286</v>
      </c>
    </row>
    <row r="84" spans="2:15" ht="15" customHeight="1" thickBot="1">
      <c r="B84" s="22" t="s">
        <v>6</v>
      </c>
      <c r="C84" s="22" t="s">
        <v>39</v>
      </c>
      <c r="D84" s="23">
        <v>357</v>
      </c>
      <c r="E84" s="24">
        <v>1</v>
      </c>
      <c r="F84" s="23">
        <v>385</v>
      </c>
      <c r="G84" s="24">
        <v>1</v>
      </c>
      <c r="H84" s="25">
        <v>-7.2727272727272751E-2</v>
      </c>
      <c r="I84" s="23">
        <v>467</v>
      </c>
      <c r="J84" s="24">
        <v>-0.23554603854389722</v>
      </c>
      <c r="K84" s="23">
        <v>3486</v>
      </c>
      <c r="L84" s="24">
        <v>1</v>
      </c>
      <c r="M84" s="23">
        <v>3466</v>
      </c>
      <c r="N84" s="24">
        <v>1</v>
      </c>
      <c r="O84" s="25">
        <v>5.7703404500866196E-3</v>
      </c>
    </row>
    <row r="85" spans="2:15" ht="14.4" thickBot="1">
      <c r="B85" s="22" t="s">
        <v>54</v>
      </c>
      <c r="C85" s="22" t="s">
        <v>39</v>
      </c>
      <c r="D85" s="23">
        <v>0</v>
      </c>
      <c r="E85" s="24">
        <v>1</v>
      </c>
      <c r="F85" s="23">
        <v>2</v>
      </c>
      <c r="G85" s="24">
        <v>1</v>
      </c>
      <c r="H85" s="25">
        <v>-1</v>
      </c>
      <c r="I85" s="23">
        <v>2</v>
      </c>
      <c r="J85" s="24">
        <v>-1</v>
      </c>
      <c r="K85" s="23">
        <v>15</v>
      </c>
      <c r="L85" s="24">
        <v>1</v>
      </c>
      <c r="M85" s="23">
        <v>16</v>
      </c>
      <c r="N85" s="24">
        <v>1</v>
      </c>
      <c r="O85" s="25">
        <v>-6.25E-2</v>
      </c>
    </row>
    <row r="86" spans="2:15" ht="15" customHeight="1" thickBot="1">
      <c r="B86" s="105"/>
      <c r="C86" s="106" t="s">
        <v>39</v>
      </c>
      <c r="D86" s="26">
        <v>534</v>
      </c>
      <c r="E86" s="27">
        <v>1</v>
      </c>
      <c r="F86" s="26">
        <v>615</v>
      </c>
      <c r="G86" s="27">
        <v>1</v>
      </c>
      <c r="H86" s="28">
        <v>-0.13170731707317074</v>
      </c>
      <c r="I86" s="26">
        <v>701</v>
      </c>
      <c r="J86" s="28">
        <v>-0.23823109843081314</v>
      </c>
      <c r="K86" s="26">
        <v>5282</v>
      </c>
      <c r="L86" s="27">
        <v>1</v>
      </c>
      <c r="M86" s="26">
        <v>5742</v>
      </c>
      <c r="N86" s="27">
        <v>1</v>
      </c>
      <c r="O86" s="28">
        <v>-8.0111459421804199E-2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39:B41"/>
    <mergeCell ref="C39:C41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K5:O5"/>
    <mergeCell ref="D5:H5"/>
    <mergeCell ref="B56:C56"/>
    <mergeCell ref="K62:O62"/>
    <mergeCell ref="D38:E39"/>
    <mergeCell ref="F38:G39"/>
    <mergeCell ref="H38:H39"/>
    <mergeCell ref="B59:N5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60:N60"/>
    <mergeCell ref="B61:B63"/>
    <mergeCell ref="C61:C63"/>
    <mergeCell ref="D61:H61"/>
    <mergeCell ref="I61:J61"/>
    <mergeCell ref="K61:O61"/>
    <mergeCell ref="D62:H62"/>
    <mergeCell ref="I62:J62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H8:H9"/>
    <mergeCell ref="J8:J9"/>
    <mergeCell ref="O8:O9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38:L39"/>
    <mergeCell ref="M38:N39"/>
    <mergeCell ref="O38:O39"/>
    <mergeCell ref="H40:H41"/>
    <mergeCell ref="J40:J41"/>
    <mergeCell ref="O40:O41"/>
  </mergeCells>
  <phoneticPr fontId="4" type="noConversion"/>
  <conditionalFormatting sqref="D10:O17">
    <cfRule type="cellIs" dxfId="48" priority="37" operator="equal">
      <formula>0</formula>
    </cfRule>
  </conditionalFormatting>
  <conditionalFormatting sqref="D19:O27">
    <cfRule type="cellIs" dxfId="47" priority="42" operator="equal">
      <formula>0</formula>
    </cfRule>
  </conditionalFormatting>
  <conditionalFormatting sqref="D42:O43">
    <cfRule type="cellIs" dxfId="46" priority="32" operator="equal">
      <formula>0</formula>
    </cfRule>
  </conditionalFormatting>
  <conditionalFormatting sqref="D45:O53">
    <cfRule type="cellIs" dxfId="45" priority="21" operator="equal">
      <formula>0</formula>
    </cfRule>
  </conditionalFormatting>
  <conditionalFormatting sqref="D67:O74">
    <cfRule type="cellIs" dxfId="44" priority="9" operator="equal">
      <formula>0</formula>
    </cfRule>
  </conditionalFormatting>
  <conditionalFormatting sqref="D76:O83">
    <cfRule type="cellIs" dxfId="43" priority="3" operator="equal">
      <formula>0</formula>
    </cfRule>
  </conditionalFormatting>
  <conditionalFormatting sqref="H42:H55 O42:O55">
    <cfRule type="cellIs" dxfId="42" priority="19" operator="lessThan">
      <formula>0</formula>
    </cfRule>
  </conditionalFormatting>
  <conditionalFormatting sqref="H67:H85 O67:O85">
    <cfRule type="cellIs" dxfId="41" priority="1" operator="lessThan">
      <formula>0</formula>
    </cfRule>
  </conditionalFormatting>
  <conditionalFormatting sqref="J10:J17 H10:H29 O10:O29">
    <cfRule type="cellIs" dxfId="40" priority="41" operator="lessThan">
      <formula>0</formula>
    </cfRule>
  </conditionalFormatting>
  <conditionalFormatting sqref="J19:J27">
    <cfRule type="cellIs" dxfId="39" priority="46" operator="lessThan">
      <formula>0</formula>
    </cfRule>
  </conditionalFormatting>
  <conditionalFormatting sqref="J42:J43">
    <cfRule type="cellIs" dxfId="38" priority="36" operator="lessThan">
      <formula>0</formula>
    </cfRule>
  </conditionalFormatting>
  <conditionalFormatting sqref="J45:J53">
    <cfRule type="cellIs" dxfId="37" priority="25" operator="lessThan">
      <formula>0</formula>
    </cfRule>
  </conditionalFormatting>
  <conditionalFormatting sqref="J67:J74">
    <cfRule type="cellIs" dxfId="36" priority="13" operator="lessThan">
      <formula>0</formula>
    </cfRule>
  </conditionalFormatting>
  <conditionalFormatting sqref="J76:J83">
    <cfRule type="cellIs" dxfId="35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4" sqref="B4:B6"/>
    </sheetView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45904</v>
      </c>
    </row>
    <row r="2" spans="2:15">
      <c r="B2" s="96" t="s">
        <v>28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61"/>
    </row>
    <row r="3" spans="2:15" ht="14.4" thickBot="1">
      <c r="B3" s="97" t="s">
        <v>29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71" t="s">
        <v>42</v>
      </c>
    </row>
    <row r="4" spans="2:15" ht="14.4" customHeight="1">
      <c r="B4" s="119" t="s">
        <v>30</v>
      </c>
      <c r="C4" s="121" t="s">
        <v>1</v>
      </c>
      <c r="D4" s="123" t="s">
        <v>101</v>
      </c>
      <c r="E4" s="101"/>
      <c r="F4" s="101"/>
      <c r="G4" s="101"/>
      <c r="H4" s="91"/>
      <c r="I4" s="90" t="s">
        <v>94</v>
      </c>
      <c r="J4" s="91"/>
      <c r="K4" s="90" t="s">
        <v>102</v>
      </c>
      <c r="L4" s="101"/>
      <c r="M4" s="101"/>
      <c r="N4" s="101"/>
      <c r="O4" s="102"/>
    </row>
    <row r="5" spans="2:15" ht="14.4" customHeight="1" thickBot="1">
      <c r="B5" s="120"/>
      <c r="C5" s="122"/>
      <c r="D5" s="103" t="s">
        <v>103</v>
      </c>
      <c r="E5" s="99"/>
      <c r="F5" s="99"/>
      <c r="G5" s="99"/>
      <c r="H5" s="104"/>
      <c r="I5" s="98" t="s">
        <v>95</v>
      </c>
      <c r="J5" s="104"/>
      <c r="K5" s="98" t="s">
        <v>104</v>
      </c>
      <c r="L5" s="99"/>
      <c r="M5" s="99"/>
      <c r="N5" s="99"/>
      <c r="O5" s="100"/>
    </row>
    <row r="6" spans="2:15" ht="14.4" customHeight="1">
      <c r="B6" s="120"/>
      <c r="C6" s="122"/>
      <c r="D6" s="92">
        <v>2025</v>
      </c>
      <c r="E6" s="93"/>
      <c r="F6" s="92">
        <v>2024</v>
      </c>
      <c r="G6" s="93"/>
      <c r="H6" s="109" t="s">
        <v>31</v>
      </c>
      <c r="I6" s="88">
        <v>2024</v>
      </c>
      <c r="J6" s="88" t="s">
        <v>105</v>
      </c>
      <c r="K6" s="92">
        <v>2025</v>
      </c>
      <c r="L6" s="93"/>
      <c r="M6" s="92">
        <v>2024</v>
      </c>
      <c r="N6" s="93"/>
      <c r="O6" s="109" t="s">
        <v>31</v>
      </c>
    </row>
    <row r="7" spans="2:15" ht="15" customHeight="1" thickBot="1">
      <c r="B7" s="111" t="s">
        <v>30</v>
      </c>
      <c r="C7" s="113" t="s">
        <v>33</v>
      </c>
      <c r="D7" s="94"/>
      <c r="E7" s="95"/>
      <c r="F7" s="94"/>
      <c r="G7" s="95"/>
      <c r="H7" s="110"/>
      <c r="I7" s="89"/>
      <c r="J7" s="89"/>
      <c r="K7" s="94"/>
      <c r="L7" s="95"/>
      <c r="M7" s="94"/>
      <c r="N7" s="95"/>
      <c r="O7" s="110"/>
    </row>
    <row r="8" spans="2:15" ht="15" customHeight="1">
      <c r="B8" s="111"/>
      <c r="C8" s="113"/>
      <c r="D8" s="6" t="s">
        <v>34</v>
      </c>
      <c r="E8" s="7" t="s">
        <v>2</v>
      </c>
      <c r="F8" s="6" t="s">
        <v>34</v>
      </c>
      <c r="G8" s="7" t="s">
        <v>2</v>
      </c>
      <c r="H8" s="115" t="s">
        <v>35</v>
      </c>
      <c r="I8" s="8" t="s">
        <v>34</v>
      </c>
      <c r="J8" s="117" t="s">
        <v>106</v>
      </c>
      <c r="K8" s="6" t="s">
        <v>34</v>
      </c>
      <c r="L8" s="7" t="s">
        <v>2</v>
      </c>
      <c r="M8" s="6" t="s">
        <v>34</v>
      </c>
      <c r="N8" s="7" t="s">
        <v>2</v>
      </c>
      <c r="O8" s="115" t="s">
        <v>35</v>
      </c>
    </row>
    <row r="9" spans="2:15" ht="15" customHeight="1" thickBot="1">
      <c r="B9" s="112"/>
      <c r="C9" s="114"/>
      <c r="D9" s="9" t="s">
        <v>36</v>
      </c>
      <c r="E9" s="10" t="s">
        <v>37</v>
      </c>
      <c r="F9" s="9" t="s">
        <v>36</v>
      </c>
      <c r="G9" s="10" t="s">
        <v>37</v>
      </c>
      <c r="H9" s="116"/>
      <c r="I9" s="11" t="s">
        <v>36</v>
      </c>
      <c r="J9" s="118"/>
      <c r="K9" s="9" t="s">
        <v>36</v>
      </c>
      <c r="L9" s="10" t="s">
        <v>37</v>
      </c>
      <c r="M9" s="9" t="s">
        <v>36</v>
      </c>
      <c r="N9" s="10" t="s">
        <v>37</v>
      </c>
      <c r="O9" s="116"/>
    </row>
    <row r="10" spans="2:15" ht="14.4" thickBot="1">
      <c r="B10" s="63"/>
      <c r="C10" s="13" t="s">
        <v>12</v>
      </c>
      <c r="D10" s="14">
        <v>8</v>
      </c>
      <c r="E10" s="15">
        <v>0.14814814814814814</v>
      </c>
      <c r="F10" s="14">
        <v>24</v>
      </c>
      <c r="G10" s="15">
        <v>0.42857142857142855</v>
      </c>
      <c r="H10" s="16">
        <v>-0.66666666666666674</v>
      </c>
      <c r="I10" s="14">
        <v>21</v>
      </c>
      <c r="J10" s="16">
        <v>-0.61904761904761907</v>
      </c>
      <c r="K10" s="14">
        <v>133</v>
      </c>
      <c r="L10" s="15">
        <v>0.37047353760445684</v>
      </c>
      <c r="M10" s="14">
        <v>150</v>
      </c>
      <c r="N10" s="15">
        <v>0.38961038961038963</v>
      </c>
      <c r="O10" s="16">
        <v>-0.11333333333333329</v>
      </c>
    </row>
    <row r="11" spans="2:15" ht="14.4" thickBot="1">
      <c r="B11" s="64"/>
      <c r="C11" s="18" t="s">
        <v>15</v>
      </c>
      <c r="D11" s="19">
        <v>11</v>
      </c>
      <c r="E11" s="20">
        <v>0.20370370370370369</v>
      </c>
      <c r="F11" s="19">
        <v>10</v>
      </c>
      <c r="G11" s="20">
        <v>0.17857142857142858</v>
      </c>
      <c r="H11" s="21">
        <v>0.10000000000000009</v>
      </c>
      <c r="I11" s="19">
        <v>10</v>
      </c>
      <c r="J11" s="21">
        <v>0.10000000000000009</v>
      </c>
      <c r="K11" s="19">
        <v>60</v>
      </c>
      <c r="L11" s="20">
        <v>0.16713091922005571</v>
      </c>
      <c r="M11" s="19">
        <v>66</v>
      </c>
      <c r="N11" s="20">
        <v>0.17142857142857143</v>
      </c>
      <c r="O11" s="21">
        <v>-9.0909090909090939E-2</v>
      </c>
    </row>
    <row r="12" spans="2:15" ht="14.4" thickBot="1">
      <c r="B12" s="64"/>
      <c r="C12" s="13" t="s">
        <v>73</v>
      </c>
      <c r="D12" s="14">
        <v>8</v>
      </c>
      <c r="E12" s="15">
        <v>0.14814814814814814</v>
      </c>
      <c r="F12" s="14">
        <v>1</v>
      </c>
      <c r="G12" s="15">
        <v>1.7857142857142856E-2</v>
      </c>
      <c r="H12" s="16">
        <v>7</v>
      </c>
      <c r="I12" s="14">
        <v>2</v>
      </c>
      <c r="J12" s="16">
        <v>3</v>
      </c>
      <c r="K12" s="14">
        <v>33</v>
      </c>
      <c r="L12" s="15">
        <v>9.1922005571030641E-2</v>
      </c>
      <c r="M12" s="14">
        <v>25</v>
      </c>
      <c r="N12" s="15">
        <v>6.4935064935064929E-2</v>
      </c>
      <c r="O12" s="16">
        <v>0.32000000000000006</v>
      </c>
    </row>
    <row r="13" spans="2:15" ht="14.4" thickBot="1">
      <c r="B13" s="64"/>
      <c r="C13" s="65" t="s">
        <v>19</v>
      </c>
      <c r="D13" s="19">
        <v>2</v>
      </c>
      <c r="E13" s="20">
        <v>3.7037037037037035E-2</v>
      </c>
      <c r="F13" s="19">
        <v>1</v>
      </c>
      <c r="G13" s="20">
        <v>1.7857142857142856E-2</v>
      </c>
      <c r="H13" s="21">
        <v>1</v>
      </c>
      <c r="I13" s="19">
        <v>1</v>
      </c>
      <c r="J13" s="21">
        <v>1</v>
      </c>
      <c r="K13" s="19">
        <v>18</v>
      </c>
      <c r="L13" s="20">
        <v>5.0139275766016712E-2</v>
      </c>
      <c r="M13" s="19">
        <v>20</v>
      </c>
      <c r="N13" s="20">
        <v>5.1948051948051951E-2</v>
      </c>
      <c r="O13" s="21">
        <v>-9.9999999999999978E-2</v>
      </c>
    </row>
    <row r="14" spans="2:15" ht="14.4" thickBot="1">
      <c r="B14" s="64"/>
      <c r="C14" s="66" t="s">
        <v>79</v>
      </c>
      <c r="D14" s="14">
        <v>1</v>
      </c>
      <c r="E14" s="15">
        <v>1.8518518518518517E-2</v>
      </c>
      <c r="F14" s="14">
        <v>1</v>
      </c>
      <c r="G14" s="15">
        <v>1.7857142857142856E-2</v>
      </c>
      <c r="H14" s="16">
        <v>0</v>
      </c>
      <c r="I14" s="14">
        <v>1</v>
      </c>
      <c r="J14" s="16">
        <v>0</v>
      </c>
      <c r="K14" s="14">
        <v>14</v>
      </c>
      <c r="L14" s="15">
        <v>3.8997214484679667E-2</v>
      </c>
      <c r="M14" s="14">
        <v>27</v>
      </c>
      <c r="N14" s="15">
        <v>7.0129870129870125E-2</v>
      </c>
      <c r="O14" s="16">
        <v>-0.48148148148148151</v>
      </c>
    </row>
    <row r="15" spans="2:15" ht="14.4" thickBot="1">
      <c r="B15" s="64"/>
      <c r="C15" s="67" t="s">
        <v>14</v>
      </c>
      <c r="D15" s="19">
        <v>6</v>
      </c>
      <c r="E15" s="20">
        <v>0.1111111111111111</v>
      </c>
      <c r="F15" s="19">
        <v>1</v>
      </c>
      <c r="G15" s="20">
        <v>1.7857142857142856E-2</v>
      </c>
      <c r="H15" s="21">
        <v>5</v>
      </c>
      <c r="I15" s="19">
        <v>2</v>
      </c>
      <c r="J15" s="21">
        <v>2</v>
      </c>
      <c r="K15" s="19">
        <v>14</v>
      </c>
      <c r="L15" s="20">
        <v>3.8997214484679667E-2</v>
      </c>
      <c r="M15" s="19">
        <v>23</v>
      </c>
      <c r="N15" s="20">
        <v>5.9740259740259739E-2</v>
      </c>
      <c r="O15" s="21">
        <v>-0.39130434782608692</v>
      </c>
    </row>
    <row r="16" spans="2:15" ht="14.4" thickBot="1">
      <c r="B16" s="64"/>
      <c r="C16" s="13" t="s">
        <v>4</v>
      </c>
      <c r="D16" s="14">
        <v>4</v>
      </c>
      <c r="E16" s="15">
        <v>7.407407407407407E-2</v>
      </c>
      <c r="F16" s="14">
        <v>1</v>
      </c>
      <c r="G16" s="15">
        <v>1.7857142857142856E-2</v>
      </c>
      <c r="H16" s="16">
        <v>3</v>
      </c>
      <c r="I16" s="14">
        <v>2</v>
      </c>
      <c r="J16" s="16">
        <v>1</v>
      </c>
      <c r="K16" s="14">
        <v>13</v>
      </c>
      <c r="L16" s="15">
        <v>3.6211699164345405E-2</v>
      </c>
      <c r="M16" s="14">
        <v>7</v>
      </c>
      <c r="N16" s="15">
        <v>1.8181818181818181E-2</v>
      </c>
      <c r="O16" s="16">
        <v>0.85714285714285721</v>
      </c>
    </row>
    <row r="17" spans="2:16" ht="14.4" thickBot="1">
      <c r="B17" s="64"/>
      <c r="C17" s="67" t="s">
        <v>38</v>
      </c>
      <c r="D17" s="19">
        <v>14</v>
      </c>
      <c r="E17" s="20">
        <v>0.25925925925925924</v>
      </c>
      <c r="F17" s="19">
        <v>17</v>
      </c>
      <c r="G17" s="20">
        <v>0.30357142857142855</v>
      </c>
      <c r="H17" s="21">
        <v>-0.17647058823529416</v>
      </c>
      <c r="I17" s="19">
        <v>11</v>
      </c>
      <c r="J17" s="21">
        <v>0.22</v>
      </c>
      <c r="K17" s="19">
        <v>74</v>
      </c>
      <c r="L17" s="20">
        <v>0.20612813370473537</v>
      </c>
      <c r="M17" s="19">
        <v>67</v>
      </c>
      <c r="N17" s="20">
        <v>0.17402597402597403</v>
      </c>
      <c r="O17" s="21">
        <v>0.10447761194029859</v>
      </c>
    </row>
    <row r="18" spans="2:16" ht="14.4" thickBot="1">
      <c r="B18" s="22" t="s">
        <v>43</v>
      </c>
      <c r="C18" s="22" t="s">
        <v>39</v>
      </c>
      <c r="D18" s="23">
        <v>54</v>
      </c>
      <c r="E18" s="24">
        <v>1</v>
      </c>
      <c r="F18" s="23">
        <v>56</v>
      </c>
      <c r="G18" s="24">
        <v>1</v>
      </c>
      <c r="H18" s="25">
        <v>-3.5714285714285698E-2</v>
      </c>
      <c r="I18" s="23">
        <v>50</v>
      </c>
      <c r="J18" s="24">
        <v>8.0000000000000071E-2</v>
      </c>
      <c r="K18" s="23">
        <v>359</v>
      </c>
      <c r="L18" s="24">
        <v>1</v>
      </c>
      <c r="M18" s="23">
        <v>385</v>
      </c>
      <c r="N18" s="24">
        <v>1</v>
      </c>
      <c r="O18" s="25">
        <v>-6.7532467532467555E-2</v>
      </c>
    </row>
    <row r="19" spans="2:16" ht="14.4" thickBot="1">
      <c r="B19" s="63"/>
      <c r="C19" s="13" t="s">
        <v>13</v>
      </c>
      <c r="D19" s="14">
        <v>276</v>
      </c>
      <c r="E19" s="15">
        <v>0.16009280742459397</v>
      </c>
      <c r="F19" s="14">
        <v>227</v>
      </c>
      <c r="G19" s="15">
        <v>0.16852264291017074</v>
      </c>
      <c r="H19" s="16">
        <v>0.21585903083700431</v>
      </c>
      <c r="I19" s="14">
        <v>392</v>
      </c>
      <c r="J19" s="16">
        <v>-0.29591836734693877</v>
      </c>
      <c r="K19" s="14">
        <v>3802</v>
      </c>
      <c r="L19" s="15">
        <v>0.20454056380460511</v>
      </c>
      <c r="M19" s="14">
        <v>4185</v>
      </c>
      <c r="N19" s="15">
        <v>0.22580123017157655</v>
      </c>
      <c r="O19" s="16">
        <v>-9.1517323775388237E-2</v>
      </c>
    </row>
    <row r="20" spans="2:16" ht="14.4" thickBot="1">
      <c r="B20" s="64"/>
      <c r="C20" s="18" t="s">
        <v>11</v>
      </c>
      <c r="D20" s="19">
        <v>215</v>
      </c>
      <c r="E20" s="20">
        <v>0.12470997679814386</v>
      </c>
      <c r="F20" s="19">
        <v>199</v>
      </c>
      <c r="G20" s="20">
        <v>0.14773570898292501</v>
      </c>
      <c r="H20" s="21">
        <v>8.040201005025116E-2</v>
      </c>
      <c r="I20" s="19">
        <v>317</v>
      </c>
      <c r="J20" s="21">
        <v>-0.32176656151419558</v>
      </c>
      <c r="K20" s="19">
        <v>3772</v>
      </c>
      <c r="L20" s="20">
        <v>0.20292661932429523</v>
      </c>
      <c r="M20" s="19">
        <v>3361</v>
      </c>
      <c r="N20" s="20">
        <v>0.18134239775547642</v>
      </c>
      <c r="O20" s="21">
        <v>0.12228503421600712</v>
      </c>
    </row>
    <row r="21" spans="2:16" ht="14.4" thickBot="1">
      <c r="B21" s="64"/>
      <c r="C21" s="13" t="s">
        <v>3</v>
      </c>
      <c r="D21" s="14">
        <v>366</v>
      </c>
      <c r="E21" s="15">
        <v>0.21229698375870071</v>
      </c>
      <c r="F21" s="14">
        <v>220</v>
      </c>
      <c r="G21" s="15">
        <v>0.16332590942835931</v>
      </c>
      <c r="H21" s="16">
        <v>0.66363636363636358</v>
      </c>
      <c r="I21" s="14">
        <v>212</v>
      </c>
      <c r="J21" s="16">
        <v>0.72641509433962259</v>
      </c>
      <c r="K21" s="14">
        <v>2960</v>
      </c>
      <c r="L21" s="15">
        <v>0.15924252205724124</v>
      </c>
      <c r="M21" s="14">
        <v>2415</v>
      </c>
      <c r="N21" s="15">
        <v>0.13030106830689545</v>
      </c>
      <c r="O21" s="16">
        <v>0.22567287784679091</v>
      </c>
    </row>
    <row r="22" spans="2:16" ht="14.4" thickBot="1">
      <c r="B22" s="64"/>
      <c r="C22" s="65" t="s">
        <v>4</v>
      </c>
      <c r="D22" s="19">
        <v>337</v>
      </c>
      <c r="E22" s="20">
        <v>0.19547563805104409</v>
      </c>
      <c r="F22" s="19">
        <v>309</v>
      </c>
      <c r="G22" s="20">
        <v>0.22939866369710468</v>
      </c>
      <c r="H22" s="21">
        <v>9.061488673139162E-2</v>
      </c>
      <c r="I22" s="19">
        <v>477</v>
      </c>
      <c r="J22" s="21">
        <v>-0.29350104821802936</v>
      </c>
      <c r="K22" s="19">
        <v>2928</v>
      </c>
      <c r="L22" s="20">
        <v>0.15752098127824402</v>
      </c>
      <c r="M22" s="19">
        <v>2871</v>
      </c>
      <c r="N22" s="20">
        <v>0.15490449983813531</v>
      </c>
      <c r="O22" s="21">
        <v>1.9853709508881989E-2</v>
      </c>
    </row>
    <row r="23" spans="2:16" ht="14.4" thickBot="1">
      <c r="B23" s="64"/>
      <c r="C23" s="66" t="s">
        <v>12</v>
      </c>
      <c r="D23" s="14">
        <v>294</v>
      </c>
      <c r="E23" s="15">
        <v>0.17053364269141533</v>
      </c>
      <c r="F23" s="14">
        <v>184</v>
      </c>
      <c r="G23" s="15">
        <v>0.13659985152190052</v>
      </c>
      <c r="H23" s="16">
        <v>0.59782608695652173</v>
      </c>
      <c r="I23" s="14">
        <v>351</v>
      </c>
      <c r="J23" s="16">
        <v>-0.16239316239316237</v>
      </c>
      <c r="K23" s="14">
        <v>2342</v>
      </c>
      <c r="L23" s="15">
        <v>0.12599526576285774</v>
      </c>
      <c r="M23" s="14">
        <v>2750</v>
      </c>
      <c r="N23" s="15">
        <v>0.14837595769936332</v>
      </c>
      <c r="O23" s="16">
        <v>-0.14836363636363636</v>
      </c>
    </row>
    <row r="24" spans="2:16" ht="14.4" thickBot="1">
      <c r="B24" s="64"/>
      <c r="C24" s="67" t="s">
        <v>15</v>
      </c>
      <c r="D24" s="19">
        <v>109</v>
      </c>
      <c r="E24" s="20">
        <v>6.3225058004640372E-2</v>
      </c>
      <c r="F24" s="19">
        <v>123</v>
      </c>
      <c r="G24" s="20">
        <v>9.1314031180400893E-2</v>
      </c>
      <c r="H24" s="21">
        <v>-0.11382113821138207</v>
      </c>
      <c r="I24" s="19">
        <v>129</v>
      </c>
      <c r="J24" s="21">
        <v>-0.15503875968992253</v>
      </c>
      <c r="K24" s="19">
        <v>1232</v>
      </c>
      <c r="L24" s="20">
        <v>6.6279319991392291E-2</v>
      </c>
      <c r="M24" s="19">
        <v>1857</v>
      </c>
      <c r="N24" s="20">
        <v>0.1001942376173519</v>
      </c>
      <c r="O24" s="21">
        <v>-0.33656435110393113</v>
      </c>
    </row>
    <row r="25" spans="2:16" ht="14.4" thickBot="1">
      <c r="B25" s="64"/>
      <c r="C25" s="13" t="s">
        <v>14</v>
      </c>
      <c r="D25" s="14">
        <v>83</v>
      </c>
      <c r="E25" s="15">
        <v>4.8143851508120651E-2</v>
      </c>
      <c r="F25" s="14">
        <v>59</v>
      </c>
      <c r="G25" s="15">
        <v>4.3801039346696359E-2</v>
      </c>
      <c r="H25" s="16">
        <v>0.40677966101694918</v>
      </c>
      <c r="I25" s="14">
        <v>186</v>
      </c>
      <c r="J25" s="16">
        <v>-0.55376344086021501</v>
      </c>
      <c r="K25" s="14">
        <v>1229</v>
      </c>
      <c r="L25" s="15">
        <v>6.6117925543361308E-2</v>
      </c>
      <c r="M25" s="14">
        <v>748</v>
      </c>
      <c r="N25" s="15">
        <v>4.0358260494226826E-2</v>
      </c>
      <c r="O25" s="16">
        <v>0.64304812834224601</v>
      </c>
    </row>
    <row r="26" spans="2:16" ht="14.4" thickBot="1">
      <c r="B26" s="64"/>
      <c r="C26" s="67" t="s">
        <v>65</v>
      </c>
      <c r="D26" s="19">
        <v>30</v>
      </c>
      <c r="E26" s="20">
        <v>1.7401392111368909E-2</v>
      </c>
      <c r="F26" s="19">
        <v>3</v>
      </c>
      <c r="G26" s="20">
        <v>2.2271714922048997E-3</v>
      </c>
      <c r="H26" s="21">
        <v>9</v>
      </c>
      <c r="I26" s="19">
        <v>35</v>
      </c>
      <c r="J26" s="21">
        <v>-0.1428571428571429</v>
      </c>
      <c r="K26" s="19">
        <v>199</v>
      </c>
      <c r="L26" s="20">
        <v>1.0705831719388853E-2</v>
      </c>
      <c r="M26" s="19">
        <v>168</v>
      </c>
      <c r="N26" s="20">
        <v>9.0644221430883787E-3</v>
      </c>
      <c r="O26" s="21">
        <v>0.18452380952380953</v>
      </c>
    </row>
    <row r="27" spans="2:16" ht="14.4" thickBot="1">
      <c r="B27" s="68"/>
      <c r="C27" s="13" t="s">
        <v>38</v>
      </c>
      <c r="D27" s="14">
        <f>+D28-SUM(D19:D26)</f>
        <v>14</v>
      </c>
      <c r="E27" s="15">
        <f>+E28-SUM(E19:E26)</f>
        <v>8.1206496519720117E-3</v>
      </c>
      <c r="F27" s="14">
        <f>+F28-SUM(F19:F26)</f>
        <v>23</v>
      </c>
      <c r="G27" s="15">
        <f>+G28-SUM(G19:G26)</f>
        <v>1.7074981440237669E-2</v>
      </c>
      <c r="H27" s="16">
        <f>+D27/F27-1</f>
        <v>-0.39130434782608692</v>
      </c>
      <c r="I27" s="14">
        <f>+I28-SUM(I20:I26)</f>
        <v>409</v>
      </c>
      <c r="J27" s="16">
        <f>+D27/I27-1</f>
        <v>-0.96577017114914421</v>
      </c>
      <c r="K27" s="14">
        <f>+K28-SUM(K19:K26)</f>
        <v>124</v>
      </c>
      <c r="L27" s="15">
        <f>+L28-SUM(L19:L26)</f>
        <v>6.6709705186143164E-3</v>
      </c>
      <c r="M27" s="14">
        <f>+M28-SUM(M19:M26)</f>
        <v>179</v>
      </c>
      <c r="N27" s="15">
        <f>+N28-SUM(N19:N26)</f>
        <v>9.657925973885817E-3</v>
      </c>
      <c r="O27" s="16">
        <f>+K27/M27-1</f>
        <v>-0.30726256983240219</v>
      </c>
    </row>
    <row r="28" spans="2:16" ht="14.4" thickBot="1">
      <c r="B28" s="22" t="s">
        <v>44</v>
      </c>
      <c r="C28" s="22" t="s">
        <v>39</v>
      </c>
      <c r="D28" s="23">
        <v>1724</v>
      </c>
      <c r="E28" s="24">
        <v>1</v>
      </c>
      <c r="F28" s="23">
        <v>1347</v>
      </c>
      <c r="G28" s="24">
        <v>1</v>
      </c>
      <c r="H28" s="25">
        <v>0.27988121752041573</v>
      </c>
      <c r="I28" s="23">
        <v>2116</v>
      </c>
      <c r="J28" s="24">
        <v>-0.18525519848771266</v>
      </c>
      <c r="K28" s="23">
        <v>18588</v>
      </c>
      <c r="L28" s="24">
        <v>1</v>
      </c>
      <c r="M28" s="23">
        <v>18534</v>
      </c>
      <c r="N28" s="24">
        <v>1</v>
      </c>
      <c r="O28" s="25">
        <v>2.9135642602784451E-3</v>
      </c>
    </row>
    <row r="29" spans="2:16" ht="14.4" thickBot="1">
      <c r="B29" s="22" t="s">
        <v>54</v>
      </c>
      <c r="C29" s="22" t="s">
        <v>39</v>
      </c>
      <c r="D29" s="23">
        <v>4</v>
      </c>
      <c r="E29" s="24">
        <v>1</v>
      </c>
      <c r="F29" s="23">
        <v>2</v>
      </c>
      <c r="G29" s="24">
        <v>1</v>
      </c>
      <c r="H29" s="25">
        <v>1</v>
      </c>
      <c r="I29" s="23">
        <v>4</v>
      </c>
      <c r="J29" s="24">
        <v>0</v>
      </c>
      <c r="K29" s="23">
        <v>28</v>
      </c>
      <c r="L29" s="24">
        <v>1</v>
      </c>
      <c r="M29" s="23">
        <v>21</v>
      </c>
      <c r="N29" s="24">
        <v>1</v>
      </c>
      <c r="O29" s="25">
        <v>0.33333333333333326</v>
      </c>
      <c r="P29" s="33"/>
    </row>
    <row r="30" spans="2:16" ht="14.4" thickBot="1">
      <c r="B30" s="105"/>
      <c r="C30" s="106" t="s">
        <v>39</v>
      </c>
      <c r="D30" s="26">
        <v>1782</v>
      </c>
      <c r="E30" s="27">
        <v>1</v>
      </c>
      <c r="F30" s="26">
        <v>1405</v>
      </c>
      <c r="G30" s="27">
        <v>1</v>
      </c>
      <c r="H30" s="28">
        <v>0.26832740213523132</v>
      </c>
      <c r="I30" s="26">
        <v>2170</v>
      </c>
      <c r="J30" s="28">
        <v>-0.17880184331797233</v>
      </c>
      <c r="K30" s="26">
        <v>18975</v>
      </c>
      <c r="L30" s="27">
        <v>1</v>
      </c>
      <c r="M30" s="26">
        <v>18940</v>
      </c>
      <c r="N30" s="27">
        <v>1</v>
      </c>
      <c r="O30" s="28">
        <v>1.8479408658922392E-3</v>
      </c>
      <c r="P30" s="33"/>
    </row>
    <row r="31" spans="2:16" ht="14.4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96" t="s">
        <v>45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61"/>
    </row>
    <row r="36" spans="2:15" ht="14.4" thickBot="1">
      <c r="B36" s="97" t="s">
        <v>46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62" t="s">
        <v>42</v>
      </c>
    </row>
    <row r="37" spans="2:15" ht="14.4" customHeight="1">
      <c r="B37" s="119" t="s">
        <v>30</v>
      </c>
      <c r="C37" s="121" t="s">
        <v>1</v>
      </c>
      <c r="D37" s="123" t="s">
        <v>101</v>
      </c>
      <c r="E37" s="101"/>
      <c r="F37" s="101"/>
      <c r="G37" s="101"/>
      <c r="H37" s="91"/>
      <c r="I37" s="90" t="s">
        <v>94</v>
      </c>
      <c r="J37" s="91"/>
      <c r="K37" s="90" t="s">
        <v>102</v>
      </c>
      <c r="L37" s="101"/>
      <c r="M37" s="101"/>
      <c r="N37" s="101"/>
      <c r="O37" s="102"/>
    </row>
    <row r="38" spans="2:15" ht="14.4" customHeight="1" thickBot="1">
      <c r="B38" s="120"/>
      <c r="C38" s="122"/>
      <c r="D38" s="103" t="s">
        <v>103</v>
      </c>
      <c r="E38" s="99"/>
      <c r="F38" s="99"/>
      <c r="G38" s="99"/>
      <c r="H38" s="104"/>
      <c r="I38" s="98" t="s">
        <v>95</v>
      </c>
      <c r="J38" s="104"/>
      <c r="K38" s="98" t="s">
        <v>104</v>
      </c>
      <c r="L38" s="99"/>
      <c r="M38" s="99"/>
      <c r="N38" s="99"/>
      <c r="O38" s="100"/>
    </row>
    <row r="39" spans="2:15" ht="14.4" customHeight="1">
      <c r="B39" s="120"/>
      <c r="C39" s="122"/>
      <c r="D39" s="92">
        <v>2025</v>
      </c>
      <c r="E39" s="93"/>
      <c r="F39" s="92">
        <v>2024</v>
      </c>
      <c r="G39" s="93"/>
      <c r="H39" s="109" t="s">
        <v>31</v>
      </c>
      <c r="I39" s="88">
        <v>2024</v>
      </c>
      <c r="J39" s="88" t="s">
        <v>105</v>
      </c>
      <c r="K39" s="92">
        <v>2025</v>
      </c>
      <c r="L39" s="93"/>
      <c r="M39" s="92">
        <v>2024</v>
      </c>
      <c r="N39" s="93"/>
      <c r="O39" s="109" t="s">
        <v>31</v>
      </c>
    </row>
    <row r="40" spans="2:15" ht="14.4" customHeight="1" thickBot="1">
      <c r="B40" s="111" t="s">
        <v>30</v>
      </c>
      <c r="C40" s="113" t="s">
        <v>33</v>
      </c>
      <c r="D40" s="94"/>
      <c r="E40" s="95"/>
      <c r="F40" s="94"/>
      <c r="G40" s="95"/>
      <c r="H40" s="110"/>
      <c r="I40" s="89"/>
      <c r="J40" s="89"/>
      <c r="K40" s="94"/>
      <c r="L40" s="95"/>
      <c r="M40" s="94"/>
      <c r="N40" s="95"/>
      <c r="O40" s="110"/>
    </row>
    <row r="41" spans="2:15" ht="14.4" customHeight="1">
      <c r="B41" s="111"/>
      <c r="C41" s="113"/>
      <c r="D41" s="6" t="s">
        <v>34</v>
      </c>
      <c r="E41" s="7" t="s">
        <v>2</v>
      </c>
      <c r="F41" s="6" t="s">
        <v>34</v>
      </c>
      <c r="G41" s="7" t="s">
        <v>2</v>
      </c>
      <c r="H41" s="115" t="s">
        <v>35</v>
      </c>
      <c r="I41" s="8" t="s">
        <v>34</v>
      </c>
      <c r="J41" s="117" t="s">
        <v>106</v>
      </c>
      <c r="K41" s="6" t="s">
        <v>34</v>
      </c>
      <c r="L41" s="7" t="s">
        <v>2</v>
      </c>
      <c r="M41" s="6" t="s">
        <v>34</v>
      </c>
      <c r="N41" s="7" t="s">
        <v>2</v>
      </c>
      <c r="O41" s="115" t="s">
        <v>35</v>
      </c>
    </row>
    <row r="42" spans="2:15" ht="14.4" customHeight="1" thickBot="1">
      <c r="B42" s="112"/>
      <c r="C42" s="114"/>
      <c r="D42" s="9" t="s">
        <v>36</v>
      </c>
      <c r="E42" s="10" t="s">
        <v>37</v>
      </c>
      <c r="F42" s="9" t="s">
        <v>36</v>
      </c>
      <c r="G42" s="10" t="s">
        <v>37</v>
      </c>
      <c r="H42" s="116"/>
      <c r="I42" s="11" t="s">
        <v>36</v>
      </c>
      <c r="J42" s="118"/>
      <c r="K42" s="9" t="s">
        <v>36</v>
      </c>
      <c r="L42" s="10" t="s">
        <v>37</v>
      </c>
      <c r="M42" s="9" t="s">
        <v>36</v>
      </c>
      <c r="N42" s="10" t="s">
        <v>37</v>
      </c>
      <c r="O42" s="116"/>
    </row>
    <row r="43" spans="2:15" ht="14.4" customHeight="1" thickBot="1">
      <c r="B43" s="63"/>
      <c r="C43" s="13" t="s">
        <v>15</v>
      </c>
      <c r="D43" s="14"/>
      <c r="E43" s="15"/>
      <c r="F43" s="14"/>
      <c r="G43" s="15"/>
      <c r="H43" s="16"/>
      <c r="I43" s="14"/>
      <c r="J43" s="16"/>
      <c r="K43" s="14">
        <v>1</v>
      </c>
      <c r="L43" s="15">
        <v>1</v>
      </c>
      <c r="M43" s="14"/>
      <c r="N43" s="15"/>
      <c r="O43" s="16"/>
    </row>
    <row r="44" spans="2:15" ht="14.4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>
        <v>1</v>
      </c>
      <c r="L44" s="24">
        <v>1</v>
      </c>
      <c r="M44" s="23"/>
      <c r="N44" s="24"/>
      <c r="O44" s="25"/>
    </row>
    <row r="45" spans="2:15" ht="14.4" thickBot="1">
      <c r="B45" s="63"/>
      <c r="C45" s="13" t="s">
        <v>11</v>
      </c>
      <c r="D45" s="14">
        <v>153</v>
      </c>
      <c r="E45" s="15">
        <v>0.1229903536977492</v>
      </c>
      <c r="F45" s="14">
        <v>115</v>
      </c>
      <c r="G45" s="15">
        <v>0.14556962025316456</v>
      </c>
      <c r="H45" s="16">
        <v>0.33043478260869574</v>
      </c>
      <c r="I45" s="14">
        <v>227</v>
      </c>
      <c r="J45" s="16">
        <v>-0.32599118942731276</v>
      </c>
      <c r="K45" s="14">
        <v>3103</v>
      </c>
      <c r="L45" s="15">
        <v>0.22684406754879743</v>
      </c>
      <c r="M45" s="14">
        <v>2702</v>
      </c>
      <c r="N45" s="15">
        <v>0.20480557871598576</v>
      </c>
      <c r="O45" s="16">
        <v>0.14840858623242048</v>
      </c>
    </row>
    <row r="46" spans="2:15" ht="14.4" thickBot="1">
      <c r="B46" s="64"/>
      <c r="C46" s="18" t="s">
        <v>13</v>
      </c>
      <c r="D46" s="19">
        <v>198</v>
      </c>
      <c r="E46" s="20">
        <v>0.15916398713826366</v>
      </c>
      <c r="F46" s="19">
        <v>173</v>
      </c>
      <c r="G46" s="20">
        <v>0.2189873417721519</v>
      </c>
      <c r="H46" s="21">
        <v>0.1445086705202312</v>
      </c>
      <c r="I46" s="19">
        <v>300</v>
      </c>
      <c r="J46" s="21">
        <v>-0.33999999999999997</v>
      </c>
      <c r="K46" s="19">
        <v>3074</v>
      </c>
      <c r="L46" s="20">
        <v>0.22472402953432269</v>
      </c>
      <c r="M46" s="19">
        <v>3486</v>
      </c>
      <c r="N46" s="20">
        <v>0.26423103160767075</v>
      </c>
      <c r="O46" s="21">
        <v>-0.11818703384968443</v>
      </c>
    </row>
    <row r="47" spans="2:15" ht="15" customHeight="1" thickBot="1">
      <c r="B47" s="64"/>
      <c r="C47" s="13" t="s">
        <v>3</v>
      </c>
      <c r="D47" s="14">
        <v>318</v>
      </c>
      <c r="E47" s="15">
        <v>0.25562700964630225</v>
      </c>
      <c r="F47" s="14">
        <v>177</v>
      </c>
      <c r="G47" s="15">
        <v>0.22405063291139241</v>
      </c>
      <c r="H47" s="16">
        <v>0.79661016949152552</v>
      </c>
      <c r="I47" s="14">
        <v>162</v>
      </c>
      <c r="J47" s="16">
        <v>0.96296296296296302</v>
      </c>
      <c r="K47" s="14">
        <v>2528</v>
      </c>
      <c r="L47" s="15">
        <v>0.18480883105490167</v>
      </c>
      <c r="M47" s="14">
        <v>2024</v>
      </c>
      <c r="N47" s="15">
        <v>0.15341468960812552</v>
      </c>
      <c r="O47" s="16">
        <v>0.24901185770750978</v>
      </c>
    </row>
    <row r="48" spans="2:15" ht="14.4" thickBot="1">
      <c r="B48" s="64"/>
      <c r="C48" s="65" t="s">
        <v>4</v>
      </c>
      <c r="D48" s="19">
        <v>243</v>
      </c>
      <c r="E48" s="20">
        <v>0.19533762057877813</v>
      </c>
      <c r="F48" s="19">
        <v>127</v>
      </c>
      <c r="G48" s="20">
        <v>0.16075949367088607</v>
      </c>
      <c r="H48" s="21">
        <v>0.91338582677165348</v>
      </c>
      <c r="I48" s="19">
        <v>354</v>
      </c>
      <c r="J48" s="21">
        <v>-0.31355932203389836</v>
      </c>
      <c r="K48" s="19">
        <v>1989</v>
      </c>
      <c r="L48" s="20">
        <v>0.1454053658893194</v>
      </c>
      <c r="M48" s="19">
        <v>1920</v>
      </c>
      <c r="N48" s="20">
        <v>0.14553172136739179</v>
      </c>
      <c r="O48" s="21">
        <v>3.5937499999999956E-2</v>
      </c>
    </row>
    <row r="49" spans="2:15" ht="15" customHeight="1" thickBot="1">
      <c r="B49" s="64"/>
      <c r="C49" s="66" t="s">
        <v>12</v>
      </c>
      <c r="D49" s="14">
        <v>224</v>
      </c>
      <c r="E49" s="15">
        <v>0.18006430868167203</v>
      </c>
      <c r="F49" s="14">
        <v>126</v>
      </c>
      <c r="G49" s="15">
        <v>0.15949367088607594</v>
      </c>
      <c r="H49" s="16">
        <v>0.77777777777777768</v>
      </c>
      <c r="I49" s="14">
        <v>235</v>
      </c>
      <c r="J49" s="16">
        <v>-4.6808510638297829E-2</v>
      </c>
      <c r="K49" s="14">
        <v>1594</v>
      </c>
      <c r="L49" s="15">
        <v>0.11652898603699101</v>
      </c>
      <c r="M49" s="14">
        <v>1880</v>
      </c>
      <c r="N49" s="15">
        <v>0.14249981050557115</v>
      </c>
      <c r="O49" s="16">
        <v>-0.15212765957446805</v>
      </c>
    </row>
    <row r="50" spans="2:15" ht="14.4" thickBot="1">
      <c r="B50" s="64"/>
      <c r="C50" s="67" t="s">
        <v>14</v>
      </c>
      <c r="D50" s="19">
        <v>49</v>
      </c>
      <c r="E50" s="20">
        <v>3.9389067524115758E-2</v>
      </c>
      <c r="F50" s="19">
        <v>35</v>
      </c>
      <c r="G50" s="20">
        <v>4.4303797468354431E-2</v>
      </c>
      <c r="H50" s="21">
        <v>0.39999999999999991</v>
      </c>
      <c r="I50" s="19">
        <v>129</v>
      </c>
      <c r="J50" s="21">
        <v>-0.62015503875968991</v>
      </c>
      <c r="K50" s="19">
        <v>958</v>
      </c>
      <c r="L50" s="20">
        <v>7.0034359236786317E-2</v>
      </c>
      <c r="M50" s="19">
        <v>532</v>
      </c>
      <c r="N50" s="20">
        <v>4.0324414462214811E-2</v>
      </c>
      <c r="O50" s="21">
        <v>0.8007518796992481</v>
      </c>
    </row>
    <row r="51" spans="2:15" ht="14.4" thickBot="1">
      <c r="B51" s="64"/>
      <c r="C51" s="13" t="s">
        <v>15</v>
      </c>
      <c r="D51" s="14">
        <v>31</v>
      </c>
      <c r="E51" s="15">
        <v>2.4919614147909969E-2</v>
      </c>
      <c r="F51" s="14">
        <v>34</v>
      </c>
      <c r="G51" s="15">
        <v>4.3037974683544304E-2</v>
      </c>
      <c r="H51" s="16">
        <v>-8.8235294117647078E-2</v>
      </c>
      <c r="I51" s="14">
        <v>25</v>
      </c>
      <c r="J51" s="16">
        <v>0.24</v>
      </c>
      <c r="K51" s="14">
        <v>239</v>
      </c>
      <c r="L51" s="15">
        <v>1.7472037429636669E-2</v>
      </c>
      <c r="M51" s="14">
        <v>483</v>
      </c>
      <c r="N51" s="15">
        <v>3.6610323656484499E-2</v>
      </c>
      <c r="O51" s="16">
        <v>-0.50517598343685299</v>
      </c>
    </row>
    <row r="52" spans="2:15" ht="14.4" thickBot="1">
      <c r="B52" s="64"/>
      <c r="C52" s="67" t="s">
        <v>65</v>
      </c>
      <c r="D52" s="19">
        <v>28</v>
      </c>
      <c r="E52" s="20">
        <v>2.2508038585209004E-2</v>
      </c>
      <c r="F52" s="19">
        <v>3</v>
      </c>
      <c r="G52" s="20">
        <v>3.7974683544303796E-3</v>
      </c>
      <c r="H52" s="21">
        <v>8.3333333333333339</v>
      </c>
      <c r="I52" s="19">
        <v>35</v>
      </c>
      <c r="J52" s="21">
        <v>-0.19999999999999996</v>
      </c>
      <c r="K52" s="19">
        <v>194</v>
      </c>
      <c r="L52" s="20">
        <v>1.4182323269244828E-2</v>
      </c>
      <c r="M52" s="19">
        <v>166</v>
      </c>
      <c r="N52" s="20">
        <v>1.258243007655575E-2</v>
      </c>
      <c r="O52" s="21">
        <v>0.16867469879518082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44</v>
      </c>
      <c r="C54" s="22" t="s">
        <v>39</v>
      </c>
      <c r="D54" s="23">
        <v>1244</v>
      </c>
      <c r="E54" s="24">
        <v>1</v>
      </c>
      <c r="F54" s="23">
        <v>790</v>
      </c>
      <c r="G54" s="24">
        <v>1</v>
      </c>
      <c r="H54" s="25">
        <v>0.57468354430379742</v>
      </c>
      <c r="I54" s="23">
        <v>1467</v>
      </c>
      <c r="J54" s="24">
        <v>-0.15201090661213357</v>
      </c>
      <c r="K54" s="23">
        <v>13679</v>
      </c>
      <c r="L54" s="24">
        <v>1</v>
      </c>
      <c r="M54" s="23">
        <v>13193</v>
      </c>
      <c r="N54" s="24">
        <v>1</v>
      </c>
      <c r="O54" s="25">
        <v>3.6837716971121148E-2</v>
      </c>
    </row>
    <row r="55" spans="2:15" ht="14.4" thickBot="1">
      <c r="B55" s="22" t="s">
        <v>54</v>
      </c>
      <c r="C55" s="22" t="s">
        <v>39</v>
      </c>
      <c r="D55" s="23">
        <v>4</v>
      </c>
      <c r="E55" s="24">
        <v>1</v>
      </c>
      <c r="F55" s="23">
        <v>0</v>
      </c>
      <c r="G55" s="24">
        <v>1</v>
      </c>
      <c r="H55" s="25"/>
      <c r="I55" s="23">
        <v>2</v>
      </c>
      <c r="J55" s="24">
        <v>1</v>
      </c>
      <c r="K55" s="23">
        <v>13</v>
      </c>
      <c r="L55" s="24">
        <v>1</v>
      </c>
      <c r="M55" s="23">
        <v>5</v>
      </c>
      <c r="N55" s="24">
        <v>1</v>
      </c>
      <c r="O55" s="25">
        <v>1.6</v>
      </c>
    </row>
    <row r="56" spans="2:15" ht="14.4" thickBot="1">
      <c r="B56" s="105"/>
      <c r="C56" s="106" t="s">
        <v>39</v>
      </c>
      <c r="D56" s="26">
        <v>1248</v>
      </c>
      <c r="E56" s="27">
        <v>1</v>
      </c>
      <c r="F56" s="26">
        <v>790</v>
      </c>
      <c r="G56" s="27">
        <v>1</v>
      </c>
      <c r="H56" s="28">
        <v>0.57974683544303796</v>
      </c>
      <c r="I56" s="26">
        <v>1469</v>
      </c>
      <c r="J56" s="28">
        <v>-0.15044247787610621</v>
      </c>
      <c r="K56" s="26">
        <v>13693</v>
      </c>
      <c r="L56" s="27">
        <v>1</v>
      </c>
      <c r="M56" s="26">
        <v>13198</v>
      </c>
      <c r="N56" s="27">
        <v>1</v>
      </c>
      <c r="O56" s="28">
        <v>3.7505682679193741E-2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96" t="s">
        <v>52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61"/>
    </row>
    <row r="61" spans="2:15" ht="14.4" thickBot="1">
      <c r="B61" s="97" t="s">
        <v>53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62" t="s">
        <v>42</v>
      </c>
    </row>
    <row r="62" spans="2:15">
      <c r="B62" s="119" t="s">
        <v>30</v>
      </c>
      <c r="C62" s="121" t="s">
        <v>1</v>
      </c>
      <c r="D62" s="123" t="s">
        <v>101</v>
      </c>
      <c r="E62" s="101"/>
      <c r="F62" s="101"/>
      <c r="G62" s="101"/>
      <c r="H62" s="91"/>
      <c r="I62" s="90" t="s">
        <v>94</v>
      </c>
      <c r="J62" s="91"/>
      <c r="K62" s="90" t="s">
        <v>102</v>
      </c>
      <c r="L62" s="101"/>
      <c r="M62" s="101"/>
      <c r="N62" s="101"/>
      <c r="O62" s="102"/>
    </row>
    <row r="63" spans="2:15" ht="14.4" thickBot="1">
      <c r="B63" s="120"/>
      <c r="C63" s="122"/>
      <c r="D63" s="103" t="s">
        <v>103</v>
      </c>
      <c r="E63" s="99"/>
      <c r="F63" s="99"/>
      <c r="G63" s="99"/>
      <c r="H63" s="104"/>
      <c r="I63" s="98" t="s">
        <v>95</v>
      </c>
      <c r="J63" s="104"/>
      <c r="K63" s="98" t="s">
        <v>104</v>
      </c>
      <c r="L63" s="99"/>
      <c r="M63" s="99"/>
      <c r="N63" s="99"/>
      <c r="O63" s="100"/>
    </row>
    <row r="64" spans="2:15" ht="15" customHeight="1">
      <c r="B64" s="120"/>
      <c r="C64" s="122"/>
      <c r="D64" s="92">
        <v>2025</v>
      </c>
      <c r="E64" s="93"/>
      <c r="F64" s="92">
        <v>2024</v>
      </c>
      <c r="G64" s="93"/>
      <c r="H64" s="109" t="s">
        <v>31</v>
      </c>
      <c r="I64" s="88">
        <v>2024</v>
      </c>
      <c r="J64" s="88" t="s">
        <v>105</v>
      </c>
      <c r="K64" s="92">
        <v>2025</v>
      </c>
      <c r="L64" s="93"/>
      <c r="M64" s="92">
        <v>2024</v>
      </c>
      <c r="N64" s="93"/>
      <c r="O64" s="109" t="s">
        <v>31</v>
      </c>
    </row>
    <row r="65" spans="2:15" ht="15" customHeight="1" thickBot="1">
      <c r="B65" s="111" t="s">
        <v>30</v>
      </c>
      <c r="C65" s="113" t="s">
        <v>33</v>
      </c>
      <c r="D65" s="94"/>
      <c r="E65" s="95"/>
      <c r="F65" s="94"/>
      <c r="G65" s="95"/>
      <c r="H65" s="110"/>
      <c r="I65" s="89"/>
      <c r="J65" s="89"/>
      <c r="K65" s="94"/>
      <c r="L65" s="95"/>
      <c r="M65" s="94"/>
      <c r="N65" s="95"/>
      <c r="O65" s="110"/>
    </row>
    <row r="66" spans="2:15" ht="15" customHeight="1">
      <c r="B66" s="111"/>
      <c r="C66" s="113"/>
      <c r="D66" s="6" t="s">
        <v>34</v>
      </c>
      <c r="E66" s="7" t="s">
        <v>2</v>
      </c>
      <c r="F66" s="6" t="s">
        <v>34</v>
      </c>
      <c r="G66" s="7" t="s">
        <v>2</v>
      </c>
      <c r="H66" s="115" t="s">
        <v>35</v>
      </c>
      <c r="I66" s="8" t="s">
        <v>34</v>
      </c>
      <c r="J66" s="117" t="s">
        <v>106</v>
      </c>
      <c r="K66" s="6" t="s">
        <v>34</v>
      </c>
      <c r="L66" s="7" t="s">
        <v>2</v>
      </c>
      <c r="M66" s="6" t="s">
        <v>34</v>
      </c>
      <c r="N66" s="7" t="s">
        <v>2</v>
      </c>
      <c r="O66" s="115" t="s">
        <v>35</v>
      </c>
    </row>
    <row r="67" spans="2:15" ht="27" thickBot="1">
      <c r="B67" s="112"/>
      <c r="C67" s="114"/>
      <c r="D67" s="9" t="s">
        <v>36</v>
      </c>
      <c r="E67" s="10" t="s">
        <v>37</v>
      </c>
      <c r="F67" s="9" t="s">
        <v>36</v>
      </c>
      <c r="G67" s="10" t="s">
        <v>37</v>
      </c>
      <c r="H67" s="116"/>
      <c r="I67" s="11" t="s">
        <v>36</v>
      </c>
      <c r="J67" s="118"/>
      <c r="K67" s="9" t="s">
        <v>36</v>
      </c>
      <c r="L67" s="10" t="s">
        <v>37</v>
      </c>
      <c r="M67" s="9" t="s">
        <v>36</v>
      </c>
      <c r="N67" s="10" t="s">
        <v>37</v>
      </c>
      <c r="O67" s="116"/>
    </row>
    <row r="68" spans="2:15" ht="14.4" thickBot="1">
      <c r="B68" s="63"/>
      <c r="C68" s="13" t="s">
        <v>15</v>
      </c>
      <c r="D68" s="14">
        <v>89</v>
      </c>
      <c r="E68" s="15">
        <v>0.16666666666666666</v>
      </c>
      <c r="F68" s="14">
        <v>99</v>
      </c>
      <c r="G68" s="15">
        <v>0.16097560975609757</v>
      </c>
      <c r="H68" s="16">
        <v>-0.10101010101010099</v>
      </c>
      <c r="I68" s="14">
        <v>114</v>
      </c>
      <c r="J68" s="16">
        <v>-0.2192982456140351</v>
      </c>
      <c r="K68" s="14">
        <v>1053</v>
      </c>
      <c r="L68" s="15">
        <v>0.1993563044301401</v>
      </c>
      <c r="M68" s="14">
        <v>1441</v>
      </c>
      <c r="N68" s="15">
        <v>0.25095785440613028</v>
      </c>
      <c r="O68" s="16">
        <v>-0.26925746009715479</v>
      </c>
    </row>
    <row r="69" spans="2:15" ht="14.4" thickBot="1">
      <c r="B69" s="64"/>
      <c r="C69" s="18" t="s">
        <v>4</v>
      </c>
      <c r="D69" s="19">
        <v>98</v>
      </c>
      <c r="E69" s="20">
        <v>0.18352059925093633</v>
      </c>
      <c r="F69" s="19">
        <v>184</v>
      </c>
      <c r="G69" s="20">
        <v>0.29918699186991871</v>
      </c>
      <c r="H69" s="21">
        <v>-0.46739130434782605</v>
      </c>
      <c r="I69" s="19">
        <v>125</v>
      </c>
      <c r="J69" s="21">
        <v>-0.21599999999999997</v>
      </c>
      <c r="K69" s="19">
        <v>954</v>
      </c>
      <c r="L69" s="20">
        <v>0.18061340401363121</v>
      </c>
      <c r="M69" s="19">
        <v>967</v>
      </c>
      <c r="N69" s="20">
        <v>0.16840822013235807</v>
      </c>
      <c r="O69" s="21">
        <v>-1.3443640124095158E-2</v>
      </c>
    </row>
    <row r="70" spans="2:15" ht="14.4" thickBot="1">
      <c r="B70" s="64"/>
      <c r="C70" s="13" t="s">
        <v>12</v>
      </c>
      <c r="D70" s="14">
        <v>78</v>
      </c>
      <c r="E70" s="15">
        <v>0.14606741573033707</v>
      </c>
      <c r="F70" s="14">
        <v>82</v>
      </c>
      <c r="G70" s="15">
        <v>0.13333333333333333</v>
      </c>
      <c r="H70" s="16">
        <v>-4.8780487804878092E-2</v>
      </c>
      <c r="I70" s="14">
        <v>137</v>
      </c>
      <c r="J70" s="16">
        <v>-0.43065693430656937</v>
      </c>
      <c r="K70" s="14">
        <v>885</v>
      </c>
      <c r="L70" s="15">
        <v>0.16755017039000378</v>
      </c>
      <c r="M70" s="14">
        <v>1022</v>
      </c>
      <c r="N70" s="15">
        <v>0.17798676419366075</v>
      </c>
      <c r="O70" s="16">
        <v>-0.13405088062622306</v>
      </c>
    </row>
    <row r="71" spans="2:15" ht="14.4" thickBot="1">
      <c r="B71" s="64"/>
      <c r="C71" s="65" t="s">
        <v>13</v>
      </c>
      <c r="D71" s="19">
        <v>78</v>
      </c>
      <c r="E71" s="20">
        <v>0.14606741573033707</v>
      </c>
      <c r="F71" s="19">
        <v>54</v>
      </c>
      <c r="G71" s="20">
        <v>8.7804878048780483E-2</v>
      </c>
      <c r="H71" s="21">
        <v>0.44444444444444442</v>
      </c>
      <c r="I71" s="19">
        <v>92</v>
      </c>
      <c r="J71" s="21">
        <v>-0.15217391304347827</v>
      </c>
      <c r="K71" s="19">
        <v>728</v>
      </c>
      <c r="L71" s="20">
        <v>0.13782658084059068</v>
      </c>
      <c r="M71" s="19">
        <v>699</v>
      </c>
      <c r="N71" s="20">
        <v>0.12173458725182863</v>
      </c>
      <c r="O71" s="21">
        <v>4.1487839771101598E-2</v>
      </c>
    </row>
    <row r="72" spans="2:15" ht="14.4" thickBot="1">
      <c r="B72" s="64"/>
      <c r="C72" s="66" t="s">
        <v>11</v>
      </c>
      <c r="D72" s="14">
        <v>62</v>
      </c>
      <c r="E72" s="15">
        <v>0.11610486891385768</v>
      </c>
      <c r="F72" s="14">
        <v>85</v>
      </c>
      <c r="G72" s="15">
        <v>0.13821138211382114</v>
      </c>
      <c r="H72" s="16">
        <v>-0.27058823529411768</v>
      </c>
      <c r="I72" s="14">
        <v>91</v>
      </c>
      <c r="J72" s="16">
        <v>-0.31868131868131866</v>
      </c>
      <c r="K72" s="14">
        <v>672</v>
      </c>
      <c r="L72" s="15">
        <v>0.12722453616054524</v>
      </c>
      <c r="M72" s="14">
        <v>660</v>
      </c>
      <c r="N72" s="15">
        <v>0.11494252873563218</v>
      </c>
      <c r="O72" s="16">
        <v>1.8181818181818077E-2</v>
      </c>
    </row>
    <row r="73" spans="2:15" ht="14.4" thickBot="1">
      <c r="B73" s="64"/>
      <c r="C73" s="67" t="s">
        <v>3</v>
      </c>
      <c r="D73" s="19">
        <v>48</v>
      </c>
      <c r="E73" s="20">
        <v>8.98876404494382E-2</v>
      </c>
      <c r="F73" s="19">
        <v>43</v>
      </c>
      <c r="G73" s="20">
        <v>6.9918699186991867E-2</v>
      </c>
      <c r="H73" s="21">
        <v>0.11627906976744184</v>
      </c>
      <c r="I73" s="19">
        <v>50</v>
      </c>
      <c r="J73" s="21">
        <v>-4.0000000000000036E-2</v>
      </c>
      <c r="K73" s="19">
        <v>433</v>
      </c>
      <c r="L73" s="20">
        <v>8.1976524043922763E-2</v>
      </c>
      <c r="M73" s="19">
        <v>391</v>
      </c>
      <c r="N73" s="20">
        <v>6.8094740508533619E-2</v>
      </c>
      <c r="O73" s="21">
        <v>0.10741687979539649</v>
      </c>
    </row>
    <row r="74" spans="2:15" ht="14.4" thickBot="1">
      <c r="B74" s="64"/>
      <c r="C74" s="13" t="s">
        <v>14</v>
      </c>
      <c r="D74" s="14">
        <v>40</v>
      </c>
      <c r="E74" s="15">
        <v>7.4906367041198504E-2</v>
      </c>
      <c r="F74" s="14">
        <v>25</v>
      </c>
      <c r="G74" s="15">
        <v>4.065040650406504E-2</v>
      </c>
      <c r="H74" s="16">
        <v>0.60000000000000009</v>
      </c>
      <c r="I74" s="14">
        <v>59</v>
      </c>
      <c r="J74" s="16">
        <v>-0.32203389830508478</v>
      </c>
      <c r="K74" s="14">
        <v>287</v>
      </c>
      <c r="L74" s="15">
        <v>5.4335478985232867E-2</v>
      </c>
      <c r="M74" s="14">
        <v>240</v>
      </c>
      <c r="N74" s="15">
        <v>4.1797283176593522E-2</v>
      </c>
      <c r="O74" s="16">
        <v>0.1958333333333333</v>
      </c>
    </row>
    <row r="75" spans="2:15" ht="14.4" thickBot="1">
      <c r="B75" s="64"/>
      <c r="C75" s="67" t="s">
        <v>38</v>
      </c>
      <c r="D75" s="19">
        <f>+D76-SUM(D68:D74)</f>
        <v>41</v>
      </c>
      <c r="E75" s="20">
        <f>+E76-SUM(E68:E74)</f>
        <v>7.6779026217228541E-2</v>
      </c>
      <c r="F75" s="19">
        <f>+F76-SUM(F68:F74)</f>
        <v>43</v>
      </c>
      <c r="G75" s="20">
        <f>+G76-SUM(G68:G74)</f>
        <v>6.9918699186991895E-2</v>
      </c>
      <c r="H75" s="21">
        <f>+D75/F75-1</f>
        <v>-4.6511627906976716E-2</v>
      </c>
      <c r="I75" s="19">
        <f>+I76-SUM(I68:I74)</f>
        <v>33</v>
      </c>
      <c r="J75" s="21">
        <f>+D75/I75-1</f>
        <v>0.24242424242424243</v>
      </c>
      <c r="K75" s="19">
        <f>+K76-SUM(K68:K74)</f>
        <v>270</v>
      </c>
      <c r="L75" s="20">
        <f>+L76-SUM(L68:L74)</f>
        <v>5.1117001135933426E-2</v>
      </c>
      <c r="M75" s="19">
        <f>+M76-SUM(M68:M74)</f>
        <v>322</v>
      </c>
      <c r="N75" s="20">
        <f>+N76-SUM(N68:N74)</f>
        <v>5.6078021595263094E-2</v>
      </c>
      <c r="O75" s="21">
        <f>+K75/M75-1</f>
        <v>-0.16149068322981364</v>
      </c>
    </row>
    <row r="76" spans="2:15" ht="14.4" thickBot="1">
      <c r="B76" s="105"/>
      <c r="C76" s="106" t="s">
        <v>39</v>
      </c>
      <c r="D76" s="26">
        <v>534</v>
      </c>
      <c r="E76" s="27">
        <v>1</v>
      </c>
      <c r="F76" s="26">
        <v>615</v>
      </c>
      <c r="G76" s="27">
        <v>1</v>
      </c>
      <c r="H76" s="28">
        <v>-0.13170731707317074</v>
      </c>
      <c r="I76" s="26">
        <v>701</v>
      </c>
      <c r="J76" s="28">
        <v>-0.23823109843081314</v>
      </c>
      <c r="K76" s="26">
        <v>5282</v>
      </c>
      <c r="L76" s="27">
        <v>1</v>
      </c>
      <c r="M76" s="26">
        <v>5742</v>
      </c>
      <c r="N76" s="27">
        <v>1</v>
      </c>
      <c r="O76" s="28">
        <v>-8.0111459421804199E-2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4" priority="34" operator="equal">
      <formula>0</formula>
    </cfRule>
  </conditionalFormatting>
  <conditionalFormatting sqref="D19:O27">
    <cfRule type="cellIs" dxfId="33" priority="24" operator="equal">
      <formula>0</formula>
    </cfRule>
  </conditionalFormatting>
  <conditionalFormatting sqref="D43:O43">
    <cfRule type="cellIs" dxfId="32" priority="19" operator="equal">
      <formula>0</formula>
    </cfRule>
  </conditionalFormatting>
  <conditionalFormatting sqref="D45:O53">
    <cfRule type="cellIs" dxfId="31" priority="8" operator="equal">
      <formula>0</formula>
    </cfRule>
  </conditionalFormatting>
  <conditionalFormatting sqref="D68:O75">
    <cfRule type="cellIs" dxfId="30" priority="1" operator="equal">
      <formula>0</formula>
    </cfRule>
  </conditionalFormatting>
  <conditionalFormatting sqref="H10:H29 O10:O29 J19:J27">
    <cfRule type="cellIs" dxfId="29" priority="28" operator="lessThan">
      <formula>0</formula>
    </cfRule>
  </conditionalFormatting>
  <conditionalFormatting sqref="H43:H55 O43:O55">
    <cfRule type="cellIs" dxfId="28" priority="6" operator="lessThan">
      <formula>0</formula>
    </cfRule>
  </conditionalFormatting>
  <conditionalFormatting sqref="H68:H75 J68:J75 O68:O75">
    <cfRule type="cellIs" dxfId="27" priority="5" operator="lessThan">
      <formula>0</formula>
    </cfRule>
  </conditionalFormatting>
  <conditionalFormatting sqref="J10:J17">
    <cfRule type="cellIs" dxfId="26" priority="38" operator="lessThan">
      <formula>0</formula>
    </cfRule>
  </conditionalFormatting>
  <conditionalFormatting sqref="J43">
    <cfRule type="cellIs" dxfId="25" priority="23" operator="lessThan">
      <formula>0</formula>
    </cfRule>
  </conditionalFormatting>
  <conditionalFormatting sqref="J45:J53">
    <cfRule type="cellIs" dxfId="24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C7" sqref="C7:C9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45904</v>
      </c>
    </row>
    <row r="2" spans="2:15">
      <c r="B2" s="96" t="s">
        <v>41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3"/>
    </row>
    <row r="3" spans="2:15" ht="14.4" thickBot="1">
      <c r="B3" s="97" t="s">
        <v>40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71" t="s">
        <v>81</v>
      </c>
    </row>
    <row r="4" spans="2:15" ht="15" customHeight="1">
      <c r="B4" s="119" t="s">
        <v>0</v>
      </c>
      <c r="C4" s="121" t="s">
        <v>1</v>
      </c>
      <c r="D4" s="123" t="s">
        <v>101</v>
      </c>
      <c r="E4" s="101"/>
      <c r="F4" s="101"/>
      <c r="G4" s="101"/>
      <c r="H4" s="91"/>
      <c r="I4" s="90" t="s">
        <v>94</v>
      </c>
      <c r="J4" s="91"/>
      <c r="K4" s="90" t="s">
        <v>102</v>
      </c>
      <c r="L4" s="101"/>
      <c r="M4" s="101"/>
      <c r="N4" s="101"/>
      <c r="O4" s="102"/>
    </row>
    <row r="5" spans="2:15" ht="14.4" thickBot="1">
      <c r="B5" s="120"/>
      <c r="C5" s="122"/>
      <c r="D5" s="103" t="s">
        <v>103</v>
      </c>
      <c r="E5" s="99"/>
      <c r="F5" s="99"/>
      <c r="G5" s="99"/>
      <c r="H5" s="104"/>
      <c r="I5" s="98" t="s">
        <v>95</v>
      </c>
      <c r="J5" s="104"/>
      <c r="K5" s="98" t="s">
        <v>104</v>
      </c>
      <c r="L5" s="99"/>
      <c r="M5" s="99"/>
      <c r="N5" s="99"/>
      <c r="O5" s="100"/>
    </row>
    <row r="6" spans="2:15" ht="19.5" customHeight="1">
      <c r="B6" s="120"/>
      <c r="C6" s="122"/>
      <c r="D6" s="92">
        <v>2025</v>
      </c>
      <c r="E6" s="93"/>
      <c r="F6" s="92">
        <v>2024</v>
      </c>
      <c r="G6" s="93"/>
      <c r="H6" s="109" t="s">
        <v>31</v>
      </c>
      <c r="I6" s="88">
        <v>2024</v>
      </c>
      <c r="J6" s="88" t="s">
        <v>105</v>
      </c>
      <c r="K6" s="92">
        <v>2025</v>
      </c>
      <c r="L6" s="93"/>
      <c r="M6" s="92">
        <v>2024</v>
      </c>
      <c r="N6" s="93"/>
      <c r="O6" s="109" t="s">
        <v>31</v>
      </c>
    </row>
    <row r="7" spans="2:15" ht="19.5" customHeight="1" thickBot="1">
      <c r="B7" s="111" t="s">
        <v>32</v>
      </c>
      <c r="C7" s="113" t="s">
        <v>33</v>
      </c>
      <c r="D7" s="94"/>
      <c r="E7" s="95"/>
      <c r="F7" s="94"/>
      <c r="G7" s="95"/>
      <c r="H7" s="110"/>
      <c r="I7" s="89"/>
      <c r="J7" s="89"/>
      <c r="K7" s="94"/>
      <c r="L7" s="95"/>
      <c r="M7" s="94"/>
      <c r="N7" s="95"/>
      <c r="O7" s="110"/>
    </row>
    <row r="8" spans="2:15" ht="15" customHeight="1">
      <c r="B8" s="111"/>
      <c r="C8" s="113"/>
      <c r="D8" s="6" t="s">
        <v>34</v>
      </c>
      <c r="E8" s="7" t="s">
        <v>2</v>
      </c>
      <c r="F8" s="6" t="s">
        <v>34</v>
      </c>
      <c r="G8" s="7" t="s">
        <v>2</v>
      </c>
      <c r="H8" s="115" t="s">
        <v>35</v>
      </c>
      <c r="I8" s="8" t="s">
        <v>34</v>
      </c>
      <c r="J8" s="117" t="s">
        <v>106</v>
      </c>
      <c r="K8" s="6" t="s">
        <v>34</v>
      </c>
      <c r="L8" s="7" t="s">
        <v>2</v>
      </c>
      <c r="M8" s="6" t="s">
        <v>34</v>
      </c>
      <c r="N8" s="7" t="s">
        <v>2</v>
      </c>
      <c r="O8" s="115" t="s">
        <v>35</v>
      </c>
    </row>
    <row r="9" spans="2:15" ht="15" customHeight="1" thickBot="1">
      <c r="B9" s="112"/>
      <c r="C9" s="114"/>
      <c r="D9" s="9" t="s">
        <v>36</v>
      </c>
      <c r="E9" s="10" t="s">
        <v>37</v>
      </c>
      <c r="F9" s="9" t="s">
        <v>36</v>
      </c>
      <c r="G9" s="10" t="s">
        <v>37</v>
      </c>
      <c r="H9" s="116"/>
      <c r="I9" s="11" t="s">
        <v>36</v>
      </c>
      <c r="J9" s="118"/>
      <c r="K9" s="9" t="s">
        <v>36</v>
      </c>
      <c r="L9" s="10" t="s">
        <v>37</v>
      </c>
      <c r="M9" s="9" t="s">
        <v>36</v>
      </c>
      <c r="N9" s="10" t="s">
        <v>37</v>
      </c>
      <c r="O9" s="116"/>
    </row>
    <row r="10" spans="2:15" ht="14.4" thickBot="1">
      <c r="B10" s="12">
        <v>1</v>
      </c>
      <c r="C10" s="13" t="s">
        <v>12</v>
      </c>
      <c r="D10" s="14">
        <v>86</v>
      </c>
      <c r="E10" s="15">
        <v>0.4195121951219512</v>
      </c>
      <c r="F10" s="14">
        <v>70</v>
      </c>
      <c r="G10" s="15">
        <v>0.50724637681159424</v>
      </c>
      <c r="H10" s="16">
        <v>0.22857142857142865</v>
      </c>
      <c r="I10" s="14">
        <v>89</v>
      </c>
      <c r="J10" s="16">
        <v>-3.3707865168539297E-2</v>
      </c>
      <c r="K10" s="14">
        <v>687</v>
      </c>
      <c r="L10" s="15">
        <v>0.41661613098847788</v>
      </c>
      <c r="M10" s="14">
        <v>658</v>
      </c>
      <c r="N10" s="15">
        <v>0.46240337315530572</v>
      </c>
      <c r="O10" s="16">
        <v>4.407294832826758E-2</v>
      </c>
    </row>
    <row r="11" spans="2:15" ht="14.4" thickBot="1">
      <c r="B11" s="59">
        <v>2</v>
      </c>
      <c r="C11" s="18" t="s">
        <v>4</v>
      </c>
      <c r="D11" s="19">
        <v>33</v>
      </c>
      <c r="E11" s="20">
        <v>0.16097560975609757</v>
      </c>
      <c r="F11" s="19">
        <v>6</v>
      </c>
      <c r="G11" s="20">
        <v>4.3478260869565216E-2</v>
      </c>
      <c r="H11" s="21">
        <v>4.5</v>
      </c>
      <c r="I11" s="19">
        <v>31</v>
      </c>
      <c r="J11" s="21">
        <v>6.4516129032258007E-2</v>
      </c>
      <c r="K11" s="19">
        <v>204</v>
      </c>
      <c r="L11" s="20">
        <v>0.12371134020618557</v>
      </c>
      <c r="M11" s="19">
        <v>120</v>
      </c>
      <c r="N11" s="20">
        <v>8.4328882642304995E-2</v>
      </c>
      <c r="O11" s="21">
        <v>0.7</v>
      </c>
    </row>
    <row r="12" spans="2:15" ht="14.4" thickBot="1">
      <c r="B12" s="12">
        <v>3</v>
      </c>
      <c r="C12" s="13" t="s">
        <v>15</v>
      </c>
      <c r="D12" s="14">
        <v>11</v>
      </c>
      <c r="E12" s="15">
        <v>5.3658536585365853E-2</v>
      </c>
      <c r="F12" s="14">
        <v>14</v>
      </c>
      <c r="G12" s="15">
        <v>0.10144927536231885</v>
      </c>
      <c r="H12" s="16">
        <v>-0.2142857142857143</v>
      </c>
      <c r="I12" s="14">
        <v>24</v>
      </c>
      <c r="J12" s="16">
        <v>-0.54166666666666674</v>
      </c>
      <c r="K12" s="14">
        <v>152</v>
      </c>
      <c r="L12" s="15">
        <v>9.2177077016373565E-2</v>
      </c>
      <c r="M12" s="14">
        <v>120</v>
      </c>
      <c r="N12" s="15">
        <v>8.4328882642304995E-2</v>
      </c>
      <c r="O12" s="16">
        <v>0.26666666666666661</v>
      </c>
    </row>
    <row r="13" spans="2:15" ht="14.4" thickBot="1">
      <c r="B13" s="59">
        <v>4</v>
      </c>
      <c r="C13" s="18" t="s">
        <v>50</v>
      </c>
      <c r="D13" s="19">
        <v>11</v>
      </c>
      <c r="E13" s="20">
        <v>5.3658536585365853E-2</v>
      </c>
      <c r="F13" s="19">
        <v>1</v>
      </c>
      <c r="G13" s="20">
        <v>7.246376811594203E-3</v>
      </c>
      <c r="H13" s="21">
        <v>10</v>
      </c>
      <c r="I13" s="19">
        <v>15</v>
      </c>
      <c r="J13" s="21">
        <v>-0.26666666666666672</v>
      </c>
      <c r="K13" s="19">
        <v>129</v>
      </c>
      <c r="L13" s="20">
        <v>7.8229229836264402E-2</v>
      </c>
      <c r="M13" s="19">
        <v>90</v>
      </c>
      <c r="N13" s="20">
        <v>6.3246661981728736E-2</v>
      </c>
      <c r="O13" s="21">
        <v>0.43333333333333335</v>
      </c>
    </row>
    <row r="14" spans="2:15" ht="14.4" thickBot="1">
      <c r="B14" s="12">
        <v>5</v>
      </c>
      <c r="C14" s="13" t="s">
        <v>19</v>
      </c>
      <c r="D14" s="14">
        <v>34</v>
      </c>
      <c r="E14" s="15">
        <v>0.16585365853658537</v>
      </c>
      <c r="F14" s="14">
        <v>14</v>
      </c>
      <c r="G14" s="15">
        <v>0.10144927536231885</v>
      </c>
      <c r="H14" s="16">
        <v>1.4285714285714284</v>
      </c>
      <c r="I14" s="14">
        <v>15</v>
      </c>
      <c r="J14" s="16">
        <v>1.2666666666666666</v>
      </c>
      <c r="K14" s="14">
        <v>127</v>
      </c>
      <c r="L14" s="15">
        <v>7.7016373559733176E-2</v>
      </c>
      <c r="M14" s="14">
        <v>127</v>
      </c>
      <c r="N14" s="15">
        <v>8.9248067463106109E-2</v>
      </c>
      <c r="O14" s="16">
        <v>0</v>
      </c>
    </row>
    <row r="15" spans="2:15" ht="14.4" thickBot="1">
      <c r="B15" s="107" t="s">
        <v>51</v>
      </c>
      <c r="C15" s="108"/>
      <c r="D15" s="23">
        <f>SUM(D10:D14)</f>
        <v>175</v>
      </c>
      <c r="E15" s="24">
        <f>D15/D17</f>
        <v>0.85365853658536583</v>
      </c>
      <c r="F15" s="23">
        <f>SUM(F10:F14)</f>
        <v>105</v>
      </c>
      <c r="G15" s="24">
        <f>F15/F17</f>
        <v>0.76086956521739135</v>
      </c>
      <c r="H15" s="25">
        <f>D15/F15-1</f>
        <v>0.66666666666666674</v>
      </c>
      <c r="I15" s="23">
        <f>SUM(I10:I14)</f>
        <v>174</v>
      </c>
      <c r="J15" s="24">
        <f>D15/I15-1</f>
        <v>5.7471264367816577E-3</v>
      </c>
      <c r="K15" s="23">
        <f>SUM(K10:K14)</f>
        <v>1299</v>
      </c>
      <c r="L15" s="24">
        <f>K15/K17</f>
        <v>0.78775015160703454</v>
      </c>
      <c r="M15" s="23">
        <f>SUM(M10:M14)</f>
        <v>1115</v>
      </c>
      <c r="N15" s="24">
        <f>M15/M17</f>
        <v>0.78355586788475051</v>
      </c>
      <c r="O15" s="25">
        <f>K15/M15-1</f>
        <v>0.16502242152466362</v>
      </c>
    </row>
    <row r="16" spans="2:15" ht="14.4" thickBot="1">
      <c r="B16" s="107" t="s">
        <v>38</v>
      </c>
      <c r="C16" s="108"/>
      <c r="D16" s="23">
        <f>D17-D15</f>
        <v>30</v>
      </c>
      <c r="E16" s="24">
        <f t="shared" ref="E16:O16" si="0">E17-E15</f>
        <v>0.14634146341463417</v>
      </c>
      <c r="F16" s="38">
        <f t="shared" si="0"/>
        <v>33</v>
      </c>
      <c r="G16" s="24">
        <f t="shared" si="0"/>
        <v>0.23913043478260865</v>
      </c>
      <c r="H16" s="25">
        <f t="shared" si="0"/>
        <v>-0.18115942028985521</v>
      </c>
      <c r="I16" s="38">
        <f t="shared" si="0"/>
        <v>70</v>
      </c>
      <c r="J16" s="25">
        <f t="shared" si="0"/>
        <v>-0.16558319201055216</v>
      </c>
      <c r="K16" s="38">
        <f t="shared" si="0"/>
        <v>350</v>
      </c>
      <c r="L16" s="24">
        <f t="shared" si="0"/>
        <v>0.21224984839296546</v>
      </c>
      <c r="M16" s="38">
        <f t="shared" si="0"/>
        <v>308</v>
      </c>
      <c r="N16" s="24">
        <f t="shared" si="0"/>
        <v>0.21644413211524971</v>
      </c>
      <c r="O16" s="25">
        <f t="shared" si="0"/>
        <v>-6.2030258816558881E-3</v>
      </c>
    </row>
    <row r="17" spans="2:15" ht="14.4" thickBot="1">
      <c r="B17" s="105" t="s">
        <v>39</v>
      </c>
      <c r="C17" s="106"/>
      <c r="D17" s="26">
        <v>205</v>
      </c>
      <c r="E17" s="27">
        <v>1</v>
      </c>
      <c r="F17" s="26">
        <v>138</v>
      </c>
      <c r="G17" s="27">
        <v>1</v>
      </c>
      <c r="H17" s="28">
        <v>0.48550724637681153</v>
      </c>
      <c r="I17" s="26">
        <v>244</v>
      </c>
      <c r="J17" s="28">
        <v>-0.1598360655737705</v>
      </c>
      <c r="K17" s="26">
        <v>1649</v>
      </c>
      <c r="L17" s="27">
        <v>1</v>
      </c>
      <c r="M17" s="26">
        <v>1423</v>
      </c>
      <c r="N17" s="27">
        <v>1.0000000000000002</v>
      </c>
      <c r="O17" s="28">
        <v>0.15881939564300773</v>
      </c>
    </row>
    <row r="18" spans="2:15">
      <c r="B18" s="42" t="s">
        <v>69</v>
      </c>
    </row>
    <row r="19" spans="2:15">
      <c r="B19" s="74" t="s">
        <v>82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83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3" priority="3" operator="equal">
      <formula>0</formula>
    </cfRule>
  </conditionalFormatting>
  <conditionalFormatting sqref="H10:H16 O10:O16">
    <cfRule type="cellIs" dxfId="22" priority="1" operator="lessThan">
      <formula>0</formula>
    </cfRule>
  </conditionalFormatting>
  <conditionalFormatting sqref="J10:J14">
    <cfRule type="cellIs" dxfId="21" priority="7" operator="lessThan">
      <formula>0</formula>
    </cfRule>
  </conditionalFormatting>
  <conditionalFormatting sqref="J16">
    <cfRule type="cellIs" dxfId="2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6C8F1-E52A-44A4-8832-2CF72A1B2A37}">
  <sheetPr>
    <pageSetUpPr fitToPage="1"/>
  </sheetPr>
  <dimension ref="B1:V66"/>
  <sheetViews>
    <sheetView showGridLines="0" topLeftCell="C1" zoomScale="90" zoomScaleNormal="90" workbookViewId="0">
      <selection activeCell="C10" sqref="C9:H10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45904</v>
      </c>
    </row>
    <row r="2" spans="2:22" ht="14.4" customHeight="1">
      <c r="B2" s="96" t="s">
        <v>107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78"/>
      <c r="N2" s="29"/>
      <c r="O2" s="96" t="s">
        <v>87</v>
      </c>
      <c r="P2" s="96"/>
      <c r="Q2" s="96"/>
      <c r="R2" s="96"/>
      <c r="S2" s="96"/>
      <c r="T2" s="96"/>
      <c r="U2" s="96"/>
      <c r="V2" s="96"/>
    </row>
    <row r="3" spans="2:22" ht="14.4" customHeight="1">
      <c r="B3" s="97" t="s">
        <v>108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78"/>
      <c r="N3" s="29"/>
      <c r="O3" s="97" t="s">
        <v>88</v>
      </c>
      <c r="P3" s="97"/>
      <c r="Q3" s="97"/>
      <c r="R3" s="97"/>
      <c r="S3" s="97"/>
      <c r="T3" s="97"/>
      <c r="U3" s="97"/>
      <c r="V3" s="97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33"/>
      <c r="N4" s="33"/>
      <c r="O4" s="84"/>
      <c r="P4" s="84"/>
      <c r="Q4" s="84"/>
      <c r="R4" s="84"/>
      <c r="S4" s="84"/>
      <c r="T4" s="84"/>
      <c r="U4" s="84"/>
      <c r="V4" s="5" t="s">
        <v>42</v>
      </c>
    </row>
    <row r="5" spans="2:22" ht="14.4" customHeight="1">
      <c r="B5" s="80" t="s">
        <v>0</v>
      </c>
      <c r="C5" s="80" t="s">
        <v>1</v>
      </c>
      <c r="D5" s="123" t="s">
        <v>101</v>
      </c>
      <c r="E5" s="101"/>
      <c r="F5" s="101"/>
      <c r="G5" s="101"/>
      <c r="H5" s="101"/>
      <c r="I5" s="102"/>
      <c r="J5" s="123" t="s">
        <v>94</v>
      </c>
      <c r="K5" s="101"/>
      <c r="L5" s="102"/>
      <c r="M5" s="78"/>
      <c r="O5" s="119" t="s">
        <v>0</v>
      </c>
      <c r="P5" s="121" t="s">
        <v>55</v>
      </c>
      <c r="Q5" s="123" t="s">
        <v>109</v>
      </c>
      <c r="R5" s="101"/>
      <c r="S5" s="101"/>
      <c r="T5" s="101"/>
      <c r="U5" s="101"/>
      <c r="V5" s="102"/>
    </row>
    <row r="6" spans="2:22" ht="14.4" customHeight="1" thickBot="1">
      <c r="B6" s="81"/>
      <c r="C6" s="81"/>
      <c r="D6" s="103" t="s">
        <v>103</v>
      </c>
      <c r="E6" s="99"/>
      <c r="F6" s="99"/>
      <c r="G6" s="99"/>
      <c r="H6" s="99"/>
      <c r="I6" s="100"/>
      <c r="J6" s="103" t="s">
        <v>95</v>
      </c>
      <c r="K6" s="99"/>
      <c r="L6" s="100"/>
      <c r="M6" s="78"/>
      <c r="O6" s="120"/>
      <c r="P6" s="122"/>
      <c r="Q6" s="103" t="s">
        <v>110</v>
      </c>
      <c r="R6" s="99"/>
      <c r="S6" s="99"/>
      <c r="T6" s="99"/>
      <c r="U6" s="99"/>
      <c r="V6" s="100"/>
    </row>
    <row r="7" spans="2:22" ht="14.4" customHeight="1">
      <c r="B7" s="81"/>
      <c r="C7" s="81"/>
      <c r="D7" s="92">
        <v>2025</v>
      </c>
      <c r="E7" s="93"/>
      <c r="F7" s="92">
        <v>2024</v>
      </c>
      <c r="G7" s="93"/>
      <c r="H7" s="109" t="s">
        <v>31</v>
      </c>
      <c r="I7" s="109" t="s">
        <v>56</v>
      </c>
      <c r="J7" s="109">
        <v>2025</v>
      </c>
      <c r="K7" s="109" t="s">
        <v>111</v>
      </c>
      <c r="L7" s="128" t="s">
        <v>112</v>
      </c>
      <c r="M7" s="78"/>
      <c r="O7" s="120"/>
      <c r="P7" s="122"/>
      <c r="Q7" s="92">
        <v>2024</v>
      </c>
      <c r="R7" s="93"/>
      <c r="S7" s="92">
        <v>2023</v>
      </c>
      <c r="T7" s="93"/>
      <c r="U7" s="109" t="s">
        <v>31</v>
      </c>
      <c r="V7" s="128" t="s">
        <v>74</v>
      </c>
    </row>
    <row r="8" spans="2:22" ht="14.4" customHeight="1" thickBot="1">
      <c r="B8" s="79" t="s">
        <v>32</v>
      </c>
      <c r="C8" s="79" t="s">
        <v>33</v>
      </c>
      <c r="D8" s="94"/>
      <c r="E8" s="95"/>
      <c r="F8" s="94"/>
      <c r="G8" s="95"/>
      <c r="H8" s="110"/>
      <c r="I8" s="110"/>
      <c r="J8" s="110"/>
      <c r="K8" s="110"/>
      <c r="L8" s="129"/>
      <c r="M8" s="78"/>
      <c r="O8" s="111" t="s">
        <v>32</v>
      </c>
      <c r="P8" s="113" t="s">
        <v>55</v>
      </c>
      <c r="Q8" s="94"/>
      <c r="R8" s="95"/>
      <c r="S8" s="94"/>
      <c r="T8" s="95"/>
      <c r="U8" s="110"/>
      <c r="V8" s="129"/>
    </row>
    <row r="9" spans="2:22" ht="14.4" customHeight="1">
      <c r="B9" s="79"/>
      <c r="C9" s="79"/>
      <c r="D9" s="6" t="s">
        <v>34</v>
      </c>
      <c r="E9" s="7" t="s">
        <v>2</v>
      </c>
      <c r="F9" s="6" t="s">
        <v>34</v>
      </c>
      <c r="G9" s="7" t="s">
        <v>2</v>
      </c>
      <c r="H9" s="115" t="s">
        <v>35</v>
      </c>
      <c r="I9" s="115" t="s">
        <v>57</v>
      </c>
      <c r="J9" s="115" t="s">
        <v>34</v>
      </c>
      <c r="K9" s="115" t="s">
        <v>113</v>
      </c>
      <c r="L9" s="126" t="s">
        <v>114</v>
      </c>
      <c r="M9" s="78"/>
      <c r="O9" s="111"/>
      <c r="P9" s="113"/>
      <c r="Q9" s="6" t="s">
        <v>34</v>
      </c>
      <c r="R9" s="7" t="s">
        <v>2</v>
      </c>
      <c r="S9" s="6" t="s">
        <v>34</v>
      </c>
      <c r="T9" s="7" t="s">
        <v>2</v>
      </c>
      <c r="U9" s="115" t="s">
        <v>35</v>
      </c>
      <c r="V9" s="126" t="s">
        <v>75</v>
      </c>
    </row>
    <row r="10" spans="2:22" ht="14.4" customHeight="1" thickBot="1">
      <c r="B10" s="79"/>
      <c r="C10" s="83"/>
      <c r="D10" s="9" t="s">
        <v>36</v>
      </c>
      <c r="E10" s="10" t="s">
        <v>37</v>
      </c>
      <c r="F10" s="9" t="s">
        <v>36</v>
      </c>
      <c r="G10" s="10" t="s">
        <v>37</v>
      </c>
      <c r="H10" s="116"/>
      <c r="I10" s="116"/>
      <c r="J10" s="116" t="s">
        <v>36</v>
      </c>
      <c r="K10" s="116"/>
      <c r="L10" s="127"/>
      <c r="M10" s="78"/>
      <c r="O10" s="112"/>
      <c r="P10" s="114"/>
      <c r="Q10" s="9" t="s">
        <v>36</v>
      </c>
      <c r="R10" s="10" t="s">
        <v>37</v>
      </c>
      <c r="S10" s="9" t="s">
        <v>36</v>
      </c>
      <c r="T10" s="10" t="s">
        <v>37</v>
      </c>
      <c r="U10" s="116"/>
      <c r="V10" s="127"/>
    </row>
    <row r="11" spans="2:22" ht="14.4" customHeight="1" thickBot="1">
      <c r="B11" s="17">
        <v>1</v>
      </c>
      <c r="C11" s="18" t="s">
        <v>48</v>
      </c>
      <c r="D11" s="19">
        <v>928</v>
      </c>
      <c r="E11" s="20">
        <v>0.19261104192611042</v>
      </c>
      <c r="F11" s="19">
        <v>512</v>
      </c>
      <c r="G11" s="20">
        <v>0.10664444907310977</v>
      </c>
      <c r="H11" s="21">
        <v>0.8125</v>
      </c>
      <c r="I11" s="35">
        <v>3</v>
      </c>
      <c r="J11" s="19">
        <v>1037</v>
      </c>
      <c r="K11" s="21">
        <v>-0.10511089681774344</v>
      </c>
      <c r="L11" s="35">
        <v>0</v>
      </c>
      <c r="M11" s="78"/>
      <c r="O11" s="17">
        <v>1</v>
      </c>
      <c r="P11" s="18" t="s">
        <v>48</v>
      </c>
      <c r="Q11" s="19">
        <v>7522</v>
      </c>
      <c r="R11" s="20">
        <v>0.173082675625302</v>
      </c>
      <c r="S11" s="19">
        <v>4618</v>
      </c>
      <c r="T11" s="20">
        <v>0.10870230445119224</v>
      </c>
      <c r="U11" s="21">
        <v>0.62884365526201824</v>
      </c>
      <c r="V11" s="35">
        <v>3</v>
      </c>
    </row>
    <row r="12" spans="2:22" ht="14.4" customHeight="1" thickBot="1">
      <c r="B12" s="17">
        <v>2</v>
      </c>
      <c r="C12" s="18" t="s">
        <v>14</v>
      </c>
      <c r="D12" s="19">
        <v>743</v>
      </c>
      <c r="E12" s="20">
        <v>0.15421336654213366</v>
      </c>
      <c r="F12" s="19">
        <v>985</v>
      </c>
      <c r="G12" s="20">
        <v>0.20516559050197875</v>
      </c>
      <c r="H12" s="21">
        <v>-0.24568527918781724</v>
      </c>
      <c r="I12" s="35">
        <v>-1</v>
      </c>
      <c r="J12" s="19">
        <v>890</v>
      </c>
      <c r="K12" s="21">
        <v>-0.16516853932584274</v>
      </c>
      <c r="L12" s="35">
        <v>0</v>
      </c>
      <c r="M12" s="78"/>
      <c r="O12" s="17">
        <v>2</v>
      </c>
      <c r="P12" s="18" t="s">
        <v>19</v>
      </c>
      <c r="Q12" s="19">
        <v>7042</v>
      </c>
      <c r="R12" s="20">
        <v>0.16203778273775282</v>
      </c>
      <c r="S12" s="19">
        <v>5930</v>
      </c>
      <c r="T12" s="20">
        <v>0.1395852458630511</v>
      </c>
      <c r="U12" s="21">
        <v>0.1875210792580102</v>
      </c>
      <c r="V12" s="35">
        <v>0</v>
      </c>
    </row>
    <row r="13" spans="2:22" ht="14.4" customHeight="1" thickBot="1">
      <c r="B13" s="12">
        <v>3</v>
      </c>
      <c r="C13" s="13" t="s">
        <v>19</v>
      </c>
      <c r="D13" s="14">
        <v>736</v>
      </c>
      <c r="E13" s="15">
        <v>0.15276048152760482</v>
      </c>
      <c r="F13" s="14">
        <v>717</v>
      </c>
      <c r="G13" s="15">
        <v>0.14934388669027285</v>
      </c>
      <c r="H13" s="16">
        <v>2.6499302649930279E-2</v>
      </c>
      <c r="I13" s="34">
        <v>-1</v>
      </c>
      <c r="J13" s="14">
        <v>771</v>
      </c>
      <c r="K13" s="16">
        <v>-4.5395590142671804E-2</v>
      </c>
      <c r="L13" s="34">
        <v>0</v>
      </c>
      <c r="M13" s="78"/>
      <c r="O13" s="12">
        <v>3</v>
      </c>
      <c r="P13" s="13" t="s">
        <v>14</v>
      </c>
      <c r="Q13" s="14">
        <v>6539</v>
      </c>
      <c r="R13" s="15">
        <v>0.15046365539934192</v>
      </c>
      <c r="S13" s="14">
        <v>8933</v>
      </c>
      <c r="T13" s="15">
        <v>0.21027234423181038</v>
      </c>
      <c r="U13" s="16">
        <v>-0.26799507444307624</v>
      </c>
      <c r="V13" s="34">
        <v>-2</v>
      </c>
    </row>
    <row r="14" spans="2:22" ht="14.4" customHeight="1" thickBot="1">
      <c r="B14" s="17">
        <v>4</v>
      </c>
      <c r="C14" s="18" t="s">
        <v>20</v>
      </c>
      <c r="D14" s="19">
        <v>617</v>
      </c>
      <c r="E14" s="20">
        <v>0.12806143628061437</v>
      </c>
      <c r="F14" s="19">
        <v>429</v>
      </c>
      <c r="G14" s="20">
        <v>8.9356384086648616E-2</v>
      </c>
      <c r="H14" s="21">
        <v>0.43822843822843827</v>
      </c>
      <c r="I14" s="35">
        <v>2</v>
      </c>
      <c r="J14" s="19">
        <v>629</v>
      </c>
      <c r="K14" s="21">
        <v>-1.9077901430842648E-2</v>
      </c>
      <c r="L14" s="35">
        <v>0</v>
      </c>
      <c r="M14" s="78"/>
      <c r="O14" s="17">
        <v>4</v>
      </c>
      <c r="P14" s="18" t="s">
        <v>20</v>
      </c>
      <c r="Q14" s="19">
        <v>4770</v>
      </c>
      <c r="R14" s="20">
        <v>0.10975862307002002</v>
      </c>
      <c r="S14" s="19">
        <v>3948</v>
      </c>
      <c r="T14" s="20">
        <v>9.293129016312407E-2</v>
      </c>
      <c r="U14" s="21">
        <v>0.20820668693009114</v>
      </c>
      <c r="V14" s="35">
        <v>1</v>
      </c>
    </row>
    <row r="15" spans="2:22" ht="14.4" customHeight="1" thickBot="1">
      <c r="B15" s="12">
        <v>5</v>
      </c>
      <c r="C15" s="13" t="s">
        <v>16</v>
      </c>
      <c r="D15" s="14">
        <v>471</v>
      </c>
      <c r="E15" s="15">
        <v>9.7758405977584062E-2</v>
      </c>
      <c r="F15" s="14">
        <v>526</v>
      </c>
      <c r="G15" s="15">
        <v>0.10956050822745261</v>
      </c>
      <c r="H15" s="16">
        <v>-0.1045627376425855</v>
      </c>
      <c r="I15" s="34">
        <v>-2</v>
      </c>
      <c r="J15" s="14">
        <v>580</v>
      </c>
      <c r="K15" s="16">
        <v>-0.18793103448275861</v>
      </c>
      <c r="L15" s="34">
        <v>0</v>
      </c>
      <c r="M15" s="78"/>
      <c r="O15" s="12">
        <v>5</v>
      </c>
      <c r="P15" s="13" t="s">
        <v>16</v>
      </c>
      <c r="Q15" s="14">
        <v>4390</v>
      </c>
      <c r="R15" s="15">
        <v>0.10101474953404359</v>
      </c>
      <c r="S15" s="14">
        <v>4622</v>
      </c>
      <c r="T15" s="15">
        <v>0.10879645976037473</v>
      </c>
      <c r="U15" s="16">
        <v>-5.0194720900043288E-2</v>
      </c>
      <c r="V15" s="34">
        <v>-2</v>
      </c>
    </row>
    <row r="16" spans="2:22" ht="14.4" customHeight="1" thickBot="1">
      <c r="B16" s="17">
        <v>6</v>
      </c>
      <c r="C16" s="18" t="s">
        <v>12</v>
      </c>
      <c r="D16" s="19">
        <v>382</v>
      </c>
      <c r="E16" s="20">
        <v>7.9286010792860101E-2</v>
      </c>
      <c r="F16" s="19">
        <v>437</v>
      </c>
      <c r="G16" s="20">
        <v>9.1022703603415953E-2</v>
      </c>
      <c r="H16" s="21">
        <v>-0.12585812356979409</v>
      </c>
      <c r="I16" s="35">
        <v>-1</v>
      </c>
      <c r="J16" s="19">
        <v>466</v>
      </c>
      <c r="K16" s="21">
        <v>-0.18025751072961371</v>
      </c>
      <c r="L16" s="35">
        <v>0</v>
      </c>
      <c r="M16" s="78"/>
      <c r="O16" s="17">
        <v>6</v>
      </c>
      <c r="P16" s="18" t="s">
        <v>12</v>
      </c>
      <c r="Q16" s="19">
        <v>3335</v>
      </c>
      <c r="R16" s="20">
        <v>7.6738995374951102E-2</v>
      </c>
      <c r="S16" s="19">
        <v>3808</v>
      </c>
      <c r="T16" s="20">
        <v>8.9635854341736695E-2</v>
      </c>
      <c r="U16" s="21">
        <v>-0.12421218487394958</v>
      </c>
      <c r="V16" s="35">
        <v>0</v>
      </c>
    </row>
    <row r="17" spans="2:22" ht="14.4" customHeight="1" thickBot="1">
      <c r="B17" s="12">
        <v>7</v>
      </c>
      <c r="C17" s="13" t="s">
        <v>15</v>
      </c>
      <c r="D17" s="14">
        <v>222</v>
      </c>
      <c r="E17" s="15">
        <v>4.6077210460772101E-2</v>
      </c>
      <c r="F17" s="14">
        <v>344</v>
      </c>
      <c r="G17" s="15">
        <v>7.1651739220995631E-2</v>
      </c>
      <c r="H17" s="16">
        <v>-0.35465116279069764</v>
      </c>
      <c r="I17" s="34">
        <v>0</v>
      </c>
      <c r="J17" s="14">
        <v>241</v>
      </c>
      <c r="K17" s="16">
        <v>-7.8838174273858974E-2</v>
      </c>
      <c r="L17" s="34">
        <v>0</v>
      </c>
      <c r="M17" s="78"/>
      <c r="O17" s="12">
        <v>7</v>
      </c>
      <c r="P17" s="13" t="s">
        <v>15</v>
      </c>
      <c r="Q17" s="14">
        <v>2598</v>
      </c>
      <c r="R17" s="15">
        <v>5.9780482753859963E-2</v>
      </c>
      <c r="S17" s="14">
        <v>3595</v>
      </c>
      <c r="T17" s="15">
        <v>8.4622084127768754E-2</v>
      </c>
      <c r="U17" s="16">
        <v>-0.27732962447844223</v>
      </c>
      <c r="V17" s="34">
        <v>0</v>
      </c>
    </row>
    <row r="18" spans="2:22" ht="14.4" customHeight="1" thickBot="1">
      <c r="B18" s="17">
        <v>8</v>
      </c>
      <c r="C18" s="18" t="s">
        <v>21</v>
      </c>
      <c r="D18" s="19">
        <v>195</v>
      </c>
      <c r="E18" s="20">
        <v>4.0473225404732256E-2</v>
      </c>
      <c r="F18" s="19">
        <v>218</v>
      </c>
      <c r="G18" s="20">
        <v>4.5407206831910019E-2</v>
      </c>
      <c r="H18" s="21">
        <v>-0.10550458715596334</v>
      </c>
      <c r="I18" s="35">
        <v>0</v>
      </c>
      <c r="J18" s="19">
        <v>229</v>
      </c>
      <c r="K18" s="21">
        <v>-0.14847161572052403</v>
      </c>
      <c r="L18" s="35">
        <v>0</v>
      </c>
      <c r="M18" s="78"/>
      <c r="O18" s="17">
        <v>8</v>
      </c>
      <c r="P18" s="18" t="s">
        <v>21</v>
      </c>
      <c r="Q18" s="19">
        <v>1990</v>
      </c>
      <c r="R18" s="20">
        <v>4.5790285096297657E-2</v>
      </c>
      <c r="S18" s="19">
        <v>1829</v>
      </c>
      <c r="T18" s="20">
        <v>4.3052515123696539E-2</v>
      </c>
      <c r="U18" s="21">
        <v>8.8026243849097963E-2</v>
      </c>
      <c r="V18" s="35">
        <v>0</v>
      </c>
    </row>
    <row r="19" spans="2:22" ht="14.4" customHeight="1" thickBot="1">
      <c r="B19" s="12">
        <v>9</v>
      </c>
      <c r="C19" s="13" t="s">
        <v>18</v>
      </c>
      <c r="D19" s="14">
        <v>133</v>
      </c>
      <c r="E19" s="15">
        <v>2.7604815276048154E-2</v>
      </c>
      <c r="F19" s="14">
        <v>154</v>
      </c>
      <c r="G19" s="15">
        <v>3.2076650697771297E-2</v>
      </c>
      <c r="H19" s="16">
        <v>-0.13636363636363635</v>
      </c>
      <c r="I19" s="34">
        <v>1</v>
      </c>
      <c r="J19" s="14">
        <v>147</v>
      </c>
      <c r="K19" s="16">
        <v>-9.5238095238095233E-2</v>
      </c>
      <c r="L19" s="34">
        <v>0</v>
      </c>
      <c r="M19" s="78"/>
      <c r="O19" s="12">
        <v>9</v>
      </c>
      <c r="P19" s="13" t="s">
        <v>18</v>
      </c>
      <c r="Q19" s="14">
        <v>1306</v>
      </c>
      <c r="R19" s="15">
        <v>3.0051312731540072E-2</v>
      </c>
      <c r="S19" s="14">
        <v>1224</v>
      </c>
      <c r="T19" s="15">
        <v>2.8811524609843937E-2</v>
      </c>
      <c r="U19" s="16">
        <v>6.6993464052287566E-2</v>
      </c>
      <c r="V19" s="34">
        <v>0</v>
      </c>
    </row>
    <row r="20" spans="2:22" ht="14.4" customHeight="1" thickBot="1">
      <c r="B20" s="17">
        <v>10</v>
      </c>
      <c r="C20" s="18" t="s">
        <v>17</v>
      </c>
      <c r="D20" s="19">
        <v>132</v>
      </c>
      <c r="E20" s="20">
        <v>2.7397260273972601E-2</v>
      </c>
      <c r="F20" s="19">
        <v>183</v>
      </c>
      <c r="G20" s="20">
        <v>3.8117058946052905E-2</v>
      </c>
      <c r="H20" s="21">
        <v>-0.27868852459016391</v>
      </c>
      <c r="I20" s="35">
        <v>-1</v>
      </c>
      <c r="J20" s="19">
        <v>134</v>
      </c>
      <c r="K20" s="21">
        <v>-1.4925373134328401E-2</v>
      </c>
      <c r="L20" s="35">
        <v>0</v>
      </c>
      <c r="M20" s="78"/>
      <c r="O20" s="17">
        <v>10</v>
      </c>
      <c r="P20" s="18" t="s">
        <v>17</v>
      </c>
      <c r="Q20" s="19">
        <v>1156</v>
      </c>
      <c r="R20" s="20">
        <v>2.6599783704180952E-2</v>
      </c>
      <c r="S20" s="19">
        <v>1041</v>
      </c>
      <c r="T20" s="20">
        <v>2.4503919214744721E-2</v>
      </c>
      <c r="U20" s="21">
        <v>0.11047070124879932</v>
      </c>
      <c r="V20" s="35">
        <v>0</v>
      </c>
    </row>
    <row r="21" spans="2:22" ht="14.4" customHeight="1" thickBot="1">
      <c r="B21" s="12">
        <v>11</v>
      </c>
      <c r="C21" s="13" t="s">
        <v>4</v>
      </c>
      <c r="D21" s="14">
        <v>41</v>
      </c>
      <c r="E21" s="15">
        <v>8.5097550850975513E-3</v>
      </c>
      <c r="F21" s="14">
        <v>73</v>
      </c>
      <c r="G21" s="15">
        <v>1.5205165590501979E-2</v>
      </c>
      <c r="H21" s="16">
        <v>-0.43835616438356162</v>
      </c>
      <c r="I21" s="34">
        <v>0</v>
      </c>
      <c r="J21" s="14">
        <v>121</v>
      </c>
      <c r="K21" s="16">
        <v>-0.66115702479338845</v>
      </c>
      <c r="L21" s="34">
        <v>0</v>
      </c>
      <c r="M21" s="78"/>
      <c r="O21" s="12">
        <v>11</v>
      </c>
      <c r="P21" s="13" t="s">
        <v>4</v>
      </c>
      <c r="Q21" s="14">
        <v>712</v>
      </c>
      <c r="R21" s="15">
        <v>1.6383257783197956E-2</v>
      </c>
      <c r="S21" s="14">
        <v>538</v>
      </c>
      <c r="T21" s="15">
        <v>1.2663889085045782E-2</v>
      </c>
      <c r="U21" s="16">
        <v>0.32342007434944242</v>
      </c>
      <c r="V21" s="34">
        <v>1</v>
      </c>
    </row>
    <row r="22" spans="2:22" ht="14.4" customHeight="1" thickBot="1">
      <c r="B22" s="17">
        <v>12</v>
      </c>
      <c r="C22" s="18" t="s">
        <v>72</v>
      </c>
      <c r="D22" s="19">
        <v>40</v>
      </c>
      <c r="E22" s="20">
        <v>8.3022000830220016E-3</v>
      </c>
      <c r="F22" s="19">
        <v>40</v>
      </c>
      <c r="G22" s="20">
        <v>8.3315975838367008E-3</v>
      </c>
      <c r="H22" s="21">
        <v>0</v>
      </c>
      <c r="I22" s="35">
        <v>0</v>
      </c>
      <c r="J22" s="19">
        <v>47</v>
      </c>
      <c r="K22" s="21">
        <v>-0.14893617021276595</v>
      </c>
      <c r="L22" s="35">
        <v>0</v>
      </c>
      <c r="M22" s="78"/>
      <c r="O22" s="17">
        <v>12</v>
      </c>
      <c r="P22" s="18" t="s">
        <v>72</v>
      </c>
      <c r="Q22" s="19">
        <v>284</v>
      </c>
      <c r="R22" s="20">
        <v>6.5348949584666007E-3</v>
      </c>
      <c r="S22" s="19">
        <v>386</v>
      </c>
      <c r="T22" s="20">
        <v>9.0859873361109154E-3</v>
      </c>
      <c r="U22" s="21">
        <v>-0.26424870466321249</v>
      </c>
      <c r="V22" s="35">
        <v>1</v>
      </c>
    </row>
    <row r="23" spans="2:22" ht="14.4" customHeight="1" thickBot="1">
      <c r="B23" s="12">
        <v>13</v>
      </c>
      <c r="C23" s="13" t="s">
        <v>92</v>
      </c>
      <c r="D23" s="14">
        <v>30</v>
      </c>
      <c r="E23" s="15">
        <v>6.2266500622665004E-3</v>
      </c>
      <c r="F23" s="14">
        <v>6</v>
      </c>
      <c r="G23" s="15">
        <v>1.2497396375755051E-3</v>
      </c>
      <c r="H23" s="16">
        <v>4</v>
      </c>
      <c r="I23" s="34">
        <v>7</v>
      </c>
      <c r="J23" s="14">
        <v>30</v>
      </c>
      <c r="K23" s="16">
        <v>0</v>
      </c>
      <c r="L23" s="34">
        <v>0</v>
      </c>
      <c r="M23" s="78"/>
      <c r="O23" s="12">
        <v>13</v>
      </c>
      <c r="P23" s="13" t="s">
        <v>80</v>
      </c>
      <c r="Q23" s="14">
        <v>176</v>
      </c>
      <c r="R23" s="15">
        <v>4.0497940587680345E-3</v>
      </c>
      <c r="S23" s="14">
        <v>244</v>
      </c>
      <c r="T23" s="15">
        <v>5.7434738601322881E-3</v>
      </c>
      <c r="U23" s="16">
        <v>-0.27868852459016391</v>
      </c>
      <c r="V23" s="34">
        <v>1</v>
      </c>
    </row>
    <row r="24" spans="2:22" ht="14.4" customHeight="1" thickBot="1">
      <c r="B24" s="17">
        <v>14</v>
      </c>
      <c r="C24" s="18" t="s">
        <v>96</v>
      </c>
      <c r="D24" s="19">
        <v>14</v>
      </c>
      <c r="E24" s="20">
        <v>2.9057700290577005E-3</v>
      </c>
      <c r="F24" s="19">
        <v>6</v>
      </c>
      <c r="G24" s="20">
        <v>1.2497396375755051E-3</v>
      </c>
      <c r="H24" s="21">
        <v>1.3333333333333335</v>
      </c>
      <c r="I24" s="35">
        <v>6</v>
      </c>
      <c r="J24" s="19">
        <v>23</v>
      </c>
      <c r="K24" s="21">
        <v>-0.39130434782608692</v>
      </c>
      <c r="L24" s="35">
        <v>1</v>
      </c>
      <c r="M24" s="78"/>
      <c r="O24" s="17">
        <v>14</v>
      </c>
      <c r="P24" s="18" t="s">
        <v>92</v>
      </c>
      <c r="Q24" s="19">
        <v>170</v>
      </c>
      <c r="R24" s="20">
        <v>3.9117328976736691E-3</v>
      </c>
      <c r="S24" s="19">
        <v>43</v>
      </c>
      <c r="T24" s="20">
        <v>1.0121695737118376E-3</v>
      </c>
      <c r="U24" s="21">
        <v>2.9534883720930232</v>
      </c>
      <c r="V24" s="35">
        <v>8</v>
      </c>
    </row>
    <row r="25" spans="2:22" ht="14.4" customHeight="1" thickBot="1">
      <c r="B25" s="12"/>
      <c r="C25" s="13" t="s">
        <v>89</v>
      </c>
      <c r="D25" s="14">
        <v>14</v>
      </c>
      <c r="E25" s="15">
        <v>2.9057700290577005E-3</v>
      </c>
      <c r="F25" s="14">
        <v>5</v>
      </c>
      <c r="G25" s="15">
        <v>1.0414496979795876E-3</v>
      </c>
      <c r="H25" s="16">
        <v>1.7999999999999998</v>
      </c>
      <c r="I25" s="34">
        <v>9</v>
      </c>
      <c r="J25" s="14">
        <v>20</v>
      </c>
      <c r="K25" s="16">
        <v>-0.30000000000000004</v>
      </c>
      <c r="L25" s="34">
        <v>4</v>
      </c>
      <c r="M25" s="78"/>
      <c r="O25" s="12">
        <v>15</v>
      </c>
      <c r="P25" s="13" t="s">
        <v>89</v>
      </c>
      <c r="Q25" s="14">
        <v>160</v>
      </c>
      <c r="R25" s="15">
        <v>3.6816309625163947E-3</v>
      </c>
      <c r="S25" s="14">
        <v>118</v>
      </c>
      <c r="T25" s="15">
        <v>2.7775816208836478E-3</v>
      </c>
      <c r="U25" s="16">
        <v>0.35593220338983045</v>
      </c>
      <c r="V25" s="34">
        <v>0</v>
      </c>
    </row>
    <row r="26" spans="2:22" ht="15" thickBot="1">
      <c r="B26" s="107" t="s">
        <v>84</v>
      </c>
      <c r="C26" s="108"/>
      <c r="D26" s="23">
        <f>SUM(D12:D25)</f>
        <v>3770</v>
      </c>
      <c r="E26" s="24">
        <f>D26/D28</f>
        <v>0.78248235782482356</v>
      </c>
      <c r="F26" s="23">
        <f>SUM(F12:F25)</f>
        <v>4123</v>
      </c>
      <c r="G26" s="24">
        <f>F26/F28</f>
        <v>0.85877942095396798</v>
      </c>
      <c r="H26" s="25">
        <f>D26/F26-1</f>
        <v>-8.5617268978898875E-2</v>
      </c>
      <c r="I26" s="36"/>
      <c r="J26" s="23">
        <f>SUM(J12:J25)</f>
        <v>4328</v>
      </c>
      <c r="K26" s="24">
        <f>E26/J26-1</f>
        <v>-0.99981920463081686</v>
      </c>
      <c r="L26" s="23"/>
      <c r="M26" s="78"/>
      <c r="O26" s="107" t="s">
        <v>84</v>
      </c>
      <c r="P26" s="108"/>
      <c r="Q26" s="23">
        <f>SUM(Q12:Q25)</f>
        <v>34628</v>
      </c>
      <c r="R26" s="24">
        <f>Q26/Q28</f>
        <v>0.79679698106261077</v>
      </c>
      <c r="S26" s="23">
        <f>SUM(S12:S25)</f>
        <v>36259</v>
      </c>
      <c r="T26" s="24">
        <f>S26/S28</f>
        <v>0.85349433891203541</v>
      </c>
      <c r="U26" s="25">
        <f>Q26/S26-1</f>
        <v>-4.4981935519457283E-2</v>
      </c>
      <c r="V26" s="36"/>
    </row>
    <row r="27" spans="2:22" ht="15" thickBot="1">
      <c r="B27" s="107" t="s">
        <v>38</v>
      </c>
      <c r="C27" s="108"/>
      <c r="D27" s="23">
        <f>D28-SUM(D12:D25)</f>
        <v>1048</v>
      </c>
      <c r="E27" s="24">
        <f>D27/D28</f>
        <v>0.21751764217517641</v>
      </c>
      <c r="F27" s="23">
        <f>F28-SUM(F12:F25)</f>
        <v>678</v>
      </c>
      <c r="G27" s="24">
        <f>F27/F28</f>
        <v>0.14122057904603208</v>
      </c>
      <c r="H27" s="25">
        <f>D27/F27-1</f>
        <v>0.54572271386430682</v>
      </c>
      <c r="I27" s="36"/>
      <c r="J27" s="23">
        <f>J28-SUM(J12:J25)</f>
        <v>1245</v>
      </c>
      <c r="K27" s="24">
        <f>E27/J27-1</f>
        <v>-0.99982528703439744</v>
      </c>
      <c r="L27" s="23"/>
      <c r="M27" s="78"/>
      <c r="O27" s="107" t="s">
        <v>38</v>
      </c>
      <c r="P27" s="108"/>
      <c r="Q27" s="23">
        <f>Q28-SUM(Q12:Q25)</f>
        <v>8831</v>
      </c>
      <c r="R27" s="24">
        <f>Q27/Q28</f>
        <v>0.20320301893738926</v>
      </c>
      <c r="S27" s="23">
        <f>S28-SUM(S12:S25)</f>
        <v>6224</v>
      </c>
      <c r="T27" s="24">
        <f>S27/S28</f>
        <v>0.14650566108796459</v>
      </c>
      <c r="U27" s="25">
        <f>Q27/S27-1</f>
        <v>0.41886246786632397</v>
      </c>
      <c r="V27" s="37"/>
    </row>
    <row r="28" spans="2:22" ht="15" thickBot="1">
      <c r="B28" s="105" t="s">
        <v>62</v>
      </c>
      <c r="C28" s="106"/>
      <c r="D28" s="26">
        <v>4818</v>
      </c>
      <c r="E28" s="27">
        <v>1</v>
      </c>
      <c r="F28" s="26">
        <v>4801</v>
      </c>
      <c r="G28" s="27">
        <v>1</v>
      </c>
      <c r="H28" s="28">
        <v>3.5409289731305194E-3</v>
      </c>
      <c r="I28" s="39"/>
      <c r="J28" s="26">
        <v>5573</v>
      </c>
      <c r="K28" s="28">
        <v>-0.1354746097254621</v>
      </c>
      <c r="L28" s="26"/>
      <c r="M28" s="78"/>
      <c r="N28" s="33"/>
      <c r="O28" s="105" t="s">
        <v>62</v>
      </c>
      <c r="P28" s="106"/>
      <c r="Q28" s="26">
        <v>43459</v>
      </c>
      <c r="R28" s="27">
        <v>1</v>
      </c>
      <c r="S28" s="26">
        <v>42483</v>
      </c>
      <c r="T28" s="27">
        <v>1</v>
      </c>
      <c r="U28" s="28">
        <v>2.2973895440529191E-2</v>
      </c>
      <c r="V28" s="39"/>
    </row>
    <row r="29" spans="2:22" ht="14.4">
      <c r="B29" s="40" t="s">
        <v>67</v>
      </c>
      <c r="M29" s="78"/>
      <c r="O29" s="40" t="s">
        <v>67</v>
      </c>
    </row>
    <row r="30" spans="2:22" ht="14.4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96" t="s">
        <v>115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29"/>
      <c r="O33" s="96" t="s">
        <v>90</v>
      </c>
      <c r="P33" s="96"/>
      <c r="Q33" s="96"/>
      <c r="R33" s="96"/>
      <c r="S33" s="96"/>
      <c r="T33" s="96"/>
      <c r="U33" s="96"/>
      <c r="V33" s="96"/>
    </row>
    <row r="34" spans="2:22" ht="15" customHeight="1">
      <c r="B34" s="97" t="s">
        <v>116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29"/>
      <c r="O34" s="97" t="s">
        <v>91</v>
      </c>
      <c r="P34" s="97"/>
      <c r="Q34" s="97"/>
      <c r="R34" s="97"/>
      <c r="S34" s="97"/>
      <c r="T34" s="97"/>
      <c r="U34" s="97"/>
      <c r="V34" s="97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19" t="s">
        <v>0</v>
      </c>
      <c r="C36" s="121" t="s">
        <v>55</v>
      </c>
      <c r="D36" s="123" t="s">
        <v>101</v>
      </c>
      <c r="E36" s="101"/>
      <c r="F36" s="101"/>
      <c r="G36" s="101"/>
      <c r="H36" s="101"/>
      <c r="I36" s="102"/>
      <c r="J36" s="123" t="s">
        <v>94</v>
      </c>
      <c r="K36" s="101"/>
      <c r="L36" s="102"/>
      <c r="O36" s="119" t="s">
        <v>0</v>
      </c>
      <c r="P36" s="121" t="s">
        <v>55</v>
      </c>
      <c r="Q36" s="123" t="s">
        <v>109</v>
      </c>
      <c r="R36" s="101"/>
      <c r="S36" s="101"/>
      <c r="T36" s="101"/>
      <c r="U36" s="101"/>
      <c r="V36" s="102"/>
    </row>
    <row r="37" spans="2:22" ht="15" customHeight="1" thickBot="1">
      <c r="B37" s="120"/>
      <c r="C37" s="122"/>
      <c r="D37" s="103" t="s">
        <v>103</v>
      </c>
      <c r="E37" s="99"/>
      <c r="F37" s="99"/>
      <c r="G37" s="99"/>
      <c r="H37" s="99"/>
      <c r="I37" s="100"/>
      <c r="J37" s="103" t="s">
        <v>95</v>
      </c>
      <c r="K37" s="99"/>
      <c r="L37" s="100"/>
      <c r="O37" s="120"/>
      <c r="P37" s="122"/>
      <c r="Q37" s="103" t="s">
        <v>110</v>
      </c>
      <c r="R37" s="99"/>
      <c r="S37" s="99"/>
      <c r="T37" s="99"/>
      <c r="U37" s="99"/>
      <c r="V37" s="100"/>
    </row>
    <row r="38" spans="2:22" ht="15" customHeight="1">
      <c r="B38" s="120"/>
      <c r="C38" s="122"/>
      <c r="D38" s="92">
        <v>2025</v>
      </c>
      <c r="E38" s="93"/>
      <c r="F38" s="92">
        <v>2024</v>
      </c>
      <c r="G38" s="93"/>
      <c r="H38" s="109" t="s">
        <v>31</v>
      </c>
      <c r="I38" s="109" t="s">
        <v>56</v>
      </c>
      <c r="J38" s="109">
        <v>2025</v>
      </c>
      <c r="K38" s="109" t="s">
        <v>111</v>
      </c>
      <c r="L38" s="128" t="s">
        <v>112</v>
      </c>
      <c r="O38" s="120"/>
      <c r="P38" s="122"/>
      <c r="Q38" s="92">
        <v>2024</v>
      </c>
      <c r="R38" s="93"/>
      <c r="S38" s="92">
        <v>2023</v>
      </c>
      <c r="T38" s="93"/>
      <c r="U38" s="109" t="s">
        <v>31</v>
      </c>
      <c r="V38" s="128" t="s">
        <v>74</v>
      </c>
    </row>
    <row r="39" spans="2:22" ht="14.4" customHeight="1" thickBot="1">
      <c r="B39" s="111" t="s">
        <v>32</v>
      </c>
      <c r="C39" s="113" t="s">
        <v>55</v>
      </c>
      <c r="D39" s="94"/>
      <c r="E39" s="95"/>
      <c r="F39" s="94"/>
      <c r="G39" s="95"/>
      <c r="H39" s="110"/>
      <c r="I39" s="110"/>
      <c r="J39" s="110"/>
      <c r="K39" s="110"/>
      <c r="L39" s="129"/>
      <c r="O39" s="111" t="s">
        <v>32</v>
      </c>
      <c r="P39" s="113" t="s">
        <v>55</v>
      </c>
      <c r="Q39" s="94"/>
      <c r="R39" s="95"/>
      <c r="S39" s="94"/>
      <c r="T39" s="95"/>
      <c r="U39" s="110"/>
      <c r="V39" s="129"/>
    </row>
    <row r="40" spans="2:22" ht="15" customHeight="1">
      <c r="B40" s="111"/>
      <c r="C40" s="113"/>
      <c r="D40" s="6" t="s">
        <v>34</v>
      </c>
      <c r="E40" s="7" t="s">
        <v>2</v>
      </c>
      <c r="F40" s="6" t="s">
        <v>34</v>
      </c>
      <c r="G40" s="7" t="s">
        <v>2</v>
      </c>
      <c r="H40" s="115" t="s">
        <v>35</v>
      </c>
      <c r="I40" s="115" t="s">
        <v>57</v>
      </c>
      <c r="J40" s="115" t="s">
        <v>34</v>
      </c>
      <c r="K40" s="115" t="s">
        <v>113</v>
      </c>
      <c r="L40" s="126" t="s">
        <v>114</v>
      </c>
      <c r="O40" s="111"/>
      <c r="P40" s="113"/>
      <c r="Q40" s="6" t="s">
        <v>34</v>
      </c>
      <c r="R40" s="7" t="s">
        <v>2</v>
      </c>
      <c r="S40" s="6" t="s">
        <v>34</v>
      </c>
      <c r="T40" s="7" t="s">
        <v>2</v>
      </c>
      <c r="U40" s="115" t="s">
        <v>35</v>
      </c>
      <c r="V40" s="126" t="s">
        <v>75</v>
      </c>
    </row>
    <row r="41" spans="2:22" ht="14.25" customHeight="1" thickBot="1">
      <c r="B41" s="112"/>
      <c r="C41" s="114"/>
      <c r="D41" s="9" t="s">
        <v>36</v>
      </c>
      <c r="E41" s="10" t="s">
        <v>37</v>
      </c>
      <c r="F41" s="9" t="s">
        <v>36</v>
      </c>
      <c r="G41" s="10" t="s">
        <v>37</v>
      </c>
      <c r="H41" s="116"/>
      <c r="I41" s="116"/>
      <c r="J41" s="116" t="s">
        <v>36</v>
      </c>
      <c r="K41" s="116"/>
      <c r="L41" s="127"/>
      <c r="O41" s="112"/>
      <c r="P41" s="114"/>
      <c r="Q41" s="9" t="s">
        <v>36</v>
      </c>
      <c r="R41" s="10" t="s">
        <v>37</v>
      </c>
      <c r="S41" s="9" t="s">
        <v>36</v>
      </c>
      <c r="T41" s="10" t="s">
        <v>37</v>
      </c>
      <c r="U41" s="116"/>
      <c r="V41" s="127"/>
    </row>
    <row r="42" spans="2:22" ht="14.4" thickBot="1">
      <c r="B42" s="12">
        <v>1</v>
      </c>
      <c r="C42" s="13" t="s">
        <v>58</v>
      </c>
      <c r="D42" s="14">
        <v>530</v>
      </c>
      <c r="E42" s="15">
        <v>0.11000415110004151</v>
      </c>
      <c r="F42" s="14">
        <v>725</v>
      </c>
      <c r="G42" s="15">
        <v>0.1510102062070402</v>
      </c>
      <c r="H42" s="16">
        <v>-0.26896551724137929</v>
      </c>
      <c r="I42" s="34">
        <v>0</v>
      </c>
      <c r="J42" s="14">
        <v>638</v>
      </c>
      <c r="K42" s="16">
        <v>-0.16927899686520376</v>
      </c>
      <c r="L42" s="34">
        <v>0</v>
      </c>
      <c r="O42" s="12">
        <v>1</v>
      </c>
      <c r="P42" s="13" t="s">
        <v>58</v>
      </c>
      <c r="Q42" s="14">
        <v>4445</v>
      </c>
      <c r="R42" s="15">
        <v>0.10228031017740859</v>
      </c>
      <c r="S42" s="14">
        <v>6266</v>
      </c>
      <c r="T42" s="15">
        <v>0.14749429183438081</v>
      </c>
      <c r="U42" s="16">
        <v>-0.29061602298116818</v>
      </c>
      <c r="V42" s="34">
        <v>0</v>
      </c>
    </row>
    <row r="43" spans="2:22" ht="14.4" thickBot="1">
      <c r="B43" s="17">
        <v>2</v>
      </c>
      <c r="C43" s="18" t="s">
        <v>66</v>
      </c>
      <c r="D43" s="19">
        <v>415</v>
      </c>
      <c r="E43" s="20">
        <v>8.6135325861353265E-2</v>
      </c>
      <c r="F43" s="19">
        <v>314</v>
      </c>
      <c r="G43" s="20">
        <v>6.5403041033118101E-2</v>
      </c>
      <c r="H43" s="21">
        <v>0.32165605095541405</v>
      </c>
      <c r="I43" s="35">
        <v>3</v>
      </c>
      <c r="J43" s="19">
        <v>360</v>
      </c>
      <c r="K43" s="21">
        <v>0.15277777777777768</v>
      </c>
      <c r="L43" s="35">
        <v>2</v>
      </c>
      <c r="O43" s="17">
        <v>2</v>
      </c>
      <c r="P43" s="18" t="s">
        <v>76</v>
      </c>
      <c r="Q43" s="19">
        <v>3099</v>
      </c>
      <c r="R43" s="20">
        <v>7.1308589705239428E-2</v>
      </c>
      <c r="S43" s="19">
        <v>3221</v>
      </c>
      <c r="T43" s="20">
        <v>7.5818562719205326E-2</v>
      </c>
      <c r="U43" s="21">
        <v>-3.7876435889475313E-2</v>
      </c>
      <c r="V43" s="35">
        <v>1</v>
      </c>
    </row>
    <row r="44" spans="2:22" ht="14.4" thickBot="1">
      <c r="B44" s="12">
        <v>3</v>
      </c>
      <c r="C44" s="13" t="s">
        <v>76</v>
      </c>
      <c r="D44" s="14">
        <v>330</v>
      </c>
      <c r="E44" s="15">
        <v>6.8493150684931503E-2</v>
      </c>
      <c r="F44" s="14">
        <v>369</v>
      </c>
      <c r="G44" s="15">
        <v>7.685898771089357E-2</v>
      </c>
      <c r="H44" s="16">
        <v>-0.10569105691056913</v>
      </c>
      <c r="I44" s="34">
        <v>0</v>
      </c>
      <c r="J44" s="14">
        <v>410</v>
      </c>
      <c r="K44" s="16">
        <v>-0.19512195121951215</v>
      </c>
      <c r="L44" s="34">
        <v>-1</v>
      </c>
      <c r="O44" s="12">
        <v>3</v>
      </c>
      <c r="P44" s="13" t="s">
        <v>66</v>
      </c>
      <c r="Q44" s="14">
        <v>2894</v>
      </c>
      <c r="R44" s="15">
        <v>6.6591500034515291E-2</v>
      </c>
      <c r="S44" s="14">
        <v>2536</v>
      </c>
      <c r="T44" s="15">
        <v>5.9694466021702801E-2</v>
      </c>
      <c r="U44" s="16">
        <v>0.14116719242902209</v>
      </c>
      <c r="V44" s="34">
        <v>2</v>
      </c>
    </row>
    <row r="45" spans="2:22" ht="14.4" thickBot="1">
      <c r="B45" s="17">
        <v>4</v>
      </c>
      <c r="C45" s="18" t="s">
        <v>64</v>
      </c>
      <c r="D45" s="19">
        <v>304</v>
      </c>
      <c r="E45" s="20">
        <v>6.3096720630967204E-2</v>
      </c>
      <c r="F45" s="19">
        <v>374</v>
      </c>
      <c r="G45" s="20">
        <v>7.7900437408873147E-2</v>
      </c>
      <c r="H45" s="21">
        <v>-0.18716577540106949</v>
      </c>
      <c r="I45" s="35">
        <v>-2</v>
      </c>
      <c r="J45" s="19">
        <v>371</v>
      </c>
      <c r="K45" s="21">
        <v>-0.18059299191374667</v>
      </c>
      <c r="L45" s="35">
        <v>-1</v>
      </c>
      <c r="O45" s="17">
        <v>4</v>
      </c>
      <c r="P45" s="18" t="s">
        <v>60</v>
      </c>
      <c r="Q45" s="19">
        <v>2623</v>
      </c>
      <c r="R45" s="20">
        <v>6.0355737591753146E-2</v>
      </c>
      <c r="S45" s="19">
        <v>2257</v>
      </c>
      <c r="T45" s="20">
        <v>5.3127133206223663E-2</v>
      </c>
      <c r="U45" s="21">
        <v>0.16216216216216206</v>
      </c>
      <c r="V45" s="35">
        <v>2</v>
      </c>
    </row>
    <row r="46" spans="2:22" ht="14.4" thickBot="1">
      <c r="B46" s="12"/>
      <c r="C46" s="13" t="s">
        <v>60</v>
      </c>
      <c r="D46" s="14">
        <v>304</v>
      </c>
      <c r="E46" s="15">
        <v>6.3096720630967204E-2</v>
      </c>
      <c r="F46" s="14">
        <v>273</v>
      </c>
      <c r="G46" s="15">
        <v>5.6863153509685481E-2</v>
      </c>
      <c r="H46" s="16">
        <v>0.11355311355311359</v>
      </c>
      <c r="I46" s="34">
        <v>2</v>
      </c>
      <c r="J46" s="14">
        <v>268</v>
      </c>
      <c r="K46" s="16">
        <v>0.13432835820895517</v>
      </c>
      <c r="L46" s="34">
        <v>3</v>
      </c>
      <c r="O46" s="12">
        <v>5</v>
      </c>
      <c r="P46" s="13" t="s">
        <v>59</v>
      </c>
      <c r="Q46" s="14">
        <v>2598</v>
      </c>
      <c r="R46" s="15">
        <v>5.9780482753859963E-2</v>
      </c>
      <c r="S46" s="14">
        <v>3595</v>
      </c>
      <c r="T46" s="15">
        <v>8.4622084127768754E-2</v>
      </c>
      <c r="U46" s="16">
        <v>-0.27732962447844223</v>
      </c>
      <c r="V46" s="34">
        <v>-3</v>
      </c>
    </row>
    <row r="47" spans="2:22" ht="14.4" thickBot="1">
      <c r="B47" s="17">
        <v>6</v>
      </c>
      <c r="C47" s="18" t="s">
        <v>78</v>
      </c>
      <c r="D47" s="19">
        <v>296</v>
      </c>
      <c r="E47" s="20">
        <v>6.1436280614362807E-2</v>
      </c>
      <c r="F47" s="19">
        <v>242</v>
      </c>
      <c r="G47" s="20">
        <v>5.0406165382212043E-2</v>
      </c>
      <c r="H47" s="21">
        <v>0.22314049586776852</v>
      </c>
      <c r="I47" s="35">
        <v>1</v>
      </c>
      <c r="J47" s="19">
        <v>303</v>
      </c>
      <c r="K47" s="21">
        <v>-2.3102310231023049E-2</v>
      </c>
      <c r="L47" s="35">
        <v>-1</v>
      </c>
      <c r="O47" s="17">
        <v>6</v>
      </c>
      <c r="P47" s="18" t="s">
        <v>78</v>
      </c>
      <c r="Q47" s="19">
        <v>2546</v>
      </c>
      <c r="R47" s="20">
        <v>5.8583952691042135E-2</v>
      </c>
      <c r="S47" s="19">
        <v>1607</v>
      </c>
      <c r="T47" s="20">
        <v>3.7826895464067978E-2</v>
      </c>
      <c r="U47" s="21">
        <v>0.58431860609831987</v>
      </c>
      <c r="V47" s="35">
        <v>1</v>
      </c>
    </row>
    <row r="48" spans="2:22" ht="14.4" thickBot="1">
      <c r="B48" s="12">
        <v>7</v>
      </c>
      <c r="C48" s="13" t="s">
        <v>86</v>
      </c>
      <c r="D48" s="14">
        <v>222</v>
      </c>
      <c r="E48" s="15">
        <v>4.6077210460772101E-2</v>
      </c>
      <c r="F48" s="14">
        <v>7</v>
      </c>
      <c r="G48" s="15">
        <v>1.4580295771714226E-3</v>
      </c>
      <c r="H48" s="16">
        <v>30.714285714285715</v>
      </c>
      <c r="I48" s="34">
        <v>40</v>
      </c>
      <c r="J48" s="14">
        <v>233</v>
      </c>
      <c r="K48" s="16">
        <v>-4.7210300429184504E-2</v>
      </c>
      <c r="L48" s="34">
        <v>2</v>
      </c>
      <c r="O48" s="12">
        <v>7</v>
      </c>
      <c r="P48" s="13" t="s">
        <v>64</v>
      </c>
      <c r="Q48" s="14">
        <v>2530</v>
      </c>
      <c r="R48" s="15">
        <v>5.8215789594790492E-2</v>
      </c>
      <c r="S48" s="14">
        <v>3155</v>
      </c>
      <c r="T48" s="15">
        <v>7.426500011769413E-2</v>
      </c>
      <c r="U48" s="16">
        <v>-0.19809825673534076</v>
      </c>
      <c r="V48" s="34">
        <v>-3</v>
      </c>
    </row>
    <row r="49" spans="2:22" ht="14.4" thickBot="1">
      <c r="B49" s="17"/>
      <c r="C49" s="18" t="s">
        <v>59</v>
      </c>
      <c r="D49" s="19">
        <v>222</v>
      </c>
      <c r="E49" s="20">
        <v>4.6077210460772101E-2</v>
      </c>
      <c r="F49" s="19">
        <v>344</v>
      </c>
      <c r="G49" s="20">
        <v>7.1651739220995631E-2</v>
      </c>
      <c r="H49" s="21">
        <v>-0.35465116279069764</v>
      </c>
      <c r="I49" s="35">
        <v>-3</v>
      </c>
      <c r="J49" s="19">
        <v>241</v>
      </c>
      <c r="K49" s="21">
        <v>-7.8838174273858974E-2</v>
      </c>
      <c r="L49" s="35">
        <v>1</v>
      </c>
      <c r="O49" s="17">
        <v>8</v>
      </c>
      <c r="P49" s="18" t="s">
        <v>86</v>
      </c>
      <c r="Q49" s="19">
        <v>2019</v>
      </c>
      <c r="R49" s="20">
        <v>4.645758070825376E-2</v>
      </c>
      <c r="S49" s="19">
        <v>7</v>
      </c>
      <c r="T49" s="20">
        <v>1.6477179106936892E-4</v>
      </c>
      <c r="U49" s="21">
        <v>287.42857142857144</v>
      </c>
      <c r="V49" s="35">
        <v>71</v>
      </c>
    </row>
    <row r="50" spans="2:22" ht="14.4" thickBot="1">
      <c r="B50" s="12">
        <v>9</v>
      </c>
      <c r="C50" s="13" t="s">
        <v>77</v>
      </c>
      <c r="D50" s="14">
        <v>174</v>
      </c>
      <c r="E50" s="15">
        <v>3.6114570361145702E-2</v>
      </c>
      <c r="F50" s="14">
        <v>127</v>
      </c>
      <c r="G50" s="15">
        <v>2.6452822328681524E-2</v>
      </c>
      <c r="H50" s="16">
        <v>0.37007874015748032</v>
      </c>
      <c r="I50" s="34">
        <v>1</v>
      </c>
      <c r="J50" s="14">
        <v>201</v>
      </c>
      <c r="K50" s="16">
        <v>-0.13432835820895528</v>
      </c>
      <c r="L50" s="34">
        <v>1</v>
      </c>
      <c r="O50" s="12">
        <v>9</v>
      </c>
      <c r="P50" s="13" t="s">
        <v>85</v>
      </c>
      <c r="Q50" s="14">
        <v>1631</v>
      </c>
      <c r="R50" s="15">
        <v>3.7529625624151498E-2</v>
      </c>
      <c r="S50" s="14">
        <v>1049</v>
      </c>
      <c r="T50" s="15">
        <v>2.4692229833109716E-2</v>
      </c>
      <c r="U50" s="16">
        <v>0.55481410867492853</v>
      </c>
      <c r="V50" s="34">
        <v>3</v>
      </c>
    </row>
    <row r="51" spans="2:22" ht="14.4" thickBot="1">
      <c r="B51" s="17">
        <v>10</v>
      </c>
      <c r="C51" s="18" t="s">
        <v>93</v>
      </c>
      <c r="D51" s="19">
        <v>170</v>
      </c>
      <c r="E51" s="20">
        <v>3.5284350352843503E-2</v>
      </c>
      <c r="F51" s="19">
        <v>30</v>
      </c>
      <c r="G51" s="20">
        <v>6.2486981878775256E-3</v>
      </c>
      <c r="H51" s="21">
        <v>4.666666666666667</v>
      </c>
      <c r="I51" s="35">
        <v>21</v>
      </c>
      <c r="J51" s="19">
        <v>288</v>
      </c>
      <c r="K51" s="21">
        <v>-0.40972222222222221</v>
      </c>
      <c r="L51" s="35">
        <v>-4</v>
      </c>
      <c r="O51" s="17">
        <v>10</v>
      </c>
      <c r="P51" s="18" t="s">
        <v>77</v>
      </c>
      <c r="Q51" s="19">
        <v>1604</v>
      </c>
      <c r="R51" s="20">
        <v>3.6908350399226859E-2</v>
      </c>
      <c r="S51" s="19">
        <v>1296</v>
      </c>
      <c r="T51" s="20">
        <v>3.0506320175128877E-2</v>
      </c>
      <c r="U51" s="21">
        <v>0.23765432098765427</v>
      </c>
      <c r="V51" s="35">
        <v>-2</v>
      </c>
    </row>
    <row r="52" spans="2:22" ht="14.4" thickBot="1">
      <c r="B52" s="107" t="s">
        <v>61</v>
      </c>
      <c r="C52" s="108"/>
      <c r="D52" s="23">
        <f>SUM(D42:D51)</f>
        <v>2967</v>
      </c>
      <c r="E52" s="24">
        <f>D52/D54</f>
        <v>0.61581569115815693</v>
      </c>
      <c r="F52" s="23">
        <f>SUM(F42:F51)</f>
        <v>2805</v>
      </c>
      <c r="G52" s="24">
        <f>F52/F54</f>
        <v>0.58425328056654868</v>
      </c>
      <c r="H52" s="25">
        <f>D52/F52-1</f>
        <v>5.7754010695187263E-2</v>
      </c>
      <c r="I52" s="36"/>
      <c r="J52" s="23">
        <f>SUM(J42:J51)</f>
        <v>3313</v>
      </c>
      <c r="K52" s="24">
        <f>D52/J52-1</f>
        <v>-0.10443706610322967</v>
      </c>
      <c r="L52" s="23"/>
      <c r="O52" s="107" t="s">
        <v>61</v>
      </c>
      <c r="P52" s="108"/>
      <c r="Q52" s="23">
        <f>SUM(Q42:Q51)</f>
        <v>25989</v>
      </c>
      <c r="R52" s="24">
        <f>Q52/Q54</f>
        <v>0.59801191928024111</v>
      </c>
      <c r="S52" s="23">
        <f>SUM(S42:S51)</f>
        <v>24989</v>
      </c>
      <c r="T52" s="24">
        <f>S52/S54</f>
        <v>0.58821175529035141</v>
      </c>
      <c r="U52" s="25">
        <f>Q52/S52-1</f>
        <v>4.0017607747408812E-2</v>
      </c>
      <c r="V52" s="36"/>
    </row>
    <row r="53" spans="2:22" ht="14.4" thickBot="1">
      <c r="B53" s="107" t="s">
        <v>38</v>
      </c>
      <c r="C53" s="108"/>
      <c r="D53" s="23">
        <f>D54-D52</f>
        <v>1851</v>
      </c>
      <c r="E53" s="24">
        <f>D53/D54</f>
        <v>0.38418430884184307</v>
      </c>
      <c r="F53" s="23">
        <f>F54-F52</f>
        <v>1996</v>
      </c>
      <c r="G53" s="24">
        <f>F53/F54</f>
        <v>0.41574671943345137</v>
      </c>
      <c r="H53" s="25">
        <f>D53/F53-1</f>
        <v>-7.2645290581162314E-2</v>
      </c>
      <c r="I53" s="37"/>
      <c r="J53" s="23">
        <f>J54-SUM(J42:J51)</f>
        <v>2260</v>
      </c>
      <c r="K53" s="25">
        <f>D53/J53-1</f>
        <v>-0.18097345132743359</v>
      </c>
      <c r="L53" s="38"/>
      <c r="O53" s="107" t="s">
        <v>38</v>
      </c>
      <c r="P53" s="108"/>
      <c r="Q53" s="23">
        <f>Q54-Q52</f>
        <v>17470</v>
      </c>
      <c r="R53" s="24">
        <f>Q53/Q54</f>
        <v>0.40198808071975883</v>
      </c>
      <c r="S53" s="23">
        <f>S54-S52</f>
        <v>17494</v>
      </c>
      <c r="T53" s="24">
        <f>S53/S54</f>
        <v>0.41178824470964859</v>
      </c>
      <c r="U53" s="25">
        <f>Q53/S53-1</f>
        <v>-1.3718989367783596E-3</v>
      </c>
      <c r="V53" s="37"/>
    </row>
    <row r="54" spans="2:22" ht="14.4" thickBot="1">
      <c r="B54" s="105" t="s">
        <v>62</v>
      </c>
      <c r="C54" s="106"/>
      <c r="D54" s="26">
        <v>4818</v>
      </c>
      <c r="E54" s="27">
        <v>1</v>
      </c>
      <c r="F54" s="26">
        <v>4801</v>
      </c>
      <c r="G54" s="27">
        <v>1</v>
      </c>
      <c r="H54" s="28">
        <v>3.5409289731305194E-3</v>
      </c>
      <c r="I54" s="39"/>
      <c r="J54" s="26">
        <v>5573</v>
      </c>
      <c r="K54" s="28">
        <v>-0.1354746097254621</v>
      </c>
      <c r="L54" s="26"/>
      <c r="O54" s="105" t="s">
        <v>62</v>
      </c>
      <c r="P54" s="106"/>
      <c r="Q54" s="26">
        <v>43459</v>
      </c>
      <c r="R54" s="27">
        <v>1</v>
      </c>
      <c r="S54" s="26">
        <v>42483</v>
      </c>
      <c r="T54" s="27">
        <v>1</v>
      </c>
      <c r="U54" s="28">
        <v>2.2973895440529191E-2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0">
    <mergeCell ref="B2:L2"/>
    <mergeCell ref="O2:V2"/>
    <mergeCell ref="B3:L3"/>
    <mergeCell ref="O3:V3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L7:L8"/>
    <mergeCell ref="Q7:R8"/>
    <mergeCell ref="S7:T8"/>
    <mergeCell ref="U7:U8"/>
    <mergeCell ref="V7:V8"/>
    <mergeCell ref="O8:O10"/>
    <mergeCell ref="P8:P10"/>
    <mergeCell ref="U9:U10"/>
    <mergeCell ref="V9:V10"/>
    <mergeCell ref="B26:C26"/>
    <mergeCell ref="O26:P26"/>
    <mergeCell ref="B27:C27"/>
    <mergeCell ref="O27:P27"/>
    <mergeCell ref="H9:H10"/>
    <mergeCell ref="I9:I10"/>
    <mergeCell ref="J9:J10"/>
    <mergeCell ref="K9:K10"/>
    <mergeCell ref="L9:L10"/>
    <mergeCell ref="B28:C28"/>
    <mergeCell ref="O28:P28"/>
    <mergeCell ref="B33:L33"/>
    <mergeCell ref="O33:V33"/>
    <mergeCell ref="B34:L34"/>
    <mergeCell ref="O34:V34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D36:I36"/>
    <mergeCell ref="J36:L36"/>
    <mergeCell ref="O36:O38"/>
    <mergeCell ref="P36:P38"/>
    <mergeCell ref="L38:L39"/>
    <mergeCell ref="U40:U41"/>
    <mergeCell ref="V40:V41"/>
    <mergeCell ref="B52:C52"/>
    <mergeCell ref="O52:P52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I40:I41"/>
    <mergeCell ref="B36:B38"/>
    <mergeCell ref="C36:C38"/>
    <mergeCell ref="B53:C53"/>
    <mergeCell ref="O53:P53"/>
    <mergeCell ref="B54:C54"/>
    <mergeCell ref="O54:P54"/>
    <mergeCell ref="J40:J41"/>
    <mergeCell ref="K40:K41"/>
    <mergeCell ref="L40:L41"/>
  </mergeCells>
  <conditionalFormatting sqref="D11:H25 Q11:U25">
    <cfRule type="cellIs" dxfId="19" priority="3" operator="equal">
      <formula>0</formula>
    </cfRule>
  </conditionalFormatting>
  <conditionalFormatting sqref="D42:H51">
    <cfRule type="cellIs" dxfId="18" priority="17" operator="equal">
      <formula>0</formula>
    </cfRule>
  </conditionalFormatting>
  <conditionalFormatting sqref="I11:I25">
    <cfRule type="cellIs" dxfId="17" priority="5" operator="lessThan">
      <formula>0</formula>
    </cfRule>
  </conditionalFormatting>
  <conditionalFormatting sqref="I42:I51">
    <cfRule type="cellIs" dxfId="16" priority="18" operator="lessThan">
      <formula>0</formula>
    </cfRule>
    <cfRule type="cellIs" dxfId="15" priority="19" operator="equal">
      <formula>0</formula>
    </cfRule>
    <cfRule type="cellIs" dxfId="14" priority="20" operator="greaterThan">
      <formula>0</formula>
    </cfRule>
  </conditionalFormatting>
  <conditionalFormatting sqref="J11:K25">
    <cfRule type="cellIs" dxfId="13" priority="2" operator="equal">
      <formula>0</formula>
    </cfRule>
  </conditionalFormatting>
  <conditionalFormatting sqref="J42:K51">
    <cfRule type="cellIs" dxfId="12" priority="16" operator="equal">
      <formula>0</formula>
    </cfRule>
  </conditionalFormatting>
  <conditionalFormatting sqref="K53">
    <cfRule type="cellIs" dxfId="11" priority="11" operator="lessThan">
      <formula>0</formula>
    </cfRule>
  </conditionalFormatting>
  <conditionalFormatting sqref="K11:L25">
    <cfRule type="cellIs" dxfId="10" priority="1" operator="lessThan">
      <formula>0</formula>
    </cfRule>
  </conditionalFormatting>
  <conditionalFormatting sqref="K42:L51">
    <cfRule type="cellIs" dxfId="9" priority="13" operator="lessThan">
      <formula>0</formula>
    </cfRule>
  </conditionalFormatting>
  <conditionalFormatting sqref="L11:L25">
    <cfRule type="cellIs" dxfId="8" priority="4" operator="equal">
      <formula>0</formula>
    </cfRule>
  </conditionalFormatting>
  <conditionalFormatting sqref="L42:L51">
    <cfRule type="cellIs" dxfId="7" priority="14" operator="equal">
      <formula>0</formula>
    </cfRule>
    <cfRule type="cellIs" dxfId="6" priority="15" operator="greaterThan">
      <formula>0</formula>
    </cfRule>
  </conditionalFormatting>
  <conditionalFormatting sqref="Q42:U51">
    <cfRule type="cellIs" dxfId="5" priority="7" operator="equal">
      <formula>0</formula>
    </cfRule>
  </conditionalFormatting>
  <conditionalFormatting sqref="U42:U53">
    <cfRule type="cellIs" dxfId="4" priority="6" operator="lessThan">
      <formula>0</formula>
    </cfRule>
  </conditionalFormatting>
  <conditionalFormatting sqref="U11:V11 H11:H27 V12:V25 U12:U27 H42:H53">
    <cfRule type="cellIs" dxfId="3" priority="12" operator="lessThan">
      <formula>0</formula>
    </cfRule>
  </conditionalFormatting>
  <conditionalFormatting sqref="V42:V51">
    <cfRule type="cellIs" dxfId="2" priority="8" operator="lessThan">
      <formula>0</formula>
    </cfRule>
    <cfRule type="cellIs" dxfId="1" priority="9" operator="equal">
      <formula>0</formula>
    </cfRule>
    <cfRule type="cellIs" dxfId="0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2025-09-04T09:32:59Z</dcterms:modified>
</cp:coreProperties>
</file>