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6\SC\"/>
    </mc:Choice>
  </mc:AlternateContent>
  <xr:revisionPtr revIDLastSave="0" documentId="13_ncr:1_{03A0F887-E7DE-4830-B063-6089552555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51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2" i="51" l="1"/>
  <c r="Q53" i="51"/>
  <c r="S52" i="51"/>
  <c r="S53" i="51"/>
  <c r="U53" i="51"/>
  <c r="T53" i="51"/>
  <c r="R53" i="51"/>
  <c r="D52" i="51"/>
  <c r="D53" i="51"/>
  <c r="J53" i="51"/>
  <c r="K53" i="51"/>
  <c r="F52" i="51"/>
  <c r="F53" i="51"/>
  <c r="H53" i="51"/>
  <c r="G53" i="51"/>
  <c r="E53" i="51"/>
  <c r="U52" i="51"/>
  <c r="T52" i="51"/>
  <c r="R52" i="51"/>
  <c r="J52" i="51"/>
  <c r="K52" i="51"/>
  <c r="H52" i="51"/>
  <c r="G52" i="51"/>
  <c r="E52" i="51"/>
  <c r="Q27" i="51"/>
  <c r="S27" i="51"/>
  <c r="U27" i="51"/>
  <c r="T27" i="51"/>
  <c r="R27" i="51"/>
  <c r="D27" i="51"/>
  <c r="E27" i="51"/>
  <c r="J27" i="51"/>
  <c r="K27" i="51"/>
  <c r="F27" i="51"/>
  <c r="H27" i="51"/>
  <c r="G27" i="51"/>
  <c r="Q26" i="51"/>
  <c r="S26" i="51"/>
  <c r="U26" i="51"/>
  <c r="T26" i="51"/>
  <c r="R26" i="51"/>
  <c r="D26" i="51"/>
  <c r="E26" i="51"/>
  <c r="J26" i="51"/>
  <c r="K26" i="51"/>
  <c r="F26" i="51"/>
  <c r="H26" i="51"/>
  <c r="G26" i="51"/>
  <c r="D27" i="9"/>
  <c r="E27" i="9"/>
  <c r="F27" i="9"/>
  <c r="G27" i="9"/>
  <c r="I27" i="9"/>
  <c r="K27" i="9"/>
  <c r="L27" i="9"/>
  <c r="M27" i="9"/>
  <c r="N27" i="9"/>
  <c r="H27" i="9"/>
  <c r="O27" i="9"/>
  <c r="J27" i="9"/>
  <c r="N75" i="9"/>
  <c r="L75" i="9"/>
  <c r="G75" i="9"/>
  <c r="E75" i="9"/>
  <c r="M75" i="9"/>
  <c r="K75" i="9"/>
  <c r="I75" i="9"/>
  <c r="F75" i="9"/>
  <c r="D75" i="9"/>
  <c r="O75" i="9"/>
  <c r="J75" i="9"/>
  <c r="H75" i="9"/>
  <c r="M15" i="5"/>
  <c r="M16" i="5"/>
  <c r="K15" i="5"/>
  <c r="K16" i="5"/>
  <c r="I15" i="5"/>
  <c r="I16" i="5"/>
  <c r="F15" i="5"/>
  <c r="F16" i="5"/>
  <c r="D15" i="5"/>
  <c r="D16" i="5"/>
  <c r="M18" i="1"/>
  <c r="K18" i="1"/>
  <c r="K19" i="1"/>
  <c r="I18" i="1"/>
  <c r="I19" i="1"/>
  <c r="F18" i="1"/>
  <c r="G18" i="1"/>
  <c r="D18" i="1"/>
  <c r="E18" i="1"/>
  <c r="J15" i="5"/>
  <c r="J16" i="5"/>
  <c r="G15" i="5"/>
  <c r="G16" i="5"/>
  <c r="L15" i="5"/>
  <c r="L16" i="5"/>
  <c r="N15" i="5"/>
  <c r="N16" i="5"/>
  <c r="L18" i="1"/>
  <c r="H15" i="5"/>
  <c r="H16" i="5"/>
  <c r="O18" i="1"/>
  <c r="L19" i="1"/>
  <c r="M19" i="1"/>
  <c r="N19" i="1"/>
  <c r="N18" i="1"/>
  <c r="O15" i="5"/>
  <c r="O16" i="5"/>
  <c r="D19" i="1"/>
  <c r="E15" i="5"/>
  <c r="E16" i="5"/>
  <c r="F19" i="1"/>
  <c r="G19" i="1"/>
  <c r="H18" i="1"/>
  <c r="J18" i="1"/>
  <c r="O19" i="1"/>
  <c r="J19" i="1"/>
  <c r="H19" i="1"/>
  <c r="E19" i="1"/>
</calcChain>
</file>

<file path=xl/sharedStrings.xml><?xml version="1.0" encoding="utf-8"?>
<sst xmlns="http://schemas.openxmlformats.org/spreadsheetml/2006/main" count="641" uniqueCount="118">
  <si>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</si>
  <si>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</si>
  <si>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</si>
  <si>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</si>
  <si>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</si>
  <si>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</si>
  <si>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</si>
  <si>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</si>
  <si>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</si>
  <si>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</si>
  <si>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</si>
  <si>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</si>
  <si>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</si>
  <si>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</si>
  <si>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</si>
  <si>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</si>
  <si>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</si>
  <si>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</si>
  <si>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</si>
  <si>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</si>
  <si>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</si>
  <si>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</si>
  <si>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</si>
  <si>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</si>
  <si>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</si>
  <si>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</si>
  <si>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</si>
  <si>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</si>
  <si>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</si>
  <si>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</si>
  <si>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</si>
  <si>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</si>
  <si>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</si>
  <si>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</si>
  <si>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</si>
  <si>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</si>
  <si>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</si>
  <si>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</si>
  <si>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</si>
  <si>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</si>
  <si>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</si>
  <si>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</si>
  <si>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</si>
  <si>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</si>
  <si>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</si>
  <si>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</si>
  <si>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</si>
  <si>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</si>
  <si>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</si>
  <si>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</si>
  <si>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</si>
  <si>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</si>
  <si>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</si>
  <si>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</si>
  <si>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</si>
  <si>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</si>
  <si>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</si>
  <si>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</si>
  <si>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</si>
  <si>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</si>
  <si>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</si>
  <si>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</si>
  <si>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</si>
  <si>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</si>
  <si>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</si>
  <si>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</si>
  <si>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</si>
  <si>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</si>
  <si>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</si>
  <si>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</si>
  <si>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</si>
  <si>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</si>
  <si>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</si>
  <si>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</si>
  <si>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</si>
  <si>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</si>
  <si>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</si>
  <si>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</si>
  <si>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</si>
  <si>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</si>
  <si>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</si>
  <si>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</si>
  <si>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</si>
  <si>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</si>
  <si>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</si>
  <si>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</si>
  <si>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</si>
  <si>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ADRIA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</si>
  <si>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</si>
  <si>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</si>
  <si>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</si>
  <si>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</si>
  <si>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</si>
  <si>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Maj</t>
  </si>
  <si>
    <t>May</t>
  </si>
  <si>
    <t>MAXUS</t>
  </si>
  <si>
    <t>2025
Cze</t>
  </si>
  <si>
    <t>2024
Cze</t>
  </si>
  <si>
    <t>2025
Sty - Cze</t>
  </si>
  <si>
    <t>2024
Sty - Cze</t>
  </si>
  <si>
    <t>Czerwiec</t>
  </si>
  <si>
    <t>June</t>
  </si>
  <si>
    <t>Cze/Maj
Zmiana %</t>
  </si>
  <si>
    <t>Jun/May Ch %</t>
  </si>
  <si>
    <t>Rok narastająco Styczeń - Czerwiec</t>
  </si>
  <si>
    <t>YTD January -June</t>
  </si>
  <si>
    <t>Rejestracje nowych samochodów dostawczych do 3,5T, ranking marek - Czerwiec 2025</t>
  </si>
  <si>
    <t>Registrations of new LCV up to 3.5T, Top Brands - June 2025</t>
  </si>
  <si>
    <t>Rok narastająco Styczeń -Czerwiec</t>
  </si>
  <si>
    <t>YTD January - June</t>
  </si>
  <si>
    <t>Cze/Maji
Zmiana poz</t>
  </si>
  <si>
    <t>Jun/MayCh %</t>
  </si>
  <si>
    <t>Jun/May Ch position</t>
  </si>
  <si>
    <t>BYD</t>
  </si>
  <si>
    <t/>
  </si>
  <si>
    <t>Rejestracje nowych samochodów dostawczych do 3,5T, ranking modeli - Czerwiec 2025</t>
  </si>
  <si>
    <t>Registrations of new LCV up to 3.5T, Top Models - Jun 2025</t>
  </si>
  <si>
    <t>Toyota Hilux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</si>
</sst>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14" fontId="25" fillId="0" borderId="0" xfId="6" applyNumberFormat="1" applyFont="1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  <xf numFmtId="0" fontId="20" fillId="0" borderId="22" xfId="4" applyFont="1" applyBorder="1" applyAlignment="1">
      <alignment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6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/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45842</v>
      </c>
    </row>
    <row r="2" spans="2:8">
      <c r="B2" s="42" t="s">
        <v>71</v>
      </c>
      <c r="H2" s="45" t="s">
        <v>27</v>
      </c>
    </row>
    <row r="3" spans="2:8" ht="26.25" customHeight="1">
      <c r="B3" s="80" t="s">
        <v>25</v>
      </c>
      <c r="C3" s="81"/>
      <c r="D3" s="81"/>
      <c r="E3" s="81"/>
      <c r="F3" s="81"/>
      <c r="G3" s="81"/>
      <c r="H3" s="82"/>
    </row>
    <row r="4" spans="2:8" ht="26.25" customHeight="1">
      <c r="B4" s="46"/>
      <c r="C4" s="47" t="s">
        <v>96</v>
      </c>
      <c r="D4" s="47" t="s">
        <v>97</v>
      </c>
      <c r="E4" s="48" t="s">
        <v>8</v>
      </c>
      <c r="F4" s="47" t="s">
        <v>98</v>
      </c>
      <c r="G4" s="47" t="s">
        <v>99</v>
      </c>
      <c r="H4" s="48" t="s">
        <v>8</v>
      </c>
    </row>
    <row r="5" spans="2:8" ht="26.25" customHeight="1">
      <c r="B5" s="76" t="s">
        <v>9</v>
      </c>
      <c r="C5" s="49">
        <v>3513</v>
      </c>
      <c r="D5" s="49">
        <v>3221</v>
      </c>
      <c r="E5" s="50">
        <v>9.065507606333445E-2</v>
      </c>
      <c r="F5" s="49">
        <v>15022</v>
      </c>
      <c r="G5" s="49">
        <v>15541</v>
      </c>
      <c r="H5" s="50">
        <v>-3.339553439289622E-2</v>
      </c>
    </row>
    <row r="6" spans="2:8" ht="26.25" customHeight="1">
      <c r="B6" s="51" t="s">
        <v>22</v>
      </c>
      <c r="C6" s="52">
        <v>816</v>
      </c>
      <c r="D6" s="52">
        <v>940</v>
      </c>
      <c r="E6" s="53">
        <v>-0.13191489361702124</v>
      </c>
      <c r="F6" s="52">
        <v>3502</v>
      </c>
      <c r="G6" s="52">
        <v>3933</v>
      </c>
      <c r="H6" s="53">
        <v>-0.10958555809814396</v>
      </c>
    </row>
    <row r="7" spans="2:8" ht="26.25" customHeight="1">
      <c r="B7" s="51" t="s">
        <v>23</v>
      </c>
      <c r="C7" s="52">
        <v>111</v>
      </c>
      <c r="D7" s="52">
        <v>115</v>
      </c>
      <c r="E7" s="53">
        <v>-3.4782608695652195E-2</v>
      </c>
      <c r="F7" s="52">
        <v>544</v>
      </c>
      <c r="G7" s="52">
        <v>477</v>
      </c>
      <c r="H7" s="53">
        <v>0.14046121593291394</v>
      </c>
    </row>
    <row r="8" spans="2:8" ht="26.25" customHeight="1">
      <c r="B8" s="51" t="s">
        <v>24</v>
      </c>
      <c r="C8" s="52">
        <v>2586</v>
      </c>
      <c r="D8" s="52">
        <v>2166</v>
      </c>
      <c r="E8" s="53">
        <v>0.19390581717451516</v>
      </c>
      <c r="F8" s="52">
        <v>10976</v>
      </c>
      <c r="G8" s="52">
        <v>11131</v>
      </c>
      <c r="H8" s="53">
        <v>-1.3925074117330016E-2</v>
      </c>
    </row>
    <row r="9" spans="2:8" ht="26.25" customHeight="1">
      <c r="B9" s="76" t="s">
        <v>10</v>
      </c>
      <c r="C9" s="49">
        <v>204</v>
      </c>
      <c r="D9" s="49">
        <v>233</v>
      </c>
      <c r="E9" s="50">
        <v>-0.12446351931330468</v>
      </c>
      <c r="F9" s="49">
        <v>1200</v>
      </c>
      <c r="G9" s="49">
        <v>1107</v>
      </c>
      <c r="H9" s="50">
        <v>8.4010840108400986E-2</v>
      </c>
    </row>
    <row r="10" spans="2:8" ht="26.25" customHeight="1">
      <c r="B10" s="54" t="s">
        <v>26</v>
      </c>
      <c r="C10" s="55">
        <v>3717</v>
      </c>
      <c r="D10" s="55">
        <v>3454</v>
      </c>
      <c r="E10" s="56">
        <v>7.6143601621308621E-2</v>
      </c>
      <c r="F10" s="55">
        <v>16222</v>
      </c>
      <c r="G10" s="55">
        <v>16648</v>
      </c>
      <c r="H10" s="56">
        <v>-2.5588659298414251E-2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5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45842</v>
      </c>
    </row>
    <row r="2" spans="2:15" ht="14.4" customHeight="1">
      <c r="B2" s="111" t="s">
        <v>28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2:15" ht="14.4" customHeight="1">
      <c r="B3" s="112" t="s">
        <v>29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01" t="s">
        <v>0</v>
      </c>
      <c r="C5" s="103" t="s">
        <v>1</v>
      </c>
      <c r="D5" s="105" t="s">
        <v>100</v>
      </c>
      <c r="E5" s="106"/>
      <c r="F5" s="106"/>
      <c r="G5" s="106"/>
      <c r="H5" s="107"/>
      <c r="I5" s="110" t="s">
        <v>93</v>
      </c>
      <c r="J5" s="107"/>
      <c r="K5" s="110" t="s">
        <v>104</v>
      </c>
      <c r="L5" s="106"/>
      <c r="M5" s="106"/>
      <c r="N5" s="106"/>
      <c r="O5" s="116"/>
    </row>
    <row r="6" spans="2:15" ht="14.4" customHeight="1" thickBot="1">
      <c r="B6" s="102"/>
      <c r="C6" s="104"/>
      <c r="D6" s="117" t="s">
        <v>101</v>
      </c>
      <c r="E6" s="114"/>
      <c r="F6" s="114"/>
      <c r="G6" s="114"/>
      <c r="H6" s="118"/>
      <c r="I6" s="113" t="s">
        <v>94</v>
      </c>
      <c r="J6" s="118"/>
      <c r="K6" s="113" t="s">
        <v>105</v>
      </c>
      <c r="L6" s="114"/>
      <c r="M6" s="114"/>
      <c r="N6" s="114"/>
      <c r="O6" s="115"/>
    </row>
    <row r="7" spans="2:15" ht="14.4" customHeight="1">
      <c r="B7" s="102"/>
      <c r="C7" s="104"/>
      <c r="D7" s="97">
        <v>2025</v>
      </c>
      <c r="E7" s="98"/>
      <c r="F7" s="97">
        <v>2024</v>
      </c>
      <c r="G7" s="98"/>
      <c r="H7" s="87" t="s">
        <v>31</v>
      </c>
      <c r="I7" s="108">
        <v>2024</v>
      </c>
      <c r="J7" s="108" t="s">
        <v>102</v>
      </c>
      <c r="K7" s="97">
        <v>2025</v>
      </c>
      <c r="L7" s="98"/>
      <c r="M7" s="97">
        <v>2024</v>
      </c>
      <c r="N7" s="98"/>
      <c r="O7" s="87" t="s">
        <v>31</v>
      </c>
    </row>
    <row r="8" spans="2:15" ht="14.4" customHeight="1" thickBot="1">
      <c r="B8" s="89" t="s">
        <v>32</v>
      </c>
      <c r="C8" s="91" t="s">
        <v>33</v>
      </c>
      <c r="D8" s="99"/>
      <c r="E8" s="100"/>
      <c r="F8" s="99"/>
      <c r="G8" s="100"/>
      <c r="H8" s="88"/>
      <c r="I8" s="109"/>
      <c r="J8" s="109"/>
      <c r="K8" s="99"/>
      <c r="L8" s="100"/>
      <c r="M8" s="99"/>
      <c r="N8" s="100"/>
      <c r="O8" s="88"/>
    </row>
    <row r="9" spans="2:15" ht="14.25" customHeight="1">
      <c r="B9" s="89"/>
      <c r="C9" s="91"/>
      <c r="D9" s="6" t="s">
        <v>34</v>
      </c>
      <c r="E9" s="7" t="s">
        <v>2</v>
      </c>
      <c r="F9" s="6" t="s">
        <v>34</v>
      </c>
      <c r="G9" s="7" t="s">
        <v>2</v>
      </c>
      <c r="H9" s="93" t="s">
        <v>35</v>
      </c>
      <c r="I9" s="8" t="s">
        <v>34</v>
      </c>
      <c r="J9" s="95" t="s">
        <v>103</v>
      </c>
      <c r="K9" s="6" t="s">
        <v>34</v>
      </c>
      <c r="L9" s="7" t="s">
        <v>2</v>
      </c>
      <c r="M9" s="6" t="s">
        <v>34</v>
      </c>
      <c r="N9" s="7" t="s">
        <v>2</v>
      </c>
      <c r="O9" s="93" t="s">
        <v>35</v>
      </c>
    </row>
    <row r="10" spans="2:15" ht="14.4" customHeight="1" thickBot="1">
      <c r="B10" s="90"/>
      <c r="C10" s="92"/>
      <c r="D10" s="9" t="s">
        <v>36</v>
      </c>
      <c r="E10" s="10" t="s">
        <v>37</v>
      </c>
      <c r="F10" s="9" t="s">
        <v>36</v>
      </c>
      <c r="G10" s="10" t="s">
        <v>37</v>
      </c>
      <c r="H10" s="94"/>
      <c r="I10" s="11" t="s">
        <v>36</v>
      </c>
      <c r="J10" s="96"/>
      <c r="K10" s="9" t="s">
        <v>36</v>
      </c>
      <c r="L10" s="10" t="s">
        <v>37</v>
      </c>
      <c r="M10" s="9" t="s">
        <v>36</v>
      </c>
      <c r="N10" s="10" t="s">
        <v>37</v>
      </c>
      <c r="O10" s="94"/>
    </row>
    <row r="11" spans="2:15" ht="14.4" customHeight="1" thickBot="1">
      <c r="B11" s="12">
        <v>1</v>
      </c>
      <c r="C11" s="13" t="s">
        <v>11</v>
      </c>
      <c r="D11" s="14">
        <v>739</v>
      </c>
      <c r="E11" s="15">
        <v>0.21036151437517792</v>
      </c>
      <c r="F11" s="14">
        <v>476</v>
      </c>
      <c r="G11" s="15">
        <v>0.14778019248680535</v>
      </c>
      <c r="H11" s="16">
        <v>0.55252100840336138</v>
      </c>
      <c r="I11" s="14">
        <v>534</v>
      </c>
      <c r="J11" s="16">
        <v>0.38389513108614226</v>
      </c>
      <c r="K11" s="14">
        <v>3242</v>
      </c>
      <c r="L11" s="15">
        <v>0.21581680202369857</v>
      </c>
      <c r="M11" s="14">
        <v>2685</v>
      </c>
      <c r="N11" s="15">
        <v>0.17276880509619716</v>
      </c>
      <c r="O11" s="16">
        <v>0.20744878957169455</v>
      </c>
    </row>
    <row r="12" spans="2:15" ht="14.4" customHeight="1" thickBot="1">
      <c r="B12" s="59">
        <v>2</v>
      </c>
      <c r="C12" s="18" t="s">
        <v>13</v>
      </c>
      <c r="D12" s="19">
        <v>619</v>
      </c>
      <c r="E12" s="20">
        <v>0.17620267577569029</v>
      </c>
      <c r="F12" s="19">
        <v>710</v>
      </c>
      <c r="G12" s="20">
        <v>0.22042843837317602</v>
      </c>
      <c r="H12" s="21">
        <v>-0.12816901408450709</v>
      </c>
      <c r="I12" s="19">
        <v>464</v>
      </c>
      <c r="J12" s="21">
        <v>0.33405172413793105</v>
      </c>
      <c r="K12" s="19">
        <v>3134</v>
      </c>
      <c r="L12" s="20">
        <v>0.20862734655838105</v>
      </c>
      <c r="M12" s="19">
        <v>3629</v>
      </c>
      <c r="N12" s="20">
        <v>0.23351135705553053</v>
      </c>
      <c r="O12" s="21">
        <v>-0.13640121245522185</v>
      </c>
    </row>
    <row r="13" spans="2:15" ht="14.4" customHeight="1" thickBot="1">
      <c r="B13" s="12">
        <v>3</v>
      </c>
      <c r="C13" s="13" t="s">
        <v>3</v>
      </c>
      <c r="D13" s="14">
        <v>666</v>
      </c>
      <c r="E13" s="15">
        <v>0.18958155422715628</v>
      </c>
      <c r="F13" s="14">
        <v>660</v>
      </c>
      <c r="G13" s="15">
        <v>0.20490530891027631</v>
      </c>
      <c r="H13" s="16">
        <v>9.0909090909090384E-3</v>
      </c>
      <c r="I13" s="14">
        <v>436</v>
      </c>
      <c r="J13" s="16">
        <v>0.52752293577981657</v>
      </c>
      <c r="K13" s="14">
        <v>2383</v>
      </c>
      <c r="L13" s="15">
        <v>0.15863400346158968</v>
      </c>
      <c r="M13" s="14">
        <v>2011</v>
      </c>
      <c r="N13" s="15">
        <v>0.1293996525320121</v>
      </c>
      <c r="O13" s="16">
        <v>0.18498259572352072</v>
      </c>
    </row>
    <row r="14" spans="2:15" ht="14.4" customHeight="1" thickBot="1">
      <c r="B14" s="59">
        <v>4</v>
      </c>
      <c r="C14" s="18" t="s">
        <v>4</v>
      </c>
      <c r="D14" s="19">
        <v>576</v>
      </c>
      <c r="E14" s="20">
        <v>0.16396242527754057</v>
      </c>
      <c r="F14" s="19">
        <v>426</v>
      </c>
      <c r="G14" s="20">
        <v>0.13225706302390561</v>
      </c>
      <c r="H14" s="21">
        <v>0.352112676056338</v>
      </c>
      <c r="I14" s="19">
        <v>416</v>
      </c>
      <c r="J14" s="21">
        <v>0.38461538461538458</v>
      </c>
      <c r="K14" s="19">
        <v>2123</v>
      </c>
      <c r="L14" s="20">
        <v>0.14132605511915858</v>
      </c>
      <c r="M14" s="19">
        <v>2219</v>
      </c>
      <c r="N14" s="20">
        <v>0.14278360465864487</v>
      </c>
      <c r="O14" s="21">
        <v>-4.326273095989186E-2</v>
      </c>
    </row>
    <row r="15" spans="2:15" ht="14.4" customHeight="1" thickBot="1">
      <c r="B15" s="12">
        <v>5</v>
      </c>
      <c r="C15" s="13" t="s">
        <v>12</v>
      </c>
      <c r="D15" s="14">
        <v>361</v>
      </c>
      <c r="E15" s="15">
        <v>0.10276117278679192</v>
      </c>
      <c r="F15" s="14">
        <v>420</v>
      </c>
      <c r="G15" s="15">
        <v>0.13039428748835766</v>
      </c>
      <c r="H15" s="16">
        <v>-0.14047619047619042</v>
      </c>
      <c r="I15" s="14">
        <v>340</v>
      </c>
      <c r="J15" s="16">
        <v>6.1764705882352944E-2</v>
      </c>
      <c r="K15" s="14">
        <v>1805</v>
      </c>
      <c r="L15" s="15">
        <v>0.12015710291572361</v>
      </c>
      <c r="M15" s="14">
        <v>2400</v>
      </c>
      <c r="N15" s="15">
        <v>0.15443021684576283</v>
      </c>
      <c r="O15" s="16">
        <v>-0.24791666666666667</v>
      </c>
    </row>
    <row r="16" spans="2:15" ht="14.4" customHeight="1" thickBot="1">
      <c r="B16" s="59">
        <v>6</v>
      </c>
      <c r="C16" s="18" t="s">
        <v>15</v>
      </c>
      <c r="D16" s="19">
        <v>275</v>
      </c>
      <c r="E16" s="20">
        <v>7.8280671790492459E-2</v>
      </c>
      <c r="F16" s="19">
        <v>359</v>
      </c>
      <c r="G16" s="20">
        <v>0.11145606954361999</v>
      </c>
      <c r="H16" s="21">
        <v>-0.23398328690807801</v>
      </c>
      <c r="I16" s="19">
        <v>140</v>
      </c>
      <c r="J16" s="21">
        <v>0.96428571428571419</v>
      </c>
      <c r="K16" s="19">
        <v>1041</v>
      </c>
      <c r="L16" s="20">
        <v>6.9298362401810684E-2</v>
      </c>
      <c r="M16" s="19">
        <v>1598</v>
      </c>
      <c r="N16" s="20">
        <v>0.10282478604980375</v>
      </c>
      <c r="O16" s="21">
        <v>-0.34856070087609514</v>
      </c>
    </row>
    <row r="17" spans="2:15" ht="14.4" customHeight="1" thickBot="1">
      <c r="B17" s="12">
        <v>7</v>
      </c>
      <c r="C17" s="13" t="s">
        <v>14</v>
      </c>
      <c r="D17" s="14">
        <v>229</v>
      </c>
      <c r="E17" s="15">
        <v>6.5186450327355538E-2</v>
      </c>
      <c r="F17" s="14">
        <v>101</v>
      </c>
      <c r="G17" s="15">
        <v>3.1356721515057438E-2</v>
      </c>
      <c r="H17" s="16">
        <v>1.2673267326732671</v>
      </c>
      <c r="I17" s="14">
        <v>139</v>
      </c>
      <c r="J17" s="16">
        <v>0.64748201438848918</v>
      </c>
      <c r="K17" s="14">
        <v>968</v>
      </c>
      <c r="L17" s="15">
        <v>6.443882305951272E-2</v>
      </c>
      <c r="M17" s="14">
        <v>619</v>
      </c>
      <c r="N17" s="15">
        <v>3.9830126761469659E-2</v>
      </c>
      <c r="O17" s="16">
        <v>0.56381260096930541</v>
      </c>
    </row>
    <row r="18" spans="2:15" ht="14.4" thickBot="1">
      <c r="B18" s="85" t="s">
        <v>63</v>
      </c>
      <c r="C18" s="86"/>
      <c r="D18" s="23">
        <f>SUM(D11:D17)</f>
        <v>3465</v>
      </c>
      <c r="E18" s="24">
        <f>D18/D20</f>
        <v>0.98633646456020496</v>
      </c>
      <c r="F18" s="23">
        <f>SUM(F11:F17)</f>
        <v>3152</v>
      </c>
      <c r="G18" s="24">
        <f>F18/F20</f>
        <v>0.97857808134119839</v>
      </c>
      <c r="H18" s="25">
        <f>D18/F18-1</f>
        <v>9.9302030456852819E-2</v>
      </c>
      <c r="I18" s="23">
        <f>SUM(I11:I17)</f>
        <v>2469</v>
      </c>
      <c r="J18" s="24">
        <f>D18/I18-1</f>
        <v>0.40340218712029152</v>
      </c>
      <c r="K18" s="23">
        <f>SUM(K11:K17)</f>
        <v>14696</v>
      </c>
      <c r="L18" s="24">
        <f>K18/K20</f>
        <v>0.9782984955398748</v>
      </c>
      <c r="M18" s="23">
        <f>SUM(M11:M17)</f>
        <v>15161</v>
      </c>
      <c r="N18" s="24">
        <f>M18/M20</f>
        <v>0.97554854899942089</v>
      </c>
      <c r="O18" s="25">
        <f>K18/M18-1</f>
        <v>-3.0670800079150462E-2</v>
      </c>
    </row>
    <row r="19" spans="2:15" ht="14.4" thickBot="1">
      <c r="B19" s="85" t="s">
        <v>38</v>
      </c>
      <c r="C19" s="86"/>
      <c r="D19" s="38">
        <f>D20-D18</f>
        <v>48</v>
      </c>
      <c r="E19" s="24">
        <f>D19/D20</f>
        <v>1.3663535439795047E-2</v>
      </c>
      <c r="F19" s="38">
        <f>F20-F18</f>
        <v>69</v>
      </c>
      <c r="G19" s="24">
        <f>F19/F20</f>
        <v>2.1421918658801616E-2</v>
      </c>
      <c r="H19" s="25">
        <f>D19/F19-1</f>
        <v>-0.30434782608695654</v>
      </c>
      <c r="I19" s="38">
        <f>I20-I18</f>
        <v>30</v>
      </c>
      <c r="J19" s="25">
        <f>D19/I19-1</f>
        <v>0.60000000000000009</v>
      </c>
      <c r="K19" s="38">
        <f>K20-K18</f>
        <v>326</v>
      </c>
      <c r="L19" s="24">
        <f>K19/K20</f>
        <v>2.170150446012515E-2</v>
      </c>
      <c r="M19" s="38">
        <f>M20-M18</f>
        <v>380</v>
      </c>
      <c r="N19" s="24">
        <f>M19/M20</f>
        <v>2.4451451000579112E-2</v>
      </c>
      <c r="O19" s="25">
        <f>K19/M19-1</f>
        <v>-0.14210526315789473</v>
      </c>
    </row>
    <row r="20" spans="2:15" ht="14.4" thickBot="1">
      <c r="B20" s="83" t="s">
        <v>39</v>
      </c>
      <c r="C20" s="84"/>
      <c r="D20" s="26">
        <v>3513</v>
      </c>
      <c r="E20" s="27">
        <v>1</v>
      </c>
      <c r="F20" s="26">
        <v>3221</v>
      </c>
      <c r="G20" s="27">
        <v>1</v>
      </c>
      <c r="H20" s="28">
        <v>9.065507606333445E-2</v>
      </c>
      <c r="I20" s="26">
        <v>2499</v>
      </c>
      <c r="J20" s="28">
        <v>0.40576230492196874</v>
      </c>
      <c r="K20" s="26">
        <v>15022</v>
      </c>
      <c r="L20" s="27">
        <v>1</v>
      </c>
      <c r="M20" s="26">
        <v>15541</v>
      </c>
      <c r="N20" s="27">
        <v>1</v>
      </c>
      <c r="O20" s="28">
        <v>-3.339553439289622E-2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D11:O17">
    <cfRule type="cellIs" dxfId="54" priority="3" operator="equal">
      <formula>0</formula>
    </cfRule>
  </conditionalFormatting>
  <conditionalFormatting sqref="H11:H19 O11:O19">
    <cfRule type="cellIs" dxfId="53" priority="1" operator="lessThan">
      <formula>0</formula>
    </cfRule>
  </conditionalFormatting>
  <conditionalFormatting sqref="J11:J17">
    <cfRule type="cellIs" dxfId="52" priority="7" operator="lessThan">
      <formula>0</formula>
    </cfRule>
  </conditionalFormatting>
  <conditionalFormatting sqref="J19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45842</v>
      </c>
    </row>
    <row r="2" spans="2:15" ht="14.4" customHeight="1">
      <c r="B2" s="111" t="s">
        <v>28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61"/>
    </row>
    <row r="3" spans="2:15" ht="14.4" customHeight="1" thickBot="1">
      <c r="B3" s="112" t="s">
        <v>29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62" t="s">
        <v>42</v>
      </c>
    </row>
    <row r="4" spans="2:15" ht="14.4" customHeight="1">
      <c r="B4" s="101" t="s">
        <v>30</v>
      </c>
      <c r="C4" s="103" t="s">
        <v>1</v>
      </c>
      <c r="D4" s="105" t="s">
        <v>100</v>
      </c>
      <c r="E4" s="106"/>
      <c r="F4" s="106"/>
      <c r="G4" s="106"/>
      <c r="H4" s="107"/>
      <c r="I4" s="110" t="s">
        <v>93</v>
      </c>
      <c r="J4" s="107"/>
      <c r="K4" s="110" t="s">
        <v>104</v>
      </c>
      <c r="L4" s="106"/>
      <c r="M4" s="106"/>
      <c r="N4" s="106"/>
      <c r="O4" s="116"/>
    </row>
    <row r="5" spans="2:15" ht="14.4" customHeight="1" thickBot="1">
      <c r="B5" s="102"/>
      <c r="C5" s="104"/>
      <c r="D5" s="117" t="s">
        <v>101</v>
      </c>
      <c r="E5" s="114"/>
      <c r="F5" s="114"/>
      <c r="G5" s="114"/>
      <c r="H5" s="118"/>
      <c r="I5" s="113" t="s">
        <v>94</v>
      </c>
      <c r="J5" s="118"/>
      <c r="K5" s="113" t="s">
        <v>105</v>
      </c>
      <c r="L5" s="114"/>
      <c r="M5" s="114"/>
      <c r="N5" s="114"/>
      <c r="O5" s="115"/>
    </row>
    <row r="6" spans="2:15" ht="14.4" customHeight="1">
      <c r="B6" s="102"/>
      <c r="C6" s="104"/>
      <c r="D6" s="97">
        <v>2025</v>
      </c>
      <c r="E6" s="98"/>
      <c r="F6" s="97">
        <v>2024</v>
      </c>
      <c r="G6" s="98"/>
      <c r="H6" s="87" t="s">
        <v>31</v>
      </c>
      <c r="I6" s="108">
        <v>2024</v>
      </c>
      <c r="J6" s="108" t="s">
        <v>102</v>
      </c>
      <c r="K6" s="97">
        <v>2025</v>
      </c>
      <c r="L6" s="98"/>
      <c r="M6" s="97">
        <v>2024</v>
      </c>
      <c r="N6" s="98"/>
      <c r="O6" s="87" t="s">
        <v>31</v>
      </c>
    </row>
    <row r="7" spans="2:15" ht="14.4" customHeight="1" thickBot="1">
      <c r="B7" s="89" t="s">
        <v>30</v>
      </c>
      <c r="C7" s="91" t="s">
        <v>33</v>
      </c>
      <c r="D7" s="99"/>
      <c r="E7" s="100"/>
      <c r="F7" s="99"/>
      <c r="G7" s="100"/>
      <c r="H7" s="88"/>
      <c r="I7" s="109"/>
      <c r="J7" s="109"/>
      <c r="K7" s="99"/>
      <c r="L7" s="100"/>
      <c r="M7" s="99"/>
      <c r="N7" s="100"/>
      <c r="O7" s="88"/>
    </row>
    <row r="8" spans="2:15" ht="14.4" customHeight="1">
      <c r="B8" s="89"/>
      <c r="C8" s="91"/>
      <c r="D8" s="6" t="s">
        <v>34</v>
      </c>
      <c r="E8" s="7" t="s">
        <v>2</v>
      </c>
      <c r="F8" s="6" t="s">
        <v>34</v>
      </c>
      <c r="G8" s="7" t="s">
        <v>2</v>
      </c>
      <c r="H8" s="93" t="s">
        <v>35</v>
      </c>
      <c r="I8" s="8" t="s">
        <v>34</v>
      </c>
      <c r="J8" s="95" t="s">
        <v>103</v>
      </c>
      <c r="K8" s="6" t="s">
        <v>34</v>
      </c>
      <c r="L8" s="7" t="s">
        <v>2</v>
      </c>
      <c r="M8" s="6" t="s">
        <v>34</v>
      </c>
      <c r="N8" s="7" t="s">
        <v>2</v>
      </c>
      <c r="O8" s="93" t="s">
        <v>35</v>
      </c>
    </row>
    <row r="9" spans="2:15" ht="14.4" customHeight="1" thickBot="1">
      <c r="B9" s="90"/>
      <c r="C9" s="92"/>
      <c r="D9" s="9" t="s">
        <v>36</v>
      </c>
      <c r="E9" s="10" t="s">
        <v>37</v>
      </c>
      <c r="F9" s="9" t="s">
        <v>36</v>
      </c>
      <c r="G9" s="10" t="s">
        <v>37</v>
      </c>
      <c r="H9" s="94"/>
      <c r="I9" s="11" t="s">
        <v>36</v>
      </c>
      <c r="J9" s="96"/>
      <c r="K9" s="9" t="s">
        <v>36</v>
      </c>
      <c r="L9" s="10" t="s">
        <v>37</v>
      </c>
      <c r="M9" s="9" t="s">
        <v>36</v>
      </c>
      <c r="N9" s="10" t="s">
        <v>37</v>
      </c>
      <c r="O9" s="94"/>
    </row>
    <row r="10" spans="2:15" ht="14.4" customHeight="1" thickBot="1">
      <c r="B10" s="63"/>
      <c r="C10" s="13" t="s">
        <v>15</v>
      </c>
      <c r="D10" s="14">
        <v>205</v>
      </c>
      <c r="E10" s="15">
        <v>0.6346749226006192</v>
      </c>
      <c r="F10" s="14">
        <v>282</v>
      </c>
      <c r="G10" s="15">
        <v>0.62389380530973448</v>
      </c>
      <c r="H10" s="16">
        <v>-0.27304964539007093</v>
      </c>
      <c r="I10" s="14">
        <v>120</v>
      </c>
      <c r="J10" s="16">
        <v>0.70833333333333326</v>
      </c>
      <c r="K10" s="14">
        <v>763</v>
      </c>
      <c r="L10" s="15">
        <v>0.55490909090909091</v>
      </c>
      <c r="M10" s="14">
        <v>1131</v>
      </c>
      <c r="N10" s="15">
        <v>0.63503649635036497</v>
      </c>
      <c r="O10" s="16">
        <v>-0.32537577365163572</v>
      </c>
    </row>
    <row r="11" spans="2:15" ht="14.4" customHeight="1" thickBot="1">
      <c r="B11" s="64"/>
      <c r="C11" s="18" t="s">
        <v>12</v>
      </c>
      <c r="D11" s="19">
        <v>46</v>
      </c>
      <c r="E11" s="20">
        <v>0.14241486068111456</v>
      </c>
      <c r="F11" s="19">
        <v>58</v>
      </c>
      <c r="G11" s="20">
        <v>0.12831858407079647</v>
      </c>
      <c r="H11" s="21">
        <v>-0.2068965517241379</v>
      </c>
      <c r="I11" s="19">
        <v>53</v>
      </c>
      <c r="J11" s="21">
        <v>-0.13207547169811318</v>
      </c>
      <c r="K11" s="19">
        <v>196</v>
      </c>
      <c r="L11" s="20">
        <v>0.14254545454545456</v>
      </c>
      <c r="M11" s="19">
        <v>226</v>
      </c>
      <c r="N11" s="20">
        <v>0.12689500280741156</v>
      </c>
      <c r="O11" s="21">
        <v>-0.13274336283185839</v>
      </c>
    </row>
    <row r="12" spans="2:15" ht="14.4" customHeight="1" thickBot="1">
      <c r="B12" s="64"/>
      <c r="C12" s="13" t="s">
        <v>4</v>
      </c>
      <c r="D12" s="14">
        <v>32</v>
      </c>
      <c r="E12" s="15">
        <v>9.9071207430340563E-2</v>
      </c>
      <c r="F12" s="14">
        <v>45</v>
      </c>
      <c r="G12" s="15">
        <v>9.9557522123893807E-2</v>
      </c>
      <c r="H12" s="16">
        <v>-0.28888888888888886</v>
      </c>
      <c r="I12" s="14">
        <v>46</v>
      </c>
      <c r="J12" s="16">
        <v>-0.30434782608695654</v>
      </c>
      <c r="K12" s="14">
        <v>171</v>
      </c>
      <c r="L12" s="15">
        <v>0.12436363636363636</v>
      </c>
      <c r="M12" s="14">
        <v>114</v>
      </c>
      <c r="N12" s="15">
        <v>6.4008983717012913E-2</v>
      </c>
      <c r="O12" s="16">
        <v>0.5</v>
      </c>
    </row>
    <row r="13" spans="2:15" ht="14.4" customHeight="1" thickBot="1">
      <c r="B13" s="64"/>
      <c r="C13" s="65" t="s">
        <v>47</v>
      </c>
      <c r="D13" s="19">
        <v>12</v>
      </c>
      <c r="E13" s="20">
        <v>3.7151702786377708E-2</v>
      </c>
      <c r="F13" s="19">
        <v>24</v>
      </c>
      <c r="G13" s="20">
        <v>5.3097345132743362E-2</v>
      </c>
      <c r="H13" s="21">
        <v>-0.5</v>
      </c>
      <c r="I13" s="19">
        <v>9</v>
      </c>
      <c r="J13" s="21">
        <v>0.33333333333333326</v>
      </c>
      <c r="K13" s="19">
        <v>76</v>
      </c>
      <c r="L13" s="20">
        <v>5.5272727272727272E-2</v>
      </c>
      <c r="M13" s="19">
        <v>107</v>
      </c>
      <c r="N13" s="20">
        <v>6.0078607523863001E-2</v>
      </c>
      <c r="O13" s="21">
        <v>-0.28971962616822433</v>
      </c>
    </row>
    <row r="14" spans="2:15" ht="14.4" customHeight="1" thickBot="1">
      <c r="B14" s="64"/>
      <c r="C14" s="66" t="s">
        <v>3</v>
      </c>
      <c r="D14" s="14">
        <v>6</v>
      </c>
      <c r="E14" s="15">
        <v>1.8575851393188854E-2</v>
      </c>
      <c r="F14" s="14">
        <v>5</v>
      </c>
      <c r="G14" s="15">
        <v>1.1061946902654867E-2</v>
      </c>
      <c r="H14" s="16">
        <v>0.19999999999999996</v>
      </c>
      <c r="I14" s="14">
        <v>10</v>
      </c>
      <c r="J14" s="16">
        <v>-0.4</v>
      </c>
      <c r="K14" s="14">
        <v>39</v>
      </c>
      <c r="L14" s="15">
        <v>2.8363636363636365E-2</v>
      </c>
      <c r="M14" s="14">
        <v>37</v>
      </c>
      <c r="N14" s="15">
        <v>2.0774845592363842E-2</v>
      </c>
      <c r="O14" s="16">
        <v>5.4054054054053946E-2</v>
      </c>
    </row>
    <row r="15" spans="2:15" ht="14.4" customHeight="1" thickBot="1">
      <c r="B15" s="64"/>
      <c r="C15" s="67" t="s">
        <v>73</v>
      </c>
      <c r="D15" s="19">
        <v>4</v>
      </c>
      <c r="E15" s="20">
        <v>1.238390092879257E-2</v>
      </c>
      <c r="F15" s="19">
        <v>7</v>
      </c>
      <c r="G15" s="20">
        <v>1.5486725663716814E-2</v>
      </c>
      <c r="H15" s="21">
        <v>-0.4285714285714286</v>
      </c>
      <c r="I15" s="19">
        <v>3</v>
      </c>
      <c r="J15" s="21">
        <v>0.33333333333333326</v>
      </c>
      <c r="K15" s="19">
        <v>25</v>
      </c>
      <c r="L15" s="20">
        <v>1.8181818181818181E-2</v>
      </c>
      <c r="M15" s="19">
        <v>22</v>
      </c>
      <c r="N15" s="20">
        <v>1.2352610892756879E-2</v>
      </c>
      <c r="O15" s="21">
        <v>0.13636363636363646</v>
      </c>
    </row>
    <row r="16" spans="2:15" ht="14.4" customHeight="1" thickBot="1">
      <c r="B16" s="64"/>
      <c r="C16" s="13" t="s">
        <v>14</v>
      </c>
      <c r="D16" s="14">
        <v>4</v>
      </c>
      <c r="E16" s="15">
        <v>1.238390092879257E-2</v>
      </c>
      <c r="F16" s="14">
        <v>8</v>
      </c>
      <c r="G16" s="15">
        <v>1.7699115044247787E-2</v>
      </c>
      <c r="H16" s="16">
        <v>-0.5</v>
      </c>
      <c r="I16" s="14">
        <v>2</v>
      </c>
      <c r="J16" s="16">
        <v>1</v>
      </c>
      <c r="K16" s="14">
        <v>20</v>
      </c>
      <c r="L16" s="15">
        <v>1.4545454545454545E-2</v>
      </c>
      <c r="M16" s="14">
        <v>44</v>
      </c>
      <c r="N16" s="15">
        <v>2.4705221785513758E-2</v>
      </c>
      <c r="O16" s="16">
        <v>-0.54545454545454541</v>
      </c>
    </row>
    <row r="17" spans="2:15" ht="14.4" customHeight="1" thickBot="1">
      <c r="B17" s="68"/>
      <c r="C17" s="67" t="s">
        <v>38</v>
      </c>
      <c r="D17" s="19">
        <v>14</v>
      </c>
      <c r="E17" s="20">
        <v>4.3343653250773995E-2</v>
      </c>
      <c r="F17" s="19">
        <v>23</v>
      </c>
      <c r="G17" s="20">
        <v>5.0884955752212392E-2</v>
      </c>
      <c r="H17" s="21">
        <v>-0.39130434782608692</v>
      </c>
      <c r="I17" s="19">
        <v>12</v>
      </c>
      <c r="J17" s="21">
        <v>4.7430830039525688E-2</v>
      </c>
      <c r="K17" s="19">
        <v>85</v>
      </c>
      <c r="L17" s="20">
        <v>6.1818181818181821E-2</v>
      </c>
      <c r="M17" s="19">
        <v>100</v>
      </c>
      <c r="N17" s="20">
        <v>5.6148231330713082E-2</v>
      </c>
      <c r="O17" s="21">
        <v>-0.15000000000000002</v>
      </c>
    </row>
    <row r="18" spans="2:15" ht="14.4" customHeight="1" thickBot="1">
      <c r="B18" s="22" t="s">
        <v>5</v>
      </c>
      <c r="C18" s="22" t="s">
        <v>39</v>
      </c>
      <c r="D18" s="23">
        <v>253</v>
      </c>
      <c r="E18" s="24">
        <v>0.99999999999999989</v>
      </c>
      <c r="F18" s="23">
        <v>279</v>
      </c>
      <c r="G18" s="24">
        <v>1</v>
      </c>
      <c r="H18" s="25">
        <v>-9.3189964157706084E-2</v>
      </c>
      <c r="I18" s="23">
        <v>247</v>
      </c>
      <c r="J18" s="24">
        <v>2.4291497975708509E-2</v>
      </c>
      <c r="K18" s="23">
        <v>1052</v>
      </c>
      <c r="L18" s="24">
        <v>1.0000000000000002</v>
      </c>
      <c r="M18" s="23">
        <v>1329</v>
      </c>
      <c r="N18" s="24">
        <v>0.99999999999999978</v>
      </c>
      <c r="O18" s="25">
        <v>-0.20842738901429647</v>
      </c>
    </row>
    <row r="19" spans="2:15" ht="14.4" customHeight="1" thickBot="1">
      <c r="B19" s="63"/>
      <c r="C19" s="13" t="s">
        <v>11</v>
      </c>
      <c r="D19" s="14">
        <v>736</v>
      </c>
      <c r="E19" s="15">
        <v>0.23115577889447236</v>
      </c>
      <c r="F19" s="14">
        <v>475</v>
      </c>
      <c r="G19" s="15">
        <v>0.17166606432959886</v>
      </c>
      <c r="H19" s="16">
        <v>0.54947368421052634</v>
      </c>
      <c r="I19" s="14">
        <v>533</v>
      </c>
      <c r="J19" s="16">
        <v>0.38086303939962485</v>
      </c>
      <c r="K19" s="14">
        <v>3234</v>
      </c>
      <c r="L19" s="15">
        <v>0.23732296176708007</v>
      </c>
      <c r="M19" s="14">
        <v>2670</v>
      </c>
      <c r="N19" s="15">
        <v>0.19426658905704308</v>
      </c>
      <c r="O19" s="16">
        <v>0.21123595505617976</v>
      </c>
    </row>
    <row r="20" spans="2:15" ht="14.4" customHeight="1" thickBot="1">
      <c r="B20" s="64"/>
      <c r="C20" s="18" t="s">
        <v>13</v>
      </c>
      <c r="D20" s="19">
        <v>619</v>
      </c>
      <c r="E20" s="20">
        <v>0.19440954773869346</v>
      </c>
      <c r="F20" s="19">
        <v>710</v>
      </c>
      <c r="G20" s="20">
        <v>0.25659559089266354</v>
      </c>
      <c r="H20" s="21">
        <v>-0.12816901408450709</v>
      </c>
      <c r="I20" s="19">
        <v>464</v>
      </c>
      <c r="J20" s="21">
        <v>0.33405172413793105</v>
      </c>
      <c r="K20" s="19">
        <v>3134</v>
      </c>
      <c r="L20" s="20">
        <v>0.22998458941806707</v>
      </c>
      <c r="M20" s="19">
        <v>3629</v>
      </c>
      <c r="N20" s="20">
        <v>0.26404249126891732</v>
      </c>
      <c r="O20" s="21">
        <v>-0.13640121245522185</v>
      </c>
    </row>
    <row r="21" spans="2:15" ht="14.4" customHeight="1" thickBot="1">
      <c r="B21" s="64"/>
      <c r="C21" s="13" t="s">
        <v>3</v>
      </c>
      <c r="D21" s="14">
        <v>660</v>
      </c>
      <c r="E21" s="15">
        <v>0.20728643216080403</v>
      </c>
      <c r="F21" s="14">
        <v>655</v>
      </c>
      <c r="G21" s="15">
        <v>0.23671846765449947</v>
      </c>
      <c r="H21" s="16">
        <v>7.6335877862594437E-3</v>
      </c>
      <c r="I21" s="14">
        <v>425</v>
      </c>
      <c r="J21" s="16">
        <v>0.55294117647058827</v>
      </c>
      <c r="K21" s="14">
        <v>2343</v>
      </c>
      <c r="L21" s="15">
        <v>0.17193806413737434</v>
      </c>
      <c r="M21" s="14">
        <v>1974</v>
      </c>
      <c r="N21" s="15">
        <v>0.14362630966239814</v>
      </c>
      <c r="O21" s="16">
        <v>0.18693009118541037</v>
      </c>
    </row>
    <row r="22" spans="2:15" ht="14.4" customHeight="1" thickBot="1">
      <c r="B22" s="64"/>
      <c r="C22" s="65" t="s">
        <v>4</v>
      </c>
      <c r="D22" s="19">
        <v>544</v>
      </c>
      <c r="E22" s="20">
        <v>0.17085427135678391</v>
      </c>
      <c r="F22" s="19">
        <v>379</v>
      </c>
      <c r="G22" s="20">
        <v>0.13697144922298518</v>
      </c>
      <c r="H22" s="21">
        <v>0.43535620052770452</v>
      </c>
      <c r="I22" s="19">
        <v>370</v>
      </c>
      <c r="J22" s="21">
        <v>0.47027027027027035</v>
      </c>
      <c r="K22" s="19">
        <v>1950</v>
      </c>
      <c r="L22" s="20">
        <v>0.14309826080575327</v>
      </c>
      <c r="M22" s="19">
        <v>2098</v>
      </c>
      <c r="N22" s="20">
        <v>0.15264842840512224</v>
      </c>
      <c r="O22" s="21">
        <v>-7.0543374642516699E-2</v>
      </c>
    </row>
    <row r="23" spans="2:15" ht="14.4" customHeight="1" thickBot="1">
      <c r="B23" s="64"/>
      <c r="C23" s="66" t="s">
        <v>12</v>
      </c>
      <c r="D23" s="14">
        <v>313</v>
      </c>
      <c r="E23" s="15">
        <v>9.8304020100502515E-2</v>
      </c>
      <c r="F23" s="14">
        <v>362</v>
      </c>
      <c r="G23" s="15">
        <v>0.13082761113118901</v>
      </c>
      <c r="H23" s="16">
        <v>-0.13535911602209949</v>
      </c>
      <c r="I23" s="14">
        <v>287</v>
      </c>
      <c r="J23" s="16">
        <v>9.0592334494773441E-2</v>
      </c>
      <c r="K23" s="14">
        <v>1605</v>
      </c>
      <c r="L23" s="15">
        <v>0.11778087620165847</v>
      </c>
      <c r="M23" s="14">
        <v>2174</v>
      </c>
      <c r="N23" s="15">
        <v>0.15817811408614668</v>
      </c>
      <c r="O23" s="16">
        <v>-0.26172953081876726</v>
      </c>
    </row>
    <row r="24" spans="2:15" ht="14.4" customHeight="1" thickBot="1">
      <c r="B24" s="64"/>
      <c r="C24" s="67" t="s">
        <v>14</v>
      </c>
      <c r="D24" s="19">
        <v>225</v>
      </c>
      <c r="E24" s="20">
        <v>7.0665829145728637E-2</v>
      </c>
      <c r="F24" s="19">
        <v>93</v>
      </c>
      <c r="G24" s="20">
        <v>3.3610408384531984E-2</v>
      </c>
      <c r="H24" s="21">
        <v>1.4193548387096775</v>
      </c>
      <c r="I24" s="19">
        <v>137</v>
      </c>
      <c r="J24" s="21">
        <v>0.64233576642335777</v>
      </c>
      <c r="K24" s="19">
        <v>946</v>
      </c>
      <c r="L24" s="20">
        <v>6.9421002421662881E-2</v>
      </c>
      <c r="M24" s="19">
        <v>574</v>
      </c>
      <c r="N24" s="20">
        <v>4.1763678696158324E-2</v>
      </c>
      <c r="O24" s="21">
        <v>0.6480836236933798</v>
      </c>
    </row>
    <row r="25" spans="2:15" ht="14.4" customHeight="1" thickBot="1">
      <c r="B25" s="64"/>
      <c r="C25" s="13" t="s">
        <v>15</v>
      </c>
      <c r="D25" s="14">
        <v>69</v>
      </c>
      <c r="E25" s="15">
        <v>2.1670854271356784E-2</v>
      </c>
      <c r="F25" s="14">
        <v>77</v>
      </c>
      <c r="G25" s="15">
        <v>2.7827972533429706E-2</v>
      </c>
      <c r="H25" s="16">
        <v>-0.10389610389610393</v>
      </c>
      <c r="I25" s="14">
        <v>19</v>
      </c>
      <c r="J25" s="16">
        <v>2.6315789473684212</v>
      </c>
      <c r="K25" s="14">
        <v>270</v>
      </c>
      <c r="L25" s="15">
        <v>1.9813605342335072E-2</v>
      </c>
      <c r="M25" s="14">
        <v>461</v>
      </c>
      <c r="N25" s="15">
        <v>3.3541909196740397E-2</v>
      </c>
      <c r="O25" s="16">
        <v>-0.41431670281995658</v>
      </c>
    </row>
    <row r="26" spans="2:15" ht="14.4" customHeight="1" thickBot="1">
      <c r="B26" s="64"/>
      <c r="C26" s="67" t="s">
        <v>65</v>
      </c>
      <c r="D26" s="19">
        <v>16</v>
      </c>
      <c r="E26" s="20">
        <v>5.0251256281407036E-3</v>
      </c>
      <c r="F26" s="19">
        <v>16</v>
      </c>
      <c r="G26" s="20">
        <v>5.782435851102277E-3</v>
      </c>
      <c r="H26" s="21">
        <v>0</v>
      </c>
      <c r="I26" s="19">
        <v>8</v>
      </c>
      <c r="J26" s="21">
        <v>1</v>
      </c>
      <c r="K26" s="19">
        <v>134</v>
      </c>
      <c r="L26" s="20">
        <v>9.8334189476774053E-3</v>
      </c>
      <c r="M26" s="19">
        <v>147</v>
      </c>
      <c r="N26" s="20">
        <v>1.069557625145518E-2</v>
      </c>
      <c r="O26" s="21">
        <v>-8.8435374149659851E-2</v>
      </c>
    </row>
    <row r="27" spans="2:15" ht="14.4" customHeight="1" thickBot="1">
      <c r="B27" s="68"/>
      <c r="C27" s="13" t="s">
        <v>38</v>
      </c>
      <c r="D27" s="14">
        <v>2</v>
      </c>
      <c r="E27" s="15">
        <v>6.2814070351758795E-4</v>
      </c>
      <c r="F27" s="14">
        <v>0</v>
      </c>
      <c r="G27" s="15">
        <v>0</v>
      </c>
      <c r="H27" s="16"/>
      <c r="I27" s="14">
        <v>1</v>
      </c>
      <c r="J27" s="16">
        <v>1</v>
      </c>
      <c r="K27" s="14">
        <v>11</v>
      </c>
      <c r="L27" s="15">
        <v>8.0722095839142881E-4</v>
      </c>
      <c r="M27" s="14">
        <v>17</v>
      </c>
      <c r="N27" s="15">
        <v>1.2369033760186265E-3</v>
      </c>
      <c r="O27" s="16">
        <v>-0.3529411764705882</v>
      </c>
    </row>
    <row r="28" spans="2:15" ht="14.4" customHeight="1" thickBot="1">
      <c r="B28" s="22" t="s">
        <v>6</v>
      </c>
      <c r="C28" s="22" t="s">
        <v>39</v>
      </c>
      <c r="D28" s="23">
        <v>3184</v>
      </c>
      <c r="E28" s="24">
        <v>0.99999999999999989</v>
      </c>
      <c r="F28" s="23">
        <v>2767</v>
      </c>
      <c r="G28" s="24">
        <v>1.0000000000000002</v>
      </c>
      <c r="H28" s="25">
        <v>0.15070473436935306</v>
      </c>
      <c r="I28" s="23">
        <v>2244</v>
      </c>
      <c r="J28" s="24">
        <v>0.41889483065953659</v>
      </c>
      <c r="K28" s="23">
        <v>13627</v>
      </c>
      <c r="L28" s="24">
        <v>0.99999999999999978</v>
      </c>
      <c r="M28" s="23">
        <v>13744</v>
      </c>
      <c r="N28" s="24">
        <v>1.0000000000000002</v>
      </c>
      <c r="O28" s="25">
        <v>-8.5128055878929132E-3</v>
      </c>
    </row>
    <row r="29" spans="2:15" ht="14.4" customHeight="1" thickBot="1">
      <c r="B29" s="22" t="s">
        <v>54</v>
      </c>
      <c r="C29" s="22" t="s">
        <v>39</v>
      </c>
      <c r="D29" s="23">
        <v>6</v>
      </c>
      <c r="E29" s="24">
        <v>1</v>
      </c>
      <c r="F29" s="23">
        <v>2</v>
      </c>
      <c r="G29" s="24">
        <v>1</v>
      </c>
      <c r="H29" s="25">
        <v>2</v>
      </c>
      <c r="I29" s="23">
        <v>2</v>
      </c>
      <c r="J29" s="24">
        <v>2</v>
      </c>
      <c r="K29" s="23">
        <v>20</v>
      </c>
      <c r="L29" s="24">
        <v>1</v>
      </c>
      <c r="M29" s="23">
        <v>16</v>
      </c>
      <c r="N29" s="24">
        <v>1</v>
      </c>
      <c r="O29" s="25">
        <v>0.25</v>
      </c>
    </row>
    <row r="30" spans="2:15" ht="14.4" customHeight="1" thickBot="1">
      <c r="B30" s="83"/>
      <c r="C30" s="84" t="s">
        <v>39</v>
      </c>
      <c r="D30" s="26">
        <v>3513</v>
      </c>
      <c r="E30" s="27">
        <v>1</v>
      </c>
      <c r="F30" s="26">
        <v>3221</v>
      </c>
      <c r="G30" s="27">
        <v>1</v>
      </c>
      <c r="H30" s="28">
        <v>9.065507606333445E-2</v>
      </c>
      <c r="I30" s="26">
        <v>2499</v>
      </c>
      <c r="J30" s="28">
        <v>0.40576230492196874</v>
      </c>
      <c r="K30" s="26">
        <v>15022</v>
      </c>
      <c r="L30" s="27">
        <v>1</v>
      </c>
      <c r="M30" s="26">
        <v>15541</v>
      </c>
      <c r="N30" s="27">
        <v>1</v>
      </c>
      <c r="O30" s="28">
        <v>-3.339553439289622E-2</v>
      </c>
    </row>
    <row r="31" spans="2:15" ht="14.4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111" t="s">
        <v>45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61"/>
    </row>
    <row r="35" spans="2:15" ht="14.4" thickBot="1">
      <c r="B35" s="112" t="s">
        <v>46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62" t="s">
        <v>42</v>
      </c>
    </row>
    <row r="36" spans="2:15">
      <c r="B36" s="101" t="s">
        <v>30</v>
      </c>
      <c r="C36" s="103" t="s">
        <v>1</v>
      </c>
      <c r="D36" s="105" t="s">
        <v>100</v>
      </c>
      <c r="E36" s="106"/>
      <c r="F36" s="106"/>
      <c r="G36" s="106"/>
      <c r="H36" s="107"/>
      <c r="I36" s="110" t="s">
        <v>93</v>
      </c>
      <c r="J36" s="107"/>
      <c r="K36" s="110" t="s">
        <v>104</v>
      </c>
      <c r="L36" s="106"/>
      <c r="M36" s="106"/>
      <c r="N36" s="106"/>
      <c r="O36" s="116"/>
    </row>
    <row r="37" spans="2:15" ht="14.4" thickBot="1">
      <c r="B37" s="102"/>
      <c r="C37" s="104"/>
      <c r="D37" s="117" t="s">
        <v>101</v>
      </c>
      <c r="E37" s="114"/>
      <c r="F37" s="114"/>
      <c r="G37" s="114"/>
      <c r="H37" s="118"/>
      <c r="I37" s="113" t="s">
        <v>94</v>
      </c>
      <c r="J37" s="118"/>
      <c r="K37" s="113" t="s">
        <v>105</v>
      </c>
      <c r="L37" s="114"/>
      <c r="M37" s="114"/>
      <c r="N37" s="114"/>
      <c r="O37" s="115"/>
    </row>
    <row r="38" spans="2:15" ht="13.8" customHeight="1">
      <c r="B38" s="102"/>
      <c r="C38" s="104"/>
      <c r="D38" s="97">
        <v>2025</v>
      </c>
      <c r="E38" s="98"/>
      <c r="F38" s="97">
        <v>2024</v>
      </c>
      <c r="G38" s="98"/>
      <c r="H38" s="87" t="s">
        <v>31</v>
      </c>
      <c r="I38" s="108">
        <v>2024</v>
      </c>
      <c r="J38" s="108" t="s">
        <v>102</v>
      </c>
      <c r="K38" s="97">
        <v>2025</v>
      </c>
      <c r="L38" s="98"/>
      <c r="M38" s="97">
        <v>2024</v>
      </c>
      <c r="N38" s="98"/>
      <c r="O38" s="87" t="s">
        <v>31</v>
      </c>
    </row>
    <row r="39" spans="2:15" ht="14.4" thickBot="1">
      <c r="B39" s="89" t="s">
        <v>30</v>
      </c>
      <c r="C39" s="91" t="s">
        <v>33</v>
      </c>
      <c r="D39" s="99"/>
      <c r="E39" s="100"/>
      <c r="F39" s="99"/>
      <c r="G39" s="100"/>
      <c r="H39" s="88"/>
      <c r="I39" s="109"/>
      <c r="J39" s="109"/>
      <c r="K39" s="99"/>
      <c r="L39" s="100"/>
      <c r="M39" s="99"/>
      <c r="N39" s="100"/>
      <c r="O39" s="88"/>
    </row>
    <row r="40" spans="2:15" ht="13.8" customHeight="1">
      <c r="B40" s="89"/>
      <c r="C40" s="91"/>
      <c r="D40" s="6" t="s">
        <v>34</v>
      </c>
      <c r="E40" s="7" t="s">
        <v>2</v>
      </c>
      <c r="F40" s="6" t="s">
        <v>34</v>
      </c>
      <c r="G40" s="7" t="s">
        <v>2</v>
      </c>
      <c r="H40" s="93" t="s">
        <v>35</v>
      </c>
      <c r="I40" s="8" t="s">
        <v>34</v>
      </c>
      <c r="J40" s="95" t="s">
        <v>103</v>
      </c>
      <c r="K40" s="6" t="s">
        <v>34</v>
      </c>
      <c r="L40" s="7" t="s">
        <v>2</v>
      </c>
      <c r="M40" s="6" t="s">
        <v>34</v>
      </c>
      <c r="N40" s="7" t="s">
        <v>2</v>
      </c>
      <c r="O40" s="93" t="s">
        <v>35</v>
      </c>
    </row>
    <row r="41" spans="2:15" ht="27" thickBot="1">
      <c r="B41" s="90"/>
      <c r="C41" s="92"/>
      <c r="D41" s="9" t="s">
        <v>36</v>
      </c>
      <c r="E41" s="10" t="s">
        <v>37</v>
      </c>
      <c r="F41" s="9" t="s">
        <v>36</v>
      </c>
      <c r="G41" s="10" t="s">
        <v>37</v>
      </c>
      <c r="H41" s="94"/>
      <c r="I41" s="11" t="s">
        <v>36</v>
      </c>
      <c r="J41" s="96"/>
      <c r="K41" s="9" t="s">
        <v>36</v>
      </c>
      <c r="L41" s="10" t="s">
        <v>37</v>
      </c>
      <c r="M41" s="9" t="s">
        <v>36</v>
      </c>
      <c r="N41" s="10" t="s">
        <v>37</v>
      </c>
      <c r="O41" s="94"/>
    </row>
    <row r="42" spans="2:15" ht="14.4" thickBot="1">
      <c r="B42" s="69"/>
      <c r="C42" s="13" t="s">
        <v>15</v>
      </c>
      <c r="D42" s="14">
        <v>3</v>
      </c>
      <c r="E42" s="15">
        <v>1</v>
      </c>
      <c r="F42" s="14"/>
      <c r="G42" s="15"/>
      <c r="H42" s="16"/>
      <c r="I42" s="14"/>
      <c r="J42" s="16"/>
      <c r="K42" s="14">
        <v>3</v>
      </c>
      <c r="L42" s="15">
        <v>1</v>
      </c>
      <c r="M42" s="14">
        <v>0</v>
      </c>
      <c r="N42" s="15">
        <v>0</v>
      </c>
      <c r="O42" s="16"/>
    </row>
    <row r="43" spans="2:15" ht="14.4" thickBot="1">
      <c r="B43" s="69"/>
      <c r="C43" s="125" t="s">
        <v>4</v>
      </c>
      <c r="D43" s="14">
        <v>0</v>
      </c>
      <c r="E43" s="15">
        <v>0</v>
      </c>
      <c r="F43" s="14"/>
      <c r="G43" s="15"/>
      <c r="H43" s="16"/>
      <c r="I43" s="14"/>
      <c r="J43" s="16"/>
      <c r="K43" s="14">
        <v>0</v>
      </c>
      <c r="L43" s="15">
        <v>0</v>
      </c>
      <c r="M43" s="14">
        <v>1</v>
      </c>
      <c r="N43" s="15">
        <v>1</v>
      </c>
      <c r="O43" s="16">
        <v>-1</v>
      </c>
    </row>
    <row r="44" spans="2:15" ht="14.4" thickBot="1">
      <c r="B44" s="22" t="s">
        <v>5</v>
      </c>
      <c r="C44" s="22" t="s">
        <v>39</v>
      </c>
      <c r="D44" s="23">
        <v>3</v>
      </c>
      <c r="E44" s="24">
        <v>1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3</v>
      </c>
      <c r="L44" s="24">
        <v>1</v>
      </c>
      <c r="M44" s="23">
        <v>1</v>
      </c>
      <c r="N44" s="24">
        <v>1</v>
      </c>
      <c r="O44" s="25">
        <v>2</v>
      </c>
    </row>
    <row r="45" spans="2:15" ht="14.4" thickBot="1">
      <c r="B45" s="63"/>
      <c r="C45" s="13" t="s">
        <v>11</v>
      </c>
      <c r="D45" s="14">
        <v>606</v>
      </c>
      <c r="E45" s="15">
        <v>0.23433874709976799</v>
      </c>
      <c r="F45" s="14">
        <v>373</v>
      </c>
      <c r="G45" s="15">
        <v>0.17220683287165281</v>
      </c>
      <c r="H45" s="16">
        <v>0.62466487935656834</v>
      </c>
      <c r="I45" s="14">
        <v>445</v>
      </c>
      <c r="J45" s="16">
        <v>0.36179775280898885</v>
      </c>
      <c r="K45" s="14">
        <v>2723</v>
      </c>
      <c r="L45" s="15">
        <v>0.24808673469387754</v>
      </c>
      <c r="M45" s="14">
        <v>2180</v>
      </c>
      <c r="N45" s="15">
        <v>0.19584942952115714</v>
      </c>
      <c r="O45" s="16">
        <v>0.24908256880733948</v>
      </c>
    </row>
    <row r="46" spans="2:15" ht="14.4" thickBot="1">
      <c r="B46" s="64"/>
      <c r="C46" s="18" t="s">
        <v>13</v>
      </c>
      <c r="D46" s="19">
        <v>533</v>
      </c>
      <c r="E46" s="20">
        <v>0.20610982211910286</v>
      </c>
      <c r="F46" s="19">
        <v>556</v>
      </c>
      <c r="G46" s="20">
        <v>0.25669436749769159</v>
      </c>
      <c r="H46" s="21">
        <v>-4.1366906474820109E-2</v>
      </c>
      <c r="I46" s="19">
        <v>363</v>
      </c>
      <c r="J46" s="21">
        <v>0.46831955922865021</v>
      </c>
      <c r="K46" s="19">
        <v>2576</v>
      </c>
      <c r="L46" s="20">
        <v>0.23469387755102042</v>
      </c>
      <c r="M46" s="19">
        <v>3054</v>
      </c>
      <c r="N46" s="20">
        <v>0.27436887970532747</v>
      </c>
      <c r="O46" s="21">
        <v>-0.1565160445317616</v>
      </c>
    </row>
    <row r="47" spans="2:15" ht="14.4" thickBot="1">
      <c r="B47" s="64"/>
      <c r="C47" s="13" t="s">
        <v>3</v>
      </c>
      <c r="D47" s="14">
        <v>561</v>
      </c>
      <c r="E47" s="15">
        <v>0.21693735498839908</v>
      </c>
      <c r="F47" s="14">
        <v>568</v>
      </c>
      <c r="G47" s="15">
        <v>0.26223453370267774</v>
      </c>
      <c r="H47" s="16">
        <v>-1.232394366197187E-2</v>
      </c>
      <c r="I47" s="14">
        <v>382</v>
      </c>
      <c r="J47" s="16">
        <v>0.46858638743455505</v>
      </c>
      <c r="K47" s="14">
        <v>2048</v>
      </c>
      <c r="L47" s="15">
        <v>0.18658892128279883</v>
      </c>
      <c r="M47" s="14">
        <v>1709</v>
      </c>
      <c r="N47" s="15">
        <v>0.15353517204204473</v>
      </c>
      <c r="O47" s="16">
        <v>0.19836161497952021</v>
      </c>
    </row>
    <row r="48" spans="2:15" ht="14.4" thickBot="1">
      <c r="B48" s="64"/>
      <c r="C48" s="65" t="s">
        <v>4</v>
      </c>
      <c r="D48" s="19">
        <v>399</v>
      </c>
      <c r="E48" s="20">
        <v>0.154292343387471</v>
      </c>
      <c r="F48" s="19">
        <v>271</v>
      </c>
      <c r="G48" s="20">
        <v>0.12511542012927054</v>
      </c>
      <c r="H48" s="21">
        <v>0.47232472324723251</v>
      </c>
      <c r="I48" s="19">
        <v>268</v>
      </c>
      <c r="J48" s="21">
        <v>0.48880597014925375</v>
      </c>
      <c r="K48" s="19">
        <v>1392</v>
      </c>
      <c r="L48" s="20">
        <v>0.12682215743440234</v>
      </c>
      <c r="M48" s="19">
        <v>1632</v>
      </c>
      <c r="N48" s="20">
        <v>0.14661755457730663</v>
      </c>
      <c r="O48" s="21">
        <v>-0.1470588235294118</v>
      </c>
    </row>
    <row r="49" spans="2:15" ht="14.4" thickBot="1">
      <c r="B49" s="64"/>
      <c r="C49" s="66" t="s">
        <v>12</v>
      </c>
      <c r="D49" s="14">
        <v>215</v>
      </c>
      <c r="E49" s="15">
        <v>8.3139984532095895E-2</v>
      </c>
      <c r="F49" s="14">
        <v>246</v>
      </c>
      <c r="G49" s="15">
        <v>0.11357340720221606</v>
      </c>
      <c r="H49" s="16">
        <v>-0.12601626016260159</v>
      </c>
      <c r="I49" s="14">
        <v>189</v>
      </c>
      <c r="J49" s="16">
        <v>0.13756613756613767</v>
      </c>
      <c r="K49" s="14">
        <v>1135</v>
      </c>
      <c r="L49" s="15">
        <v>0.10340743440233237</v>
      </c>
      <c r="M49" s="14">
        <v>1600</v>
      </c>
      <c r="N49" s="15">
        <v>0.1437427005659869</v>
      </c>
      <c r="O49" s="16">
        <v>-0.29062500000000002</v>
      </c>
    </row>
    <row r="50" spans="2:15" ht="14.4" thickBot="1">
      <c r="B50" s="64"/>
      <c r="C50" s="67" t="s">
        <v>14</v>
      </c>
      <c r="D50" s="19">
        <v>201</v>
      </c>
      <c r="E50" s="20">
        <v>7.77262180974478E-2</v>
      </c>
      <c r="F50" s="19">
        <v>68</v>
      </c>
      <c r="G50" s="20">
        <v>3.139427516158818E-2</v>
      </c>
      <c r="H50" s="21">
        <v>1.9558823529411766</v>
      </c>
      <c r="I50" s="19">
        <v>114</v>
      </c>
      <c r="J50" s="21">
        <v>0.76315789473684204</v>
      </c>
      <c r="K50" s="19">
        <v>780</v>
      </c>
      <c r="L50" s="20">
        <v>7.106413994169096E-2</v>
      </c>
      <c r="M50" s="19">
        <v>427</v>
      </c>
      <c r="N50" s="20">
        <v>3.8361333213547746E-2</v>
      </c>
      <c r="O50" s="21">
        <v>0.82669789227166279</v>
      </c>
    </row>
    <row r="51" spans="2:15" ht="14.4" thickBot="1">
      <c r="B51" s="64"/>
      <c r="C51" s="13" t="s">
        <v>15</v>
      </c>
      <c r="D51" s="14">
        <v>52</v>
      </c>
      <c r="E51" s="15">
        <v>2.0108275328692964E-2</v>
      </c>
      <c r="F51" s="14">
        <v>68</v>
      </c>
      <c r="G51" s="15">
        <v>3.139427516158818E-2</v>
      </c>
      <c r="H51" s="16">
        <v>-0.23529411764705888</v>
      </c>
      <c r="I51" s="14">
        <v>11</v>
      </c>
      <c r="J51" s="16">
        <v>3.7272727272727275</v>
      </c>
      <c r="K51" s="14">
        <v>181</v>
      </c>
      <c r="L51" s="15">
        <v>1.6490524781341109E-2</v>
      </c>
      <c r="M51" s="14">
        <v>378</v>
      </c>
      <c r="N51" s="15">
        <v>3.3959213008714399E-2</v>
      </c>
      <c r="O51" s="16">
        <v>-0.52116402116402116</v>
      </c>
    </row>
    <row r="52" spans="2:15" ht="14.4" thickBot="1">
      <c r="B52" s="64"/>
      <c r="C52" s="67" t="s">
        <v>65</v>
      </c>
      <c r="D52" s="19">
        <v>15</v>
      </c>
      <c r="E52" s="20">
        <v>5.8004640371229696E-3</v>
      </c>
      <c r="F52" s="19">
        <v>16</v>
      </c>
      <c r="G52" s="20">
        <v>7.3868882733148658E-3</v>
      </c>
      <c r="H52" s="21">
        <v>-6.25E-2</v>
      </c>
      <c r="I52" s="19">
        <v>8</v>
      </c>
      <c r="J52" s="21">
        <v>0.875</v>
      </c>
      <c r="K52" s="19">
        <v>131</v>
      </c>
      <c r="L52" s="20">
        <v>1.1935131195335277E-2</v>
      </c>
      <c r="M52" s="19">
        <v>145</v>
      </c>
      <c r="N52" s="20">
        <v>1.3026682238792562E-2</v>
      </c>
      <c r="O52" s="21">
        <v>-9.6551724137931005E-2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6</v>
      </c>
      <c r="C54" s="22" t="s">
        <v>39</v>
      </c>
      <c r="D54" s="23">
        <v>2582</v>
      </c>
      <c r="E54" s="24">
        <v>0.99845320959010064</v>
      </c>
      <c r="F54" s="23">
        <v>2166</v>
      </c>
      <c r="G54" s="24">
        <v>1</v>
      </c>
      <c r="H54" s="25">
        <v>0.19205909510618646</v>
      </c>
      <c r="I54" s="23">
        <v>1780</v>
      </c>
      <c r="J54" s="24">
        <v>0.45056179775280891</v>
      </c>
      <c r="K54" s="23">
        <v>10966</v>
      </c>
      <c r="L54" s="24">
        <v>0.99908892128279891</v>
      </c>
      <c r="M54" s="23">
        <v>11125</v>
      </c>
      <c r="N54" s="24">
        <v>0.99946096487287761</v>
      </c>
      <c r="O54" s="25">
        <v>-1.4292134831460634E-2</v>
      </c>
    </row>
    <row r="55" spans="2:15" ht="14.4" thickBot="1">
      <c r="B55" s="22" t="s">
        <v>54</v>
      </c>
      <c r="C55" s="77" t="s">
        <v>39</v>
      </c>
      <c r="D55" s="23">
        <v>1</v>
      </c>
      <c r="E55" s="24">
        <v>1</v>
      </c>
      <c r="F55" s="23">
        <v>0</v>
      </c>
      <c r="G55" s="24">
        <v>1</v>
      </c>
      <c r="H55" s="25"/>
      <c r="I55" s="23">
        <v>1</v>
      </c>
      <c r="J55" s="24">
        <v>0</v>
      </c>
      <c r="K55" s="23">
        <v>7</v>
      </c>
      <c r="L55" s="24">
        <v>1</v>
      </c>
      <c r="M55" s="23">
        <v>5</v>
      </c>
      <c r="N55" s="24">
        <v>1</v>
      </c>
      <c r="O55" s="25">
        <v>0.39999999999999991</v>
      </c>
    </row>
    <row r="56" spans="2:15" ht="14.4" thickBot="1">
      <c r="B56" s="119" t="s">
        <v>39</v>
      </c>
      <c r="C56" s="120" t="s">
        <v>39</v>
      </c>
      <c r="D56" s="26">
        <v>2586</v>
      </c>
      <c r="E56" s="27">
        <v>1</v>
      </c>
      <c r="F56" s="26">
        <v>2166</v>
      </c>
      <c r="G56" s="27">
        <v>1</v>
      </c>
      <c r="H56" s="28">
        <v>0.19390581717451516</v>
      </c>
      <c r="I56" s="26">
        <v>1781</v>
      </c>
      <c r="J56" s="28">
        <v>0.45199326221224023</v>
      </c>
      <c r="K56" s="26">
        <v>10976</v>
      </c>
      <c r="L56" s="27">
        <v>1</v>
      </c>
      <c r="M56" s="26">
        <v>11131</v>
      </c>
      <c r="N56" s="27">
        <v>1</v>
      </c>
      <c r="O56" s="28">
        <v>-1.3925074117330016E-2</v>
      </c>
    </row>
    <row r="57" spans="2:15">
      <c r="B57" s="70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111" t="s">
        <v>52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61"/>
    </row>
    <row r="60" spans="2:15" ht="14.4" thickBot="1">
      <c r="B60" s="112" t="s">
        <v>53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62" t="s">
        <v>42</v>
      </c>
    </row>
    <row r="61" spans="2:15">
      <c r="B61" s="101" t="s">
        <v>30</v>
      </c>
      <c r="C61" s="103" t="s">
        <v>1</v>
      </c>
      <c r="D61" s="105" t="s">
        <v>100</v>
      </c>
      <c r="E61" s="106"/>
      <c r="F61" s="106"/>
      <c r="G61" s="106"/>
      <c r="H61" s="107"/>
      <c r="I61" s="110" t="s">
        <v>93</v>
      </c>
      <c r="J61" s="107"/>
      <c r="K61" s="110" t="s">
        <v>104</v>
      </c>
      <c r="L61" s="106"/>
      <c r="M61" s="106"/>
      <c r="N61" s="106"/>
      <c r="O61" s="116"/>
    </row>
    <row r="62" spans="2:15" ht="14.4" thickBot="1">
      <c r="B62" s="102"/>
      <c r="C62" s="104"/>
      <c r="D62" s="117" t="s">
        <v>101</v>
      </c>
      <c r="E62" s="114"/>
      <c r="F62" s="114"/>
      <c r="G62" s="114"/>
      <c r="H62" s="118"/>
      <c r="I62" s="113" t="s">
        <v>94</v>
      </c>
      <c r="J62" s="118"/>
      <c r="K62" s="113" t="s">
        <v>105</v>
      </c>
      <c r="L62" s="114"/>
      <c r="M62" s="114"/>
      <c r="N62" s="114"/>
      <c r="O62" s="115"/>
    </row>
    <row r="63" spans="2:15" ht="15" customHeight="1">
      <c r="B63" s="102"/>
      <c r="C63" s="104"/>
      <c r="D63" s="97">
        <v>2025</v>
      </c>
      <c r="E63" s="98"/>
      <c r="F63" s="97">
        <v>2024</v>
      </c>
      <c r="G63" s="98"/>
      <c r="H63" s="87" t="s">
        <v>31</v>
      </c>
      <c r="I63" s="108">
        <v>2024</v>
      </c>
      <c r="J63" s="108" t="s">
        <v>102</v>
      </c>
      <c r="K63" s="97">
        <v>2025</v>
      </c>
      <c r="L63" s="98"/>
      <c r="M63" s="97">
        <v>2024</v>
      </c>
      <c r="N63" s="98"/>
      <c r="O63" s="87" t="s">
        <v>31</v>
      </c>
    </row>
    <row r="64" spans="2:15" ht="14.4" customHeight="1" thickBot="1">
      <c r="B64" s="89" t="s">
        <v>30</v>
      </c>
      <c r="C64" s="91" t="s">
        <v>33</v>
      </c>
      <c r="D64" s="99"/>
      <c r="E64" s="100"/>
      <c r="F64" s="99"/>
      <c r="G64" s="100"/>
      <c r="H64" s="88"/>
      <c r="I64" s="109"/>
      <c r="J64" s="109"/>
      <c r="K64" s="99"/>
      <c r="L64" s="100"/>
      <c r="M64" s="99"/>
      <c r="N64" s="100"/>
      <c r="O64" s="88"/>
    </row>
    <row r="65" spans="2:15" ht="15" customHeight="1">
      <c r="B65" s="89"/>
      <c r="C65" s="91"/>
      <c r="D65" s="6" t="s">
        <v>34</v>
      </c>
      <c r="E65" s="7" t="s">
        <v>2</v>
      </c>
      <c r="F65" s="6" t="s">
        <v>34</v>
      </c>
      <c r="G65" s="7" t="s">
        <v>2</v>
      </c>
      <c r="H65" s="93" t="s">
        <v>35</v>
      </c>
      <c r="I65" s="8" t="s">
        <v>34</v>
      </c>
      <c r="J65" s="95" t="s">
        <v>103</v>
      </c>
      <c r="K65" s="6" t="s">
        <v>34</v>
      </c>
      <c r="L65" s="7" t="s">
        <v>2</v>
      </c>
      <c r="M65" s="6" t="s">
        <v>34</v>
      </c>
      <c r="N65" s="7" t="s">
        <v>2</v>
      </c>
      <c r="O65" s="93" t="s">
        <v>35</v>
      </c>
    </row>
    <row r="66" spans="2:15" ht="14.25" customHeight="1" thickBot="1">
      <c r="B66" s="90"/>
      <c r="C66" s="92"/>
      <c r="D66" s="9" t="s">
        <v>36</v>
      </c>
      <c r="E66" s="10" t="s">
        <v>37</v>
      </c>
      <c r="F66" s="9" t="s">
        <v>36</v>
      </c>
      <c r="G66" s="10" t="s">
        <v>37</v>
      </c>
      <c r="H66" s="94"/>
      <c r="I66" s="11" t="s">
        <v>36</v>
      </c>
      <c r="J66" s="96"/>
      <c r="K66" s="9" t="s">
        <v>36</v>
      </c>
      <c r="L66" s="10" t="s">
        <v>37</v>
      </c>
      <c r="M66" s="9" t="s">
        <v>36</v>
      </c>
      <c r="N66" s="10" t="s">
        <v>37</v>
      </c>
      <c r="O66" s="94"/>
    </row>
    <row r="67" spans="2:15" ht="14.4" thickBot="1">
      <c r="B67" s="63"/>
      <c r="C67" s="13" t="s">
        <v>15</v>
      </c>
      <c r="D67" s="14">
        <v>202</v>
      </c>
      <c r="E67" s="15">
        <v>0.63124999999999998</v>
      </c>
      <c r="F67" s="14">
        <v>282</v>
      </c>
      <c r="G67" s="15">
        <v>0.62389380530973448</v>
      </c>
      <c r="H67" s="16">
        <v>-0.28368794326241131</v>
      </c>
      <c r="I67" s="14">
        <v>120</v>
      </c>
      <c r="J67" s="16">
        <v>0.68333333333333335</v>
      </c>
      <c r="K67" s="14">
        <v>760</v>
      </c>
      <c r="L67" s="15">
        <v>0.55393586005830908</v>
      </c>
      <c r="M67" s="14">
        <v>1131</v>
      </c>
      <c r="N67" s="15">
        <v>0.63539325842696626</v>
      </c>
      <c r="O67" s="16">
        <v>-0.32802829354553498</v>
      </c>
    </row>
    <row r="68" spans="2:15" ht="14.4" thickBot="1">
      <c r="B68" s="64"/>
      <c r="C68" s="18" t="s">
        <v>12</v>
      </c>
      <c r="D68" s="19">
        <v>46</v>
      </c>
      <c r="E68" s="20">
        <v>0.14374999999999999</v>
      </c>
      <c r="F68" s="19">
        <v>58</v>
      </c>
      <c r="G68" s="20">
        <v>0.12831858407079647</v>
      </c>
      <c r="H68" s="21">
        <v>-0.2068965517241379</v>
      </c>
      <c r="I68" s="19">
        <v>53</v>
      </c>
      <c r="J68" s="21">
        <v>-0.13207547169811318</v>
      </c>
      <c r="K68" s="19">
        <v>196</v>
      </c>
      <c r="L68" s="20">
        <v>0.14285714285714285</v>
      </c>
      <c r="M68" s="19">
        <v>226</v>
      </c>
      <c r="N68" s="20">
        <v>0.12696629213483146</v>
      </c>
      <c r="O68" s="21">
        <v>-0.13274336283185839</v>
      </c>
    </row>
    <row r="69" spans="2:15" ht="14.4" thickBot="1">
      <c r="B69" s="64"/>
      <c r="C69" s="13" t="s">
        <v>4</v>
      </c>
      <c r="D69" s="14">
        <v>32</v>
      </c>
      <c r="E69" s="15">
        <v>0.1</v>
      </c>
      <c r="F69" s="14">
        <v>45</v>
      </c>
      <c r="G69" s="15">
        <v>9.9557522123893807E-2</v>
      </c>
      <c r="H69" s="16">
        <v>-0.28888888888888886</v>
      </c>
      <c r="I69" s="14"/>
      <c r="J69" s="16"/>
      <c r="K69" s="14">
        <v>171</v>
      </c>
      <c r="L69" s="15">
        <v>0.12463556851311954</v>
      </c>
      <c r="M69" s="14">
        <v>113</v>
      </c>
      <c r="N69" s="15">
        <v>6.348314606741573E-2</v>
      </c>
      <c r="O69" s="16">
        <v>0.51327433628318575</v>
      </c>
    </row>
    <row r="70" spans="2:15" ht="14.4" customHeight="1" thickBot="1">
      <c r="B70" s="64"/>
      <c r="C70" s="65" t="s">
        <v>47</v>
      </c>
      <c r="D70" s="19">
        <v>12</v>
      </c>
      <c r="E70" s="20">
        <v>3.7499999999999999E-2</v>
      </c>
      <c r="F70" s="19">
        <v>24</v>
      </c>
      <c r="G70" s="20">
        <v>5.3097345132743362E-2</v>
      </c>
      <c r="H70" s="21">
        <v>-0.5</v>
      </c>
      <c r="I70" s="19"/>
      <c r="J70" s="21"/>
      <c r="K70" s="19">
        <v>76</v>
      </c>
      <c r="L70" s="20">
        <v>5.5393586005830907E-2</v>
      </c>
      <c r="M70" s="19">
        <v>107</v>
      </c>
      <c r="N70" s="20">
        <v>6.0112359550561795E-2</v>
      </c>
      <c r="O70" s="21">
        <v>-0.28971962616822433</v>
      </c>
    </row>
    <row r="71" spans="2:15" ht="14.4" customHeight="1" thickBot="1">
      <c r="B71" s="64"/>
      <c r="C71" s="66" t="s">
        <v>3</v>
      </c>
      <c r="D71" s="14">
        <v>6</v>
      </c>
      <c r="E71" s="15">
        <v>1.8749999999999999E-2</v>
      </c>
      <c r="F71" s="14">
        <v>5</v>
      </c>
      <c r="G71" s="15">
        <v>1.1061946902654867E-2</v>
      </c>
      <c r="H71" s="16">
        <v>0.19999999999999996</v>
      </c>
      <c r="I71" s="14">
        <v>10</v>
      </c>
      <c r="J71" s="16">
        <v>-0.4</v>
      </c>
      <c r="K71" s="14">
        <v>39</v>
      </c>
      <c r="L71" s="15">
        <v>2.8425655976676383E-2</v>
      </c>
      <c r="M71" s="14">
        <v>37</v>
      </c>
      <c r="N71" s="15">
        <v>2.0786516853932586E-2</v>
      </c>
      <c r="O71" s="16">
        <v>5.4054054054053946E-2</v>
      </c>
    </row>
    <row r="72" spans="2:15" ht="14.4" customHeight="1" thickBot="1">
      <c r="B72" s="64"/>
      <c r="C72" s="67" t="s">
        <v>73</v>
      </c>
      <c r="D72" s="19">
        <v>4</v>
      </c>
      <c r="E72" s="20">
        <v>1.2500000000000001E-2</v>
      </c>
      <c r="F72" s="19">
        <v>7</v>
      </c>
      <c r="G72" s="20">
        <v>1.5486725663716814E-2</v>
      </c>
      <c r="H72" s="21">
        <v>-0.4285714285714286</v>
      </c>
      <c r="I72" s="19">
        <v>3</v>
      </c>
      <c r="J72" s="21">
        <v>0.33333333333333326</v>
      </c>
      <c r="K72" s="19">
        <v>25</v>
      </c>
      <c r="L72" s="20">
        <v>1.8221574344023325E-2</v>
      </c>
      <c r="M72" s="19">
        <v>22</v>
      </c>
      <c r="N72" s="20">
        <v>1.2359550561797753E-2</v>
      </c>
      <c r="O72" s="21">
        <v>0.13636363636363646</v>
      </c>
    </row>
    <row r="73" spans="2:15" ht="14.4" customHeight="1" thickBot="1">
      <c r="B73" s="64"/>
      <c r="C73" s="13" t="s">
        <v>14</v>
      </c>
      <c r="D73" s="14">
        <v>4</v>
      </c>
      <c r="E73" s="15">
        <v>1.2500000000000001E-2</v>
      </c>
      <c r="F73" s="14">
        <v>8</v>
      </c>
      <c r="G73" s="15">
        <v>1.7699115044247787E-2</v>
      </c>
      <c r="H73" s="16">
        <v>-0.5</v>
      </c>
      <c r="I73" s="14">
        <v>2</v>
      </c>
      <c r="J73" s="16">
        <v>1</v>
      </c>
      <c r="K73" s="14">
        <v>20</v>
      </c>
      <c r="L73" s="15">
        <v>1.4577259475218658E-2</v>
      </c>
      <c r="M73" s="14">
        <v>44</v>
      </c>
      <c r="N73" s="15">
        <v>2.4719101123595506E-2</v>
      </c>
      <c r="O73" s="16">
        <v>-0.54545454545454541</v>
      </c>
    </row>
    <row r="74" spans="2:15" ht="14.4" thickBot="1">
      <c r="B74" s="64"/>
      <c r="C74" s="67" t="s">
        <v>38</v>
      </c>
      <c r="D74" s="19">
        <v>14</v>
      </c>
      <c r="E74" s="20">
        <v>4.3749999999999997E-2</v>
      </c>
      <c r="F74" s="19">
        <v>23</v>
      </c>
      <c r="G74" s="20">
        <v>5.0884955752212392E-2</v>
      </c>
      <c r="H74" s="21">
        <v>-0.39130434782608692</v>
      </c>
      <c r="I74" s="19">
        <v>10</v>
      </c>
      <c r="J74" s="21">
        <v>0.39999999999999991</v>
      </c>
      <c r="K74" s="19">
        <v>85</v>
      </c>
      <c r="L74" s="20">
        <v>6.1953352769679303E-2</v>
      </c>
      <c r="M74" s="19">
        <v>100</v>
      </c>
      <c r="N74" s="20">
        <v>5.6179775280898889E-2</v>
      </c>
      <c r="O74" s="21">
        <v>-0.15000000000000002</v>
      </c>
    </row>
    <row r="75" spans="2:15" ht="15" customHeight="1" thickBot="1">
      <c r="B75" s="22" t="s">
        <v>5</v>
      </c>
      <c r="C75" s="22" t="s">
        <v>39</v>
      </c>
      <c r="D75" s="23">
        <v>320</v>
      </c>
      <c r="E75" s="24">
        <v>0.99999999999999989</v>
      </c>
      <c r="F75" s="23">
        <v>452</v>
      </c>
      <c r="G75" s="24">
        <v>0.99999999999999956</v>
      </c>
      <c r="H75" s="25">
        <v>-0.29203539823008851</v>
      </c>
      <c r="I75" s="23">
        <v>198</v>
      </c>
      <c r="J75" s="24">
        <v>-3.0154088050314467</v>
      </c>
      <c r="K75" s="23">
        <v>1372</v>
      </c>
      <c r="L75" s="24">
        <v>1</v>
      </c>
      <c r="M75" s="23">
        <v>1780</v>
      </c>
      <c r="N75" s="24">
        <v>0.99999999999999967</v>
      </c>
      <c r="O75" s="25">
        <v>-0.22921348314606738</v>
      </c>
    </row>
    <row r="76" spans="2:15" ht="14.4" thickBot="1">
      <c r="B76" s="63"/>
      <c r="C76" s="13" t="s">
        <v>4</v>
      </c>
      <c r="D76" s="14">
        <v>145</v>
      </c>
      <c r="E76" s="15">
        <v>0.24086378737541528</v>
      </c>
      <c r="F76" s="14">
        <v>108</v>
      </c>
      <c r="G76" s="15">
        <v>0.17970049916805325</v>
      </c>
      <c r="H76" s="16">
        <v>0.34259259259259256</v>
      </c>
      <c r="I76" s="14">
        <v>102</v>
      </c>
      <c r="J76" s="16">
        <v>0.42156862745098045</v>
      </c>
      <c r="K76" s="14">
        <v>558</v>
      </c>
      <c r="L76" s="15">
        <v>0.20969560315670802</v>
      </c>
      <c r="M76" s="14">
        <v>466</v>
      </c>
      <c r="N76" s="15">
        <v>0.17793050782741504</v>
      </c>
      <c r="O76" s="16">
        <v>0.19742489270386265</v>
      </c>
    </row>
    <row r="77" spans="2:15" ht="15" customHeight="1" thickBot="1">
      <c r="B77" s="64"/>
      <c r="C77" s="18" t="s">
        <v>13</v>
      </c>
      <c r="D77" s="19">
        <v>86</v>
      </c>
      <c r="E77" s="20">
        <v>0.14285714285714285</v>
      </c>
      <c r="F77" s="19">
        <v>154</v>
      </c>
      <c r="G77" s="20">
        <v>0.2562396006655574</v>
      </c>
      <c r="H77" s="21">
        <v>-0.44155844155844159</v>
      </c>
      <c r="I77" s="19">
        <v>101</v>
      </c>
      <c r="J77" s="21">
        <v>-0.14851485148514854</v>
      </c>
      <c r="K77" s="19">
        <v>558</v>
      </c>
      <c r="L77" s="20">
        <v>0.20969560315670802</v>
      </c>
      <c r="M77" s="19">
        <v>575</v>
      </c>
      <c r="N77" s="20">
        <v>0.21954944635357007</v>
      </c>
      <c r="O77" s="21">
        <v>-2.9565217391304355E-2</v>
      </c>
    </row>
    <row r="78" spans="2:15" ht="14.4" thickBot="1">
      <c r="B78" s="64"/>
      <c r="C78" s="13" t="s">
        <v>11</v>
      </c>
      <c r="D78" s="14">
        <v>130</v>
      </c>
      <c r="E78" s="15">
        <v>0.2159468438538206</v>
      </c>
      <c r="F78" s="14">
        <v>102</v>
      </c>
      <c r="G78" s="15">
        <v>0.16971713810316139</v>
      </c>
      <c r="H78" s="16">
        <v>0.27450980392156854</v>
      </c>
      <c r="I78" s="14">
        <v>88</v>
      </c>
      <c r="J78" s="16">
        <v>0.47727272727272729</v>
      </c>
      <c r="K78" s="14">
        <v>511</v>
      </c>
      <c r="L78" s="15">
        <v>0.19203307027433295</v>
      </c>
      <c r="M78" s="14">
        <v>490</v>
      </c>
      <c r="N78" s="15">
        <v>0.187094310805651</v>
      </c>
      <c r="O78" s="16">
        <v>4.2857142857142927E-2</v>
      </c>
    </row>
    <row r="79" spans="2:15" ht="15" customHeight="1" thickBot="1">
      <c r="B79" s="64"/>
      <c r="C79" s="65" t="s">
        <v>12</v>
      </c>
      <c r="D79" s="19">
        <v>98</v>
      </c>
      <c r="E79" s="20">
        <v>0.16279069767441862</v>
      </c>
      <c r="F79" s="19">
        <v>116</v>
      </c>
      <c r="G79" s="20">
        <v>0.1930116472545757</v>
      </c>
      <c r="H79" s="21">
        <v>-0.15517241379310343</v>
      </c>
      <c r="I79" s="19">
        <v>98</v>
      </c>
      <c r="J79" s="21">
        <v>0</v>
      </c>
      <c r="K79" s="19">
        <v>470</v>
      </c>
      <c r="L79" s="20">
        <v>0.17662532882375048</v>
      </c>
      <c r="M79" s="19">
        <v>574</v>
      </c>
      <c r="N79" s="20">
        <v>0.21916762122947689</v>
      </c>
      <c r="O79" s="21">
        <v>-0.18118466898954699</v>
      </c>
    </row>
    <row r="80" spans="2:15" ht="14.4" thickBot="1">
      <c r="B80" s="64"/>
      <c r="C80" s="66" t="s">
        <v>3</v>
      </c>
      <c r="D80" s="14">
        <v>99</v>
      </c>
      <c r="E80" s="15">
        <v>0.16445182724252491</v>
      </c>
      <c r="F80" s="14">
        <v>87</v>
      </c>
      <c r="G80" s="15">
        <v>0.14475873544093179</v>
      </c>
      <c r="H80" s="16">
        <v>0.13793103448275867</v>
      </c>
      <c r="I80" s="14">
        <v>43</v>
      </c>
      <c r="J80" s="16">
        <v>1.3023255813953489</v>
      </c>
      <c r="K80" s="14">
        <v>295</v>
      </c>
      <c r="L80" s="15">
        <v>0.11086057872980083</v>
      </c>
      <c r="M80" s="14">
        <v>265</v>
      </c>
      <c r="N80" s="15">
        <v>0.10118365788468882</v>
      </c>
      <c r="O80" s="16">
        <v>0.1132075471698113</v>
      </c>
    </row>
    <row r="81" spans="2:15" ht="15" customHeight="1" thickBot="1">
      <c r="B81" s="64"/>
      <c r="C81" s="67" t="s">
        <v>14</v>
      </c>
      <c r="D81" s="19">
        <v>24</v>
      </c>
      <c r="E81" s="20">
        <v>3.9867109634551492E-2</v>
      </c>
      <c r="F81" s="19">
        <v>25</v>
      </c>
      <c r="G81" s="20">
        <v>4.1597337770382693E-2</v>
      </c>
      <c r="H81" s="21">
        <v>-4.0000000000000036E-2</v>
      </c>
      <c r="I81" s="19">
        <v>23</v>
      </c>
      <c r="J81" s="21">
        <v>4.3478260869565188E-2</v>
      </c>
      <c r="K81" s="19">
        <v>166</v>
      </c>
      <c r="L81" s="20">
        <v>6.2382562946260801E-2</v>
      </c>
      <c r="M81" s="19">
        <v>147</v>
      </c>
      <c r="N81" s="20">
        <v>5.6128293241695305E-2</v>
      </c>
      <c r="O81" s="21">
        <v>0.12925170068027203</v>
      </c>
    </row>
    <row r="82" spans="2:15" ht="15" customHeight="1" thickBot="1">
      <c r="B82" s="64"/>
      <c r="C82" s="13" t="s">
        <v>15</v>
      </c>
      <c r="D82" s="14">
        <v>17</v>
      </c>
      <c r="E82" s="15">
        <v>2.823920265780731E-2</v>
      </c>
      <c r="F82" s="14">
        <v>9</v>
      </c>
      <c r="G82" s="15">
        <v>1.4975041597337771E-2</v>
      </c>
      <c r="H82" s="16">
        <v>0.88888888888888884</v>
      </c>
      <c r="I82" s="14">
        <v>8</v>
      </c>
      <c r="J82" s="16">
        <v>1.125</v>
      </c>
      <c r="K82" s="14">
        <v>89</v>
      </c>
      <c r="L82" s="15">
        <v>3.3446072904922963E-2</v>
      </c>
      <c r="M82" s="14">
        <v>83</v>
      </c>
      <c r="N82" s="15">
        <v>3.1691485299732723E-2</v>
      </c>
      <c r="O82" s="16">
        <v>7.2289156626506035E-2</v>
      </c>
    </row>
    <row r="83" spans="2:15" ht="15" customHeight="1" thickBot="1">
      <c r="B83" s="64"/>
      <c r="C83" s="67" t="s">
        <v>38</v>
      </c>
      <c r="D83" s="19">
        <v>3</v>
      </c>
      <c r="E83" s="20">
        <v>4.9833887043189366E-3</v>
      </c>
      <c r="F83" s="19">
        <v>0</v>
      </c>
      <c r="G83" s="20">
        <v>0</v>
      </c>
      <c r="H83" s="21"/>
      <c r="I83" s="19">
        <v>1</v>
      </c>
      <c r="J83" s="21">
        <v>2</v>
      </c>
      <c r="K83" s="19">
        <v>14</v>
      </c>
      <c r="L83" s="20">
        <v>5.2611800075159712E-3</v>
      </c>
      <c r="M83" s="19">
        <v>19</v>
      </c>
      <c r="N83" s="20">
        <v>7.2546773577701409E-3</v>
      </c>
      <c r="O83" s="21">
        <v>-0.26315789473684215</v>
      </c>
    </row>
    <row r="84" spans="2:15" ht="15" customHeight="1" thickBot="1">
      <c r="B84" s="22" t="s">
        <v>6</v>
      </c>
      <c r="C84" s="22" t="s">
        <v>39</v>
      </c>
      <c r="D84" s="23">
        <v>602</v>
      </c>
      <c r="E84" s="24">
        <v>1</v>
      </c>
      <c r="F84" s="23">
        <v>601</v>
      </c>
      <c r="G84" s="24">
        <v>1</v>
      </c>
      <c r="H84" s="25">
        <v>1.6638935108153063E-3</v>
      </c>
      <c r="I84" s="23">
        <v>464</v>
      </c>
      <c r="J84" s="24">
        <v>0.29741379310344818</v>
      </c>
      <c r="K84" s="23">
        <v>2661</v>
      </c>
      <c r="L84" s="24">
        <v>1</v>
      </c>
      <c r="M84" s="23">
        <v>2619</v>
      </c>
      <c r="N84" s="24">
        <v>1</v>
      </c>
      <c r="O84" s="25">
        <v>1.6036655211912887E-2</v>
      </c>
    </row>
    <row r="85" spans="2:15" ht="14.4" thickBot="1">
      <c r="B85" s="22" t="s">
        <v>54</v>
      </c>
      <c r="C85" s="22" t="s">
        <v>39</v>
      </c>
      <c r="D85" s="23">
        <v>5</v>
      </c>
      <c r="E85" s="24">
        <v>1</v>
      </c>
      <c r="F85" s="23">
        <v>2</v>
      </c>
      <c r="G85" s="24">
        <v>1</v>
      </c>
      <c r="H85" s="25">
        <v>1.5</v>
      </c>
      <c r="I85" s="23">
        <v>1</v>
      </c>
      <c r="J85" s="24">
        <v>4</v>
      </c>
      <c r="K85" s="23">
        <v>13</v>
      </c>
      <c r="L85" s="24">
        <v>1</v>
      </c>
      <c r="M85" s="23">
        <v>11</v>
      </c>
      <c r="N85" s="24">
        <v>1</v>
      </c>
      <c r="O85" s="25">
        <v>0.18181818181818188</v>
      </c>
    </row>
    <row r="86" spans="2:15" ht="15" customHeight="1" thickBot="1">
      <c r="B86" s="83"/>
      <c r="C86" s="84" t="s">
        <v>39</v>
      </c>
      <c r="D86" s="26">
        <v>927</v>
      </c>
      <c r="E86" s="27">
        <v>1</v>
      </c>
      <c r="F86" s="26">
        <v>1055</v>
      </c>
      <c r="G86" s="27">
        <v>1</v>
      </c>
      <c r="H86" s="28">
        <v>-0.12132701421800951</v>
      </c>
      <c r="I86" s="26">
        <v>718</v>
      </c>
      <c r="J86" s="28">
        <v>0.29108635097493041</v>
      </c>
      <c r="K86" s="26">
        <v>4046</v>
      </c>
      <c r="L86" s="27">
        <v>1</v>
      </c>
      <c r="M86" s="26">
        <v>4410</v>
      </c>
      <c r="N86" s="27">
        <v>1</v>
      </c>
      <c r="O86" s="28">
        <v>-8.253968253968258E-2</v>
      </c>
    </row>
    <row r="87" spans="2:15">
      <c r="B87" s="70" t="s">
        <v>49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M38:N39"/>
    <mergeCell ref="O38:O39"/>
    <mergeCell ref="H40:H41"/>
    <mergeCell ref="J40:J41"/>
    <mergeCell ref="O40:O41"/>
    <mergeCell ref="O8:O9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  <mergeCell ref="K38:L39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H8:H9"/>
    <mergeCell ref="J8:J9"/>
    <mergeCell ref="B60:N60"/>
    <mergeCell ref="B61:B63"/>
    <mergeCell ref="C61:C63"/>
    <mergeCell ref="D61:H61"/>
    <mergeCell ref="I61:J61"/>
    <mergeCell ref="K61:O61"/>
    <mergeCell ref="D62:H62"/>
    <mergeCell ref="I62:J62"/>
    <mergeCell ref="B56:C56"/>
    <mergeCell ref="K62:O62"/>
    <mergeCell ref="D38:E39"/>
    <mergeCell ref="F38:G39"/>
    <mergeCell ref="H38:H39"/>
    <mergeCell ref="B59:N59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K37:O37"/>
    <mergeCell ref="B39:B41"/>
    <mergeCell ref="C39:C41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K5:O5"/>
    <mergeCell ref="D5:H5"/>
  </mergeCells>
  <phoneticPr fontId="4" type="noConversion"/>
  <conditionalFormatting sqref="D10:O17">
    <cfRule type="cellIs" dxfId="50" priority="37" operator="equal">
      <formula>0</formula>
    </cfRule>
  </conditionalFormatting>
  <conditionalFormatting sqref="D19:O27">
    <cfRule type="cellIs" dxfId="49" priority="42" operator="equal">
      <formula>0</formula>
    </cfRule>
  </conditionalFormatting>
  <conditionalFormatting sqref="D42:O43">
    <cfRule type="cellIs" dxfId="48" priority="32" operator="equal">
      <formula>0</formula>
    </cfRule>
  </conditionalFormatting>
  <conditionalFormatting sqref="D45:O53">
    <cfRule type="cellIs" dxfId="47" priority="21" operator="equal">
      <formula>0</formula>
    </cfRule>
  </conditionalFormatting>
  <conditionalFormatting sqref="D67:O74">
    <cfRule type="cellIs" dxfId="46" priority="9" operator="equal">
      <formula>0</formula>
    </cfRule>
  </conditionalFormatting>
  <conditionalFormatting sqref="D76:O83">
    <cfRule type="cellIs" dxfId="45" priority="3" operator="equal">
      <formula>0</formula>
    </cfRule>
  </conditionalFormatting>
  <conditionalFormatting sqref="H42:H55 O42:O55">
    <cfRule type="cellIs" dxfId="44" priority="19" operator="lessThan">
      <formula>0</formula>
    </cfRule>
  </conditionalFormatting>
  <conditionalFormatting sqref="H67:H85 O67:O85">
    <cfRule type="cellIs" dxfId="43" priority="1" operator="lessThan">
      <formula>0</formula>
    </cfRule>
  </conditionalFormatting>
  <conditionalFormatting sqref="J10:J17 H10:H29 O10:O29">
    <cfRule type="cellIs" dxfId="42" priority="41" operator="lessThan">
      <formula>0</formula>
    </cfRule>
  </conditionalFormatting>
  <conditionalFormatting sqref="J19:J27">
    <cfRule type="cellIs" dxfId="41" priority="46" operator="lessThan">
      <formula>0</formula>
    </cfRule>
  </conditionalFormatting>
  <conditionalFormatting sqref="J42:J43">
    <cfRule type="cellIs" dxfId="40" priority="36" operator="lessThan">
      <formula>0</formula>
    </cfRule>
  </conditionalFormatting>
  <conditionalFormatting sqref="J45:J53">
    <cfRule type="cellIs" dxfId="39" priority="25" operator="lessThan">
      <formula>0</formula>
    </cfRule>
  </conditionalFormatting>
  <conditionalFormatting sqref="J67:J74">
    <cfRule type="cellIs" dxfId="38" priority="13" operator="lessThan">
      <formula>0</formula>
    </cfRule>
  </conditionalFormatting>
  <conditionalFormatting sqref="J76:J83">
    <cfRule type="cellIs" dxfId="37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45842</v>
      </c>
    </row>
    <row r="2" spans="2:15">
      <c r="B2" s="111" t="s">
        <v>28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61"/>
    </row>
    <row r="3" spans="2:15" ht="14.4" thickBot="1">
      <c r="B3" s="112" t="s">
        <v>29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71" t="s">
        <v>42</v>
      </c>
    </row>
    <row r="4" spans="2:15" ht="14.4" customHeight="1">
      <c r="B4" s="101" t="s">
        <v>30</v>
      </c>
      <c r="C4" s="103" t="s">
        <v>1</v>
      </c>
      <c r="D4" s="105" t="s">
        <v>100</v>
      </c>
      <c r="E4" s="106"/>
      <c r="F4" s="106"/>
      <c r="G4" s="106"/>
      <c r="H4" s="107"/>
      <c r="I4" s="110" t="s">
        <v>93</v>
      </c>
      <c r="J4" s="107"/>
      <c r="K4" s="110" t="s">
        <v>104</v>
      </c>
      <c r="L4" s="106"/>
      <c r="M4" s="106"/>
      <c r="N4" s="106"/>
      <c r="O4" s="116"/>
    </row>
    <row r="5" spans="2:15" ht="14.4" customHeight="1" thickBot="1">
      <c r="B5" s="102"/>
      <c r="C5" s="104"/>
      <c r="D5" s="117" t="s">
        <v>101</v>
      </c>
      <c r="E5" s="114"/>
      <c r="F5" s="114"/>
      <c r="G5" s="114"/>
      <c r="H5" s="118"/>
      <c r="I5" s="113" t="s">
        <v>94</v>
      </c>
      <c r="J5" s="118"/>
      <c r="K5" s="113" t="s">
        <v>105</v>
      </c>
      <c r="L5" s="114"/>
      <c r="M5" s="114"/>
      <c r="N5" s="114"/>
      <c r="O5" s="115"/>
    </row>
    <row r="6" spans="2:15" ht="14.4" customHeight="1">
      <c r="B6" s="102"/>
      <c r="C6" s="104"/>
      <c r="D6" s="97">
        <v>2025</v>
      </c>
      <c r="E6" s="98"/>
      <c r="F6" s="97">
        <v>2024</v>
      </c>
      <c r="G6" s="98"/>
      <c r="H6" s="87" t="s">
        <v>31</v>
      </c>
      <c r="I6" s="108">
        <v>2024</v>
      </c>
      <c r="J6" s="108" t="s">
        <v>102</v>
      </c>
      <c r="K6" s="97">
        <v>2025</v>
      </c>
      <c r="L6" s="98"/>
      <c r="M6" s="97">
        <v>2024</v>
      </c>
      <c r="N6" s="98"/>
      <c r="O6" s="87" t="s">
        <v>31</v>
      </c>
    </row>
    <row r="7" spans="2:15" ht="15" customHeight="1" thickBot="1">
      <c r="B7" s="89" t="s">
        <v>30</v>
      </c>
      <c r="C7" s="91" t="s">
        <v>33</v>
      </c>
      <c r="D7" s="99"/>
      <c r="E7" s="100"/>
      <c r="F7" s="99"/>
      <c r="G7" s="100"/>
      <c r="H7" s="88"/>
      <c r="I7" s="109"/>
      <c r="J7" s="109"/>
      <c r="K7" s="99"/>
      <c r="L7" s="100"/>
      <c r="M7" s="99"/>
      <c r="N7" s="100"/>
      <c r="O7" s="88"/>
    </row>
    <row r="8" spans="2:15" ht="15" customHeight="1">
      <c r="B8" s="89"/>
      <c r="C8" s="91"/>
      <c r="D8" s="6" t="s">
        <v>34</v>
      </c>
      <c r="E8" s="7" t="s">
        <v>2</v>
      </c>
      <c r="F8" s="6" t="s">
        <v>34</v>
      </c>
      <c r="G8" s="7" t="s">
        <v>2</v>
      </c>
      <c r="H8" s="93" t="s">
        <v>35</v>
      </c>
      <c r="I8" s="8" t="s">
        <v>34</v>
      </c>
      <c r="J8" s="95" t="s">
        <v>103</v>
      </c>
      <c r="K8" s="6" t="s">
        <v>34</v>
      </c>
      <c r="L8" s="7" t="s">
        <v>2</v>
      </c>
      <c r="M8" s="6" t="s">
        <v>34</v>
      </c>
      <c r="N8" s="7" t="s">
        <v>2</v>
      </c>
      <c r="O8" s="93" t="s">
        <v>35</v>
      </c>
    </row>
    <row r="9" spans="2:15" ht="15" customHeight="1" thickBot="1">
      <c r="B9" s="90"/>
      <c r="C9" s="92"/>
      <c r="D9" s="9" t="s">
        <v>36</v>
      </c>
      <c r="E9" s="10" t="s">
        <v>37</v>
      </c>
      <c r="F9" s="9" t="s">
        <v>36</v>
      </c>
      <c r="G9" s="10" t="s">
        <v>37</v>
      </c>
      <c r="H9" s="94"/>
      <c r="I9" s="11" t="s">
        <v>36</v>
      </c>
      <c r="J9" s="96"/>
      <c r="K9" s="9" t="s">
        <v>36</v>
      </c>
      <c r="L9" s="10" t="s">
        <v>37</v>
      </c>
      <c r="M9" s="9" t="s">
        <v>36</v>
      </c>
      <c r="N9" s="10" t="s">
        <v>37</v>
      </c>
      <c r="O9" s="94"/>
    </row>
    <row r="10" spans="2:15" ht="14.4" thickBot="1">
      <c r="B10" s="63"/>
      <c r="C10" s="13" t="s">
        <v>12</v>
      </c>
      <c r="D10" s="14">
        <v>27</v>
      </c>
      <c r="E10" s="15">
        <v>0.46551724137931033</v>
      </c>
      <c r="F10" s="14">
        <v>29</v>
      </c>
      <c r="G10" s="15">
        <v>0.42028985507246375</v>
      </c>
      <c r="H10" s="16">
        <v>-6.8965517241379337E-2</v>
      </c>
      <c r="I10" s="14">
        <v>26</v>
      </c>
      <c r="J10" s="16">
        <v>3.8461538461538547E-2</v>
      </c>
      <c r="K10" s="14">
        <v>104</v>
      </c>
      <c r="L10" s="15">
        <v>0.40784313725490196</v>
      </c>
      <c r="M10" s="14">
        <v>101</v>
      </c>
      <c r="N10" s="15">
        <v>0.36996336996336998</v>
      </c>
      <c r="O10" s="16">
        <v>2.9702970297029729E-2</v>
      </c>
    </row>
    <row r="11" spans="2:15" ht="14.4" thickBot="1">
      <c r="B11" s="64"/>
      <c r="C11" s="18" t="s">
        <v>15</v>
      </c>
      <c r="D11" s="19">
        <v>9</v>
      </c>
      <c r="E11" s="20">
        <v>0.15517241379310345</v>
      </c>
      <c r="F11" s="19">
        <v>8</v>
      </c>
      <c r="G11" s="20">
        <v>0.11594202898550725</v>
      </c>
      <c r="H11" s="21">
        <v>0.125</v>
      </c>
      <c r="I11" s="19">
        <v>3</v>
      </c>
      <c r="J11" s="21">
        <v>2</v>
      </c>
      <c r="K11" s="19">
        <v>39</v>
      </c>
      <c r="L11" s="20">
        <v>0.15294117647058825</v>
      </c>
      <c r="M11" s="19">
        <v>49</v>
      </c>
      <c r="N11" s="20">
        <v>0.17948717948717949</v>
      </c>
      <c r="O11" s="21">
        <v>-0.20408163265306123</v>
      </c>
    </row>
    <row r="12" spans="2:15" ht="14.4" thickBot="1">
      <c r="B12" s="64"/>
      <c r="C12" s="13" t="s">
        <v>73</v>
      </c>
      <c r="D12" s="14">
        <v>4</v>
      </c>
      <c r="E12" s="15">
        <v>6.8965517241379309E-2</v>
      </c>
      <c r="F12" s="14">
        <v>6</v>
      </c>
      <c r="G12" s="15">
        <v>8.6956521739130432E-2</v>
      </c>
      <c r="H12" s="16">
        <v>-0.33333333333333337</v>
      </c>
      <c r="I12" s="14">
        <v>3</v>
      </c>
      <c r="J12" s="16">
        <v>0.33333333333333326</v>
      </c>
      <c r="K12" s="14">
        <v>23</v>
      </c>
      <c r="L12" s="15">
        <v>9.0196078431372548E-2</v>
      </c>
      <c r="M12" s="14">
        <v>21</v>
      </c>
      <c r="N12" s="15">
        <v>7.6923076923076927E-2</v>
      </c>
      <c r="O12" s="16">
        <v>9.5238095238095344E-2</v>
      </c>
    </row>
    <row r="13" spans="2:15" ht="14.4" thickBot="1">
      <c r="B13" s="64"/>
      <c r="C13" s="65" t="s">
        <v>19</v>
      </c>
      <c r="D13" s="19">
        <v>2</v>
      </c>
      <c r="E13" s="20">
        <v>3.4482758620689655E-2</v>
      </c>
      <c r="F13" s="19">
        <v>3</v>
      </c>
      <c r="G13" s="20">
        <v>4.3478260869565216E-2</v>
      </c>
      <c r="H13" s="21">
        <v>-0.33333333333333337</v>
      </c>
      <c r="I13" s="19">
        <v>2</v>
      </c>
      <c r="J13" s="21">
        <v>0</v>
      </c>
      <c r="K13" s="19">
        <v>15</v>
      </c>
      <c r="L13" s="20">
        <v>5.8823529411764705E-2</v>
      </c>
      <c r="M13" s="19">
        <v>15</v>
      </c>
      <c r="N13" s="20">
        <v>5.4945054945054944E-2</v>
      </c>
      <c r="O13" s="21">
        <v>0</v>
      </c>
    </row>
    <row r="14" spans="2:15" ht="14.4" thickBot="1">
      <c r="B14" s="64"/>
      <c r="C14" s="66" t="s">
        <v>79</v>
      </c>
      <c r="D14" s="14">
        <v>4</v>
      </c>
      <c r="E14" s="15">
        <v>6.8965517241379309E-2</v>
      </c>
      <c r="F14" s="14">
        <v>8</v>
      </c>
      <c r="G14" s="15">
        <v>0.11594202898550725</v>
      </c>
      <c r="H14" s="16">
        <v>-0.5</v>
      </c>
      <c r="I14" s="14">
        <v>0</v>
      </c>
      <c r="J14" s="16"/>
      <c r="K14" s="14">
        <v>12</v>
      </c>
      <c r="L14" s="15">
        <v>4.7058823529411764E-2</v>
      </c>
      <c r="M14" s="14">
        <v>22</v>
      </c>
      <c r="N14" s="15">
        <v>8.0586080586080591E-2</v>
      </c>
      <c r="O14" s="16">
        <v>-0.45454545454545459</v>
      </c>
    </row>
    <row r="15" spans="2:15" ht="14.4" thickBot="1">
      <c r="B15" s="64"/>
      <c r="C15" s="67" t="s">
        <v>87</v>
      </c>
      <c r="D15" s="19">
        <v>1</v>
      </c>
      <c r="E15" s="20">
        <v>1.7241379310344827E-2</v>
      </c>
      <c r="F15" s="19">
        <v>0</v>
      </c>
      <c r="G15" s="20">
        <v>0</v>
      </c>
      <c r="H15" s="21"/>
      <c r="I15" s="19">
        <v>0</v>
      </c>
      <c r="J15" s="21"/>
      <c r="K15" s="19">
        <v>9</v>
      </c>
      <c r="L15" s="20">
        <v>3.5294117647058823E-2</v>
      </c>
      <c r="M15" s="19">
        <v>2</v>
      </c>
      <c r="N15" s="20">
        <v>7.326007326007326E-3</v>
      </c>
      <c r="O15" s="21">
        <v>3.5</v>
      </c>
    </row>
    <row r="16" spans="2:15" ht="14.4" thickBot="1">
      <c r="B16" s="64"/>
      <c r="C16" s="13" t="s">
        <v>20</v>
      </c>
      <c r="D16" s="14">
        <v>3</v>
      </c>
      <c r="E16" s="15">
        <v>5.1724137931034482E-2</v>
      </c>
      <c r="F16" s="14">
        <v>1</v>
      </c>
      <c r="G16" s="15">
        <v>1.4492753623188406E-2</v>
      </c>
      <c r="H16" s="16">
        <v>2</v>
      </c>
      <c r="I16" s="14">
        <v>0</v>
      </c>
      <c r="J16" s="16"/>
      <c r="K16" s="14">
        <v>8</v>
      </c>
      <c r="L16" s="15">
        <v>3.1372549019607843E-2</v>
      </c>
      <c r="M16" s="14">
        <v>11</v>
      </c>
      <c r="N16" s="15">
        <v>4.0293040293040296E-2</v>
      </c>
      <c r="O16" s="16">
        <v>-0.27272727272727271</v>
      </c>
    </row>
    <row r="17" spans="2:16" ht="14.4" thickBot="1">
      <c r="B17" s="64"/>
      <c r="C17" s="67" t="s">
        <v>38</v>
      </c>
      <c r="D17" s="19">
        <v>8</v>
      </c>
      <c r="E17" s="20">
        <v>0.13793103448275862</v>
      </c>
      <c r="F17" s="19">
        <v>14</v>
      </c>
      <c r="G17" s="20">
        <v>0.20289855072463769</v>
      </c>
      <c r="H17" s="21">
        <v>-0.4285714285714286</v>
      </c>
      <c r="I17" s="19">
        <v>8</v>
      </c>
      <c r="J17" s="21">
        <v>0.19047619047619047</v>
      </c>
      <c r="K17" s="19">
        <v>45</v>
      </c>
      <c r="L17" s="20">
        <v>0.17647058823529413</v>
      </c>
      <c r="M17" s="19">
        <v>52</v>
      </c>
      <c r="N17" s="20">
        <v>0.19047619047619047</v>
      </c>
      <c r="O17" s="21">
        <v>-0.13461538461538458</v>
      </c>
    </row>
    <row r="18" spans="2:16" ht="14.4" thickBot="1">
      <c r="B18" s="22" t="s">
        <v>43</v>
      </c>
      <c r="C18" s="22" t="s">
        <v>39</v>
      </c>
      <c r="D18" s="23">
        <v>58</v>
      </c>
      <c r="E18" s="24">
        <v>1</v>
      </c>
      <c r="F18" s="23">
        <v>69</v>
      </c>
      <c r="G18" s="24">
        <v>1</v>
      </c>
      <c r="H18" s="25">
        <v>-0.15942028985507251</v>
      </c>
      <c r="I18" s="23">
        <v>42</v>
      </c>
      <c r="J18" s="24">
        <v>0.38095238095238093</v>
      </c>
      <c r="K18" s="23">
        <v>255</v>
      </c>
      <c r="L18" s="24">
        <v>1</v>
      </c>
      <c r="M18" s="23">
        <v>273</v>
      </c>
      <c r="N18" s="24">
        <v>1</v>
      </c>
      <c r="O18" s="25">
        <v>-6.5934065934065922E-2</v>
      </c>
    </row>
    <row r="19" spans="2:16" ht="14.4" thickBot="1">
      <c r="B19" s="63"/>
      <c r="C19" s="13" t="s">
        <v>11</v>
      </c>
      <c r="D19" s="14">
        <v>736</v>
      </c>
      <c r="E19" s="15">
        <v>0.21339518701072774</v>
      </c>
      <c r="F19" s="14">
        <v>476</v>
      </c>
      <c r="G19" s="15">
        <v>0.15111111111111111</v>
      </c>
      <c r="H19" s="16">
        <v>0.54621848739495804</v>
      </c>
      <c r="I19" s="14">
        <v>534</v>
      </c>
      <c r="J19" s="16">
        <v>0.37827715355805247</v>
      </c>
      <c r="K19" s="14">
        <v>3239</v>
      </c>
      <c r="L19" s="15">
        <v>0.21963789245270224</v>
      </c>
      <c r="M19" s="14">
        <v>2685</v>
      </c>
      <c r="N19" s="15">
        <v>0.17604248623131394</v>
      </c>
      <c r="O19" s="16">
        <v>0.2063314711359403</v>
      </c>
    </row>
    <row r="20" spans="2:16" ht="14.4" thickBot="1">
      <c r="B20" s="64"/>
      <c r="C20" s="18" t="s">
        <v>13</v>
      </c>
      <c r="D20" s="19">
        <v>619</v>
      </c>
      <c r="E20" s="20">
        <v>0.17947231081472892</v>
      </c>
      <c r="F20" s="19">
        <v>710</v>
      </c>
      <c r="G20" s="20">
        <v>0.2253968253968254</v>
      </c>
      <c r="H20" s="21">
        <v>-0.12816901408450709</v>
      </c>
      <c r="I20" s="19">
        <v>464</v>
      </c>
      <c r="J20" s="21">
        <v>0.33405172413793105</v>
      </c>
      <c r="K20" s="19">
        <v>3134</v>
      </c>
      <c r="L20" s="20">
        <v>0.21251780023055536</v>
      </c>
      <c r="M20" s="19">
        <v>3629</v>
      </c>
      <c r="N20" s="20">
        <v>0.237936008392342</v>
      </c>
      <c r="O20" s="21">
        <v>-0.13640121245522185</v>
      </c>
    </row>
    <row r="21" spans="2:16" ht="14.4" thickBot="1">
      <c r="B21" s="64"/>
      <c r="C21" s="13" t="s">
        <v>3</v>
      </c>
      <c r="D21" s="14">
        <v>666</v>
      </c>
      <c r="E21" s="15">
        <v>0.19309944911568572</v>
      </c>
      <c r="F21" s="14">
        <v>660</v>
      </c>
      <c r="G21" s="15">
        <v>0.20952380952380953</v>
      </c>
      <c r="H21" s="16">
        <v>9.0909090909090384E-3</v>
      </c>
      <c r="I21" s="14">
        <v>435</v>
      </c>
      <c r="J21" s="16">
        <v>0.53103448275862064</v>
      </c>
      <c r="K21" s="14">
        <v>2382</v>
      </c>
      <c r="L21" s="15">
        <v>0.16152437783956058</v>
      </c>
      <c r="M21" s="14">
        <v>2011</v>
      </c>
      <c r="N21" s="15">
        <v>0.1318515604510884</v>
      </c>
      <c r="O21" s="16">
        <v>0.18448533068125306</v>
      </c>
    </row>
    <row r="22" spans="2:16" ht="14.4" thickBot="1">
      <c r="B22" s="64"/>
      <c r="C22" s="65" t="s">
        <v>4</v>
      </c>
      <c r="D22" s="19">
        <v>575</v>
      </c>
      <c r="E22" s="20">
        <v>0.16671498985213104</v>
      </c>
      <c r="F22" s="19">
        <v>423</v>
      </c>
      <c r="G22" s="20">
        <v>0.13428571428571429</v>
      </c>
      <c r="H22" s="21">
        <v>0.35933806146572111</v>
      </c>
      <c r="I22" s="19">
        <v>414</v>
      </c>
      <c r="J22" s="21">
        <v>0.38888888888888884</v>
      </c>
      <c r="K22" s="19">
        <v>2114</v>
      </c>
      <c r="L22" s="20">
        <v>0.14335119007255712</v>
      </c>
      <c r="M22" s="19">
        <v>2209</v>
      </c>
      <c r="N22" s="20">
        <v>0.1448334644636769</v>
      </c>
      <c r="O22" s="21">
        <v>-4.3005885015844236E-2</v>
      </c>
    </row>
    <row r="23" spans="2:16" ht="14.4" thickBot="1">
      <c r="B23" s="64"/>
      <c r="C23" s="66" t="s">
        <v>12</v>
      </c>
      <c r="D23" s="14">
        <v>332</v>
      </c>
      <c r="E23" s="15">
        <v>9.6259785445056534E-2</v>
      </c>
      <c r="F23" s="14">
        <v>391</v>
      </c>
      <c r="G23" s="15">
        <v>0.12412698412698413</v>
      </c>
      <c r="H23" s="16">
        <v>-0.15089514066496168</v>
      </c>
      <c r="I23" s="14">
        <v>314</v>
      </c>
      <c r="J23" s="16">
        <v>5.7324840764331197E-2</v>
      </c>
      <c r="K23" s="14">
        <v>1697</v>
      </c>
      <c r="L23" s="15">
        <v>0.11507425239031667</v>
      </c>
      <c r="M23" s="14">
        <v>2299</v>
      </c>
      <c r="N23" s="15">
        <v>0.15073432992394439</v>
      </c>
      <c r="O23" s="16">
        <v>-0.2618529795563288</v>
      </c>
    </row>
    <row r="24" spans="2:16" ht="14.4" thickBot="1">
      <c r="B24" s="64"/>
      <c r="C24" s="67" t="s">
        <v>15</v>
      </c>
      <c r="D24" s="19">
        <v>265</v>
      </c>
      <c r="E24" s="20">
        <v>7.6833864888373446E-2</v>
      </c>
      <c r="F24" s="19">
        <v>351</v>
      </c>
      <c r="G24" s="20">
        <v>0.11142857142857143</v>
      </c>
      <c r="H24" s="21">
        <v>-0.24501424501424507</v>
      </c>
      <c r="I24" s="19">
        <v>136</v>
      </c>
      <c r="J24" s="21">
        <v>0.94852941176470584</v>
      </c>
      <c r="K24" s="19">
        <v>994</v>
      </c>
      <c r="L24" s="20">
        <v>6.7403539702990442E-2</v>
      </c>
      <c r="M24" s="19">
        <v>1543</v>
      </c>
      <c r="N24" s="20">
        <v>0.10116706005769735</v>
      </c>
      <c r="O24" s="21">
        <v>-0.35580038885288401</v>
      </c>
    </row>
    <row r="25" spans="2:16" ht="14.4" thickBot="1">
      <c r="B25" s="64"/>
      <c r="C25" s="13" t="s">
        <v>14</v>
      </c>
      <c r="D25" s="14">
        <v>225</v>
      </c>
      <c r="E25" s="15">
        <v>6.5236300376920853E-2</v>
      </c>
      <c r="F25" s="14">
        <v>96</v>
      </c>
      <c r="G25" s="15">
        <v>3.0476190476190476E-2</v>
      </c>
      <c r="H25" s="16">
        <v>1.34375</v>
      </c>
      <c r="I25" s="14">
        <v>138</v>
      </c>
      <c r="J25" s="16">
        <v>0.63043478260869557</v>
      </c>
      <c r="K25" s="14">
        <v>960</v>
      </c>
      <c r="L25" s="15">
        <v>6.5097986031057167E-2</v>
      </c>
      <c r="M25" s="14">
        <v>596</v>
      </c>
      <c r="N25" s="15">
        <v>3.907684238132704E-2</v>
      </c>
      <c r="O25" s="16">
        <v>0.61073825503355694</v>
      </c>
    </row>
    <row r="26" spans="2:16" ht="14.4" thickBot="1">
      <c r="B26" s="64"/>
      <c r="C26" s="67" t="s">
        <v>65</v>
      </c>
      <c r="D26" s="19">
        <v>16</v>
      </c>
      <c r="E26" s="20">
        <v>4.6390258045810378E-3</v>
      </c>
      <c r="F26" s="19">
        <v>16</v>
      </c>
      <c r="G26" s="20">
        <v>5.0793650793650794E-3</v>
      </c>
      <c r="H26" s="21">
        <v>0</v>
      </c>
      <c r="I26" s="19">
        <v>8</v>
      </c>
      <c r="J26" s="21">
        <v>1</v>
      </c>
      <c r="K26" s="19">
        <v>134</v>
      </c>
      <c r="L26" s="20">
        <v>9.0865938835017288E-3</v>
      </c>
      <c r="M26" s="19">
        <v>147</v>
      </c>
      <c r="N26" s="20">
        <v>9.6380802517702594E-3</v>
      </c>
      <c r="O26" s="21">
        <v>-8.8435374149659851E-2</v>
      </c>
    </row>
    <row r="27" spans="2:16" ht="14.4" thickBot="1">
      <c r="B27" s="68"/>
      <c r="C27" s="13" t="s">
        <v>38</v>
      </c>
      <c r="D27" s="14">
        <f>+D28-SUM(D19:D26)</f>
        <v>15</v>
      </c>
      <c r="E27" s="15">
        <f>+E28-SUM(E19:E26)</f>
        <v>4.3490866917946791E-3</v>
      </c>
      <c r="F27" s="14">
        <f>+F28-SUM(F19:F26)</f>
        <v>27</v>
      </c>
      <c r="G27" s="15">
        <f>+G28-SUM(G19:G26)</f>
        <v>8.5714285714286742E-3</v>
      </c>
      <c r="H27" s="16">
        <f>+D27/F27-1</f>
        <v>-0.44444444444444442</v>
      </c>
      <c r="I27" s="14">
        <f>+I28-SUM(I20:I26)</f>
        <v>546</v>
      </c>
      <c r="J27" s="16">
        <f>+D27/I27-1</f>
        <v>-0.97252747252747251</v>
      </c>
      <c r="K27" s="14">
        <f>+K28-SUM(K19:K26)</f>
        <v>93</v>
      </c>
      <c r="L27" s="15">
        <f>+L28-SUM(L19:L26)</f>
        <v>6.3063673967586054E-3</v>
      </c>
      <c r="M27" s="14">
        <f>+M28-SUM(M19:M26)</f>
        <v>133</v>
      </c>
      <c r="N27" s="15">
        <f>+N28-SUM(N19:N26)</f>
        <v>8.7201678468397104E-3</v>
      </c>
      <c r="O27" s="16">
        <f>+K27/M27-1</f>
        <v>-0.3007518796992481</v>
      </c>
    </row>
    <row r="28" spans="2:16" ht="14.4" thickBot="1">
      <c r="B28" s="22" t="s">
        <v>44</v>
      </c>
      <c r="C28" s="22" t="s">
        <v>39</v>
      </c>
      <c r="D28" s="23">
        <v>3449</v>
      </c>
      <c r="E28" s="24">
        <v>1</v>
      </c>
      <c r="F28" s="23">
        <v>3150</v>
      </c>
      <c r="G28" s="24">
        <v>1</v>
      </c>
      <c r="H28" s="25">
        <v>9.492063492063485E-2</v>
      </c>
      <c r="I28" s="23">
        <v>2455</v>
      </c>
      <c r="J28" s="24">
        <v>0.40488798370672097</v>
      </c>
      <c r="K28" s="23">
        <v>14747</v>
      </c>
      <c r="L28" s="24">
        <v>1</v>
      </c>
      <c r="M28" s="23">
        <v>15252</v>
      </c>
      <c r="N28" s="24">
        <v>1</v>
      </c>
      <c r="O28" s="25">
        <v>-3.3110411749278756E-2</v>
      </c>
    </row>
    <row r="29" spans="2:16" ht="14.4" thickBot="1">
      <c r="B29" s="22" t="s">
        <v>54</v>
      </c>
      <c r="C29" s="22" t="s">
        <v>39</v>
      </c>
      <c r="D29" s="23">
        <v>6</v>
      </c>
      <c r="E29" s="24">
        <v>1</v>
      </c>
      <c r="F29" s="23">
        <v>2</v>
      </c>
      <c r="G29" s="24">
        <v>1</v>
      </c>
      <c r="H29" s="25">
        <v>2</v>
      </c>
      <c r="I29" s="23">
        <v>2</v>
      </c>
      <c r="J29" s="24">
        <v>2</v>
      </c>
      <c r="K29" s="23">
        <v>20</v>
      </c>
      <c r="L29" s="24">
        <v>1</v>
      </c>
      <c r="M29" s="23">
        <v>16</v>
      </c>
      <c r="N29" s="24">
        <v>1</v>
      </c>
      <c r="O29" s="25">
        <v>0.25</v>
      </c>
      <c r="P29" s="33"/>
    </row>
    <row r="30" spans="2:16" ht="14.4" thickBot="1">
      <c r="B30" s="83"/>
      <c r="C30" s="84" t="s">
        <v>39</v>
      </c>
      <c r="D30" s="26">
        <v>3513</v>
      </c>
      <c r="E30" s="27">
        <v>1</v>
      </c>
      <c r="F30" s="26">
        <v>3221</v>
      </c>
      <c r="G30" s="27">
        <v>1</v>
      </c>
      <c r="H30" s="28">
        <v>9.065507606333445E-2</v>
      </c>
      <c r="I30" s="26">
        <v>2499</v>
      </c>
      <c r="J30" s="28">
        <v>0.40576230492196874</v>
      </c>
      <c r="K30" s="26">
        <v>15022</v>
      </c>
      <c r="L30" s="27">
        <v>1</v>
      </c>
      <c r="M30" s="26">
        <v>15541</v>
      </c>
      <c r="N30" s="27">
        <v>1</v>
      </c>
      <c r="O30" s="28">
        <v>-3.339553439289622E-2</v>
      </c>
      <c r="P30" s="33"/>
    </row>
    <row r="31" spans="2:16" ht="14.4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111" t="s">
        <v>45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61"/>
    </row>
    <row r="36" spans="2:15" ht="14.4" thickBot="1">
      <c r="B36" s="112" t="s">
        <v>46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62" t="s">
        <v>42</v>
      </c>
    </row>
    <row r="37" spans="2:15" ht="14.4" customHeight="1">
      <c r="B37" s="101" t="s">
        <v>30</v>
      </c>
      <c r="C37" s="103" t="s">
        <v>1</v>
      </c>
      <c r="D37" s="105" t="s">
        <v>100</v>
      </c>
      <c r="E37" s="106"/>
      <c r="F37" s="106"/>
      <c r="G37" s="106"/>
      <c r="H37" s="107"/>
      <c r="I37" s="110" t="s">
        <v>93</v>
      </c>
      <c r="J37" s="107"/>
      <c r="K37" s="110" t="s">
        <v>104</v>
      </c>
      <c r="L37" s="106"/>
      <c r="M37" s="106"/>
      <c r="N37" s="106"/>
      <c r="O37" s="116"/>
    </row>
    <row r="38" spans="2:15" ht="14.4" customHeight="1" thickBot="1">
      <c r="B38" s="102"/>
      <c r="C38" s="104"/>
      <c r="D38" s="117" t="s">
        <v>101</v>
      </c>
      <c r="E38" s="114"/>
      <c r="F38" s="114"/>
      <c r="G38" s="114"/>
      <c r="H38" s="118"/>
      <c r="I38" s="113" t="s">
        <v>94</v>
      </c>
      <c r="J38" s="118"/>
      <c r="K38" s="113" t="s">
        <v>105</v>
      </c>
      <c r="L38" s="114"/>
      <c r="M38" s="114"/>
      <c r="N38" s="114"/>
      <c r="O38" s="115"/>
    </row>
    <row r="39" spans="2:15" ht="14.4" customHeight="1">
      <c r="B39" s="102"/>
      <c r="C39" s="104"/>
      <c r="D39" s="97">
        <v>2025</v>
      </c>
      <c r="E39" s="98"/>
      <c r="F39" s="97">
        <v>2024</v>
      </c>
      <c r="G39" s="98"/>
      <c r="H39" s="87" t="s">
        <v>31</v>
      </c>
      <c r="I39" s="108">
        <v>2024</v>
      </c>
      <c r="J39" s="108" t="s">
        <v>102</v>
      </c>
      <c r="K39" s="97">
        <v>2025</v>
      </c>
      <c r="L39" s="98"/>
      <c r="M39" s="97">
        <v>2024</v>
      </c>
      <c r="N39" s="98"/>
      <c r="O39" s="87" t="s">
        <v>31</v>
      </c>
    </row>
    <row r="40" spans="2:15" ht="14.4" customHeight="1" thickBot="1">
      <c r="B40" s="89" t="s">
        <v>30</v>
      </c>
      <c r="C40" s="91" t="s">
        <v>33</v>
      </c>
      <c r="D40" s="99"/>
      <c r="E40" s="100"/>
      <c r="F40" s="99"/>
      <c r="G40" s="100"/>
      <c r="H40" s="88"/>
      <c r="I40" s="109"/>
      <c r="J40" s="109"/>
      <c r="K40" s="99"/>
      <c r="L40" s="100"/>
      <c r="M40" s="99"/>
      <c r="N40" s="100"/>
      <c r="O40" s="88"/>
    </row>
    <row r="41" spans="2:15" ht="14.4" customHeight="1">
      <c r="B41" s="89"/>
      <c r="C41" s="91"/>
      <c r="D41" s="6" t="s">
        <v>34</v>
      </c>
      <c r="E41" s="7" t="s">
        <v>2</v>
      </c>
      <c r="F41" s="6" t="s">
        <v>34</v>
      </c>
      <c r="G41" s="7" t="s">
        <v>2</v>
      </c>
      <c r="H41" s="93" t="s">
        <v>35</v>
      </c>
      <c r="I41" s="8" t="s">
        <v>34</v>
      </c>
      <c r="J41" s="95" t="s">
        <v>103</v>
      </c>
      <c r="K41" s="6" t="s">
        <v>34</v>
      </c>
      <c r="L41" s="7" t="s">
        <v>2</v>
      </c>
      <c r="M41" s="6" t="s">
        <v>34</v>
      </c>
      <c r="N41" s="7" t="s">
        <v>2</v>
      </c>
      <c r="O41" s="93" t="s">
        <v>35</v>
      </c>
    </row>
    <row r="42" spans="2:15" ht="14.4" customHeight="1" thickBot="1">
      <c r="B42" s="90"/>
      <c r="C42" s="92"/>
      <c r="D42" s="9" t="s">
        <v>36</v>
      </c>
      <c r="E42" s="10" t="s">
        <v>37</v>
      </c>
      <c r="F42" s="9" t="s">
        <v>36</v>
      </c>
      <c r="G42" s="10" t="s">
        <v>37</v>
      </c>
      <c r="H42" s="94"/>
      <c r="I42" s="11" t="s">
        <v>36</v>
      </c>
      <c r="J42" s="96"/>
      <c r="K42" s="9" t="s">
        <v>36</v>
      </c>
      <c r="L42" s="10" t="s">
        <v>37</v>
      </c>
      <c r="M42" s="9" t="s">
        <v>36</v>
      </c>
      <c r="N42" s="10" t="s">
        <v>37</v>
      </c>
      <c r="O42" s="94"/>
    </row>
    <row r="43" spans="2:15" ht="14.4" customHeight="1" thickBot="1">
      <c r="B43" s="63"/>
      <c r="C43" s="13" t="s">
        <v>15</v>
      </c>
      <c r="D43" s="14">
        <v>1</v>
      </c>
      <c r="E43" s="15">
        <v>1</v>
      </c>
      <c r="F43" s="14"/>
      <c r="G43" s="15"/>
      <c r="H43" s="16"/>
      <c r="I43" s="14"/>
      <c r="J43" s="16"/>
      <c r="K43" s="14">
        <v>1</v>
      </c>
      <c r="L43" s="15">
        <v>1</v>
      </c>
      <c r="M43" s="14"/>
      <c r="N43" s="15"/>
      <c r="O43" s="16"/>
    </row>
    <row r="44" spans="2:15" ht="14.4" thickBot="1">
      <c r="B44" s="22" t="s">
        <v>43</v>
      </c>
      <c r="C44" s="22" t="s">
        <v>39</v>
      </c>
      <c r="D44" s="23">
        <v>1</v>
      </c>
      <c r="E44" s="24">
        <v>1</v>
      </c>
      <c r="F44" s="23"/>
      <c r="G44" s="24"/>
      <c r="H44" s="25"/>
      <c r="I44" s="23"/>
      <c r="J44" s="24"/>
      <c r="K44" s="23">
        <v>1</v>
      </c>
      <c r="L44" s="24">
        <v>1</v>
      </c>
      <c r="M44" s="23"/>
      <c r="N44" s="24"/>
      <c r="O44" s="25"/>
    </row>
    <row r="45" spans="2:15" ht="14.4" thickBot="1">
      <c r="B45" s="63"/>
      <c r="C45" s="13" t="s">
        <v>11</v>
      </c>
      <c r="D45" s="14">
        <v>606</v>
      </c>
      <c r="E45" s="15">
        <v>0.23452012383900928</v>
      </c>
      <c r="F45" s="14">
        <v>373</v>
      </c>
      <c r="G45" s="15">
        <v>0.17220683287165281</v>
      </c>
      <c r="H45" s="16">
        <v>0.62466487935656834</v>
      </c>
      <c r="I45" s="14">
        <v>445</v>
      </c>
      <c r="J45" s="16">
        <v>0.36179775280898885</v>
      </c>
      <c r="K45" s="14">
        <v>2723</v>
      </c>
      <c r="L45" s="15">
        <v>0.24826768781911013</v>
      </c>
      <c r="M45" s="14">
        <v>2180</v>
      </c>
      <c r="N45" s="15">
        <v>0.19593744382527414</v>
      </c>
      <c r="O45" s="16">
        <v>0.24908256880733948</v>
      </c>
    </row>
    <row r="46" spans="2:15" ht="14.4" thickBot="1">
      <c r="B46" s="64"/>
      <c r="C46" s="18" t="s">
        <v>13</v>
      </c>
      <c r="D46" s="19">
        <v>533</v>
      </c>
      <c r="E46" s="20">
        <v>0.20626934984520123</v>
      </c>
      <c r="F46" s="19">
        <v>556</v>
      </c>
      <c r="G46" s="20">
        <v>0.25669436749769159</v>
      </c>
      <c r="H46" s="21">
        <v>-4.1366906474820109E-2</v>
      </c>
      <c r="I46" s="19">
        <v>363</v>
      </c>
      <c r="J46" s="21">
        <v>0.46831955922865021</v>
      </c>
      <c r="K46" s="19">
        <v>2576</v>
      </c>
      <c r="L46" s="20">
        <v>0.23486506199854121</v>
      </c>
      <c r="M46" s="19">
        <v>3054</v>
      </c>
      <c r="N46" s="20">
        <v>0.27449218047815926</v>
      </c>
      <c r="O46" s="21">
        <v>-0.1565160445317616</v>
      </c>
    </row>
    <row r="47" spans="2:15" ht="15" customHeight="1" thickBot="1">
      <c r="B47" s="64"/>
      <c r="C47" s="13" t="s">
        <v>3</v>
      </c>
      <c r="D47" s="14">
        <v>561</v>
      </c>
      <c r="E47" s="15">
        <v>0.21710526315789475</v>
      </c>
      <c r="F47" s="14">
        <v>568</v>
      </c>
      <c r="G47" s="15">
        <v>0.26223453370267774</v>
      </c>
      <c r="H47" s="16">
        <v>-1.232394366197187E-2</v>
      </c>
      <c r="I47" s="14">
        <v>382</v>
      </c>
      <c r="J47" s="16">
        <v>0.46858638743455505</v>
      </c>
      <c r="K47" s="14">
        <v>2048</v>
      </c>
      <c r="L47" s="15">
        <v>0.18672501823486506</v>
      </c>
      <c r="M47" s="14">
        <v>1709</v>
      </c>
      <c r="N47" s="15">
        <v>0.15360417041164839</v>
      </c>
      <c r="O47" s="16">
        <v>0.19836161497952021</v>
      </c>
    </row>
    <row r="48" spans="2:15" ht="14.4" thickBot="1">
      <c r="B48" s="64"/>
      <c r="C48" s="65" t="s">
        <v>4</v>
      </c>
      <c r="D48" s="19">
        <v>399</v>
      </c>
      <c r="E48" s="20">
        <v>0.15441176470588236</v>
      </c>
      <c r="F48" s="19">
        <v>271</v>
      </c>
      <c r="G48" s="20">
        <v>0.12511542012927054</v>
      </c>
      <c r="H48" s="21">
        <v>0.47232472324723251</v>
      </c>
      <c r="I48" s="19">
        <v>268</v>
      </c>
      <c r="J48" s="21">
        <v>0.48880597014925375</v>
      </c>
      <c r="K48" s="19">
        <v>1392</v>
      </c>
      <c r="L48" s="20">
        <v>0.12691466083150985</v>
      </c>
      <c r="M48" s="19">
        <v>1633</v>
      </c>
      <c r="N48" s="20">
        <v>0.14677332374618013</v>
      </c>
      <c r="O48" s="21">
        <v>-0.14758113900796077</v>
      </c>
    </row>
    <row r="49" spans="2:15" ht="15" customHeight="1" thickBot="1">
      <c r="B49" s="64"/>
      <c r="C49" s="66" t="s">
        <v>12</v>
      </c>
      <c r="D49" s="14">
        <v>215</v>
      </c>
      <c r="E49" s="15">
        <v>8.3204334365325081E-2</v>
      </c>
      <c r="F49" s="14">
        <v>246</v>
      </c>
      <c r="G49" s="15">
        <v>0.11357340720221606</v>
      </c>
      <c r="H49" s="16">
        <v>-0.12601626016260159</v>
      </c>
      <c r="I49" s="14">
        <v>189</v>
      </c>
      <c r="J49" s="16">
        <v>0.13756613756613767</v>
      </c>
      <c r="K49" s="14">
        <v>1135</v>
      </c>
      <c r="L49" s="15">
        <v>0.10348285922684172</v>
      </c>
      <c r="M49" s="14">
        <v>1600</v>
      </c>
      <c r="N49" s="15">
        <v>0.14380729822038468</v>
      </c>
      <c r="O49" s="16">
        <v>-0.29062500000000002</v>
      </c>
    </row>
    <row r="50" spans="2:15" ht="14.4" thickBot="1">
      <c r="B50" s="64"/>
      <c r="C50" s="67" t="s">
        <v>14</v>
      </c>
      <c r="D50" s="19">
        <v>201</v>
      </c>
      <c r="E50" s="20">
        <v>7.7786377708978324E-2</v>
      </c>
      <c r="F50" s="19">
        <v>68</v>
      </c>
      <c r="G50" s="20">
        <v>3.139427516158818E-2</v>
      </c>
      <c r="H50" s="21">
        <v>1.9558823529411766</v>
      </c>
      <c r="I50" s="19">
        <v>114</v>
      </c>
      <c r="J50" s="21">
        <v>0.76315789473684204</v>
      </c>
      <c r="K50" s="19">
        <v>780</v>
      </c>
      <c r="L50" s="20">
        <v>7.1115973741794306E-2</v>
      </c>
      <c r="M50" s="19">
        <v>427</v>
      </c>
      <c r="N50" s="20">
        <v>3.8378572712565159E-2</v>
      </c>
      <c r="O50" s="21">
        <v>0.82669789227166279</v>
      </c>
    </row>
    <row r="51" spans="2:15" ht="14.4" thickBot="1">
      <c r="B51" s="64"/>
      <c r="C51" s="13" t="s">
        <v>15</v>
      </c>
      <c r="D51" s="14">
        <v>54</v>
      </c>
      <c r="E51" s="15">
        <v>2.089783281733746E-2</v>
      </c>
      <c r="F51" s="14">
        <v>68</v>
      </c>
      <c r="G51" s="15">
        <v>3.139427516158818E-2</v>
      </c>
      <c r="H51" s="16">
        <v>-0.20588235294117652</v>
      </c>
      <c r="I51" s="14">
        <v>11</v>
      </c>
      <c r="J51" s="16">
        <v>3.9090909090909092</v>
      </c>
      <c r="K51" s="14">
        <v>183</v>
      </c>
      <c r="L51" s="15">
        <v>1.6684901531728667E-2</v>
      </c>
      <c r="M51" s="14">
        <v>378</v>
      </c>
      <c r="N51" s="15">
        <v>3.3974474204565883E-2</v>
      </c>
      <c r="O51" s="16">
        <v>-0.51587301587301582</v>
      </c>
    </row>
    <row r="52" spans="2:15" ht="14.4" thickBot="1">
      <c r="B52" s="64"/>
      <c r="C52" s="67" t="s">
        <v>65</v>
      </c>
      <c r="D52" s="19">
        <v>15</v>
      </c>
      <c r="E52" s="20">
        <v>5.8049535603715173E-3</v>
      </c>
      <c r="F52" s="19">
        <v>16</v>
      </c>
      <c r="G52" s="20">
        <v>7.3868882733148658E-3</v>
      </c>
      <c r="H52" s="21">
        <v>-6.25E-2</v>
      </c>
      <c r="I52" s="19">
        <v>8</v>
      </c>
      <c r="J52" s="21">
        <v>0.875</v>
      </c>
      <c r="K52" s="19">
        <v>131</v>
      </c>
      <c r="L52" s="20">
        <v>1.1943836615609044E-2</v>
      </c>
      <c r="M52" s="19">
        <v>145</v>
      </c>
      <c r="N52" s="20">
        <v>1.3032536401222362E-2</v>
      </c>
      <c r="O52" s="21">
        <v>-9.6551724137931005E-2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44</v>
      </c>
      <c r="C54" s="22" t="s">
        <v>39</v>
      </c>
      <c r="D54" s="23">
        <v>2584</v>
      </c>
      <c r="E54" s="24">
        <v>1</v>
      </c>
      <c r="F54" s="23">
        <v>2166</v>
      </c>
      <c r="G54" s="24">
        <v>1</v>
      </c>
      <c r="H54" s="25">
        <v>0.19298245614035081</v>
      </c>
      <c r="I54" s="23">
        <v>1780</v>
      </c>
      <c r="J54" s="24">
        <v>0.45168539325842705</v>
      </c>
      <c r="K54" s="23">
        <v>10968</v>
      </c>
      <c r="L54" s="24">
        <v>1</v>
      </c>
      <c r="M54" s="23">
        <v>11126</v>
      </c>
      <c r="N54" s="24">
        <v>1</v>
      </c>
      <c r="O54" s="25">
        <v>-1.420097069926296E-2</v>
      </c>
    </row>
    <row r="55" spans="2:15" ht="14.4" thickBot="1">
      <c r="B55" s="22" t="s">
        <v>54</v>
      </c>
      <c r="C55" s="22" t="s">
        <v>39</v>
      </c>
      <c r="D55" s="23">
        <v>1</v>
      </c>
      <c r="E55" s="24">
        <v>1</v>
      </c>
      <c r="F55" s="23">
        <v>0</v>
      </c>
      <c r="G55" s="24">
        <v>1</v>
      </c>
      <c r="H55" s="25"/>
      <c r="I55" s="23">
        <v>1</v>
      </c>
      <c r="J55" s="24">
        <v>0</v>
      </c>
      <c r="K55" s="23">
        <v>7</v>
      </c>
      <c r="L55" s="24">
        <v>1</v>
      </c>
      <c r="M55" s="23">
        <v>5</v>
      </c>
      <c r="N55" s="24">
        <v>1</v>
      </c>
      <c r="O55" s="25">
        <v>0.39999999999999991</v>
      </c>
    </row>
    <row r="56" spans="2:15" ht="14.4" thickBot="1">
      <c r="B56" s="83"/>
      <c r="C56" s="84" t="s">
        <v>39</v>
      </c>
      <c r="D56" s="26">
        <v>2586</v>
      </c>
      <c r="E56" s="27">
        <v>1</v>
      </c>
      <c r="F56" s="26">
        <v>2166</v>
      </c>
      <c r="G56" s="27">
        <v>1</v>
      </c>
      <c r="H56" s="28">
        <v>0.19390581717451516</v>
      </c>
      <c r="I56" s="26">
        <v>1781</v>
      </c>
      <c r="J56" s="28">
        <v>0.45199326221224023</v>
      </c>
      <c r="K56" s="26">
        <v>10976</v>
      </c>
      <c r="L56" s="27">
        <v>1</v>
      </c>
      <c r="M56" s="26">
        <v>11131</v>
      </c>
      <c r="N56" s="27">
        <v>1</v>
      </c>
      <c r="O56" s="28">
        <v>-1.3925074117330016E-2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111" t="s">
        <v>52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61"/>
    </row>
    <row r="61" spans="2:15" ht="14.4" thickBot="1">
      <c r="B61" s="112" t="s">
        <v>53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62" t="s">
        <v>42</v>
      </c>
    </row>
    <row r="62" spans="2:15">
      <c r="B62" s="101" t="s">
        <v>30</v>
      </c>
      <c r="C62" s="103" t="s">
        <v>1</v>
      </c>
      <c r="D62" s="105" t="s">
        <v>100</v>
      </c>
      <c r="E62" s="106"/>
      <c r="F62" s="106"/>
      <c r="G62" s="106"/>
      <c r="H62" s="107"/>
      <c r="I62" s="110" t="s">
        <v>93</v>
      </c>
      <c r="J62" s="107"/>
      <c r="K62" s="110" t="s">
        <v>104</v>
      </c>
      <c r="L62" s="106"/>
      <c r="M62" s="106"/>
      <c r="N62" s="106"/>
      <c r="O62" s="116"/>
    </row>
    <row r="63" spans="2:15" ht="14.4" thickBot="1">
      <c r="B63" s="102"/>
      <c r="C63" s="104"/>
      <c r="D63" s="117" t="s">
        <v>101</v>
      </c>
      <c r="E63" s="114"/>
      <c r="F63" s="114"/>
      <c r="G63" s="114"/>
      <c r="H63" s="118"/>
      <c r="I63" s="113" t="s">
        <v>94</v>
      </c>
      <c r="J63" s="118"/>
      <c r="K63" s="113" t="s">
        <v>105</v>
      </c>
      <c r="L63" s="114"/>
      <c r="M63" s="114"/>
      <c r="N63" s="114"/>
      <c r="O63" s="115"/>
    </row>
    <row r="64" spans="2:15" ht="15" customHeight="1">
      <c r="B64" s="102"/>
      <c r="C64" s="104"/>
      <c r="D64" s="97">
        <v>2025</v>
      </c>
      <c r="E64" s="98"/>
      <c r="F64" s="97">
        <v>2024</v>
      </c>
      <c r="G64" s="98"/>
      <c r="H64" s="87" t="s">
        <v>31</v>
      </c>
      <c r="I64" s="108">
        <v>2024</v>
      </c>
      <c r="J64" s="108" t="s">
        <v>102</v>
      </c>
      <c r="K64" s="97">
        <v>2025</v>
      </c>
      <c r="L64" s="98"/>
      <c r="M64" s="97">
        <v>2024</v>
      </c>
      <c r="N64" s="98"/>
      <c r="O64" s="87" t="s">
        <v>31</v>
      </c>
    </row>
    <row r="65" spans="2:15" ht="15" customHeight="1" thickBot="1">
      <c r="B65" s="89" t="s">
        <v>30</v>
      </c>
      <c r="C65" s="91" t="s">
        <v>33</v>
      </c>
      <c r="D65" s="99"/>
      <c r="E65" s="100"/>
      <c r="F65" s="99"/>
      <c r="G65" s="100"/>
      <c r="H65" s="88"/>
      <c r="I65" s="109"/>
      <c r="J65" s="109"/>
      <c r="K65" s="99"/>
      <c r="L65" s="100"/>
      <c r="M65" s="99"/>
      <c r="N65" s="100"/>
      <c r="O65" s="88"/>
    </row>
    <row r="66" spans="2:15" ht="15" customHeight="1">
      <c r="B66" s="89"/>
      <c r="C66" s="91"/>
      <c r="D66" s="6" t="s">
        <v>34</v>
      </c>
      <c r="E66" s="7" t="s">
        <v>2</v>
      </c>
      <c r="F66" s="6" t="s">
        <v>34</v>
      </c>
      <c r="G66" s="7" t="s">
        <v>2</v>
      </c>
      <c r="H66" s="93" t="s">
        <v>35</v>
      </c>
      <c r="I66" s="8" t="s">
        <v>34</v>
      </c>
      <c r="J66" s="95" t="s">
        <v>103</v>
      </c>
      <c r="K66" s="6" t="s">
        <v>34</v>
      </c>
      <c r="L66" s="7" t="s">
        <v>2</v>
      </c>
      <c r="M66" s="6" t="s">
        <v>34</v>
      </c>
      <c r="N66" s="7" t="s">
        <v>2</v>
      </c>
      <c r="O66" s="93" t="s">
        <v>35</v>
      </c>
    </row>
    <row r="67" spans="2:15" ht="27" thickBot="1">
      <c r="B67" s="90"/>
      <c r="C67" s="92"/>
      <c r="D67" s="9" t="s">
        <v>36</v>
      </c>
      <c r="E67" s="10" t="s">
        <v>37</v>
      </c>
      <c r="F67" s="9" t="s">
        <v>36</v>
      </c>
      <c r="G67" s="10" t="s">
        <v>37</v>
      </c>
      <c r="H67" s="94"/>
      <c r="I67" s="11" t="s">
        <v>36</v>
      </c>
      <c r="J67" s="96"/>
      <c r="K67" s="9" t="s">
        <v>36</v>
      </c>
      <c r="L67" s="10" t="s">
        <v>37</v>
      </c>
      <c r="M67" s="9" t="s">
        <v>36</v>
      </c>
      <c r="N67" s="10" t="s">
        <v>37</v>
      </c>
      <c r="O67" s="94"/>
    </row>
    <row r="68" spans="2:15" ht="14.4" thickBot="1">
      <c r="B68" s="63"/>
      <c r="C68" s="13" t="s">
        <v>15</v>
      </c>
      <c r="D68" s="14">
        <v>219</v>
      </c>
      <c r="E68" s="15">
        <v>0.23624595469255663</v>
      </c>
      <c r="F68" s="14">
        <v>291</v>
      </c>
      <c r="G68" s="15">
        <v>0.27582938388625594</v>
      </c>
      <c r="H68" s="16">
        <v>-0.24742268041237114</v>
      </c>
      <c r="I68" s="14">
        <v>128</v>
      </c>
      <c r="J68" s="16">
        <v>0.7109375</v>
      </c>
      <c r="K68" s="14">
        <v>850</v>
      </c>
      <c r="L68" s="15">
        <v>0.21008403361344538</v>
      </c>
      <c r="M68" s="14">
        <v>1215</v>
      </c>
      <c r="N68" s="15">
        <v>0.27551020408163263</v>
      </c>
      <c r="O68" s="16">
        <v>-0.30041152263374482</v>
      </c>
    </row>
    <row r="69" spans="2:15" ht="14.4" thickBot="1">
      <c r="B69" s="64"/>
      <c r="C69" s="18" t="s">
        <v>4</v>
      </c>
      <c r="D69" s="19">
        <v>177</v>
      </c>
      <c r="E69" s="20">
        <v>0.19093851132686085</v>
      </c>
      <c r="F69" s="19">
        <v>155</v>
      </c>
      <c r="G69" s="20">
        <v>0.14691943127962084</v>
      </c>
      <c r="H69" s="21">
        <v>0.14193548387096766</v>
      </c>
      <c r="I69" s="19">
        <v>148</v>
      </c>
      <c r="J69" s="21">
        <v>0.19594594594594605</v>
      </c>
      <c r="K69" s="19">
        <v>731</v>
      </c>
      <c r="L69" s="20">
        <v>0.18067226890756302</v>
      </c>
      <c r="M69" s="19">
        <v>586</v>
      </c>
      <c r="N69" s="20">
        <v>0.1328798185941043</v>
      </c>
      <c r="O69" s="21">
        <v>0.24744027303754268</v>
      </c>
    </row>
    <row r="70" spans="2:15" ht="14.4" thickBot="1">
      <c r="B70" s="64"/>
      <c r="C70" s="13" t="s">
        <v>12</v>
      </c>
      <c r="D70" s="14">
        <v>146</v>
      </c>
      <c r="E70" s="15">
        <v>0.1574973031283711</v>
      </c>
      <c r="F70" s="14">
        <v>174</v>
      </c>
      <c r="G70" s="15">
        <v>0.16492890995260664</v>
      </c>
      <c r="H70" s="16">
        <v>-0.16091954022988508</v>
      </c>
      <c r="I70" s="14">
        <v>151</v>
      </c>
      <c r="J70" s="16">
        <v>-3.3112582781456901E-2</v>
      </c>
      <c r="K70" s="14">
        <v>670</v>
      </c>
      <c r="L70" s="15">
        <v>0.16559565002471577</v>
      </c>
      <c r="M70" s="14">
        <v>800</v>
      </c>
      <c r="N70" s="15">
        <v>0.18140589569160998</v>
      </c>
      <c r="O70" s="16">
        <v>-0.16249999999999998</v>
      </c>
    </row>
    <row r="71" spans="2:15" ht="14.4" thickBot="1">
      <c r="B71" s="64"/>
      <c r="C71" s="65" t="s">
        <v>13</v>
      </c>
      <c r="D71" s="19">
        <v>86</v>
      </c>
      <c r="E71" s="20">
        <v>9.2772384034519956E-2</v>
      </c>
      <c r="F71" s="19">
        <v>154</v>
      </c>
      <c r="G71" s="20">
        <v>0.14597156398104266</v>
      </c>
      <c r="H71" s="21">
        <v>-0.44155844155844159</v>
      </c>
      <c r="I71" s="19">
        <v>101</v>
      </c>
      <c r="J71" s="21">
        <v>-0.14851485148514854</v>
      </c>
      <c r="K71" s="19">
        <v>558</v>
      </c>
      <c r="L71" s="20">
        <v>0.13791398912506178</v>
      </c>
      <c r="M71" s="19">
        <v>575</v>
      </c>
      <c r="N71" s="20">
        <v>0.13038548752834467</v>
      </c>
      <c r="O71" s="21">
        <v>-2.9565217391304355E-2</v>
      </c>
    </row>
    <row r="72" spans="2:15" ht="14.4" thickBot="1">
      <c r="B72" s="64"/>
      <c r="C72" s="66" t="s">
        <v>11</v>
      </c>
      <c r="D72" s="14">
        <v>133</v>
      </c>
      <c r="E72" s="15">
        <v>0.14347357065803668</v>
      </c>
      <c r="F72" s="14">
        <v>103</v>
      </c>
      <c r="G72" s="15">
        <v>9.7630331753554497E-2</v>
      </c>
      <c r="H72" s="16">
        <v>0.29126213592233019</v>
      </c>
      <c r="I72" s="14">
        <v>89</v>
      </c>
      <c r="J72" s="16">
        <v>0.49438202247191021</v>
      </c>
      <c r="K72" s="14">
        <v>519</v>
      </c>
      <c r="L72" s="15">
        <v>0.12827483934750369</v>
      </c>
      <c r="M72" s="14">
        <v>505</v>
      </c>
      <c r="N72" s="15">
        <v>0.1145124716553288</v>
      </c>
      <c r="O72" s="16">
        <v>2.7722772277227747E-2</v>
      </c>
    </row>
    <row r="73" spans="2:15" ht="14.4" thickBot="1">
      <c r="B73" s="64"/>
      <c r="C73" s="67" t="s">
        <v>3</v>
      </c>
      <c r="D73" s="19">
        <v>105</v>
      </c>
      <c r="E73" s="20">
        <v>0.11326860841423948</v>
      </c>
      <c r="F73" s="19">
        <v>92</v>
      </c>
      <c r="G73" s="20">
        <v>8.7203791469194311E-2</v>
      </c>
      <c r="H73" s="21">
        <v>0.14130434782608692</v>
      </c>
      <c r="I73" s="19">
        <v>54</v>
      </c>
      <c r="J73" s="21">
        <v>0.94444444444444442</v>
      </c>
      <c r="K73" s="19">
        <v>335</v>
      </c>
      <c r="L73" s="20">
        <v>8.2797825012357884E-2</v>
      </c>
      <c r="M73" s="19">
        <v>302</v>
      </c>
      <c r="N73" s="20">
        <v>6.8480725623582761E-2</v>
      </c>
      <c r="O73" s="21">
        <v>0.10927152317880795</v>
      </c>
    </row>
    <row r="74" spans="2:15" ht="14.4" thickBot="1">
      <c r="B74" s="64"/>
      <c r="C74" s="13" t="s">
        <v>14</v>
      </c>
      <c r="D74" s="14">
        <v>28</v>
      </c>
      <c r="E74" s="15">
        <v>3.0204962243797196E-2</v>
      </c>
      <c r="F74" s="14">
        <v>33</v>
      </c>
      <c r="G74" s="15">
        <v>3.1279620853080566E-2</v>
      </c>
      <c r="H74" s="16">
        <v>-0.15151515151515149</v>
      </c>
      <c r="I74" s="14">
        <v>25</v>
      </c>
      <c r="J74" s="16">
        <v>0.12000000000000011</v>
      </c>
      <c r="K74" s="14">
        <v>188</v>
      </c>
      <c r="L74" s="15">
        <v>4.6465645081562035E-2</v>
      </c>
      <c r="M74" s="14">
        <v>192</v>
      </c>
      <c r="N74" s="15">
        <v>4.3537414965986392E-2</v>
      </c>
      <c r="O74" s="16">
        <v>-2.083333333333337E-2</v>
      </c>
    </row>
    <row r="75" spans="2:15" ht="14.4" thickBot="1">
      <c r="B75" s="64"/>
      <c r="C75" s="67" t="s">
        <v>38</v>
      </c>
      <c r="D75" s="19">
        <f>+D76-SUM(D68:D74)</f>
        <v>33</v>
      </c>
      <c r="E75" s="20">
        <f>+E76-SUM(E68:E74)</f>
        <v>3.5598705501618144E-2</v>
      </c>
      <c r="F75" s="19">
        <f>+F76-SUM(F68:F74)</f>
        <v>53</v>
      </c>
      <c r="G75" s="20">
        <f>+G76-SUM(G68:G74)</f>
        <v>5.0236966824644513E-2</v>
      </c>
      <c r="H75" s="21">
        <f>+D75/F75-1</f>
        <v>-0.37735849056603776</v>
      </c>
      <c r="I75" s="19">
        <f>+I76-SUM(I68:I74)</f>
        <v>22</v>
      </c>
      <c r="J75" s="21">
        <f>+D75/I75-1</f>
        <v>0.5</v>
      </c>
      <c r="K75" s="19">
        <f>+K76-SUM(K68:K74)</f>
        <v>195</v>
      </c>
      <c r="L75" s="20">
        <f>+L76-SUM(L68:L74)</f>
        <v>4.8195748887790435E-2</v>
      </c>
      <c r="M75" s="19">
        <f>+M76-SUM(M68:M74)</f>
        <v>235</v>
      </c>
      <c r="N75" s="20">
        <f>+N76-SUM(N68:N74)</f>
        <v>5.3287981859410416E-2</v>
      </c>
      <c r="O75" s="21">
        <f>+K75/M75-1</f>
        <v>-0.17021276595744683</v>
      </c>
    </row>
    <row r="76" spans="2:15" ht="14.4" thickBot="1">
      <c r="B76" s="83"/>
      <c r="C76" s="84" t="s">
        <v>39</v>
      </c>
      <c r="D76" s="26">
        <v>927</v>
      </c>
      <c r="E76" s="27">
        <v>1</v>
      </c>
      <c r="F76" s="26">
        <v>1055</v>
      </c>
      <c r="G76" s="27">
        <v>1</v>
      </c>
      <c r="H76" s="28">
        <v>-0.12132701421800951</v>
      </c>
      <c r="I76" s="26">
        <v>718</v>
      </c>
      <c r="J76" s="28">
        <v>0.29108635097493041</v>
      </c>
      <c r="K76" s="26">
        <v>4046</v>
      </c>
      <c r="L76" s="27">
        <v>1</v>
      </c>
      <c r="M76" s="26">
        <v>4410</v>
      </c>
      <c r="N76" s="27">
        <v>1</v>
      </c>
      <c r="O76" s="28">
        <v>-8.253968253968258E-2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D10:O17">
    <cfRule type="cellIs" dxfId="36" priority="34" operator="equal">
      <formula>0</formula>
    </cfRule>
  </conditionalFormatting>
  <conditionalFormatting sqref="D19:O27">
    <cfRule type="cellIs" dxfId="35" priority="24" operator="equal">
      <formula>0</formula>
    </cfRule>
  </conditionalFormatting>
  <conditionalFormatting sqref="D43:O43">
    <cfRule type="cellIs" dxfId="34" priority="19" operator="equal">
      <formula>0</formula>
    </cfRule>
  </conditionalFormatting>
  <conditionalFormatting sqref="D45:O53">
    <cfRule type="cellIs" dxfId="33" priority="8" operator="equal">
      <formula>0</formula>
    </cfRule>
  </conditionalFormatting>
  <conditionalFormatting sqref="D68:O75">
    <cfRule type="cellIs" dxfId="32" priority="1" operator="equal">
      <formula>0</formula>
    </cfRule>
  </conditionalFormatting>
  <conditionalFormatting sqref="H10:H29 O10:O29 J19:J27">
    <cfRule type="cellIs" dxfId="31" priority="28" operator="lessThan">
      <formula>0</formula>
    </cfRule>
  </conditionalFormatting>
  <conditionalFormatting sqref="H43:H55 O43:O55">
    <cfRule type="cellIs" dxfId="30" priority="6" operator="lessThan">
      <formula>0</formula>
    </cfRule>
  </conditionalFormatting>
  <conditionalFormatting sqref="H68:H75 J68:J75 O68:O75">
    <cfRule type="cellIs" dxfId="29" priority="5" operator="lessThan">
      <formula>0</formula>
    </cfRule>
  </conditionalFormatting>
  <conditionalFormatting sqref="J10:J17">
    <cfRule type="cellIs" dxfId="28" priority="38" operator="lessThan">
      <formula>0</formula>
    </cfRule>
  </conditionalFormatting>
  <conditionalFormatting sqref="J43">
    <cfRule type="cellIs" dxfId="27" priority="23" operator="lessThan">
      <formula>0</formula>
    </cfRule>
  </conditionalFormatting>
  <conditionalFormatting sqref="J45:J53">
    <cfRule type="cellIs" dxfId="26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45842</v>
      </c>
    </row>
    <row r="2" spans="2:15">
      <c r="B2" s="111" t="s">
        <v>41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73"/>
    </row>
    <row r="3" spans="2:15" ht="14.4" thickBot="1">
      <c r="B3" s="112" t="s">
        <v>40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71" t="s">
        <v>81</v>
      </c>
    </row>
    <row r="4" spans="2:15" ht="15" customHeight="1">
      <c r="B4" s="101" t="s">
        <v>0</v>
      </c>
      <c r="C4" s="103" t="s">
        <v>1</v>
      </c>
      <c r="D4" s="105" t="s">
        <v>100</v>
      </c>
      <c r="E4" s="106"/>
      <c r="F4" s="106"/>
      <c r="G4" s="106"/>
      <c r="H4" s="107"/>
      <c r="I4" s="110" t="s">
        <v>93</v>
      </c>
      <c r="J4" s="107"/>
      <c r="K4" s="110" t="s">
        <v>104</v>
      </c>
      <c r="L4" s="106"/>
      <c r="M4" s="106"/>
      <c r="N4" s="106"/>
      <c r="O4" s="116"/>
    </row>
    <row r="5" spans="2:15" ht="14.4" thickBot="1">
      <c r="B5" s="102"/>
      <c r="C5" s="104"/>
      <c r="D5" s="117" t="s">
        <v>101</v>
      </c>
      <c r="E5" s="114"/>
      <c r="F5" s="114"/>
      <c r="G5" s="114"/>
      <c r="H5" s="118"/>
      <c r="I5" s="113" t="s">
        <v>94</v>
      </c>
      <c r="J5" s="118"/>
      <c r="K5" s="113" t="s">
        <v>105</v>
      </c>
      <c r="L5" s="114"/>
      <c r="M5" s="114"/>
      <c r="N5" s="114"/>
      <c r="O5" s="115"/>
    </row>
    <row r="6" spans="2:15" ht="19.5" customHeight="1">
      <c r="B6" s="102"/>
      <c r="C6" s="104"/>
      <c r="D6" s="97">
        <v>2025</v>
      </c>
      <c r="E6" s="98"/>
      <c r="F6" s="97">
        <v>2024</v>
      </c>
      <c r="G6" s="98"/>
      <c r="H6" s="87" t="s">
        <v>31</v>
      </c>
      <c r="I6" s="108">
        <v>2024</v>
      </c>
      <c r="J6" s="108" t="s">
        <v>102</v>
      </c>
      <c r="K6" s="97">
        <v>2025</v>
      </c>
      <c r="L6" s="98"/>
      <c r="M6" s="97">
        <v>2024</v>
      </c>
      <c r="N6" s="98"/>
      <c r="O6" s="87" t="s">
        <v>31</v>
      </c>
    </row>
    <row r="7" spans="2:15" ht="19.5" customHeight="1" thickBot="1">
      <c r="B7" s="89" t="s">
        <v>32</v>
      </c>
      <c r="C7" s="91" t="s">
        <v>33</v>
      </c>
      <c r="D7" s="99"/>
      <c r="E7" s="100"/>
      <c r="F7" s="99"/>
      <c r="G7" s="100"/>
      <c r="H7" s="88"/>
      <c r="I7" s="109"/>
      <c r="J7" s="109"/>
      <c r="K7" s="99"/>
      <c r="L7" s="100"/>
      <c r="M7" s="99"/>
      <c r="N7" s="100"/>
      <c r="O7" s="88"/>
    </row>
    <row r="8" spans="2:15" ht="15" customHeight="1">
      <c r="B8" s="89"/>
      <c r="C8" s="91"/>
      <c r="D8" s="6" t="s">
        <v>34</v>
      </c>
      <c r="E8" s="7" t="s">
        <v>2</v>
      </c>
      <c r="F8" s="6" t="s">
        <v>34</v>
      </c>
      <c r="G8" s="7" t="s">
        <v>2</v>
      </c>
      <c r="H8" s="93" t="s">
        <v>35</v>
      </c>
      <c r="I8" s="8" t="s">
        <v>34</v>
      </c>
      <c r="J8" s="95" t="s">
        <v>103</v>
      </c>
      <c r="K8" s="6" t="s">
        <v>34</v>
      </c>
      <c r="L8" s="7" t="s">
        <v>2</v>
      </c>
      <c r="M8" s="6" t="s">
        <v>34</v>
      </c>
      <c r="N8" s="7" t="s">
        <v>2</v>
      </c>
      <c r="O8" s="93" t="s">
        <v>35</v>
      </c>
    </row>
    <row r="9" spans="2:15" ht="15" customHeight="1" thickBot="1">
      <c r="B9" s="90"/>
      <c r="C9" s="92"/>
      <c r="D9" s="9" t="s">
        <v>36</v>
      </c>
      <c r="E9" s="10" t="s">
        <v>37</v>
      </c>
      <c r="F9" s="9" t="s">
        <v>36</v>
      </c>
      <c r="G9" s="10" t="s">
        <v>37</v>
      </c>
      <c r="H9" s="94"/>
      <c r="I9" s="11" t="s">
        <v>36</v>
      </c>
      <c r="J9" s="96"/>
      <c r="K9" s="9" t="s">
        <v>36</v>
      </c>
      <c r="L9" s="10" t="s">
        <v>37</v>
      </c>
      <c r="M9" s="9" t="s">
        <v>36</v>
      </c>
      <c r="N9" s="10" t="s">
        <v>37</v>
      </c>
      <c r="O9" s="94"/>
    </row>
    <row r="10" spans="2:15" ht="14.4" thickBot="1">
      <c r="B10" s="12">
        <v>1</v>
      </c>
      <c r="C10" s="13" t="s">
        <v>12</v>
      </c>
      <c r="D10" s="14">
        <v>75</v>
      </c>
      <c r="E10" s="15">
        <v>0.36764705882352944</v>
      </c>
      <c r="F10" s="14">
        <v>109</v>
      </c>
      <c r="G10" s="15">
        <v>0.46781115879828328</v>
      </c>
      <c r="H10" s="16">
        <v>-0.31192660550458717</v>
      </c>
      <c r="I10" s="14">
        <v>117</v>
      </c>
      <c r="J10" s="16">
        <v>-0.35897435897435892</v>
      </c>
      <c r="K10" s="14">
        <v>512</v>
      </c>
      <c r="L10" s="15">
        <v>0.42666666666666669</v>
      </c>
      <c r="M10" s="14">
        <v>490</v>
      </c>
      <c r="N10" s="15">
        <v>0.44263775971093045</v>
      </c>
      <c r="O10" s="16">
        <v>4.4897959183673564E-2</v>
      </c>
    </row>
    <row r="11" spans="2:15" ht="14.4" thickBot="1">
      <c r="B11" s="59">
        <v>2</v>
      </c>
      <c r="C11" s="18" t="s">
        <v>4</v>
      </c>
      <c r="D11" s="19">
        <v>26</v>
      </c>
      <c r="E11" s="20">
        <v>0.12745098039215685</v>
      </c>
      <c r="F11" s="19">
        <v>12</v>
      </c>
      <c r="G11" s="20">
        <v>5.1502145922746781E-2</v>
      </c>
      <c r="H11" s="21">
        <v>1.1666666666666665</v>
      </c>
      <c r="I11" s="19">
        <v>20</v>
      </c>
      <c r="J11" s="21">
        <v>0.30000000000000004</v>
      </c>
      <c r="K11" s="19">
        <v>140</v>
      </c>
      <c r="L11" s="20">
        <v>0.11666666666666667</v>
      </c>
      <c r="M11" s="19">
        <v>104</v>
      </c>
      <c r="N11" s="20">
        <v>9.3947606142728096E-2</v>
      </c>
      <c r="O11" s="21">
        <v>0.34615384615384626</v>
      </c>
    </row>
    <row r="12" spans="2:15" ht="14.4" thickBot="1">
      <c r="B12" s="12">
        <v>3</v>
      </c>
      <c r="C12" s="13" t="s">
        <v>15</v>
      </c>
      <c r="D12" s="14">
        <v>26</v>
      </c>
      <c r="E12" s="15">
        <v>0.12745098039215685</v>
      </c>
      <c r="F12" s="14">
        <v>20</v>
      </c>
      <c r="G12" s="15">
        <v>8.5836909871244635E-2</v>
      </c>
      <c r="H12" s="16">
        <v>0.30000000000000004</v>
      </c>
      <c r="I12" s="14">
        <v>25</v>
      </c>
      <c r="J12" s="16">
        <v>4.0000000000000036E-2</v>
      </c>
      <c r="K12" s="14">
        <v>117</v>
      </c>
      <c r="L12" s="15">
        <v>9.7500000000000003E-2</v>
      </c>
      <c r="M12" s="14">
        <v>98</v>
      </c>
      <c r="N12" s="15">
        <v>8.8527551942186089E-2</v>
      </c>
      <c r="O12" s="16">
        <v>0.19387755102040827</v>
      </c>
    </row>
    <row r="13" spans="2:15" ht="14.4" thickBot="1">
      <c r="B13" s="59">
        <v>4</v>
      </c>
      <c r="C13" s="18" t="s">
        <v>50</v>
      </c>
      <c r="D13" s="19">
        <v>4</v>
      </c>
      <c r="E13" s="20">
        <v>1.9607843137254902E-2</v>
      </c>
      <c r="F13" s="19">
        <v>9</v>
      </c>
      <c r="G13" s="20">
        <v>3.8626609442060089E-2</v>
      </c>
      <c r="H13" s="21">
        <v>-0.55555555555555558</v>
      </c>
      <c r="I13" s="19">
        <v>19</v>
      </c>
      <c r="J13" s="21">
        <v>-0.78947368421052633</v>
      </c>
      <c r="K13" s="19">
        <v>103</v>
      </c>
      <c r="L13" s="20">
        <v>8.5833333333333331E-2</v>
      </c>
      <c r="M13" s="19">
        <v>84</v>
      </c>
      <c r="N13" s="20">
        <v>7.5880758807588072E-2</v>
      </c>
      <c r="O13" s="21">
        <v>0.22619047619047628</v>
      </c>
    </row>
    <row r="14" spans="2:15" ht="14.4" thickBot="1">
      <c r="B14" s="12">
        <v>5</v>
      </c>
      <c r="C14" s="13" t="s">
        <v>19</v>
      </c>
      <c r="D14" s="14">
        <v>24</v>
      </c>
      <c r="E14" s="15">
        <v>0.11764705882352941</v>
      </c>
      <c r="F14" s="14">
        <v>13</v>
      </c>
      <c r="G14" s="15">
        <v>5.5793991416309016E-2</v>
      </c>
      <c r="H14" s="16">
        <v>0.84615384615384626</v>
      </c>
      <c r="I14" s="14">
        <v>16</v>
      </c>
      <c r="J14" s="16">
        <v>0.5</v>
      </c>
      <c r="K14" s="14">
        <v>78</v>
      </c>
      <c r="L14" s="15">
        <v>6.5000000000000002E-2</v>
      </c>
      <c r="M14" s="14">
        <v>105</v>
      </c>
      <c r="N14" s="15">
        <v>9.4850948509485097E-2</v>
      </c>
      <c r="O14" s="16">
        <v>-0.25714285714285712</v>
      </c>
    </row>
    <row r="15" spans="2:15" ht="14.4" thickBot="1">
      <c r="B15" s="85" t="s">
        <v>51</v>
      </c>
      <c r="C15" s="86"/>
      <c r="D15" s="23">
        <f>SUM(D10:D14)</f>
        <v>155</v>
      </c>
      <c r="E15" s="24">
        <f>D15/D17</f>
        <v>0.75980392156862742</v>
      </c>
      <c r="F15" s="23">
        <f>SUM(F10:F14)</f>
        <v>163</v>
      </c>
      <c r="G15" s="24">
        <f>F15/F17</f>
        <v>0.69957081545064381</v>
      </c>
      <c r="H15" s="25">
        <f>D15/F15-1</f>
        <v>-4.9079754601227044E-2</v>
      </c>
      <c r="I15" s="23">
        <f>SUM(I10:I14)</f>
        <v>197</v>
      </c>
      <c r="J15" s="24">
        <f>D15/I15-1</f>
        <v>-0.21319796954314718</v>
      </c>
      <c r="K15" s="23">
        <f>SUM(K10:K14)</f>
        <v>950</v>
      </c>
      <c r="L15" s="24">
        <f>K15/K17</f>
        <v>0.79166666666666663</v>
      </c>
      <c r="M15" s="23">
        <f>SUM(M10:M14)</f>
        <v>881</v>
      </c>
      <c r="N15" s="24">
        <f>M15/M17</f>
        <v>0.79584462511291776</v>
      </c>
      <c r="O15" s="25">
        <f>K15/M15-1</f>
        <v>7.8320090805902298E-2</v>
      </c>
    </row>
    <row r="16" spans="2:15" ht="14.4" thickBot="1">
      <c r="B16" s="85" t="s">
        <v>38</v>
      </c>
      <c r="C16" s="86"/>
      <c r="D16" s="23">
        <f>D17-D15</f>
        <v>49</v>
      </c>
      <c r="E16" s="24">
        <f t="shared" ref="E16:O16" si="0">E17-E15</f>
        <v>0.24019607843137258</v>
      </c>
      <c r="F16" s="38">
        <f t="shared" si="0"/>
        <v>70</v>
      </c>
      <c r="G16" s="24">
        <f t="shared" si="0"/>
        <v>0.30042918454935641</v>
      </c>
      <c r="H16" s="25">
        <f t="shared" si="0"/>
        <v>-7.5383764712077639E-2</v>
      </c>
      <c r="I16" s="38">
        <f t="shared" si="0"/>
        <v>59</v>
      </c>
      <c r="J16" s="25">
        <f t="shared" si="0"/>
        <v>1.0072969543147181E-2</v>
      </c>
      <c r="K16" s="38">
        <f t="shared" si="0"/>
        <v>250</v>
      </c>
      <c r="L16" s="24">
        <f t="shared" si="0"/>
        <v>0.20833333333333337</v>
      </c>
      <c r="M16" s="38">
        <f t="shared" si="0"/>
        <v>226</v>
      </c>
      <c r="N16" s="24">
        <f t="shared" si="0"/>
        <v>0.2041553748870818</v>
      </c>
      <c r="O16" s="25">
        <f t="shared" si="0"/>
        <v>5.6907493024986877E-3</v>
      </c>
    </row>
    <row r="17" spans="2:15" ht="14.4" thickBot="1">
      <c r="B17" s="83" t="s">
        <v>39</v>
      </c>
      <c r="C17" s="84"/>
      <c r="D17" s="26">
        <v>204</v>
      </c>
      <c r="E17" s="27">
        <v>1</v>
      </c>
      <c r="F17" s="26">
        <v>233</v>
      </c>
      <c r="G17" s="27">
        <v>1.0000000000000002</v>
      </c>
      <c r="H17" s="28">
        <v>-0.12446351931330468</v>
      </c>
      <c r="I17" s="26">
        <v>256</v>
      </c>
      <c r="J17" s="28">
        <v>-0.203125</v>
      </c>
      <c r="K17" s="26">
        <v>1200</v>
      </c>
      <c r="L17" s="27">
        <v>1</v>
      </c>
      <c r="M17" s="26">
        <v>1107</v>
      </c>
      <c r="N17" s="27">
        <v>0.99999999999999956</v>
      </c>
      <c r="O17" s="28">
        <v>8.4010840108400986E-2</v>
      </c>
    </row>
    <row r="18" spans="2:15">
      <c r="B18" s="42" t="s">
        <v>69</v>
      </c>
    </row>
    <row r="19" spans="2:15">
      <c r="B19" s="74" t="s">
        <v>82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83</v>
      </c>
    </row>
    <row r="22" spans="2:15">
      <c r="B22" s="75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D10:O14">
    <cfRule type="cellIs" dxfId="25" priority="3" operator="equal">
      <formula>0</formula>
    </cfRule>
  </conditionalFormatting>
  <conditionalFormatting sqref="H10:H16 O10:O16">
    <cfRule type="cellIs" dxfId="24" priority="1" operator="lessThan">
      <formula>0</formula>
    </cfRule>
  </conditionalFormatting>
  <conditionalFormatting sqref="J10:J14">
    <cfRule type="cellIs" dxfId="23" priority="7" operator="lessThan">
      <formula>0</formula>
    </cfRule>
  </conditionalFormatting>
  <conditionalFormatting sqref="J16">
    <cfRule type="cellIs" dxfId="2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B64F-1C3A-47C8-8E79-27F8E448E5CD}">
  <sheetPr>
    <pageSetUpPr fitToPage="1"/>
  </sheetPr>
  <dimension ref="B1:V66"/>
  <sheetViews>
    <sheetView showGridLines="0" workbookViewId="0"/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1.554687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79">
        <v>45841</v>
      </c>
    </row>
    <row r="2" spans="2:22" ht="14.4" customHeight="1">
      <c r="B2" s="111" t="s">
        <v>106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78"/>
      <c r="N2" s="29"/>
      <c r="O2" s="111" t="s">
        <v>88</v>
      </c>
      <c r="P2" s="111"/>
      <c r="Q2" s="111"/>
      <c r="R2" s="111"/>
      <c r="S2" s="111"/>
      <c r="T2" s="111"/>
      <c r="U2" s="111"/>
      <c r="V2" s="111"/>
    </row>
    <row r="3" spans="2:22" ht="14.4" customHeight="1">
      <c r="B3" s="112" t="s">
        <v>107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78"/>
      <c r="N3" s="29"/>
      <c r="O3" s="112" t="s">
        <v>89</v>
      </c>
      <c r="P3" s="112"/>
      <c r="Q3" s="112"/>
      <c r="R3" s="112"/>
      <c r="S3" s="112"/>
      <c r="T3" s="112"/>
      <c r="U3" s="112"/>
      <c r="V3" s="112"/>
    </row>
    <row r="4" spans="2:22" ht="14.4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42</v>
      </c>
      <c r="M4" s="78"/>
      <c r="O4" s="32"/>
      <c r="P4" s="32"/>
      <c r="Q4" s="32"/>
      <c r="R4" s="32"/>
      <c r="S4" s="32"/>
      <c r="T4" s="32"/>
      <c r="U4" s="33"/>
      <c r="V4" s="5" t="s">
        <v>42</v>
      </c>
    </row>
    <row r="5" spans="2:22" ht="14.4" customHeight="1">
      <c r="B5" s="103" t="s">
        <v>0</v>
      </c>
      <c r="C5" s="103" t="s">
        <v>1</v>
      </c>
      <c r="D5" s="105" t="s">
        <v>100</v>
      </c>
      <c r="E5" s="106"/>
      <c r="F5" s="106"/>
      <c r="G5" s="106"/>
      <c r="H5" s="106"/>
      <c r="I5" s="116"/>
      <c r="J5" s="105" t="s">
        <v>93</v>
      </c>
      <c r="K5" s="106"/>
      <c r="L5" s="116"/>
      <c r="M5" s="78"/>
      <c r="O5" s="103" t="s">
        <v>0</v>
      </c>
      <c r="P5" s="103" t="s">
        <v>1</v>
      </c>
      <c r="Q5" s="105" t="s">
        <v>108</v>
      </c>
      <c r="R5" s="106"/>
      <c r="S5" s="106"/>
      <c r="T5" s="106"/>
      <c r="U5" s="106"/>
      <c r="V5" s="116"/>
    </row>
    <row r="6" spans="2:22" ht="14.4" customHeight="1" thickBot="1">
      <c r="B6" s="104"/>
      <c r="C6" s="104"/>
      <c r="D6" s="117" t="s">
        <v>101</v>
      </c>
      <c r="E6" s="114"/>
      <c r="F6" s="114"/>
      <c r="G6" s="114"/>
      <c r="H6" s="114"/>
      <c r="I6" s="115"/>
      <c r="J6" s="117" t="s">
        <v>94</v>
      </c>
      <c r="K6" s="114"/>
      <c r="L6" s="115"/>
      <c r="M6" s="78"/>
      <c r="O6" s="104"/>
      <c r="P6" s="104"/>
      <c r="Q6" s="117" t="s">
        <v>109</v>
      </c>
      <c r="R6" s="114"/>
      <c r="S6" s="114"/>
      <c r="T6" s="114"/>
      <c r="U6" s="114"/>
      <c r="V6" s="115"/>
    </row>
    <row r="7" spans="2:22" ht="14.4" customHeight="1">
      <c r="B7" s="104"/>
      <c r="C7" s="104"/>
      <c r="D7" s="97">
        <v>2025</v>
      </c>
      <c r="E7" s="98"/>
      <c r="F7" s="97">
        <v>2024</v>
      </c>
      <c r="G7" s="98"/>
      <c r="H7" s="87" t="s">
        <v>31</v>
      </c>
      <c r="I7" s="87" t="s">
        <v>56</v>
      </c>
      <c r="J7" s="87">
        <v>2025</v>
      </c>
      <c r="K7" s="87" t="s">
        <v>102</v>
      </c>
      <c r="L7" s="123" t="s">
        <v>110</v>
      </c>
      <c r="M7" s="78"/>
      <c r="O7" s="104"/>
      <c r="P7" s="104"/>
      <c r="Q7" s="97">
        <v>2025</v>
      </c>
      <c r="R7" s="98"/>
      <c r="S7" s="97">
        <v>2024</v>
      </c>
      <c r="T7" s="98"/>
      <c r="U7" s="87" t="s">
        <v>31</v>
      </c>
      <c r="V7" s="87" t="s">
        <v>74</v>
      </c>
    </row>
    <row r="8" spans="2:22" ht="14.4" customHeight="1" thickBot="1">
      <c r="B8" s="91" t="s">
        <v>32</v>
      </c>
      <c r="C8" s="91" t="s">
        <v>33</v>
      </c>
      <c r="D8" s="99"/>
      <c r="E8" s="100"/>
      <c r="F8" s="99"/>
      <c r="G8" s="100"/>
      <c r="H8" s="88"/>
      <c r="I8" s="88"/>
      <c r="J8" s="88"/>
      <c r="K8" s="88"/>
      <c r="L8" s="124"/>
      <c r="M8" s="78"/>
      <c r="O8" s="91" t="s">
        <v>32</v>
      </c>
      <c r="P8" s="91" t="s">
        <v>33</v>
      </c>
      <c r="Q8" s="99"/>
      <c r="R8" s="100"/>
      <c r="S8" s="99"/>
      <c r="T8" s="100"/>
      <c r="U8" s="88"/>
      <c r="V8" s="88"/>
    </row>
    <row r="9" spans="2:22" ht="14.4" customHeight="1">
      <c r="B9" s="91"/>
      <c r="C9" s="91"/>
      <c r="D9" s="6" t="s">
        <v>34</v>
      </c>
      <c r="E9" s="7" t="s">
        <v>2</v>
      </c>
      <c r="F9" s="6" t="s">
        <v>34</v>
      </c>
      <c r="G9" s="7" t="s">
        <v>2</v>
      </c>
      <c r="H9" s="93" t="s">
        <v>35</v>
      </c>
      <c r="I9" s="93" t="s">
        <v>57</v>
      </c>
      <c r="J9" s="93" t="s">
        <v>34</v>
      </c>
      <c r="K9" s="93" t="s">
        <v>111</v>
      </c>
      <c r="L9" s="121" t="s">
        <v>112</v>
      </c>
      <c r="M9" s="78"/>
      <c r="O9" s="91"/>
      <c r="P9" s="91"/>
      <c r="Q9" s="6" t="s">
        <v>34</v>
      </c>
      <c r="R9" s="7" t="s">
        <v>2</v>
      </c>
      <c r="S9" s="6" t="s">
        <v>34</v>
      </c>
      <c r="T9" s="7" t="s">
        <v>2</v>
      </c>
      <c r="U9" s="93" t="s">
        <v>35</v>
      </c>
      <c r="V9" s="93" t="s">
        <v>75</v>
      </c>
    </row>
    <row r="10" spans="2:22" ht="14.4" customHeight="1" thickBot="1">
      <c r="B10" s="92"/>
      <c r="C10" s="92"/>
      <c r="D10" s="9" t="s">
        <v>36</v>
      </c>
      <c r="E10" s="10" t="s">
        <v>37</v>
      </c>
      <c r="F10" s="9" t="s">
        <v>36</v>
      </c>
      <c r="G10" s="10" t="s">
        <v>37</v>
      </c>
      <c r="H10" s="94"/>
      <c r="I10" s="94"/>
      <c r="J10" s="94" t="s">
        <v>36</v>
      </c>
      <c r="K10" s="94"/>
      <c r="L10" s="122"/>
      <c r="M10" s="78"/>
      <c r="O10" s="92"/>
      <c r="P10" s="92"/>
      <c r="Q10" s="9" t="s">
        <v>36</v>
      </c>
      <c r="R10" s="10" t="s">
        <v>37</v>
      </c>
      <c r="S10" s="9" t="s">
        <v>36</v>
      </c>
      <c r="T10" s="10" t="s">
        <v>37</v>
      </c>
      <c r="U10" s="94"/>
      <c r="V10" s="94"/>
    </row>
    <row r="11" spans="2:22" ht="14.4" customHeight="1" thickBot="1">
      <c r="B11" s="12">
        <v>1</v>
      </c>
      <c r="C11" s="13" t="s">
        <v>19</v>
      </c>
      <c r="D11" s="14">
        <v>966</v>
      </c>
      <c r="E11" s="15">
        <v>0.16238023197175996</v>
      </c>
      <c r="F11" s="14">
        <v>893</v>
      </c>
      <c r="G11" s="15">
        <v>0.13270916926735027</v>
      </c>
      <c r="H11" s="16">
        <v>8.1746920492721253E-2</v>
      </c>
      <c r="I11" s="34">
        <v>1</v>
      </c>
      <c r="J11" s="14">
        <v>972</v>
      </c>
      <c r="K11" s="16">
        <v>-6.1728395061728669E-3</v>
      </c>
      <c r="L11" s="34">
        <v>1</v>
      </c>
      <c r="M11" s="78"/>
      <c r="O11" s="12">
        <v>1</v>
      </c>
      <c r="P11" s="13" t="s">
        <v>48</v>
      </c>
      <c r="Q11" s="14">
        <v>5557</v>
      </c>
      <c r="R11" s="15">
        <v>0.16804257764069067</v>
      </c>
      <c r="S11" s="14">
        <v>3597</v>
      </c>
      <c r="T11" s="15">
        <v>0.10938450310181243</v>
      </c>
      <c r="U11" s="16">
        <v>0.54489852654990267</v>
      </c>
      <c r="V11" s="34">
        <v>3</v>
      </c>
    </row>
    <row r="12" spans="2:22" ht="14.4" customHeight="1" thickBot="1">
      <c r="B12" s="17">
        <v>2</v>
      </c>
      <c r="C12" s="18" t="s">
        <v>14</v>
      </c>
      <c r="D12" s="19">
        <v>879</v>
      </c>
      <c r="E12" s="20">
        <v>0.14775592536560767</v>
      </c>
      <c r="F12" s="19">
        <v>1754</v>
      </c>
      <c r="G12" s="20">
        <v>0.26066280279387727</v>
      </c>
      <c r="H12" s="21">
        <v>-0.4988597491448119</v>
      </c>
      <c r="I12" s="35">
        <v>-1</v>
      </c>
      <c r="J12" s="19">
        <v>760</v>
      </c>
      <c r="K12" s="21">
        <v>0.15657894736842115</v>
      </c>
      <c r="L12" s="35">
        <v>1</v>
      </c>
      <c r="M12" s="78"/>
      <c r="O12" s="17">
        <v>2</v>
      </c>
      <c r="P12" s="18" t="s">
        <v>19</v>
      </c>
      <c r="Q12" s="19">
        <v>5535</v>
      </c>
      <c r="R12" s="20">
        <v>0.16737730200489884</v>
      </c>
      <c r="S12" s="19">
        <v>4494</v>
      </c>
      <c r="T12" s="20">
        <v>0.13666220654421604</v>
      </c>
      <c r="U12" s="21">
        <v>0.23164218958611471</v>
      </c>
      <c r="V12" s="35">
        <v>0</v>
      </c>
    </row>
    <row r="13" spans="2:22" ht="14.4" customHeight="1" thickBot="1">
      <c r="B13" s="12">
        <v>3</v>
      </c>
      <c r="C13" s="13" t="s">
        <v>48</v>
      </c>
      <c r="D13" s="14">
        <v>854</v>
      </c>
      <c r="E13" s="15">
        <v>0.14355353840981677</v>
      </c>
      <c r="F13" s="14">
        <v>614</v>
      </c>
      <c r="G13" s="15">
        <v>9.1246842027047109E-2</v>
      </c>
      <c r="H13" s="16">
        <v>0.39087947882736152</v>
      </c>
      <c r="I13" s="34">
        <v>2</v>
      </c>
      <c r="J13" s="14">
        <v>1030</v>
      </c>
      <c r="K13" s="16">
        <v>-0.17087378640776696</v>
      </c>
      <c r="L13" s="34">
        <v>-2</v>
      </c>
      <c r="M13" s="78"/>
      <c r="O13" s="12">
        <v>3</v>
      </c>
      <c r="P13" s="13" t="s">
        <v>14</v>
      </c>
      <c r="Q13" s="14">
        <v>4906</v>
      </c>
      <c r="R13" s="15">
        <v>0.14835646678157791</v>
      </c>
      <c r="S13" s="14">
        <v>6896</v>
      </c>
      <c r="T13" s="15">
        <v>0.2097068483152901</v>
      </c>
      <c r="U13" s="16">
        <v>-0.28857308584686769</v>
      </c>
      <c r="V13" s="34">
        <v>-2</v>
      </c>
    </row>
    <row r="14" spans="2:22" ht="14.4" customHeight="1" thickBot="1">
      <c r="B14" s="17">
        <v>4</v>
      </c>
      <c r="C14" s="18" t="s">
        <v>16</v>
      </c>
      <c r="D14" s="19">
        <v>663</v>
      </c>
      <c r="E14" s="20">
        <v>0.11144730206757439</v>
      </c>
      <c r="F14" s="19">
        <v>438</v>
      </c>
      <c r="G14" s="20">
        <v>6.5091395452518949E-2</v>
      </c>
      <c r="H14" s="21">
        <v>0.51369863013698636</v>
      </c>
      <c r="I14" s="35">
        <v>3</v>
      </c>
      <c r="J14" s="19">
        <v>528</v>
      </c>
      <c r="K14" s="21">
        <v>0.25568181818181812</v>
      </c>
      <c r="L14" s="35">
        <v>0</v>
      </c>
      <c r="M14" s="78"/>
      <c r="O14" s="17">
        <v>4</v>
      </c>
      <c r="P14" s="18" t="s">
        <v>20</v>
      </c>
      <c r="Q14" s="19">
        <v>3524</v>
      </c>
      <c r="R14" s="20">
        <v>0.10656506093320028</v>
      </c>
      <c r="S14" s="19">
        <v>3032</v>
      </c>
      <c r="T14" s="20">
        <v>9.2202895024936143E-2</v>
      </c>
      <c r="U14" s="21">
        <v>0.16226912928759885</v>
      </c>
      <c r="V14" s="35">
        <v>1</v>
      </c>
    </row>
    <row r="15" spans="2:22" ht="14.4" customHeight="1" thickBot="1">
      <c r="B15" s="12">
        <v>5</v>
      </c>
      <c r="C15" s="13" t="s">
        <v>20</v>
      </c>
      <c r="D15" s="14">
        <v>641</v>
      </c>
      <c r="E15" s="15">
        <v>0.10774920154647839</v>
      </c>
      <c r="F15" s="14">
        <v>622</v>
      </c>
      <c r="G15" s="15">
        <v>9.243572596225294E-2</v>
      </c>
      <c r="H15" s="16">
        <v>3.0546623794212246E-2</v>
      </c>
      <c r="I15" s="34">
        <v>-1</v>
      </c>
      <c r="J15" s="14">
        <v>466</v>
      </c>
      <c r="K15" s="16">
        <v>0.37553648068669521</v>
      </c>
      <c r="L15" s="34">
        <v>0</v>
      </c>
      <c r="M15" s="78"/>
      <c r="O15" s="12">
        <v>5</v>
      </c>
      <c r="P15" s="13" t="s">
        <v>16</v>
      </c>
      <c r="Q15" s="14">
        <v>3339</v>
      </c>
      <c r="R15" s="15">
        <v>0.10097069763222354</v>
      </c>
      <c r="S15" s="14">
        <v>3766</v>
      </c>
      <c r="T15" s="15">
        <v>0.11452378056197543</v>
      </c>
      <c r="U15" s="16">
        <v>-0.11338289962825276</v>
      </c>
      <c r="V15" s="34">
        <v>-2</v>
      </c>
    </row>
    <row r="16" spans="2:22" ht="14.4" customHeight="1" thickBot="1">
      <c r="B16" s="17">
        <v>6</v>
      </c>
      <c r="C16" s="18" t="s">
        <v>15</v>
      </c>
      <c r="D16" s="19">
        <v>524</v>
      </c>
      <c r="E16" s="20">
        <v>8.8082030593377034E-2</v>
      </c>
      <c r="F16" s="19">
        <v>775</v>
      </c>
      <c r="G16" s="20">
        <v>0.11517313122306434</v>
      </c>
      <c r="H16" s="21">
        <v>-0.32387096774193547</v>
      </c>
      <c r="I16" s="35">
        <v>-3</v>
      </c>
      <c r="J16" s="19">
        <v>323</v>
      </c>
      <c r="K16" s="21">
        <v>0.62229102167182671</v>
      </c>
      <c r="L16" s="35">
        <v>1</v>
      </c>
      <c r="M16" s="78"/>
      <c r="O16" s="17">
        <v>6</v>
      </c>
      <c r="P16" s="18" t="s">
        <v>12</v>
      </c>
      <c r="Q16" s="19">
        <v>2487</v>
      </c>
      <c r="R16" s="20">
        <v>7.5206386646103601E-2</v>
      </c>
      <c r="S16" s="19">
        <v>2945</v>
      </c>
      <c r="T16" s="20">
        <v>8.9557231480355187E-2</v>
      </c>
      <c r="U16" s="21">
        <v>-0.15551782682512738</v>
      </c>
      <c r="V16" s="35">
        <v>0</v>
      </c>
    </row>
    <row r="17" spans="2:22" ht="14.4" customHeight="1" thickBot="1">
      <c r="B17" s="12">
        <v>7</v>
      </c>
      <c r="C17" s="13" t="s">
        <v>12</v>
      </c>
      <c r="D17" s="14">
        <v>376</v>
      </c>
      <c r="E17" s="15">
        <v>6.3203899815094972E-2</v>
      </c>
      <c r="F17" s="14">
        <v>529</v>
      </c>
      <c r="G17" s="15">
        <v>7.8614950215485216E-2</v>
      </c>
      <c r="H17" s="16">
        <v>-0.28922495274102078</v>
      </c>
      <c r="I17" s="34">
        <v>-1</v>
      </c>
      <c r="J17" s="14">
        <v>359</v>
      </c>
      <c r="K17" s="16">
        <v>4.7353760445682402E-2</v>
      </c>
      <c r="L17" s="34">
        <v>-1</v>
      </c>
      <c r="M17" s="78"/>
      <c r="O17" s="12">
        <v>7</v>
      </c>
      <c r="P17" s="13" t="s">
        <v>15</v>
      </c>
      <c r="Q17" s="14">
        <v>2135</v>
      </c>
      <c r="R17" s="15">
        <v>6.456197647343434E-2</v>
      </c>
      <c r="S17" s="14">
        <v>2919</v>
      </c>
      <c r="T17" s="15">
        <v>8.8766573409560887E-2</v>
      </c>
      <c r="U17" s="16">
        <v>-0.26858513189448441</v>
      </c>
      <c r="V17" s="34">
        <v>0</v>
      </c>
    </row>
    <row r="18" spans="2:22" ht="14.4" customHeight="1" thickBot="1">
      <c r="B18" s="17">
        <v>8</v>
      </c>
      <c r="C18" s="18" t="s">
        <v>21</v>
      </c>
      <c r="D18" s="19">
        <v>227</v>
      </c>
      <c r="E18" s="20">
        <v>3.8157673558581275E-2</v>
      </c>
      <c r="F18" s="19">
        <v>229</v>
      </c>
      <c r="G18" s="20">
        <v>3.4031802645266757E-2</v>
      </c>
      <c r="H18" s="21">
        <v>-8.733624454148492E-3</v>
      </c>
      <c r="I18" s="35">
        <v>0</v>
      </c>
      <c r="J18" s="19">
        <v>191</v>
      </c>
      <c r="K18" s="21">
        <v>0.18848167539267013</v>
      </c>
      <c r="L18" s="35">
        <v>0</v>
      </c>
      <c r="M18" s="78"/>
      <c r="O18" s="17">
        <v>8</v>
      </c>
      <c r="P18" s="18" t="s">
        <v>21</v>
      </c>
      <c r="Q18" s="19">
        <v>1567</v>
      </c>
      <c r="R18" s="20">
        <v>4.7385769149354377E-2</v>
      </c>
      <c r="S18" s="19">
        <v>1319</v>
      </c>
      <c r="T18" s="20">
        <v>4.0110692129911203E-2</v>
      </c>
      <c r="U18" s="21">
        <v>0.18802122820318412</v>
      </c>
      <c r="V18" s="35">
        <v>0</v>
      </c>
    </row>
    <row r="19" spans="2:22" ht="14.4" customHeight="1" thickBot="1">
      <c r="B19" s="12">
        <v>9</v>
      </c>
      <c r="C19" s="13" t="s">
        <v>17</v>
      </c>
      <c r="D19" s="14">
        <v>182</v>
      </c>
      <c r="E19" s="15">
        <v>3.0593377038157673E-2</v>
      </c>
      <c r="F19" s="14">
        <v>113</v>
      </c>
      <c r="G19" s="15">
        <v>1.6792985584782285E-2</v>
      </c>
      <c r="H19" s="16">
        <v>0.61061946902654873</v>
      </c>
      <c r="I19" s="34">
        <v>3</v>
      </c>
      <c r="J19" s="14">
        <v>88</v>
      </c>
      <c r="K19" s="16">
        <v>1.0681818181818183</v>
      </c>
      <c r="L19" s="34">
        <v>1</v>
      </c>
      <c r="M19" s="78"/>
      <c r="O19" s="12">
        <v>9</v>
      </c>
      <c r="P19" s="13" t="s">
        <v>18</v>
      </c>
      <c r="Q19" s="14">
        <v>1026</v>
      </c>
      <c r="R19" s="15">
        <v>3.1026036469200761E-2</v>
      </c>
      <c r="S19" s="14">
        <v>890</v>
      </c>
      <c r="T19" s="15">
        <v>2.7064833961805132E-2</v>
      </c>
      <c r="U19" s="16">
        <v>0.15280898876404492</v>
      </c>
      <c r="V19" s="34">
        <v>0</v>
      </c>
    </row>
    <row r="20" spans="2:22" ht="14.4" customHeight="1" thickBot="1">
      <c r="B20" s="17">
        <v>10</v>
      </c>
      <c r="C20" s="18" t="s">
        <v>18</v>
      </c>
      <c r="D20" s="19">
        <v>169</v>
      </c>
      <c r="E20" s="20">
        <v>2.8408135821146412E-2</v>
      </c>
      <c r="F20" s="19">
        <v>165</v>
      </c>
      <c r="G20" s="20">
        <v>2.4520731163620153E-2</v>
      </c>
      <c r="H20" s="21">
        <v>2.4242424242424176E-2</v>
      </c>
      <c r="I20" s="35">
        <v>0</v>
      </c>
      <c r="J20" s="19">
        <v>168</v>
      </c>
      <c r="K20" s="21">
        <v>5.9523809523809312E-3</v>
      </c>
      <c r="L20" s="35">
        <v>-1</v>
      </c>
      <c r="M20" s="78"/>
      <c r="O20" s="17">
        <v>10</v>
      </c>
      <c r="P20" s="18" t="s">
        <v>17</v>
      </c>
      <c r="Q20" s="19">
        <v>890</v>
      </c>
      <c r="R20" s="20">
        <v>2.6913423447942182E-2</v>
      </c>
      <c r="S20" s="19">
        <v>696</v>
      </c>
      <c r="T20" s="20">
        <v>2.1165308356647611E-2</v>
      </c>
      <c r="U20" s="21">
        <v>0.27873563218390807</v>
      </c>
      <c r="V20" s="35">
        <v>0</v>
      </c>
    </row>
    <row r="21" spans="2:22" ht="14.4" customHeight="1" thickBot="1">
      <c r="B21" s="12">
        <v>11</v>
      </c>
      <c r="C21" s="13" t="s">
        <v>4</v>
      </c>
      <c r="D21" s="14">
        <v>142</v>
      </c>
      <c r="E21" s="15">
        <v>2.3869557908892249E-2</v>
      </c>
      <c r="F21" s="14">
        <v>121</v>
      </c>
      <c r="G21" s="15">
        <v>1.7981869519988113E-2</v>
      </c>
      <c r="H21" s="16">
        <v>0.17355371900826455</v>
      </c>
      <c r="I21" s="34">
        <v>0</v>
      </c>
      <c r="J21" s="14">
        <v>81</v>
      </c>
      <c r="K21" s="16">
        <v>0.75308641975308643</v>
      </c>
      <c r="L21" s="34">
        <v>0</v>
      </c>
      <c r="M21" s="78"/>
      <c r="O21" s="12">
        <v>11</v>
      </c>
      <c r="P21" s="13" t="s">
        <v>4</v>
      </c>
      <c r="Q21" s="14">
        <v>550</v>
      </c>
      <c r="R21" s="15">
        <v>1.663189089479573E-2</v>
      </c>
      <c r="S21" s="14">
        <v>419</v>
      </c>
      <c r="T21" s="15">
        <v>1.274175891010826E-2</v>
      </c>
      <c r="U21" s="16">
        <v>0.31264916467780424</v>
      </c>
      <c r="V21" s="34">
        <v>1</v>
      </c>
    </row>
    <row r="22" spans="2:22" ht="14.4" customHeight="1" thickBot="1">
      <c r="B22" s="17">
        <v>12</v>
      </c>
      <c r="C22" s="18" t="s">
        <v>72</v>
      </c>
      <c r="D22" s="19">
        <v>56</v>
      </c>
      <c r="E22" s="20">
        <v>9.4133467809715925E-3</v>
      </c>
      <c r="F22" s="19">
        <v>63</v>
      </c>
      <c r="G22" s="20">
        <v>9.3624609897458768E-3</v>
      </c>
      <c r="H22" s="21">
        <v>-0.11111111111111116</v>
      </c>
      <c r="I22" s="35">
        <v>1</v>
      </c>
      <c r="J22" s="19">
        <v>31</v>
      </c>
      <c r="K22" s="21">
        <v>0.80645161290322576</v>
      </c>
      <c r="L22" s="35">
        <v>3</v>
      </c>
      <c r="M22" s="78"/>
      <c r="O22" s="17">
        <v>12</v>
      </c>
      <c r="P22" s="18" t="s">
        <v>72</v>
      </c>
      <c r="Q22" s="19">
        <v>197</v>
      </c>
      <c r="R22" s="20">
        <v>5.9572409204995619E-3</v>
      </c>
      <c r="S22" s="19">
        <v>310</v>
      </c>
      <c r="T22" s="20">
        <v>9.4270769979321253E-3</v>
      </c>
      <c r="U22" s="21">
        <v>-0.36451612903225805</v>
      </c>
      <c r="V22" s="35">
        <v>1</v>
      </c>
    </row>
    <row r="23" spans="2:22" ht="14.4" customHeight="1" thickBot="1">
      <c r="B23" s="12">
        <v>13</v>
      </c>
      <c r="C23" s="13" t="s">
        <v>113</v>
      </c>
      <c r="D23" s="14">
        <v>32</v>
      </c>
      <c r="E23" s="15">
        <v>5.3790553034123384E-3</v>
      </c>
      <c r="F23" s="14">
        <v>1</v>
      </c>
      <c r="G23" s="15">
        <v>1.4861049190072819E-4</v>
      </c>
      <c r="H23" s="16">
        <v>31</v>
      </c>
      <c r="I23" s="34">
        <v>28</v>
      </c>
      <c r="J23" s="14">
        <v>0</v>
      </c>
      <c r="K23" s="16" t="s">
        <v>114</v>
      </c>
      <c r="L23" s="34" t="s">
        <v>114</v>
      </c>
      <c r="M23" s="78"/>
      <c r="O23" s="12">
        <v>13</v>
      </c>
      <c r="P23" s="13" t="s">
        <v>80</v>
      </c>
      <c r="Q23" s="14">
        <v>147</v>
      </c>
      <c r="R23" s="15">
        <v>4.4452508391544954E-3</v>
      </c>
      <c r="S23" s="14">
        <v>203</v>
      </c>
      <c r="T23" s="15">
        <v>6.1732149373555532E-3</v>
      </c>
      <c r="U23" s="16">
        <v>-0.27586206896551724</v>
      </c>
      <c r="V23" s="34">
        <v>1</v>
      </c>
    </row>
    <row r="24" spans="2:22" ht="14.4" customHeight="1" thickBot="1">
      <c r="B24" s="17">
        <v>14</v>
      </c>
      <c r="C24" s="18" t="s">
        <v>95</v>
      </c>
      <c r="D24" s="19">
        <v>26</v>
      </c>
      <c r="E24" s="20">
        <v>4.3704824340225247E-3</v>
      </c>
      <c r="F24" s="19">
        <v>4</v>
      </c>
      <c r="G24" s="20">
        <v>5.9444196760291275E-4</v>
      </c>
      <c r="H24" s="21">
        <v>5.5</v>
      </c>
      <c r="I24" s="35">
        <v>14</v>
      </c>
      <c r="J24" s="19">
        <v>32</v>
      </c>
      <c r="K24" s="21">
        <v>-0.1875</v>
      </c>
      <c r="L24" s="35">
        <v>0</v>
      </c>
      <c r="M24" s="78"/>
      <c r="O24" s="17">
        <v>14</v>
      </c>
      <c r="P24" s="18" t="s">
        <v>90</v>
      </c>
      <c r="Q24" s="19">
        <v>126</v>
      </c>
      <c r="R24" s="20">
        <v>3.8102150049895674E-3</v>
      </c>
      <c r="S24" s="19">
        <v>108</v>
      </c>
      <c r="T24" s="20">
        <v>3.2842719863763531E-3</v>
      </c>
      <c r="U24" s="21">
        <v>0.16666666666666674</v>
      </c>
      <c r="V24" s="35">
        <v>1</v>
      </c>
    </row>
    <row r="25" spans="2:22" ht="14.4" customHeight="1" thickBot="1">
      <c r="B25" s="12">
        <v>15</v>
      </c>
      <c r="C25" s="13" t="s">
        <v>90</v>
      </c>
      <c r="D25" s="14">
        <v>19</v>
      </c>
      <c r="E25" s="15">
        <v>3.1938140864010756E-3</v>
      </c>
      <c r="F25" s="14">
        <v>37</v>
      </c>
      <c r="G25" s="15">
        <v>5.498588200326943E-3</v>
      </c>
      <c r="H25" s="16">
        <v>-0.48648648648648651</v>
      </c>
      <c r="I25" s="34">
        <v>0</v>
      </c>
      <c r="J25" s="14">
        <v>43</v>
      </c>
      <c r="K25" s="16">
        <v>-0.55813953488372092</v>
      </c>
      <c r="L25" s="34">
        <v>-3</v>
      </c>
      <c r="M25" s="78"/>
      <c r="O25" s="12">
        <v>15</v>
      </c>
      <c r="P25" s="13" t="s">
        <v>95</v>
      </c>
      <c r="Q25" s="14">
        <v>110</v>
      </c>
      <c r="R25" s="15">
        <v>3.3263781789591462E-3</v>
      </c>
      <c r="S25" s="14">
        <v>28</v>
      </c>
      <c r="T25" s="15">
        <v>8.5147792239386941E-4</v>
      </c>
      <c r="U25" s="16">
        <v>2.9285714285714284</v>
      </c>
      <c r="V25" s="34">
        <v>8</v>
      </c>
    </row>
    <row r="26" spans="2:22" ht="15" thickBot="1">
      <c r="B26" s="85" t="s">
        <v>84</v>
      </c>
      <c r="C26" s="86"/>
      <c r="D26" s="23">
        <f>SUM(D11:D25)</f>
        <v>5756</v>
      </c>
      <c r="E26" s="24">
        <f>D26/D28</f>
        <v>0.96755757270129439</v>
      </c>
      <c r="F26" s="23">
        <f>SUM(F11:F25)</f>
        <v>6358</v>
      </c>
      <c r="G26" s="24">
        <f>F26/F28</f>
        <v>0.94486550750482989</v>
      </c>
      <c r="H26" s="25">
        <f>D26/F26-1</f>
        <v>-9.4683862849952782E-2</v>
      </c>
      <c r="I26" s="36"/>
      <c r="J26" s="23">
        <f>SUM(J11:J25)</f>
        <v>5072</v>
      </c>
      <c r="K26" s="24">
        <f>E26/J26-1</f>
        <v>-0.9998092354943412</v>
      </c>
      <c r="L26" s="23"/>
      <c r="M26" s="78"/>
      <c r="O26" s="85" t="s">
        <v>84</v>
      </c>
      <c r="P26" s="86"/>
      <c r="Q26" s="23">
        <f>SUM(Q11:Q25)</f>
        <v>32096</v>
      </c>
      <c r="R26" s="24">
        <f>Q26/Q28</f>
        <v>0.97057667301702499</v>
      </c>
      <c r="S26" s="23">
        <f>SUM(S11:S25)</f>
        <v>31622</v>
      </c>
      <c r="T26" s="24">
        <f>S26/S28</f>
        <v>0.96162267364067633</v>
      </c>
      <c r="U26" s="25">
        <f>Q26/S26-1</f>
        <v>1.4989564227436691E-2</v>
      </c>
      <c r="V26" s="36"/>
    </row>
    <row r="27" spans="2:22" ht="15" thickBot="1">
      <c r="B27" s="85" t="s">
        <v>38</v>
      </c>
      <c r="C27" s="86"/>
      <c r="D27" s="23">
        <f>D28-SUM(D11:D25)</f>
        <v>193</v>
      </c>
      <c r="E27" s="24">
        <f>D27/D28</f>
        <v>3.2442427298705667E-2</v>
      </c>
      <c r="F27" s="23">
        <f>F28-SUM(F11:F25)</f>
        <v>371</v>
      </c>
      <c r="G27" s="24">
        <f>F27/F28</f>
        <v>5.5134492495170162E-2</v>
      </c>
      <c r="H27" s="25">
        <f>D27/F27-1</f>
        <v>-0.47978436657681944</v>
      </c>
      <c r="I27" s="36"/>
      <c r="J27" s="23">
        <f>J28-SUM(J11:J25)</f>
        <v>225</v>
      </c>
      <c r="K27" s="24">
        <f>E27/J27-1</f>
        <v>-0.99985581143422797</v>
      </c>
      <c r="L27" s="23"/>
      <c r="M27" s="78"/>
      <c r="O27" s="85" t="s">
        <v>38</v>
      </c>
      <c r="P27" s="86"/>
      <c r="Q27" s="23">
        <f>Q28-SUM(Q11:Q25)</f>
        <v>973</v>
      </c>
      <c r="R27" s="24">
        <f>Q27/Q28</f>
        <v>2.9423326982974993E-2</v>
      </c>
      <c r="S27" s="23">
        <f>S28-SUM(S11:S25)</f>
        <v>1262</v>
      </c>
      <c r="T27" s="24">
        <f>S27/S28</f>
        <v>3.8377326359323685E-2</v>
      </c>
      <c r="U27" s="25">
        <f>Q27/S27-1</f>
        <v>-0.22900158478605392</v>
      </c>
      <c r="V27" s="37"/>
    </row>
    <row r="28" spans="2:22" ht="15" thickBot="1">
      <c r="B28" s="83" t="s">
        <v>62</v>
      </c>
      <c r="C28" s="84"/>
      <c r="D28" s="26">
        <v>5949</v>
      </c>
      <c r="E28" s="27">
        <v>1</v>
      </c>
      <c r="F28" s="26">
        <v>6729</v>
      </c>
      <c r="G28" s="27">
        <v>1</v>
      </c>
      <c r="H28" s="28">
        <v>-0.11591618368256795</v>
      </c>
      <c r="I28" s="39"/>
      <c r="J28" s="26">
        <v>5297</v>
      </c>
      <c r="K28" s="28">
        <v>0.12308854068340569</v>
      </c>
      <c r="L28" s="26"/>
      <c r="M28" s="78"/>
      <c r="N28" s="33"/>
      <c r="O28" s="83" t="s">
        <v>62</v>
      </c>
      <c r="P28" s="84"/>
      <c r="Q28" s="26">
        <v>33069</v>
      </c>
      <c r="R28" s="27">
        <v>1</v>
      </c>
      <c r="S28" s="26">
        <v>32884</v>
      </c>
      <c r="T28" s="27">
        <v>1</v>
      </c>
      <c r="U28" s="28">
        <v>5.625836272959539E-3</v>
      </c>
      <c r="V28" s="39"/>
    </row>
    <row r="29" spans="2:22" ht="14.4">
      <c r="B29" s="40" t="s">
        <v>67</v>
      </c>
      <c r="M29" s="78"/>
      <c r="O29" s="40" t="s">
        <v>67</v>
      </c>
    </row>
    <row r="30" spans="2:22" ht="14.4">
      <c r="B30" s="41" t="s">
        <v>68</v>
      </c>
      <c r="M30" s="78"/>
      <c r="O30" s="41" t="s">
        <v>68</v>
      </c>
    </row>
    <row r="31" spans="2:22">
      <c r="B31" s="30"/>
    </row>
    <row r="32" spans="2:22">
      <c r="B32" s="31"/>
    </row>
    <row r="33" spans="2:22" ht="15" customHeight="1">
      <c r="B33" s="111" t="s">
        <v>115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29"/>
      <c r="O33" s="111" t="s">
        <v>91</v>
      </c>
      <c r="P33" s="111"/>
      <c r="Q33" s="111"/>
      <c r="R33" s="111"/>
      <c r="S33" s="111"/>
      <c r="T33" s="111"/>
      <c r="U33" s="111"/>
      <c r="V33" s="111"/>
    </row>
    <row r="34" spans="2:22" ht="15" customHeight="1">
      <c r="B34" s="112" t="s">
        <v>116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29"/>
      <c r="O34" s="112" t="s">
        <v>92</v>
      </c>
      <c r="P34" s="112"/>
      <c r="Q34" s="112"/>
      <c r="R34" s="112"/>
      <c r="S34" s="112"/>
      <c r="T34" s="112"/>
      <c r="U34" s="112"/>
      <c r="V34" s="112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42</v>
      </c>
      <c r="O35" s="32"/>
      <c r="P35" s="32"/>
      <c r="Q35" s="32"/>
      <c r="R35" s="32"/>
      <c r="S35" s="32"/>
      <c r="T35" s="32"/>
      <c r="U35" s="32"/>
      <c r="V35" s="5" t="s">
        <v>42</v>
      </c>
    </row>
    <row r="36" spans="2:22">
      <c r="B36" s="101" t="s">
        <v>0</v>
      </c>
      <c r="C36" s="103" t="s">
        <v>55</v>
      </c>
      <c r="D36" s="105" t="s">
        <v>100</v>
      </c>
      <c r="E36" s="106"/>
      <c r="F36" s="106"/>
      <c r="G36" s="106"/>
      <c r="H36" s="106"/>
      <c r="I36" s="116"/>
      <c r="J36" s="105" t="s">
        <v>93</v>
      </c>
      <c r="K36" s="106"/>
      <c r="L36" s="116"/>
      <c r="O36" s="101" t="s">
        <v>0</v>
      </c>
      <c r="P36" s="103" t="s">
        <v>55</v>
      </c>
      <c r="Q36" s="105" t="s">
        <v>108</v>
      </c>
      <c r="R36" s="106"/>
      <c r="S36" s="106"/>
      <c r="T36" s="106"/>
      <c r="U36" s="106"/>
      <c r="V36" s="116"/>
    </row>
    <row r="37" spans="2:22" ht="15" customHeight="1" thickBot="1">
      <c r="B37" s="102"/>
      <c r="C37" s="104"/>
      <c r="D37" s="117" t="s">
        <v>101</v>
      </c>
      <c r="E37" s="114"/>
      <c r="F37" s="114"/>
      <c r="G37" s="114"/>
      <c r="H37" s="114"/>
      <c r="I37" s="115"/>
      <c r="J37" s="117" t="s">
        <v>94</v>
      </c>
      <c r="K37" s="114"/>
      <c r="L37" s="115"/>
      <c r="O37" s="102"/>
      <c r="P37" s="104"/>
      <c r="Q37" s="117" t="s">
        <v>109</v>
      </c>
      <c r="R37" s="114"/>
      <c r="S37" s="114"/>
      <c r="T37" s="114"/>
      <c r="U37" s="114"/>
      <c r="V37" s="115"/>
    </row>
    <row r="38" spans="2:22" ht="15" customHeight="1">
      <c r="B38" s="102"/>
      <c r="C38" s="104"/>
      <c r="D38" s="97">
        <v>2025</v>
      </c>
      <c r="E38" s="98"/>
      <c r="F38" s="97">
        <v>2024</v>
      </c>
      <c r="G38" s="98"/>
      <c r="H38" s="87" t="s">
        <v>31</v>
      </c>
      <c r="I38" s="87" t="s">
        <v>56</v>
      </c>
      <c r="J38" s="87">
        <v>2025</v>
      </c>
      <c r="K38" s="87" t="s">
        <v>102</v>
      </c>
      <c r="L38" s="123" t="s">
        <v>110</v>
      </c>
      <c r="O38" s="102"/>
      <c r="P38" s="104"/>
      <c r="Q38" s="97">
        <v>2024</v>
      </c>
      <c r="R38" s="98"/>
      <c r="S38" s="97">
        <v>2023</v>
      </c>
      <c r="T38" s="98"/>
      <c r="U38" s="87" t="s">
        <v>31</v>
      </c>
      <c r="V38" s="123" t="s">
        <v>74</v>
      </c>
    </row>
    <row r="39" spans="2:22" ht="14.4" customHeight="1" thickBot="1">
      <c r="B39" s="89" t="s">
        <v>32</v>
      </c>
      <c r="C39" s="91" t="s">
        <v>55</v>
      </c>
      <c r="D39" s="99"/>
      <c r="E39" s="100"/>
      <c r="F39" s="99"/>
      <c r="G39" s="100"/>
      <c r="H39" s="88"/>
      <c r="I39" s="88"/>
      <c r="J39" s="88"/>
      <c r="K39" s="88"/>
      <c r="L39" s="124"/>
      <c r="O39" s="89" t="s">
        <v>32</v>
      </c>
      <c r="P39" s="91" t="s">
        <v>55</v>
      </c>
      <c r="Q39" s="99"/>
      <c r="R39" s="100"/>
      <c r="S39" s="99"/>
      <c r="T39" s="100"/>
      <c r="U39" s="88"/>
      <c r="V39" s="124"/>
    </row>
    <row r="40" spans="2:22" ht="15" customHeight="1">
      <c r="B40" s="89"/>
      <c r="C40" s="91"/>
      <c r="D40" s="6" t="s">
        <v>34</v>
      </c>
      <c r="E40" s="7" t="s">
        <v>2</v>
      </c>
      <c r="F40" s="6" t="s">
        <v>34</v>
      </c>
      <c r="G40" s="7" t="s">
        <v>2</v>
      </c>
      <c r="H40" s="93" t="s">
        <v>35</v>
      </c>
      <c r="I40" s="93" t="s">
        <v>57</v>
      </c>
      <c r="J40" s="93" t="s">
        <v>34</v>
      </c>
      <c r="K40" s="93" t="s">
        <v>111</v>
      </c>
      <c r="L40" s="121" t="s">
        <v>112</v>
      </c>
      <c r="O40" s="89"/>
      <c r="P40" s="91"/>
      <c r="Q40" s="6" t="s">
        <v>34</v>
      </c>
      <c r="R40" s="7" t="s">
        <v>2</v>
      </c>
      <c r="S40" s="6" t="s">
        <v>34</v>
      </c>
      <c r="T40" s="7" t="s">
        <v>2</v>
      </c>
      <c r="U40" s="93" t="s">
        <v>35</v>
      </c>
      <c r="V40" s="121" t="s">
        <v>75</v>
      </c>
    </row>
    <row r="41" spans="2:22" ht="14.25" customHeight="1" thickBot="1">
      <c r="B41" s="90"/>
      <c r="C41" s="92"/>
      <c r="D41" s="9" t="s">
        <v>36</v>
      </c>
      <c r="E41" s="10" t="s">
        <v>37</v>
      </c>
      <c r="F41" s="9" t="s">
        <v>36</v>
      </c>
      <c r="G41" s="10" t="s">
        <v>37</v>
      </c>
      <c r="H41" s="94"/>
      <c r="I41" s="94"/>
      <c r="J41" s="94" t="s">
        <v>36</v>
      </c>
      <c r="K41" s="94"/>
      <c r="L41" s="122"/>
      <c r="O41" s="90"/>
      <c r="P41" s="92"/>
      <c r="Q41" s="9" t="s">
        <v>36</v>
      </c>
      <c r="R41" s="10" t="s">
        <v>37</v>
      </c>
      <c r="S41" s="9" t="s">
        <v>36</v>
      </c>
      <c r="T41" s="10" t="s">
        <v>37</v>
      </c>
      <c r="U41" s="94"/>
      <c r="V41" s="122"/>
    </row>
    <row r="42" spans="2:22" ht="14.4" thickBot="1">
      <c r="B42" s="12">
        <v>1</v>
      </c>
      <c r="C42" s="13" t="s">
        <v>58</v>
      </c>
      <c r="D42" s="14">
        <v>585</v>
      </c>
      <c r="E42" s="15">
        <v>9.8335854765506811E-2</v>
      </c>
      <c r="F42" s="14">
        <v>1207</v>
      </c>
      <c r="G42" s="15">
        <v>0.17937286372417893</v>
      </c>
      <c r="H42" s="16">
        <v>-0.51532725766362886</v>
      </c>
      <c r="I42" s="34">
        <v>0</v>
      </c>
      <c r="J42" s="14">
        <v>525</v>
      </c>
      <c r="K42" s="16">
        <v>0.11428571428571432</v>
      </c>
      <c r="L42" s="34">
        <v>0</v>
      </c>
      <c r="O42" s="12">
        <v>1</v>
      </c>
      <c r="P42" s="13" t="s">
        <v>58</v>
      </c>
      <c r="Q42" s="14">
        <v>3277</v>
      </c>
      <c r="R42" s="15">
        <v>9.9095829931355656E-2</v>
      </c>
      <c r="S42" s="14">
        <v>4783</v>
      </c>
      <c r="T42" s="15">
        <v>0.14545067510035276</v>
      </c>
      <c r="U42" s="16">
        <v>-0.3148651473970312</v>
      </c>
      <c r="V42" s="34">
        <v>0</v>
      </c>
    </row>
    <row r="43" spans="2:22" ht="14.4" thickBot="1">
      <c r="B43" s="17">
        <v>2</v>
      </c>
      <c r="C43" s="18" t="s">
        <v>59</v>
      </c>
      <c r="D43" s="19">
        <v>524</v>
      </c>
      <c r="E43" s="20">
        <v>8.8082030593377034E-2</v>
      </c>
      <c r="F43" s="19">
        <v>774</v>
      </c>
      <c r="G43" s="20">
        <v>0.11502452073116362</v>
      </c>
      <c r="H43" s="21">
        <v>-0.32299741602067178</v>
      </c>
      <c r="I43" s="35">
        <v>0</v>
      </c>
      <c r="J43" s="19">
        <v>323</v>
      </c>
      <c r="K43" s="21">
        <v>0.62229102167182671</v>
      </c>
      <c r="L43" s="35">
        <v>3</v>
      </c>
      <c r="O43" s="17">
        <v>2</v>
      </c>
      <c r="P43" s="18" t="s">
        <v>76</v>
      </c>
      <c r="Q43" s="19">
        <v>2359</v>
      </c>
      <c r="R43" s="20">
        <v>7.1335692037860235E-2</v>
      </c>
      <c r="S43" s="19">
        <v>2616</v>
      </c>
      <c r="T43" s="20">
        <v>7.9552365892227223E-2</v>
      </c>
      <c r="U43" s="21">
        <v>-9.8241590214067309E-2</v>
      </c>
      <c r="V43" s="35">
        <v>1</v>
      </c>
    </row>
    <row r="44" spans="2:22" ht="14.4" thickBot="1">
      <c r="B44" s="12">
        <v>3</v>
      </c>
      <c r="C44" s="13" t="s">
        <v>76</v>
      </c>
      <c r="D44" s="14">
        <v>523</v>
      </c>
      <c r="E44" s="15">
        <v>8.7913935115145406E-2</v>
      </c>
      <c r="F44" s="14">
        <v>337</v>
      </c>
      <c r="G44" s="15">
        <v>5.0081735770545401E-2</v>
      </c>
      <c r="H44" s="16">
        <v>0.55192878338278928</v>
      </c>
      <c r="I44" s="34">
        <v>3</v>
      </c>
      <c r="J44" s="14">
        <v>409</v>
      </c>
      <c r="K44" s="16">
        <v>0.27872860635696828</v>
      </c>
      <c r="L44" s="34">
        <v>0</v>
      </c>
      <c r="O44" s="12">
        <v>3</v>
      </c>
      <c r="P44" s="13" t="s">
        <v>59</v>
      </c>
      <c r="Q44" s="14">
        <v>2135</v>
      </c>
      <c r="R44" s="15">
        <v>6.456197647343434E-2</v>
      </c>
      <c r="S44" s="14">
        <v>2918</v>
      </c>
      <c r="T44" s="15">
        <v>8.8736163483761094E-2</v>
      </c>
      <c r="U44" s="16">
        <v>-0.26833447566826596</v>
      </c>
      <c r="V44" s="34">
        <v>-1</v>
      </c>
    </row>
    <row r="45" spans="2:22" ht="14.4" thickBot="1">
      <c r="B45" s="17">
        <v>4</v>
      </c>
      <c r="C45" s="18" t="s">
        <v>78</v>
      </c>
      <c r="D45" s="19">
        <v>397</v>
      </c>
      <c r="E45" s="20">
        <v>6.6733904857959325E-2</v>
      </c>
      <c r="F45" s="19">
        <v>214</v>
      </c>
      <c r="G45" s="20">
        <v>3.180264526675583E-2</v>
      </c>
      <c r="H45" s="21">
        <v>0.85514018691588789</v>
      </c>
      <c r="I45" s="35">
        <v>5</v>
      </c>
      <c r="J45" s="19">
        <v>253</v>
      </c>
      <c r="K45" s="21">
        <v>0.56916996047430835</v>
      </c>
      <c r="L45" s="35">
        <v>4</v>
      </c>
      <c r="O45" s="17">
        <v>4</v>
      </c>
      <c r="P45" s="18" t="s">
        <v>66</v>
      </c>
      <c r="Q45" s="19">
        <v>2119</v>
      </c>
      <c r="R45" s="20">
        <v>6.4078139647403914E-2</v>
      </c>
      <c r="S45" s="19">
        <v>1913</v>
      </c>
      <c r="T45" s="20">
        <v>5.8174188054981146E-2</v>
      </c>
      <c r="U45" s="21">
        <v>0.1076842655514898</v>
      </c>
      <c r="V45" s="35">
        <v>1</v>
      </c>
    </row>
    <row r="46" spans="2:22" ht="14.4" thickBot="1">
      <c r="B46" s="12">
        <v>5</v>
      </c>
      <c r="C46" s="13" t="s">
        <v>60</v>
      </c>
      <c r="D46" s="14">
        <v>355</v>
      </c>
      <c r="E46" s="15">
        <v>5.9673894772230625E-2</v>
      </c>
      <c r="F46" s="14">
        <v>257</v>
      </c>
      <c r="G46" s="15">
        <v>3.8192896418487145E-2</v>
      </c>
      <c r="H46" s="16">
        <v>0.38132295719844356</v>
      </c>
      <c r="I46" s="34">
        <v>2</v>
      </c>
      <c r="J46" s="14">
        <v>328</v>
      </c>
      <c r="K46" s="16">
        <v>8.2317073170731669E-2</v>
      </c>
      <c r="L46" s="34">
        <v>-1</v>
      </c>
      <c r="O46" s="12">
        <v>5</v>
      </c>
      <c r="P46" s="13" t="s">
        <v>60</v>
      </c>
      <c r="Q46" s="14">
        <v>2051</v>
      </c>
      <c r="R46" s="15">
        <v>6.2021833136774625E-2</v>
      </c>
      <c r="S46" s="14">
        <v>1777</v>
      </c>
      <c r="T46" s="15">
        <v>5.4038438146210926E-2</v>
      </c>
      <c r="U46" s="16">
        <v>0.1541924592009003</v>
      </c>
      <c r="V46" s="34">
        <v>1</v>
      </c>
    </row>
    <row r="47" spans="2:22" ht="14.4" thickBot="1">
      <c r="B47" s="17">
        <v>6</v>
      </c>
      <c r="C47" s="18" t="s">
        <v>66</v>
      </c>
      <c r="D47" s="19">
        <v>321</v>
      </c>
      <c r="E47" s="20">
        <v>5.3958648512355017E-2</v>
      </c>
      <c r="F47" s="19">
        <v>391</v>
      </c>
      <c r="G47" s="20">
        <v>5.8106702333184726E-2</v>
      </c>
      <c r="H47" s="21">
        <v>-0.17902813299232734</v>
      </c>
      <c r="I47" s="35">
        <v>-2</v>
      </c>
      <c r="J47" s="19">
        <v>487</v>
      </c>
      <c r="K47" s="21">
        <v>-0.34086242299794656</v>
      </c>
      <c r="L47" s="35">
        <v>-4</v>
      </c>
      <c r="O47" s="17">
        <v>6</v>
      </c>
      <c r="P47" s="18" t="s">
        <v>78</v>
      </c>
      <c r="Q47" s="19">
        <v>1947</v>
      </c>
      <c r="R47" s="20">
        <v>5.8876893767576884E-2</v>
      </c>
      <c r="S47" s="19">
        <v>1156</v>
      </c>
      <c r="T47" s="20">
        <v>3.515387422454689E-2</v>
      </c>
      <c r="U47" s="21">
        <v>0.6842560553633219</v>
      </c>
      <c r="V47" s="35">
        <v>1</v>
      </c>
    </row>
    <row r="48" spans="2:22" ht="14.4" thickBot="1">
      <c r="B48" s="12">
        <v>7</v>
      </c>
      <c r="C48" s="13" t="s">
        <v>64</v>
      </c>
      <c r="D48" s="14">
        <v>268</v>
      </c>
      <c r="E48" s="15">
        <v>4.5049588166078333E-2</v>
      </c>
      <c r="F48" s="14">
        <v>429</v>
      </c>
      <c r="G48" s="15">
        <v>6.3753901025412396E-2</v>
      </c>
      <c r="H48" s="16">
        <v>-0.37529137529137524</v>
      </c>
      <c r="I48" s="34">
        <v>-4</v>
      </c>
      <c r="J48" s="14">
        <v>268</v>
      </c>
      <c r="K48" s="16">
        <v>0</v>
      </c>
      <c r="L48" s="34">
        <v>-1</v>
      </c>
      <c r="O48" s="12">
        <v>7</v>
      </c>
      <c r="P48" s="13" t="s">
        <v>64</v>
      </c>
      <c r="Q48" s="14">
        <v>1855</v>
      </c>
      <c r="R48" s="15">
        <v>5.6094832017901962E-2</v>
      </c>
      <c r="S48" s="14">
        <v>2428</v>
      </c>
      <c r="T48" s="15">
        <v>7.3835299841868388E-2</v>
      </c>
      <c r="U48" s="16">
        <v>-0.23599670510708404</v>
      </c>
      <c r="V48" s="34">
        <v>-3</v>
      </c>
    </row>
    <row r="49" spans="2:22" ht="14.4" thickBot="1">
      <c r="B49" s="17">
        <v>8</v>
      </c>
      <c r="C49" s="18" t="s">
        <v>77</v>
      </c>
      <c r="D49" s="19">
        <v>226</v>
      </c>
      <c r="E49" s="20">
        <v>3.798957808034964E-2</v>
      </c>
      <c r="F49" s="19">
        <v>148</v>
      </c>
      <c r="G49" s="20">
        <v>2.1994352801307772E-2</v>
      </c>
      <c r="H49" s="21">
        <v>0.52702702702702697</v>
      </c>
      <c r="I49" s="35">
        <v>6</v>
      </c>
      <c r="J49" s="19">
        <v>228</v>
      </c>
      <c r="K49" s="21">
        <v>-8.7719298245614308E-3</v>
      </c>
      <c r="L49" s="35">
        <v>1</v>
      </c>
      <c r="O49" s="17">
        <v>8</v>
      </c>
      <c r="P49" s="18" t="s">
        <v>86</v>
      </c>
      <c r="Q49" s="19">
        <v>1564</v>
      </c>
      <c r="R49" s="20">
        <v>4.7295049744473676E-2</v>
      </c>
      <c r="S49" s="19">
        <v>0</v>
      </c>
      <c r="T49" s="20">
        <v>0</v>
      </c>
      <c r="U49" s="21" t="s">
        <v>114</v>
      </c>
      <c r="V49" s="35" t="s">
        <v>114</v>
      </c>
    </row>
    <row r="50" spans="2:22" ht="14.4" thickBot="1">
      <c r="B50" s="12">
        <v>9</v>
      </c>
      <c r="C50" s="13" t="s">
        <v>85</v>
      </c>
      <c r="D50" s="14">
        <v>225</v>
      </c>
      <c r="E50" s="15">
        <v>3.7821482602118005E-2</v>
      </c>
      <c r="F50" s="14">
        <v>239</v>
      </c>
      <c r="G50" s="15">
        <v>3.5517907564274039E-2</v>
      </c>
      <c r="H50" s="16">
        <v>-5.8577405857740628E-2</v>
      </c>
      <c r="I50" s="34">
        <v>-1</v>
      </c>
      <c r="J50" s="14">
        <v>225</v>
      </c>
      <c r="K50" s="16">
        <v>0</v>
      </c>
      <c r="L50" s="34">
        <v>1</v>
      </c>
      <c r="O50" s="12">
        <v>9</v>
      </c>
      <c r="P50" s="13" t="s">
        <v>85</v>
      </c>
      <c r="Q50" s="14">
        <v>1296</v>
      </c>
      <c r="R50" s="15">
        <v>3.9190782908464124E-2</v>
      </c>
      <c r="S50" s="14">
        <v>621</v>
      </c>
      <c r="T50" s="15">
        <v>1.888456392166403E-2</v>
      </c>
      <c r="U50" s="16">
        <v>1.0869565217391304</v>
      </c>
      <c r="V50" s="34">
        <v>7</v>
      </c>
    </row>
    <row r="51" spans="2:22" ht="14.4" thickBot="1">
      <c r="B51" s="17">
        <v>10</v>
      </c>
      <c r="C51" s="18" t="s">
        <v>117</v>
      </c>
      <c r="D51" s="19">
        <v>207</v>
      </c>
      <c r="E51" s="20">
        <v>3.4795763993948563E-2</v>
      </c>
      <c r="F51" s="19">
        <v>91</v>
      </c>
      <c r="G51" s="20">
        <v>1.3523554762966265E-2</v>
      </c>
      <c r="H51" s="21">
        <v>1.2747252747252746</v>
      </c>
      <c r="I51" s="35">
        <v>9</v>
      </c>
      <c r="J51" s="19">
        <v>113</v>
      </c>
      <c r="K51" s="21">
        <v>0.83185840707964598</v>
      </c>
      <c r="L51" s="35">
        <v>3</v>
      </c>
      <c r="O51" s="17">
        <v>10</v>
      </c>
      <c r="P51" s="18" t="s">
        <v>77</v>
      </c>
      <c r="Q51" s="19">
        <v>1229</v>
      </c>
      <c r="R51" s="20">
        <v>3.7164716199461732E-2</v>
      </c>
      <c r="S51" s="19">
        <v>1034</v>
      </c>
      <c r="T51" s="20">
        <v>3.1443863276973606E-2</v>
      </c>
      <c r="U51" s="21">
        <v>0.18858800773694395</v>
      </c>
      <c r="V51" s="35">
        <v>-2</v>
      </c>
    </row>
    <row r="52" spans="2:22" ht="14.4" thickBot="1">
      <c r="B52" s="85" t="s">
        <v>61</v>
      </c>
      <c r="C52" s="86"/>
      <c r="D52" s="23">
        <f>SUM(D42:D51)</f>
        <v>3631</v>
      </c>
      <c r="E52" s="24">
        <f>D52/D54</f>
        <v>0.61035468145906879</v>
      </c>
      <c r="F52" s="23">
        <f>SUM(F42:F51)</f>
        <v>4087</v>
      </c>
      <c r="G52" s="24">
        <f>F52/F54</f>
        <v>0.60737108039827614</v>
      </c>
      <c r="H52" s="25">
        <f>D52/F52-1</f>
        <v>-0.11157328113530707</v>
      </c>
      <c r="I52" s="36"/>
      <c r="J52" s="23">
        <f>SUM(J42:J51)</f>
        <v>3159</v>
      </c>
      <c r="K52" s="24">
        <f>D52/J52-1</f>
        <v>0.14941437163659388</v>
      </c>
      <c r="L52" s="23"/>
      <c r="O52" s="85" t="s">
        <v>61</v>
      </c>
      <c r="P52" s="86"/>
      <c r="Q52" s="23">
        <f>SUM(Q42:Q51)</f>
        <v>19832</v>
      </c>
      <c r="R52" s="24">
        <f>Q52/Q54</f>
        <v>0.59971574586470711</v>
      </c>
      <c r="S52" s="23">
        <f>SUM(S42:S51)</f>
        <v>19246</v>
      </c>
      <c r="T52" s="24">
        <f>S52/S54</f>
        <v>0.58526943194258607</v>
      </c>
      <c r="U52" s="25">
        <f>Q52/S52-1</f>
        <v>3.0447885274862418E-2</v>
      </c>
      <c r="V52" s="36"/>
    </row>
    <row r="53" spans="2:22" ht="14.4" thickBot="1">
      <c r="B53" s="85" t="s">
        <v>38</v>
      </c>
      <c r="C53" s="86"/>
      <c r="D53" s="23">
        <f>D54-D52</f>
        <v>2318</v>
      </c>
      <c r="E53" s="24">
        <f>D53/D54</f>
        <v>0.38964531854093126</v>
      </c>
      <c r="F53" s="23">
        <f>F54-F52</f>
        <v>2642</v>
      </c>
      <c r="G53" s="24">
        <f>F53/F54</f>
        <v>0.39262891960172386</v>
      </c>
      <c r="H53" s="25">
        <f>D53/F53-1</f>
        <v>-0.12263436790310367</v>
      </c>
      <c r="I53" s="37"/>
      <c r="J53" s="23">
        <f>J54-SUM(J42:J51)</f>
        <v>2138</v>
      </c>
      <c r="K53" s="25">
        <f>D53/J53-1</f>
        <v>8.4190832553788564E-2</v>
      </c>
      <c r="L53" s="38"/>
      <c r="O53" s="85" t="s">
        <v>38</v>
      </c>
      <c r="P53" s="86"/>
      <c r="Q53" s="23">
        <f>Q54-Q52</f>
        <v>13237</v>
      </c>
      <c r="R53" s="24">
        <f>Q53/Q54</f>
        <v>0.40028425413529289</v>
      </c>
      <c r="S53" s="23">
        <f>S54-S52</f>
        <v>13638</v>
      </c>
      <c r="T53" s="24">
        <f>S53/S54</f>
        <v>0.41473056805741393</v>
      </c>
      <c r="U53" s="25">
        <f>Q53/S53-1</f>
        <v>-2.9403138290071906E-2</v>
      </c>
      <c r="V53" s="37"/>
    </row>
    <row r="54" spans="2:22" ht="14.4" thickBot="1">
      <c r="B54" s="83" t="s">
        <v>62</v>
      </c>
      <c r="C54" s="84"/>
      <c r="D54" s="26">
        <v>5949</v>
      </c>
      <c r="E54" s="27">
        <v>1</v>
      </c>
      <c r="F54" s="26">
        <v>6729</v>
      </c>
      <c r="G54" s="27">
        <v>1</v>
      </c>
      <c r="H54" s="28">
        <v>-0.11591618368256795</v>
      </c>
      <c r="I54" s="39"/>
      <c r="J54" s="26">
        <v>5297</v>
      </c>
      <c r="K54" s="28">
        <v>0.12308854068340569</v>
      </c>
      <c r="L54" s="26"/>
      <c r="O54" s="83" t="s">
        <v>62</v>
      </c>
      <c r="P54" s="84"/>
      <c r="Q54" s="26">
        <v>33069</v>
      </c>
      <c r="R54" s="27">
        <v>1</v>
      </c>
      <c r="S54" s="26">
        <v>32884</v>
      </c>
      <c r="T54" s="27">
        <v>1</v>
      </c>
      <c r="U54" s="28">
        <v>5.625836272959539E-3</v>
      </c>
      <c r="V54" s="39"/>
    </row>
    <row r="55" spans="2:22">
      <c r="B55" s="40" t="s">
        <v>67</v>
      </c>
      <c r="O55" s="40" t="s">
        <v>67</v>
      </c>
    </row>
    <row r="56" spans="2:22">
      <c r="B56" s="41" t="s">
        <v>68</v>
      </c>
      <c r="O56" s="41" t="s">
        <v>68</v>
      </c>
    </row>
    <row r="64" spans="2:22" ht="15" customHeight="1"/>
    <row r="66" ht="15" customHeight="1"/>
  </sheetData>
  <mergeCells count="84">
    <mergeCell ref="B52:C52"/>
    <mergeCell ref="O52:P52"/>
    <mergeCell ref="B53:C53"/>
    <mergeCell ref="O53:P53"/>
    <mergeCell ref="B54:C54"/>
    <mergeCell ref="O54:P54"/>
    <mergeCell ref="I40:I41"/>
    <mergeCell ref="J40:J41"/>
    <mergeCell ref="K40:K41"/>
    <mergeCell ref="L40:L41"/>
    <mergeCell ref="U40:U41"/>
    <mergeCell ref="V40:V41"/>
    <mergeCell ref="L38:L39"/>
    <mergeCell ref="Q38:R39"/>
    <mergeCell ref="S38:T39"/>
    <mergeCell ref="U38:U39"/>
    <mergeCell ref="V38:V39"/>
    <mergeCell ref="B39:B41"/>
    <mergeCell ref="C39:C41"/>
    <mergeCell ref="O39:O41"/>
    <mergeCell ref="P39:P41"/>
    <mergeCell ref="H40:H41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B26:C26"/>
    <mergeCell ref="O26:P26"/>
    <mergeCell ref="B27:C27"/>
    <mergeCell ref="O27:P27"/>
    <mergeCell ref="B28:C28"/>
    <mergeCell ref="O28:P28"/>
    <mergeCell ref="I9:I10"/>
    <mergeCell ref="J9:J10"/>
    <mergeCell ref="K9:K10"/>
    <mergeCell ref="L9:L10"/>
    <mergeCell ref="U9:U10"/>
    <mergeCell ref="V9:V10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</mergeCells>
  <conditionalFormatting sqref="D11:H25">
    <cfRule type="cellIs" dxfId="21" priority="7" operator="equal">
      <formula>0</formula>
    </cfRule>
  </conditionalFormatting>
  <conditionalFormatting sqref="D42:H51">
    <cfRule type="cellIs" dxfId="20" priority="19" operator="equal">
      <formula>0</formula>
    </cfRule>
  </conditionalFormatting>
  <conditionalFormatting sqref="H11:H27 U11:U27 H42:H53">
    <cfRule type="cellIs" dxfId="19" priority="14" operator="lessThan">
      <formula>0</formula>
    </cfRule>
  </conditionalFormatting>
  <conditionalFormatting sqref="I11:I25">
    <cfRule type="cellIs" dxfId="18" priority="6" operator="lessThan">
      <formula>0</formula>
    </cfRule>
  </conditionalFormatting>
  <conditionalFormatting sqref="I42:I51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25">
    <cfRule type="cellIs" dxfId="14" priority="5" operator="equal">
      <formula>0</formula>
    </cfRule>
  </conditionalFormatting>
  <conditionalFormatting sqref="J42:K51">
    <cfRule type="cellIs" dxfId="13" priority="18" operator="equal">
      <formula>0</formula>
    </cfRule>
  </conditionalFormatting>
  <conditionalFormatting sqref="K53">
    <cfRule type="cellIs" dxfId="12" priority="13" operator="lessThan">
      <formula>0</formula>
    </cfRule>
  </conditionalFormatting>
  <conditionalFormatting sqref="K11:L25">
    <cfRule type="cellIs" dxfId="11" priority="4" operator="lessThan">
      <formula>0</formula>
    </cfRule>
  </conditionalFormatting>
  <conditionalFormatting sqref="K42:L51">
    <cfRule type="cellIs" dxfId="10" priority="15" operator="lessThan">
      <formula>0</formula>
    </cfRule>
  </conditionalFormatting>
  <conditionalFormatting sqref="L11:L25">
    <cfRule type="cellIs" dxfId="9" priority="3" operator="equal">
      <formula>0</formula>
    </cfRule>
  </conditionalFormatting>
  <conditionalFormatting sqref="L42:L51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25">
    <cfRule type="cellIs" dxfId="6" priority="2" operator="equal">
      <formula>0</formula>
    </cfRule>
  </conditionalFormatting>
  <conditionalFormatting sqref="Q42:U51">
    <cfRule type="cellIs" dxfId="5" priority="9" operator="equal">
      <formula>0</formula>
    </cfRule>
  </conditionalFormatting>
  <conditionalFormatting sqref="U42:U53">
    <cfRule type="cellIs" dxfId="4" priority="8" operator="lessThan">
      <formula>0</formula>
    </cfRule>
  </conditionalFormatting>
  <conditionalFormatting sqref="V11:V25">
    <cfRule type="cellIs" dxfId="3" priority="1" operator="lessThan">
      <formula>0</formula>
    </cfRule>
  </conditionalFormatting>
  <conditionalFormatting sqref="V42:V51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2025-07-04T04:36:39Z</dcterms:modified>
</cp:coreProperties>
</file>