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1\SC\"/>
    </mc:Choice>
  </mc:AlternateContent>
  <xr:revisionPtr revIDLastSave="0" documentId="13_ncr:1_{A9475499-C8A8-4F36-81B6-8BD2B5B132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e zbiorcze" sheetId="7" r:id="rId1"/>
    <sheet name="Samochody ciężarowe" sheetId="1" r:id="rId2"/>
    <sheet name="Samochody ciężarowe-segmenty 1" sheetId="3" r:id="rId3"/>
    <sheet name="Samochody ciężarowe-segmenty 2" sheetId="9" r:id="rId4"/>
    <sheet name="Autobusy" sheetId="5" r:id="rId5"/>
    <sheet name="Samochody dostawcze " sheetId="36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5">[2]INDEX!$E$16</definedName>
    <definedName name="Mnth">[1]INDEX!$E$21</definedName>
    <definedName name="pickups">[1]INDEX!$A$59</definedName>
    <definedName name="Yr" localSheetId="5">[2]INDEX!$E$21</definedName>
    <definedName name="Yr">[1]INDEX!$E$26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36" l="1"/>
  <c r="D51" i="36"/>
  <c r="J51" i="36"/>
  <c r="K51" i="36"/>
  <c r="F50" i="36"/>
  <c r="F51" i="36"/>
  <c r="H51" i="36"/>
  <c r="G51" i="36"/>
  <c r="E51" i="36"/>
  <c r="J50" i="36"/>
  <c r="K50" i="36"/>
  <c r="H50" i="36"/>
  <c r="G50" i="36"/>
  <c r="E50" i="36"/>
  <c r="D26" i="36"/>
  <c r="E26" i="36"/>
  <c r="J26" i="36"/>
  <c r="K26" i="36"/>
  <c r="F26" i="36"/>
  <c r="H26" i="36"/>
  <c r="G26" i="36"/>
  <c r="D25" i="36"/>
  <c r="E25" i="36"/>
  <c r="J25" i="36"/>
  <c r="K25" i="36"/>
  <c r="F25" i="36"/>
  <c r="H25" i="36"/>
  <c r="G25" i="36"/>
  <c r="D27" i="9"/>
  <c r="E27" i="9"/>
  <c r="F27" i="9"/>
  <c r="G27" i="9"/>
  <c r="I27" i="9"/>
  <c r="H27" i="9"/>
  <c r="J27" i="9"/>
  <c r="G75" i="9"/>
  <c r="E75" i="9"/>
  <c r="I75" i="9"/>
  <c r="F75" i="9"/>
  <c r="D75" i="9"/>
  <c r="J75" i="9"/>
  <c r="H75" i="9"/>
  <c r="I15" i="5"/>
  <c r="F15" i="5"/>
  <c r="D15" i="5"/>
  <c r="I17" i="1"/>
  <c r="I18" i="1"/>
  <c r="F17" i="1"/>
  <c r="G17" i="1"/>
  <c r="D17" i="1"/>
  <c r="E17" i="1"/>
  <c r="D16" i="5"/>
  <c r="J15" i="5"/>
  <c r="G15" i="5"/>
  <c r="G16" i="5"/>
  <c r="F16" i="5"/>
  <c r="I16" i="5"/>
  <c r="H15" i="5"/>
  <c r="D18" i="1"/>
  <c r="E15" i="5"/>
  <c r="E16" i="5"/>
  <c r="F18" i="1"/>
  <c r="G18" i="1"/>
  <c r="H17" i="1"/>
  <c r="J17" i="1"/>
  <c r="J16" i="5"/>
  <c r="H16" i="5"/>
  <c r="J18" i="1"/>
  <c r="H18" i="1"/>
  <c r="E18" i="1"/>
</calcChain>
</file>

<file path=xl/sharedStrings.xml><?xml version="1.0" encoding="utf-8"?>
<sst xmlns="http://schemas.openxmlformats.org/spreadsheetml/2006/main" count="452" uniqueCount="102">
  <si>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</si>
  <si>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</si>
  <si>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</si>
  <si>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</si>
  <si>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</si>
  <si>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</si>
  <si>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</si>
  <si>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</si>
  <si>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% zmiana r/r</t>
  </si>
  <si>
    <t>SAMOCHODY CIĘŻAROWE - RAZEM</t>
  </si>
  <si>
    <t>AUTOBUSY - RAZEM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</si>
  <si>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</si>
  <si>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</si>
  <si>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</si>
  <si>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</si>
  <si>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</si>
  <si>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</si>
  <si>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</si>
  <si>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</si>
  <si>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</si>
  <si>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</si>
  <si>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</si>
  <si>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samochody ciężarowe o DMC&gt;3,5t*</t>
  </si>
  <si>
    <t>samochody specjalne o DMC&gt;3,5t</t>
  </si>
  <si>
    <t>ciągniki samochodowe*</t>
  </si>
  <si>
    <t>PIERWSZE REJESTRACJE NOWYCH POJAZDÓW UŻYTKOWYCH O DMC&gt;3,5T</t>
  </si>
  <si>
    <t>RAZEM POJAZDY UŻYTKOWE</t>
  </si>
  <si>
    <t>sztuki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</si>
  <si>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</si>
  <si>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</si>
  <si>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</si>
  <si>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</si>
  <si>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</si>
  <si>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</si>
  <si>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</si>
  <si>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</si>
  <si>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</si>
  <si>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</si>
  <si>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</si>
  <si>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</si>
  <si>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Buses, GVW&gt;3.5T, Market Share %</t>
  </si>
  <si>
    <t>Pierwsze rejestracje NOWYCH autobusów o DMC&gt;3,5T, udział w rynku %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</si>
  <si>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</si>
  <si>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</si>
  <si>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</si>
  <si>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</si>
  <si>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</si>
  <si>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</si>
  <si>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</si>
  <si>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**Units of domestic bodybuilders on Mercedes-Benz chassis are included</t>
  </si>
  <si>
    <t>** Dane zawierają zabudowy krajowych producentów na podwoziu Mercedes-Benz</t>
  </si>
  <si>
    <t>SOLARIS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</si>
  <si>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</si>
  <si>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</si>
  <si>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</si>
  <si>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</si>
  <si>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</si>
  <si>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</si>
  <si>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</si>
  <si>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</si>
  <si>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Iveco Daily</t>
  </si>
  <si>
    <t>Ford Transit</t>
  </si>
  <si>
    <t>RAZEM 1-10</t>
  </si>
  <si>
    <t>RAZEM / TOTAL</t>
  </si>
  <si>
    <t>RAZEM / Sub Total 1-7</t>
  </si>
  <si>
    <t>Mercedes-Benz Sprinter</t>
  </si>
  <si>
    <t>FORD TRUCKS</t>
  </si>
  <si>
    <t>Toyota Proace City</t>
  </si>
  <si>
    <t>* PZPM na podstawie CEP (Centralnej Ewidencji Pojazdów)</t>
  </si>
  <si>
    <t xml:space="preserve">   Source: PZPM on the basis of CEP (Central Register of Vehicles)</t>
  </si>
  <si>
    <t>* Źródło: analizy PZPM na podstawie CEP (Centralnej Ewidencji Pojazdów)</t>
  </si>
  <si>
    <t xml:space="preserve"> *  Source: PZPM on the basis of CEP (Central Register of Vehicles)</t>
  </si>
  <si>
    <t>PZPM na podstawie danych CEP</t>
  </si>
  <si>
    <t>ISUZU</t>
  </si>
  <si>
    <t>CARTHAGO</t>
  </si>
  <si>
    <t>Fiat Ducato</t>
  </si>
  <si>
    <t>Grudzień</t>
  </si>
  <si>
    <t>December</t>
  </si>
  <si>
    <t>Styczeń</t>
  </si>
  <si>
    <t>January</t>
  </si>
  <si>
    <t>Sty/Gru
Zmiana %</t>
  </si>
  <si>
    <t>Jan/Dec Ch %</t>
  </si>
  <si>
    <t>SKODA</t>
  </si>
  <si>
    <t>Sty/Gru
Zmiana poz</t>
  </si>
  <si>
    <t>Jan/Dec Ch position</t>
  </si>
  <si>
    <t>2024
Sty</t>
  </si>
  <si>
    <t/>
  </si>
  <si>
    <t>Sztuki / Units</t>
  </si>
  <si>
    <t>Volkswagen Crafter</t>
  </si>
  <si>
    <t>Ford Transit Custom</t>
  </si>
  <si>
    <t>2025
Sty</t>
  </si>
  <si>
    <t>FOTON</t>
  </si>
  <si>
    <t>ADRIA</t>
  </si>
  <si>
    <t>Rejestracje nowych samochodów dostawczych do 3,5T, ranking marek - Styczeń 2025</t>
  </si>
  <si>
    <t>First Registrations of NEW Light Commercial Vehicles up to 3.5T,  Top Makes - January 2025</t>
  </si>
  <si>
    <t>KGM-SSANGYONG</t>
  </si>
  <si>
    <t>MAXUS</t>
  </si>
  <si>
    <t>RAZEM 1-20</t>
  </si>
  <si>
    <t>Rejestracje nowych samochodów dostawczych do 3,5T, ranking modeli - Styczeń 2025</t>
  </si>
  <si>
    <t>First Registrations of NEW Light Commercial Vehicles up to 3.5T, Top Models - January 2025</t>
  </si>
  <si>
    <t>Toyota Proace Max</t>
  </si>
  <si>
    <t>Ford Ranger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</si>
</sst>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7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 Nova"/>
      <family val="2"/>
      <charset val="238"/>
    </font>
    <font>
      <i/>
      <sz val="11"/>
      <color theme="1"/>
      <name val="Arial Nova"/>
      <family val="2"/>
      <charset val="238"/>
    </font>
    <font>
      <sz val="10"/>
      <color indexed="8"/>
      <name val="Arial Nova"/>
      <family val="2"/>
      <charset val="238"/>
    </font>
    <font>
      <b/>
      <sz val="11"/>
      <color theme="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0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i/>
      <sz val="10"/>
      <color theme="1"/>
      <name val="Arial Nova"/>
      <family val="2"/>
      <charset val="238"/>
    </font>
    <font>
      <sz val="10"/>
      <color theme="1"/>
      <name val="Arial Nova"/>
      <family val="2"/>
    </font>
    <font>
      <b/>
      <i/>
      <sz val="10"/>
      <color theme="1" tint="0.499984740745262"/>
      <name val="Arial Nova"/>
      <family val="2"/>
    </font>
    <font>
      <b/>
      <sz val="10"/>
      <color theme="0"/>
      <name val="Arial Nova"/>
      <family val="2"/>
    </font>
    <font>
      <b/>
      <i/>
      <sz val="10"/>
      <color theme="0" tint="-0.34998626667073579"/>
      <name val="Arial Nova"/>
      <family val="2"/>
    </font>
    <font>
      <sz val="10"/>
      <color theme="0"/>
      <name val="Arial Nova"/>
      <family val="2"/>
    </font>
    <font>
      <i/>
      <sz val="10"/>
      <color theme="0" tint="-0.34998626667073579"/>
      <name val="Arial Nova"/>
      <family val="2"/>
    </font>
    <font>
      <i/>
      <sz val="11"/>
      <color rgb="FFFF0000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4CBEE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/>
      <right style="thin">
        <color rgb="FFF2F2F2"/>
      </right>
      <top/>
      <bottom/>
      <diagonal/>
    </border>
    <border>
      <left style="thin">
        <color rgb="FFF2F2F2"/>
      </left>
      <right/>
      <top/>
      <bottom/>
      <diagonal/>
    </border>
    <border>
      <left/>
      <right style="medium">
        <color rgb="FFF2F2F2"/>
      </right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7" fillId="0" borderId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28">
    <xf numFmtId="0" fontId="0" fillId="0" borderId="0" xfId="0"/>
    <xf numFmtId="0" fontId="8" fillId="0" borderId="0" xfId="3" applyFont="1"/>
    <xf numFmtId="0" fontId="10" fillId="0" borderId="0" xfId="0" applyFont="1"/>
    <xf numFmtId="0" fontId="11" fillId="0" borderId="0" xfId="0" applyFont="1"/>
    <xf numFmtId="14" fontId="10" fillId="0" borderId="0" xfId="6" applyNumberFormat="1" applyFont="1"/>
    <xf numFmtId="0" fontId="12" fillId="0" borderId="0" xfId="0" applyFont="1" applyAlignment="1">
      <alignment horizontal="right"/>
    </xf>
    <xf numFmtId="0" fontId="14" fillId="3" borderId="3" xfId="0" applyFont="1" applyFill="1" applyBorder="1" applyAlignment="1">
      <alignment wrapText="1"/>
    </xf>
    <xf numFmtId="166" fontId="14" fillId="3" borderId="2" xfId="32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166" fontId="15" fillId="0" borderId="2" xfId="32" applyNumberFormat="1" applyFont="1" applyBorder="1" applyAlignment="1">
      <alignment horizontal="center"/>
    </xf>
    <xf numFmtId="165" fontId="15" fillId="0" borderId="2" xfId="31" applyNumberFormat="1" applyFont="1" applyBorder="1" applyAlignment="1">
      <alignment horizontal="center"/>
    </xf>
    <xf numFmtId="0" fontId="15" fillId="0" borderId="3" xfId="0" applyFont="1" applyBorder="1" applyAlignment="1">
      <alignment horizontal="left" wrapText="1" indent="1"/>
    </xf>
    <xf numFmtId="166" fontId="15" fillId="0" borderId="4" xfId="32" applyNumberFormat="1" applyFont="1" applyBorder="1" applyAlignment="1">
      <alignment horizontal="center"/>
    </xf>
    <xf numFmtId="165" fontId="15" fillId="0" borderId="4" xfId="34" applyNumberFormat="1" applyFont="1" applyBorder="1" applyAlignment="1">
      <alignment horizontal="center"/>
    </xf>
    <xf numFmtId="0" fontId="14" fillId="3" borderId="2" xfId="0" applyFont="1" applyFill="1" applyBorder="1" applyAlignment="1">
      <alignment vertical="center" wrapText="1"/>
    </xf>
    <xf numFmtId="166" fontId="14" fillId="3" borderId="2" xfId="32" applyNumberFormat="1" applyFont="1" applyFill="1" applyBorder="1" applyAlignment="1">
      <alignment horizontal="center" vertical="center"/>
    </xf>
    <xf numFmtId="165" fontId="14" fillId="3" borderId="2" xfId="31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top"/>
    </xf>
    <xf numFmtId="0" fontId="19" fillId="3" borderId="7" xfId="4" applyFont="1" applyFill="1" applyBorder="1" applyAlignment="1">
      <alignment horizontal="center" vertical="center" wrapText="1"/>
    </xf>
    <xf numFmtId="0" fontId="19" fillId="3" borderId="12" xfId="4" applyFont="1" applyFill="1" applyBorder="1" applyAlignment="1">
      <alignment horizontal="center" wrapText="1"/>
    </xf>
    <xf numFmtId="0" fontId="19" fillId="3" borderId="14" xfId="4" applyFont="1" applyFill="1" applyBorder="1" applyAlignment="1">
      <alignment horizontal="center" vertical="center" wrapText="1"/>
    </xf>
    <xf numFmtId="0" fontId="20" fillId="3" borderId="18" xfId="4" applyFont="1" applyFill="1" applyBorder="1" applyAlignment="1">
      <alignment horizontal="center" vertical="center" wrapText="1"/>
    </xf>
    <xf numFmtId="0" fontId="20" fillId="3" borderId="20" xfId="4" applyFont="1" applyFill="1" applyBorder="1" applyAlignment="1">
      <alignment horizontal="center" vertical="top" wrapText="1"/>
    </xf>
    <xf numFmtId="0" fontId="20" fillId="3" borderId="19" xfId="4" applyFont="1" applyFill="1" applyBorder="1" applyAlignment="1">
      <alignment horizontal="center" vertical="center" wrapText="1"/>
    </xf>
    <xf numFmtId="0" fontId="16" fillId="0" borderId="21" xfId="4" applyFont="1" applyBorder="1" applyAlignment="1">
      <alignment horizontal="center" vertical="center"/>
    </xf>
    <xf numFmtId="0" fontId="21" fillId="0" borderId="22" xfId="4" applyFont="1" applyBorder="1" applyAlignment="1">
      <alignment vertical="center"/>
    </xf>
    <xf numFmtId="3" fontId="21" fillId="0" borderId="23" xfId="4" applyNumberFormat="1" applyFont="1" applyBorder="1" applyAlignment="1">
      <alignment vertical="center"/>
    </xf>
    <xf numFmtId="10" fontId="21" fillId="0" borderId="22" xfId="7" applyNumberFormat="1" applyFont="1" applyBorder="1" applyAlignment="1">
      <alignment vertical="center"/>
    </xf>
    <xf numFmtId="165" fontId="21" fillId="0" borderId="22" xfId="7" applyNumberFormat="1" applyFont="1" applyBorder="1" applyAlignment="1">
      <alignment vertical="center"/>
    </xf>
    <xf numFmtId="0" fontId="22" fillId="4" borderId="21" xfId="0" applyFont="1" applyFill="1" applyBorder="1" applyAlignment="1">
      <alignment horizontal="center" vertical="center" wrapText="1"/>
    </xf>
    <xf numFmtId="0" fontId="21" fillId="4" borderId="22" xfId="4" applyFont="1" applyFill="1" applyBorder="1" applyAlignment="1">
      <alignment vertical="center"/>
    </xf>
    <xf numFmtId="3" fontId="21" fillId="4" borderId="23" xfId="4" applyNumberFormat="1" applyFont="1" applyFill="1" applyBorder="1" applyAlignment="1">
      <alignment vertical="center"/>
    </xf>
    <xf numFmtId="10" fontId="21" fillId="4" borderId="22" xfId="7" applyNumberFormat="1" applyFont="1" applyFill="1" applyBorder="1" applyAlignment="1">
      <alignment vertical="center"/>
    </xf>
    <xf numFmtId="165" fontId="21" fillId="4" borderId="22" xfId="7" applyNumberFormat="1" applyFont="1" applyFill="1" applyBorder="1" applyAlignment="1">
      <alignment vertical="center"/>
    </xf>
    <xf numFmtId="3" fontId="21" fillId="5" borderId="23" xfId="4" applyNumberFormat="1" applyFont="1" applyFill="1" applyBorder="1" applyAlignment="1">
      <alignment vertical="center"/>
    </xf>
    <xf numFmtId="10" fontId="21" fillId="5" borderId="22" xfId="7" applyNumberFormat="1" applyFont="1" applyFill="1" applyBorder="1" applyAlignment="1">
      <alignment vertical="center"/>
    </xf>
    <xf numFmtId="165" fontId="21" fillId="5" borderId="22" xfId="7" applyNumberFormat="1" applyFont="1" applyFill="1" applyBorder="1" applyAlignment="1">
      <alignment vertical="center"/>
    </xf>
    <xf numFmtId="0" fontId="21" fillId="5" borderId="23" xfId="4" applyFont="1" applyFill="1" applyBorder="1" applyAlignment="1">
      <alignment vertical="center"/>
    </xf>
    <xf numFmtId="3" fontId="14" fillId="3" borderId="23" xfId="4" applyNumberFormat="1" applyFont="1" applyFill="1" applyBorder="1" applyAlignment="1">
      <alignment vertical="center"/>
    </xf>
    <xf numFmtId="9" fontId="14" fillId="3" borderId="22" xfId="7" applyFont="1" applyFill="1" applyBorder="1" applyAlignment="1">
      <alignment vertical="center"/>
    </xf>
    <xf numFmtId="165" fontId="14" fillId="3" borderId="22" xfId="4" applyNumberFormat="1" applyFont="1" applyFill="1" applyBorder="1" applyAlignment="1">
      <alignment vertical="center"/>
    </xf>
    <xf numFmtId="0" fontId="15" fillId="0" borderId="0" xfId="11" applyFont="1" applyAlignment="1">
      <alignment horizontal="left"/>
    </xf>
    <xf numFmtId="0" fontId="10" fillId="0" borderId="0" xfId="6" applyFont="1"/>
    <xf numFmtId="0" fontId="23" fillId="0" borderId="0" xfId="6" applyFont="1"/>
    <xf numFmtId="0" fontId="24" fillId="0" borderId="0" xfId="6" applyFont="1"/>
    <xf numFmtId="0" fontId="16" fillId="0" borderId="8" xfId="4" applyFont="1" applyBorder="1" applyAlignment="1">
      <alignment horizontal="center" vertical="center"/>
    </xf>
    <xf numFmtId="0" fontId="16" fillId="0" borderId="14" xfId="4" applyFont="1" applyBorder="1" applyAlignment="1">
      <alignment horizontal="center" vertical="center"/>
    </xf>
    <xf numFmtId="0" fontId="21" fillId="4" borderId="12" xfId="4" applyFont="1" applyFill="1" applyBorder="1" applyAlignment="1">
      <alignment vertical="center"/>
    </xf>
    <xf numFmtId="0" fontId="21" fillId="0" borderId="0" xfId="4" applyFont="1" applyAlignment="1">
      <alignment vertical="center"/>
    </xf>
    <xf numFmtId="0" fontId="21" fillId="4" borderId="20" xfId="4" applyFont="1" applyFill="1" applyBorder="1" applyAlignment="1">
      <alignment vertical="center"/>
    </xf>
    <xf numFmtId="0" fontId="16" fillId="0" borderId="19" xfId="4" applyFont="1" applyBorder="1" applyAlignment="1">
      <alignment horizontal="center" vertical="center"/>
    </xf>
    <xf numFmtId="0" fontId="16" fillId="5" borderId="24" xfId="4" applyFont="1" applyFill="1" applyBorder="1" applyAlignment="1">
      <alignment horizontal="center" vertical="center"/>
    </xf>
    <xf numFmtId="0" fontId="15" fillId="0" borderId="0" xfId="6" applyFont="1"/>
    <xf numFmtId="0" fontId="15" fillId="0" borderId="0" xfId="0" applyFont="1" applyAlignment="1">
      <alignment horizontal="left"/>
    </xf>
    <xf numFmtId="0" fontId="21" fillId="0" borderId="0" xfId="4" applyFont="1"/>
    <xf numFmtId="0" fontId="10" fillId="2" borderId="0" xfId="0" applyFont="1" applyFill="1"/>
    <xf numFmtId="0" fontId="25" fillId="0" borderId="0" xfId="0" applyFont="1"/>
    <xf numFmtId="0" fontId="24" fillId="0" borderId="0" xfId="0" applyFont="1"/>
    <xf numFmtId="0" fontId="26" fillId="0" borderId="0" xfId="0" applyFont="1"/>
    <xf numFmtId="0" fontId="26" fillId="0" borderId="0" xfId="6" applyFont="1"/>
    <xf numFmtId="14" fontId="27" fillId="0" borderId="0" xfId="6" applyNumberFormat="1" applyFont="1"/>
    <xf numFmtId="0" fontId="7" fillId="0" borderId="0" xfId="6"/>
    <xf numFmtId="0" fontId="31" fillId="3" borderId="7" xfId="4" applyFont="1" applyFill="1" applyBorder="1" applyAlignment="1">
      <alignment horizontal="center" vertical="center" wrapText="1"/>
    </xf>
    <xf numFmtId="0" fontId="31" fillId="3" borderId="12" xfId="4" applyFont="1" applyFill="1" applyBorder="1" applyAlignment="1">
      <alignment horizontal="center" wrapText="1"/>
    </xf>
    <xf numFmtId="0" fontId="32" fillId="3" borderId="18" xfId="4" applyFont="1" applyFill="1" applyBorder="1" applyAlignment="1">
      <alignment horizontal="center" vertical="center" wrapText="1"/>
    </xf>
    <xf numFmtId="0" fontId="32" fillId="3" borderId="20" xfId="4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4" fillId="3" borderId="24" xfId="4" applyFont="1" applyFill="1" applyBorder="1" applyAlignment="1">
      <alignment horizontal="center" vertical="top"/>
    </xf>
    <xf numFmtId="0" fontId="14" fillId="3" borderId="22" xfId="4" applyFont="1" applyFill="1" applyBorder="1" applyAlignment="1">
      <alignment horizontal="center" vertical="top"/>
    </xf>
    <xf numFmtId="0" fontId="16" fillId="5" borderId="24" xfId="4" applyFont="1" applyFill="1" applyBorder="1" applyAlignment="1">
      <alignment horizontal="center" vertical="center"/>
    </xf>
    <xf numFmtId="0" fontId="16" fillId="5" borderId="22" xfId="4" applyFont="1" applyFill="1" applyBorder="1" applyAlignment="1">
      <alignment horizontal="center" vertical="center"/>
    </xf>
    <xf numFmtId="0" fontId="18" fillId="3" borderId="13" xfId="4" applyFont="1" applyFill="1" applyBorder="1" applyAlignment="1">
      <alignment horizontal="center" vertical="top"/>
    </xf>
    <xf numFmtId="0" fontId="18" fillId="3" borderId="18" xfId="4" applyFont="1" applyFill="1" applyBorder="1" applyAlignment="1">
      <alignment horizontal="center" vertical="top"/>
    </xf>
    <xf numFmtId="0" fontId="18" fillId="3" borderId="14" xfId="4" applyFont="1" applyFill="1" applyBorder="1" applyAlignment="1">
      <alignment horizontal="center" vertical="top"/>
    </xf>
    <xf numFmtId="0" fontId="18" fillId="3" borderId="19" xfId="4" applyFont="1" applyFill="1" applyBorder="1" applyAlignment="1">
      <alignment horizontal="center" vertical="top"/>
    </xf>
    <xf numFmtId="0" fontId="16" fillId="0" borderId="0" xfId="4" applyFont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8" fillId="3" borderId="0" xfId="4" applyFont="1" applyFill="1" applyAlignment="1">
      <alignment horizontal="center" vertical="center"/>
    </xf>
    <xf numFmtId="0" fontId="18" fillId="3" borderId="15" xfId="4" applyFont="1" applyFill="1" applyBorder="1" applyAlignment="1">
      <alignment horizontal="center" vertical="center"/>
    </xf>
    <xf numFmtId="0" fontId="18" fillId="3" borderId="16" xfId="4" applyFont="1" applyFill="1" applyBorder="1" applyAlignment="1">
      <alignment horizontal="center" vertical="center"/>
    </xf>
    <xf numFmtId="0" fontId="20" fillId="3" borderId="14" xfId="4" applyFont="1" applyFill="1" applyBorder="1" applyAlignment="1">
      <alignment horizontal="center" vertical="top" wrapText="1"/>
    </xf>
    <xf numFmtId="0" fontId="20" fillId="3" borderId="19" xfId="4" applyFont="1" applyFill="1" applyBorder="1" applyAlignment="1">
      <alignment horizontal="center" vertical="top" wrapText="1"/>
    </xf>
    <xf numFmtId="0" fontId="20" fillId="3" borderId="14" xfId="4" applyFont="1" applyFill="1" applyBorder="1" applyAlignment="1">
      <alignment horizontal="center" vertical="center" wrapText="1"/>
    </xf>
    <xf numFmtId="0" fontId="20" fillId="3" borderId="19" xfId="4" applyFont="1" applyFill="1" applyBorder="1" applyAlignment="1">
      <alignment horizontal="center" vertical="center" wrapText="1"/>
    </xf>
    <xf numFmtId="0" fontId="19" fillId="3" borderId="7" xfId="4" applyFont="1" applyFill="1" applyBorder="1" applyAlignment="1">
      <alignment horizontal="center" vertical="center" wrapText="1"/>
    </xf>
    <xf numFmtId="0" fontId="19" fillId="3" borderId="12" xfId="4" applyFont="1" applyFill="1" applyBorder="1" applyAlignment="1">
      <alignment horizontal="center" vertical="center" wrapText="1"/>
    </xf>
    <xf numFmtId="0" fontId="19" fillId="3" borderId="13" xfId="4" applyFont="1" applyFill="1" applyBorder="1" applyAlignment="1">
      <alignment horizontal="center" vertical="center" wrapText="1"/>
    </xf>
    <xf numFmtId="0" fontId="19" fillId="3" borderId="17" xfId="4" applyFont="1" applyFill="1" applyBorder="1" applyAlignment="1">
      <alignment horizontal="center" vertical="center" wrapText="1"/>
    </xf>
    <xf numFmtId="0" fontId="14" fillId="3" borderId="7" xfId="4" applyFont="1" applyFill="1" applyBorder="1" applyAlignment="1">
      <alignment horizontal="center" wrapText="1"/>
    </xf>
    <xf numFmtId="0" fontId="14" fillId="3" borderId="13" xfId="4" applyFont="1" applyFill="1" applyBorder="1" applyAlignment="1">
      <alignment horizontal="center" wrapText="1"/>
    </xf>
    <xf numFmtId="0" fontId="14" fillId="3" borderId="8" xfId="4" applyFont="1" applyFill="1" applyBorder="1" applyAlignment="1">
      <alignment horizontal="center" wrapText="1"/>
    </xf>
    <xf numFmtId="0" fontId="14" fillId="3" borderId="14" xfId="4" applyFont="1" applyFill="1" applyBorder="1" applyAlignment="1">
      <alignment horizontal="center" wrapText="1"/>
    </xf>
    <xf numFmtId="0" fontId="14" fillId="3" borderId="9" xfId="4" applyFont="1" applyFill="1" applyBorder="1" applyAlignment="1">
      <alignment horizontal="center" vertical="center"/>
    </xf>
    <xf numFmtId="0" fontId="14" fillId="3" borderId="10" xfId="4" applyFont="1" applyFill="1" applyBorder="1" applyAlignment="1">
      <alignment horizontal="center" vertical="center"/>
    </xf>
    <xf numFmtId="0" fontId="19" fillId="3" borderId="8" xfId="4" applyFont="1" applyFill="1" applyBorder="1" applyAlignment="1">
      <alignment horizontal="center" wrapText="1"/>
    </xf>
    <xf numFmtId="0" fontId="19" fillId="3" borderId="14" xfId="4" applyFont="1" applyFill="1" applyBorder="1" applyAlignment="1">
      <alignment horizontal="center" wrapText="1"/>
    </xf>
    <xf numFmtId="0" fontId="19" fillId="3" borderId="8" xfId="4" applyFont="1" applyFill="1" applyBorder="1" applyAlignment="1">
      <alignment horizontal="center" vertical="center" wrapText="1"/>
    </xf>
    <xf numFmtId="0" fontId="19" fillId="3" borderId="14" xfId="4" applyFont="1" applyFill="1" applyBorder="1" applyAlignment="1">
      <alignment horizontal="center" vertical="center" wrapText="1"/>
    </xf>
    <xf numFmtId="0" fontId="14" fillId="3" borderId="11" xfId="4" applyFont="1" applyFill="1" applyBorder="1" applyAlignment="1">
      <alignment horizontal="center" vertical="center"/>
    </xf>
    <xf numFmtId="0" fontId="29" fillId="3" borderId="9" xfId="4" applyFont="1" applyFill="1" applyBorder="1" applyAlignment="1">
      <alignment horizontal="center" vertical="center"/>
    </xf>
    <xf numFmtId="0" fontId="31" fillId="3" borderId="7" xfId="4" applyFont="1" applyFill="1" applyBorder="1" applyAlignment="1">
      <alignment horizontal="center" vertical="center" wrapText="1"/>
    </xf>
    <xf numFmtId="0" fontId="31" fillId="3" borderId="12" xfId="4" applyFont="1" applyFill="1" applyBorder="1" applyAlignment="1">
      <alignment horizontal="center" vertical="center" wrapText="1"/>
    </xf>
    <xf numFmtId="0" fontId="31" fillId="3" borderId="13" xfId="4" applyFont="1" applyFill="1" applyBorder="1" applyAlignment="1">
      <alignment horizontal="center" vertical="center" wrapText="1"/>
    </xf>
    <xf numFmtId="0" fontId="31" fillId="3" borderId="17" xfId="4" applyFont="1" applyFill="1" applyBorder="1" applyAlignment="1">
      <alignment horizontal="center" vertical="center" wrapText="1"/>
    </xf>
    <xf numFmtId="0" fontId="31" fillId="3" borderId="8" xfId="4" applyFont="1" applyFill="1" applyBorder="1" applyAlignment="1">
      <alignment horizontal="center" wrapText="1"/>
    </xf>
    <xf numFmtId="0" fontId="31" fillId="3" borderId="14" xfId="4" applyFont="1" applyFill="1" applyBorder="1" applyAlignment="1">
      <alignment horizontal="center" wrapText="1"/>
    </xf>
    <xf numFmtId="0" fontId="32" fillId="3" borderId="14" xfId="4" applyFont="1" applyFill="1" applyBorder="1" applyAlignment="1">
      <alignment horizontal="center" vertical="top" wrapText="1"/>
    </xf>
    <xf numFmtId="0" fontId="32" fillId="3" borderId="19" xfId="4" applyFont="1" applyFill="1" applyBorder="1" applyAlignment="1">
      <alignment horizontal="center" vertical="top" wrapText="1"/>
    </xf>
    <xf numFmtId="0" fontId="29" fillId="3" borderId="7" xfId="4" applyFont="1" applyFill="1" applyBorder="1" applyAlignment="1">
      <alignment horizontal="center" vertical="center"/>
    </xf>
    <xf numFmtId="0" fontId="29" fillId="3" borderId="12" xfId="4" applyFont="1" applyFill="1" applyBorder="1" applyAlignment="1">
      <alignment horizontal="center" vertical="center"/>
    </xf>
    <xf numFmtId="0" fontId="30" fillId="3" borderId="18" xfId="4" applyFont="1" applyFill="1" applyBorder="1" applyAlignment="1">
      <alignment horizontal="center" vertical="center"/>
    </xf>
    <xf numFmtId="0" fontId="30" fillId="3" borderId="25" xfId="4" applyFont="1" applyFill="1" applyBorder="1" applyAlignment="1">
      <alignment horizontal="center" vertical="center"/>
    </xf>
    <xf numFmtId="0" fontId="30" fillId="3" borderId="20" xfId="4" applyFont="1" applyFill="1" applyBorder="1" applyAlignment="1">
      <alignment horizontal="center" vertical="center"/>
    </xf>
    <xf numFmtId="0" fontId="28" fillId="0" borderId="0" xfId="4" applyFont="1" applyAlignment="1">
      <alignment horizontal="center" vertical="center"/>
    </xf>
    <xf numFmtId="0" fontId="33" fillId="0" borderId="0" xfId="6" applyFont="1"/>
    <xf numFmtId="0" fontId="16" fillId="0" borderId="0" xfId="4" applyFont="1" applyAlignment="1">
      <alignment vertical="center"/>
    </xf>
    <xf numFmtId="0" fontId="34" fillId="0" borderId="0" xfId="4" applyFont="1" applyAlignment="1">
      <alignment horizontal="right" vertical="center"/>
    </xf>
    <xf numFmtId="1" fontId="21" fillId="0" borderId="21" xfId="7" applyNumberFormat="1" applyFont="1" applyBorder="1" applyAlignment="1">
      <alignment horizontal="center"/>
    </xf>
    <xf numFmtId="0" fontId="22" fillId="4" borderId="21" xfId="6" applyFont="1" applyFill="1" applyBorder="1" applyAlignment="1">
      <alignment horizontal="center" vertical="center" wrapText="1"/>
    </xf>
    <xf numFmtId="1" fontId="21" fillId="4" borderId="21" xfId="7" applyNumberFormat="1" applyFont="1" applyFill="1" applyBorder="1" applyAlignment="1">
      <alignment horizontal="center"/>
    </xf>
    <xf numFmtId="3" fontId="21" fillId="5" borderId="21" xfId="4" applyNumberFormat="1" applyFont="1" applyFill="1" applyBorder="1" applyAlignment="1">
      <alignment vertical="center"/>
    </xf>
    <xf numFmtId="3" fontId="14" fillId="3" borderId="21" xfId="4" applyNumberFormat="1" applyFont="1" applyFill="1" applyBorder="1" applyAlignment="1">
      <alignment vertical="center"/>
    </xf>
    <xf numFmtId="0" fontId="35" fillId="0" borderId="0" xfId="6" applyFont="1"/>
    <xf numFmtId="0" fontId="36" fillId="0" borderId="0" xfId="6" applyFont="1"/>
    <xf numFmtId="0" fontId="25" fillId="0" borderId="0" xfId="6" applyFont="1"/>
    <xf numFmtId="0" fontId="21" fillId="5" borderId="21" xfId="4" applyFont="1" applyFill="1" applyBorder="1" applyAlignment="1">
      <alignment vertical="center"/>
    </xf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52"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B1:M18"/>
  <sheetViews>
    <sheetView showGridLines="0" tabSelected="1" zoomScale="90" zoomScaleNormal="90" workbookViewId="0">
      <selection activeCell="I7" sqref="I7"/>
    </sheetView>
  </sheetViews>
  <sheetFormatPr defaultRowHeight="14.4"/>
  <cols>
    <col min="1" max="1" width="1.6640625" customWidth="1"/>
    <col min="2" max="2" width="37.6640625" customWidth="1"/>
    <col min="3" max="5" width="14.5546875" customWidth="1"/>
    <col min="9" max="9" width="24.109375" customWidth="1"/>
    <col min="13" max="13" width="10.5546875" customWidth="1"/>
    <col min="14" max="14" width="11.44140625" customWidth="1"/>
  </cols>
  <sheetData>
    <row r="1" spans="2:5">
      <c r="B1" s="2"/>
      <c r="C1" s="2"/>
      <c r="D1" s="3"/>
      <c r="E1" s="4">
        <v>45328</v>
      </c>
    </row>
    <row r="2" spans="2:5">
      <c r="B2" s="2" t="s">
        <v>72</v>
      </c>
      <c r="C2" s="2"/>
      <c r="D2" s="2"/>
      <c r="E2" s="5" t="s">
        <v>27</v>
      </c>
    </row>
    <row r="3" spans="2:5" ht="26.25" customHeight="1">
      <c r="B3" s="67" t="s">
        <v>25</v>
      </c>
      <c r="C3" s="68"/>
      <c r="D3" s="68"/>
      <c r="E3" s="68"/>
    </row>
    <row r="4" spans="2:5" ht="26.25" customHeight="1">
      <c r="B4" s="6"/>
      <c r="C4" s="7" t="s">
        <v>90</v>
      </c>
      <c r="D4" s="7" t="s">
        <v>85</v>
      </c>
      <c r="E4" s="8" t="s">
        <v>8</v>
      </c>
    </row>
    <row r="5" spans="2:5" ht="26.25" customHeight="1">
      <c r="B5" s="9" t="s">
        <v>9</v>
      </c>
      <c r="C5" s="10">
        <v>1578</v>
      </c>
      <c r="D5" s="10">
        <v>2141</v>
      </c>
      <c r="E5" s="11">
        <v>-0.26296123306865948</v>
      </c>
    </row>
    <row r="6" spans="2:5" ht="26.25" customHeight="1">
      <c r="B6" s="12" t="s">
        <v>22</v>
      </c>
      <c r="C6" s="13">
        <v>417</v>
      </c>
      <c r="D6" s="13">
        <v>528</v>
      </c>
      <c r="E6" s="14">
        <v>-0.21022727272727271</v>
      </c>
    </row>
    <row r="7" spans="2:5" ht="26.25" customHeight="1">
      <c r="B7" s="12" t="s">
        <v>23</v>
      </c>
      <c r="C7" s="13">
        <v>78</v>
      </c>
      <c r="D7" s="13">
        <v>81</v>
      </c>
      <c r="E7" s="14">
        <v>-3.703703703703709E-2</v>
      </c>
    </row>
    <row r="8" spans="2:5" ht="26.25" customHeight="1">
      <c r="B8" s="12" t="s">
        <v>24</v>
      </c>
      <c r="C8" s="13">
        <v>1083</v>
      </c>
      <c r="D8" s="13">
        <v>1532</v>
      </c>
      <c r="E8" s="14">
        <v>-0.29308093994778073</v>
      </c>
    </row>
    <row r="9" spans="2:5" ht="26.25" customHeight="1">
      <c r="B9" s="9" t="s">
        <v>10</v>
      </c>
      <c r="C9" s="10">
        <v>245</v>
      </c>
      <c r="D9" s="10">
        <v>150</v>
      </c>
      <c r="E9" s="11">
        <v>0.6333333333333333</v>
      </c>
    </row>
    <row r="10" spans="2:5" ht="26.25" customHeight="1">
      <c r="B10" s="15" t="s">
        <v>26</v>
      </c>
      <c r="C10" s="16">
        <v>1823</v>
      </c>
      <c r="D10" s="16">
        <v>2291</v>
      </c>
      <c r="E10" s="17">
        <v>-0.20427760803142736</v>
      </c>
    </row>
    <row r="11" spans="2:5" ht="16.5" customHeight="1">
      <c r="B11" s="18" t="s">
        <v>48</v>
      </c>
      <c r="C11" s="2"/>
      <c r="D11" s="2"/>
      <c r="E11" s="2"/>
    </row>
    <row r="12" spans="2:5" ht="15" customHeight="1"/>
    <row r="18" spans="13:13">
      <c r="M18" s="1"/>
    </row>
  </sheetData>
  <mergeCells count="1">
    <mergeCell ref="B3:E3"/>
  </mergeCells>
  <phoneticPr fontId="4" type="noConversion"/>
  <conditionalFormatting sqref="E5:E10">
    <cfRule type="cellIs" dxfId="51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J22"/>
  <sheetViews>
    <sheetView showGridLines="0" zoomScale="90" zoomScaleNormal="90" workbookViewId="0">
      <selection activeCell="D4" sqref="D4:J9"/>
    </sheetView>
  </sheetViews>
  <sheetFormatPr defaultColWidth="9.109375" defaultRowHeight="13.8"/>
  <cols>
    <col min="1" max="1" width="1.109375" style="2" customWidth="1"/>
    <col min="2" max="2" width="9.109375" style="2" customWidth="1"/>
    <col min="3" max="3" width="16.88671875" style="2" customWidth="1"/>
    <col min="4" max="4" width="9.109375" style="2" customWidth="1"/>
    <col min="5" max="5" width="11" style="2" customWidth="1"/>
    <col min="6" max="6" width="12.6640625" style="2" customWidth="1"/>
    <col min="7" max="7" width="12.88671875" style="2" customWidth="1"/>
    <col min="8" max="8" width="10.5546875" style="2" customWidth="1"/>
    <col min="9" max="9" width="13.33203125" style="2" customWidth="1"/>
    <col min="10" max="10" width="11.6640625" style="2" customWidth="1"/>
    <col min="11" max="16384" width="9.109375" style="2"/>
  </cols>
  <sheetData>
    <row r="1" spans="2:10">
      <c r="B1" s="2" t="s">
        <v>7</v>
      </c>
      <c r="E1" s="3"/>
      <c r="J1" s="4">
        <v>45328</v>
      </c>
    </row>
    <row r="2" spans="2:10" ht="14.4" customHeight="1">
      <c r="B2" s="77" t="s">
        <v>28</v>
      </c>
      <c r="C2" s="77"/>
      <c r="D2" s="77"/>
      <c r="E2" s="77"/>
      <c r="F2" s="77"/>
      <c r="G2" s="77"/>
      <c r="H2" s="77"/>
      <c r="I2" s="77"/>
      <c r="J2" s="77"/>
    </row>
    <row r="3" spans="2:10" ht="14.4" customHeight="1" thickBot="1">
      <c r="B3" s="78" t="s">
        <v>29</v>
      </c>
      <c r="C3" s="78"/>
      <c r="D3" s="78"/>
      <c r="E3" s="78"/>
      <c r="F3" s="78"/>
      <c r="G3" s="78"/>
      <c r="H3" s="78"/>
      <c r="I3" s="78"/>
      <c r="J3" s="78"/>
    </row>
    <row r="4" spans="2:10" ht="14.25" customHeight="1">
      <c r="B4" s="90" t="s">
        <v>0</v>
      </c>
      <c r="C4" s="92" t="s">
        <v>1</v>
      </c>
      <c r="D4" s="94" t="s">
        <v>78</v>
      </c>
      <c r="E4" s="94"/>
      <c r="F4" s="94"/>
      <c r="G4" s="94"/>
      <c r="H4" s="95"/>
      <c r="I4" s="100" t="s">
        <v>76</v>
      </c>
      <c r="J4" s="95"/>
    </row>
    <row r="5" spans="2:10" ht="14.4" customHeight="1" thickBot="1">
      <c r="B5" s="91"/>
      <c r="C5" s="93"/>
      <c r="D5" s="79" t="s">
        <v>79</v>
      </c>
      <c r="E5" s="79"/>
      <c r="F5" s="79"/>
      <c r="G5" s="79"/>
      <c r="H5" s="80"/>
      <c r="I5" s="81" t="s">
        <v>77</v>
      </c>
      <c r="J5" s="80"/>
    </row>
    <row r="6" spans="2:10" ht="14.4" customHeight="1">
      <c r="B6" s="91"/>
      <c r="C6" s="93"/>
      <c r="D6" s="86">
        <v>2025</v>
      </c>
      <c r="E6" s="87"/>
      <c r="F6" s="86">
        <v>2024</v>
      </c>
      <c r="G6" s="87"/>
      <c r="H6" s="96" t="s">
        <v>31</v>
      </c>
      <c r="I6" s="98">
        <v>2024</v>
      </c>
      <c r="J6" s="98" t="s">
        <v>80</v>
      </c>
    </row>
    <row r="7" spans="2:10" ht="14.4" customHeight="1" thickBot="1">
      <c r="B7" s="73" t="s">
        <v>32</v>
      </c>
      <c r="C7" s="75" t="s">
        <v>33</v>
      </c>
      <c r="D7" s="88"/>
      <c r="E7" s="89"/>
      <c r="F7" s="88"/>
      <c r="G7" s="89"/>
      <c r="H7" s="97"/>
      <c r="I7" s="99"/>
      <c r="J7" s="99"/>
    </row>
    <row r="8" spans="2:10" ht="14.25" customHeight="1">
      <c r="B8" s="73"/>
      <c r="C8" s="75"/>
      <c r="D8" s="19" t="s">
        <v>34</v>
      </c>
      <c r="E8" s="20" t="s">
        <v>2</v>
      </c>
      <c r="F8" s="19" t="s">
        <v>34</v>
      </c>
      <c r="G8" s="20" t="s">
        <v>2</v>
      </c>
      <c r="H8" s="82" t="s">
        <v>35</v>
      </c>
      <c r="I8" s="21" t="s">
        <v>34</v>
      </c>
      <c r="J8" s="84" t="s">
        <v>81</v>
      </c>
    </row>
    <row r="9" spans="2:10" ht="14.4" customHeight="1" thickBot="1">
      <c r="B9" s="74"/>
      <c r="C9" s="76"/>
      <c r="D9" s="22" t="s">
        <v>36</v>
      </c>
      <c r="E9" s="23" t="s">
        <v>37</v>
      </c>
      <c r="F9" s="22" t="s">
        <v>36</v>
      </c>
      <c r="G9" s="23" t="s">
        <v>37</v>
      </c>
      <c r="H9" s="83"/>
      <c r="I9" s="24" t="s">
        <v>36</v>
      </c>
      <c r="J9" s="85"/>
    </row>
    <row r="10" spans="2:10" ht="14.4" customHeight="1" thickBot="1">
      <c r="B10" s="25">
        <v>1</v>
      </c>
      <c r="C10" s="26" t="s">
        <v>13</v>
      </c>
      <c r="D10" s="27">
        <v>311</v>
      </c>
      <c r="E10" s="28">
        <v>0.19708491761723701</v>
      </c>
      <c r="F10" s="27">
        <v>381</v>
      </c>
      <c r="G10" s="28">
        <v>0.1779542269967305</v>
      </c>
      <c r="H10" s="29">
        <v>-0.18372703412073488</v>
      </c>
      <c r="I10" s="27">
        <v>263</v>
      </c>
      <c r="J10" s="29">
        <v>0.18250950570342206</v>
      </c>
    </row>
    <row r="11" spans="2:10" ht="14.4" customHeight="1" thickBot="1">
      <c r="B11" s="30">
        <v>2</v>
      </c>
      <c r="C11" s="31" t="s">
        <v>11</v>
      </c>
      <c r="D11" s="32">
        <v>286</v>
      </c>
      <c r="E11" s="33">
        <v>0.18124207858048164</v>
      </c>
      <c r="F11" s="32">
        <v>373</v>
      </c>
      <c r="G11" s="33">
        <v>0.1742176553012611</v>
      </c>
      <c r="H11" s="34">
        <v>-0.23324396782841827</v>
      </c>
      <c r="I11" s="32">
        <v>403</v>
      </c>
      <c r="J11" s="34">
        <v>-0.29032258064516125</v>
      </c>
    </row>
    <row r="12" spans="2:10" ht="14.4" customHeight="1" thickBot="1">
      <c r="B12" s="25">
        <v>3</v>
      </c>
      <c r="C12" s="26" t="s">
        <v>3</v>
      </c>
      <c r="D12" s="27">
        <v>258</v>
      </c>
      <c r="E12" s="28">
        <v>0.1634980988593156</v>
      </c>
      <c r="F12" s="27">
        <v>259</v>
      </c>
      <c r="G12" s="28">
        <v>0.12097150864082204</v>
      </c>
      <c r="H12" s="29">
        <v>-3.8610038610038533E-3</v>
      </c>
      <c r="I12" s="27">
        <v>307</v>
      </c>
      <c r="J12" s="29">
        <v>-0.1596091205211726</v>
      </c>
    </row>
    <row r="13" spans="2:10" ht="14.4" customHeight="1" thickBot="1">
      <c r="B13" s="30">
        <v>4</v>
      </c>
      <c r="C13" s="31" t="s">
        <v>12</v>
      </c>
      <c r="D13" s="32">
        <v>218</v>
      </c>
      <c r="E13" s="33">
        <v>0.13814955640050697</v>
      </c>
      <c r="F13" s="32">
        <v>419</v>
      </c>
      <c r="G13" s="33">
        <v>0.19570294255021017</v>
      </c>
      <c r="H13" s="34">
        <v>-0.47971360381861572</v>
      </c>
      <c r="I13" s="32">
        <v>303</v>
      </c>
      <c r="J13" s="34">
        <v>-0.28052805280528048</v>
      </c>
    </row>
    <row r="14" spans="2:10" ht="14.4" customHeight="1" thickBot="1">
      <c r="B14" s="25">
        <v>5</v>
      </c>
      <c r="C14" s="26" t="s">
        <v>4</v>
      </c>
      <c r="D14" s="27">
        <v>180</v>
      </c>
      <c r="E14" s="28">
        <v>0.11406844106463879</v>
      </c>
      <c r="F14" s="27">
        <v>331</v>
      </c>
      <c r="G14" s="28">
        <v>0.15460065390004671</v>
      </c>
      <c r="H14" s="29">
        <v>-0.45619335347432022</v>
      </c>
      <c r="I14" s="27">
        <v>457</v>
      </c>
      <c r="J14" s="29">
        <v>-0.60612691466083146</v>
      </c>
    </row>
    <row r="15" spans="2:10" ht="14.4" customHeight="1" thickBot="1">
      <c r="B15" s="30">
        <v>6</v>
      </c>
      <c r="C15" s="31" t="s">
        <v>15</v>
      </c>
      <c r="D15" s="32">
        <v>137</v>
      </c>
      <c r="E15" s="33">
        <v>8.681875792141952E-2</v>
      </c>
      <c r="F15" s="32">
        <v>199</v>
      </c>
      <c r="G15" s="33">
        <v>9.2947220924801496E-2</v>
      </c>
      <c r="H15" s="34">
        <v>-0.31155778894472363</v>
      </c>
      <c r="I15" s="32">
        <v>327</v>
      </c>
      <c r="J15" s="34">
        <v>-0.58103975535168195</v>
      </c>
    </row>
    <row r="16" spans="2:10" ht="14.4" customHeight="1" thickBot="1">
      <c r="B16" s="25">
        <v>7</v>
      </c>
      <c r="C16" s="26" t="s">
        <v>14</v>
      </c>
      <c r="D16" s="27">
        <v>127</v>
      </c>
      <c r="E16" s="28">
        <v>8.0481622306717363E-2</v>
      </c>
      <c r="F16" s="27">
        <v>105</v>
      </c>
      <c r="G16" s="28">
        <v>4.9042503503035961E-2</v>
      </c>
      <c r="H16" s="29">
        <v>0.20952380952380945</v>
      </c>
      <c r="I16" s="27">
        <v>170</v>
      </c>
      <c r="J16" s="29">
        <v>-0.25294117647058822</v>
      </c>
    </row>
    <row r="17" spans="2:10" ht="14.4" thickBot="1">
      <c r="B17" s="71" t="s">
        <v>64</v>
      </c>
      <c r="C17" s="72"/>
      <c r="D17" s="35">
        <f>SUM(D10:D16)</f>
        <v>1517</v>
      </c>
      <c r="E17" s="36">
        <f>D17/D19</f>
        <v>0.96134347275031684</v>
      </c>
      <c r="F17" s="35">
        <f>SUM(F10:F16)</f>
        <v>2067</v>
      </c>
      <c r="G17" s="36">
        <f>F17/F19</f>
        <v>0.96543671181690793</v>
      </c>
      <c r="H17" s="37">
        <f>D17/F17-1</f>
        <v>-0.26608611514271896</v>
      </c>
      <c r="I17" s="35">
        <f>SUM(I10:I16)</f>
        <v>2230</v>
      </c>
      <c r="J17" s="36">
        <f>D17/I17-1</f>
        <v>-0.31973094170403582</v>
      </c>
    </row>
    <row r="18" spans="2:10" ht="14.4" thickBot="1">
      <c r="B18" s="71" t="s">
        <v>38</v>
      </c>
      <c r="C18" s="72"/>
      <c r="D18" s="38">
        <f>D19-D17</f>
        <v>61</v>
      </c>
      <c r="E18" s="36">
        <f>D18/D19</f>
        <v>3.8656527249683145E-2</v>
      </c>
      <c r="F18" s="38">
        <f>F19-F17</f>
        <v>74</v>
      </c>
      <c r="G18" s="36">
        <f>F18/F19</f>
        <v>3.4563288183092011E-2</v>
      </c>
      <c r="H18" s="37">
        <f>D18/F18-1</f>
        <v>-0.17567567567567566</v>
      </c>
      <c r="I18" s="38">
        <f>I19-I17</f>
        <v>71</v>
      </c>
      <c r="J18" s="37">
        <f>D18/I18-1</f>
        <v>-0.14084507042253525</v>
      </c>
    </row>
    <row r="19" spans="2:10" ht="14.4" thickBot="1">
      <c r="B19" s="69" t="s">
        <v>39</v>
      </c>
      <c r="C19" s="70"/>
      <c r="D19" s="39">
        <v>1578</v>
      </c>
      <c r="E19" s="40">
        <v>1</v>
      </c>
      <c r="F19" s="39">
        <v>2141</v>
      </c>
      <c r="G19" s="40">
        <v>1</v>
      </c>
      <c r="H19" s="41">
        <v>-0.26296123306865948</v>
      </c>
      <c r="I19" s="39">
        <v>2301</v>
      </c>
      <c r="J19" s="41">
        <v>-0.31421121251629724</v>
      </c>
    </row>
    <row r="20" spans="2:10">
      <c r="B20" s="42" t="s">
        <v>48</v>
      </c>
    </row>
    <row r="21" spans="2:10">
      <c r="B21" s="42" t="s">
        <v>68</v>
      </c>
    </row>
    <row r="22" spans="2:10">
      <c r="B22" s="45" t="s">
        <v>69</v>
      </c>
    </row>
  </sheetData>
  <mergeCells count="20">
    <mergeCell ref="B2:J2"/>
    <mergeCell ref="B3:J3"/>
    <mergeCell ref="D5:H5"/>
    <mergeCell ref="I5:J5"/>
    <mergeCell ref="H8:H9"/>
    <mergeCell ref="J8:J9"/>
    <mergeCell ref="D6:E7"/>
    <mergeCell ref="B4:B6"/>
    <mergeCell ref="C4:C6"/>
    <mergeCell ref="D4:H4"/>
    <mergeCell ref="F6:G7"/>
    <mergeCell ref="H6:H7"/>
    <mergeCell ref="I6:I7"/>
    <mergeCell ref="J6:J7"/>
    <mergeCell ref="I4:J4"/>
    <mergeCell ref="B19:C19"/>
    <mergeCell ref="B18:C18"/>
    <mergeCell ref="B17:C17"/>
    <mergeCell ref="B7:B9"/>
    <mergeCell ref="C7:C9"/>
  </mergeCells>
  <phoneticPr fontId="4" type="noConversion"/>
  <conditionalFormatting sqref="D10:J16">
    <cfRule type="cellIs" dxfId="50" priority="5" operator="equal">
      <formula>0</formula>
    </cfRule>
  </conditionalFormatting>
  <conditionalFormatting sqref="H10:H18">
    <cfRule type="cellIs" dxfId="49" priority="1" operator="lessThan">
      <formula>0</formula>
    </cfRule>
  </conditionalFormatting>
  <conditionalFormatting sqref="J10:J16">
    <cfRule type="cellIs" dxfId="48" priority="7" operator="lessThan">
      <formula>0</formula>
    </cfRule>
  </conditionalFormatting>
  <conditionalFormatting sqref="J18">
    <cfRule type="cellIs" dxfId="47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J86"/>
  <sheetViews>
    <sheetView showGridLines="0" zoomScale="90" zoomScaleNormal="90" workbookViewId="0">
      <selection activeCell="B1" sqref="B1"/>
    </sheetView>
  </sheetViews>
  <sheetFormatPr defaultColWidth="9.109375" defaultRowHeight="13.8"/>
  <cols>
    <col min="1" max="1" width="1.33203125" style="2" customWidth="1"/>
    <col min="2" max="2" width="15.44140625" style="2" bestFit="1" customWidth="1"/>
    <col min="3" max="3" width="17.88671875" style="2" customWidth="1"/>
    <col min="4" max="4" width="10.88671875" style="2" customWidth="1"/>
    <col min="5" max="5" width="9" style="2" customWidth="1"/>
    <col min="6" max="6" width="10.88671875" style="2" customWidth="1"/>
    <col min="7" max="7" width="9" style="2" customWidth="1"/>
    <col min="8" max="8" width="11" style="2" customWidth="1"/>
    <col min="9" max="9" width="10.44140625" style="2" customWidth="1"/>
    <col min="10" max="10" width="12.33203125" style="2" customWidth="1"/>
    <col min="11" max="16384" width="9.109375" style="2"/>
  </cols>
  <sheetData>
    <row r="1" spans="2:10">
      <c r="B1" s="2" t="s">
        <v>7</v>
      </c>
      <c r="E1" s="3"/>
      <c r="J1" s="4">
        <v>45694</v>
      </c>
    </row>
    <row r="2" spans="2:10" ht="14.4" customHeight="1">
      <c r="B2" s="77" t="s">
        <v>28</v>
      </c>
      <c r="C2" s="77"/>
      <c r="D2" s="77"/>
      <c r="E2" s="77"/>
      <c r="F2" s="77"/>
      <c r="G2" s="77"/>
      <c r="H2" s="77"/>
      <c r="I2" s="77"/>
      <c r="J2" s="77"/>
    </row>
    <row r="3" spans="2:10" ht="14.4" customHeight="1" thickBot="1">
      <c r="B3" s="78" t="s">
        <v>29</v>
      </c>
      <c r="C3" s="78"/>
      <c r="D3" s="78"/>
      <c r="E3" s="78"/>
      <c r="F3" s="78"/>
      <c r="G3" s="78"/>
      <c r="H3" s="78"/>
      <c r="I3" s="78"/>
      <c r="J3" s="78"/>
    </row>
    <row r="4" spans="2:10" ht="14.4" customHeight="1">
      <c r="B4" s="90" t="s">
        <v>30</v>
      </c>
      <c r="C4" s="92" t="s">
        <v>1</v>
      </c>
      <c r="D4" s="94" t="s">
        <v>78</v>
      </c>
      <c r="E4" s="94"/>
      <c r="F4" s="94"/>
      <c r="G4" s="94"/>
      <c r="H4" s="95"/>
      <c r="I4" s="100" t="s">
        <v>76</v>
      </c>
      <c r="J4" s="95"/>
    </row>
    <row r="5" spans="2:10" ht="14.4" customHeight="1" thickBot="1">
      <c r="B5" s="91"/>
      <c r="C5" s="93"/>
      <c r="D5" s="79" t="s">
        <v>79</v>
      </c>
      <c r="E5" s="79"/>
      <c r="F5" s="79"/>
      <c r="G5" s="79"/>
      <c r="H5" s="80"/>
      <c r="I5" s="81" t="s">
        <v>77</v>
      </c>
      <c r="J5" s="80"/>
    </row>
    <row r="6" spans="2:10" ht="14.4" customHeight="1">
      <c r="B6" s="91"/>
      <c r="C6" s="93"/>
      <c r="D6" s="86">
        <v>2025</v>
      </c>
      <c r="E6" s="87"/>
      <c r="F6" s="86">
        <v>2024</v>
      </c>
      <c r="G6" s="87"/>
      <c r="H6" s="96" t="s">
        <v>31</v>
      </c>
      <c r="I6" s="98">
        <v>2024</v>
      </c>
      <c r="J6" s="98" t="s">
        <v>80</v>
      </c>
    </row>
    <row r="7" spans="2:10" ht="14.4" customHeight="1" thickBot="1">
      <c r="B7" s="73" t="s">
        <v>30</v>
      </c>
      <c r="C7" s="75" t="s">
        <v>33</v>
      </c>
      <c r="D7" s="88"/>
      <c r="E7" s="89"/>
      <c r="F7" s="88"/>
      <c r="G7" s="89"/>
      <c r="H7" s="97"/>
      <c r="I7" s="99"/>
      <c r="J7" s="99"/>
    </row>
    <row r="8" spans="2:10" ht="14.4" customHeight="1">
      <c r="B8" s="73"/>
      <c r="C8" s="75"/>
      <c r="D8" s="19" t="s">
        <v>34</v>
      </c>
      <c r="E8" s="20" t="s">
        <v>2</v>
      </c>
      <c r="F8" s="19" t="s">
        <v>34</v>
      </c>
      <c r="G8" s="20" t="s">
        <v>2</v>
      </c>
      <c r="H8" s="82" t="s">
        <v>35</v>
      </c>
      <c r="I8" s="21" t="s">
        <v>34</v>
      </c>
      <c r="J8" s="84" t="s">
        <v>81</v>
      </c>
    </row>
    <row r="9" spans="2:10" ht="14.4" customHeight="1" thickBot="1">
      <c r="B9" s="74"/>
      <c r="C9" s="76"/>
      <c r="D9" s="22" t="s">
        <v>36</v>
      </c>
      <c r="E9" s="23" t="s">
        <v>37</v>
      </c>
      <c r="F9" s="22" t="s">
        <v>36</v>
      </c>
      <c r="G9" s="23" t="s">
        <v>37</v>
      </c>
      <c r="H9" s="83"/>
      <c r="I9" s="24" t="s">
        <v>36</v>
      </c>
      <c r="J9" s="85"/>
    </row>
    <row r="10" spans="2:10" ht="14.4" customHeight="1" thickBot="1">
      <c r="B10" s="46"/>
      <c r="C10" s="26" t="s">
        <v>15</v>
      </c>
      <c r="D10" s="27">
        <v>61</v>
      </c>
      <c r="E10" s="28">
        <v>0.37888198757763975</v>
      </c>
      <c r="F10" s="27">
        <v>147</v>
      </c>
      <c r="G10" s="28">
        <v>0.61764705882352944</v>
      </c>
      <c r="H10" s="29">
        <v>-0.58503401360544216</v>
      </c>
      <c r="I10" s="27">
        <v>269</v>
      </c>
      <c r="J10" s="29">
        <v>-0.77323420074349447</v>
      </c>
    </row>
    <row r="11" spans="2:10" ht="14.4" customHeight="1" thickBot="1">
      <c r="B11" s="47"/>
      <c r="C11" s="31" t="s">
        <v>4</v>
      </c>
      <c r="D11" s="32">
        <v>31</v>
      </c>
      <c r="E11" s="33">
        <v>0.19254658385093168</v>
      </c>
      <c r="F11" s="32">
        <v>13</v>
      </c>
      <c r="G11" s="33">
        <v>5.4621848739495799E-2</v>
      </c>
      <c r="H11" s="34">
        <v>1.3846153846153846</v>
      </c>
      <c r="I11" s="32">
        <v>45</v>
      </c>
      <c r="J11" s="34">
        <v>-0.31111111111111112</v>
      </c>
    </row>
    <row r="12" spans="2:10" ht="14.4" customHeight="1" thickBot="1">
      <c r="B12" s="47"/>
      <c r="C12" s="26" t="s">
        <v>12</v>
      </c>
      <c r="D12" s="27">
        <v>20</v>
      </c>
      <c r="E12" s="28">
        <v>0.12422360248447205</v>
      </c>
      <c r="F12" s="27">
        <v>32</v>
      </c>
      <c r="G12" s="28">
        <v>0.13445378151260504</v>
      </c>
      <c r="H12" s="29">
        <v>-0.375</v>
      </c>
      <c r="I12" s="27">
        <v>44</v>
      </c>
      <c r="J12" s="29">
        <v>-0.54545454545454541</v>
      </c>
    </row>
    <row r="13" spans="2:10" ht="14.4" customHeight="1" thickBot="1">
      <c r="B13" s="47"/>
      <c r="C13" s="48" t="s">
        <v>3</v>
      </c>
      <c r="D13" s="32">
        <v>12</v>
      </c>
      <c r="E13" s="33">
        <v>7.4534161490683232E-2</v>
      </c>
      <c r="F13" s="32">
        <v>3</v>
      </c>
      <c r="G13" s="33">
        <v>1.2605042016806723E-2</v>
      </c>
      <c r="H13" s="34">
        <v>3</v>
      </c>
      <c r="I13" s="32">
        <v>12</v>
      </c>
      <c r="J13" s="34">
        <v>0</v>
      </c>
    </row>
    <row r="14" spans="2:10" ht="14.4" customHeight="1" thickBot="1">
      <c r="B14" s="47"/>
      <c r="C14" s="49" t="s">
        <v>46</v>
      </c>
      <c r="D14" s="27">
        <v>11</v>
      </c>
      <c r="E14" s="28">
        <v>6.8322981366459631E-2</v>
      </c>
      <c r="F14" s="27">
        <v>16</v>
      </c>
      <c r="G14" s="28">
        <v>6.7226890756302518E-2</v>
      </c>
      <c r="H14" s="29">
        <v>-0.3125</v>
      </c>
      <c r="I14" s="27">
        <v>14</v>
      </c>
      <c r="J14" s="29">
        <v>-0.2142857142857143</v>
      </c>
    </row>
    <row r="15" spans="2:10" ht="14.4" customHeight="1" thickBot="1">
      <c r="B15" s="47"/>
      <c r="C15" s="50" t="s">
        <v>14</v>
      </c>
      <c r="D15" s="32">
        <v>7</v>
      </c>
      <c r="E15" s="33">
        <v>4.3478260869565216E-2</v>
      </c>
      <c r="F15" s="32">
        <v>10</v>
      </c>
      <c r="G15" s="33">
        <v>4.2016806722689079E-2</v>
      </c>
      <c r="H15" s="34">
        <v>-0.30000000000000004</v>
      </c>
      <c r="I15" s="32">
        <v>29</v>
      </c>
      <c r="J15" s="34">
        <v>-0.75862068965517238</v>
      </c>
    </row>
    <row r="16" spans="2:10" ht="14.4" customHeight="1" thickBot="1">
      <c r="B16" s="47"/>
      <c r="C16" s="26" t="s">
        <v>74</v>
      </c>
      <c r="D16" s="27">
        <v>4</v>
      </c>
      <c r="E16" s="28">
        <v>2.4844720496894408E-2</v>
      </c>
      <c r="F16" s="27">
        <v>3</v>
      </c>
      <c r="G16" s="28">
        <v>1.2605042016806723E-2</v>
      </c>
      <c r="H16" s="29">
        <v>0.33333333333333326</v>
      </c>
      <c r="I16" s="27">
        <v>2</v>
      </c>
      <c r="J16" s="29">
        <v>1</v>
      </c>
    </row>
    <row r="17" spans="2:10" ht="14.4" customHeight="1" thickBot="1">
      <c r="B17" s="51"/>
      <c r="C17" s="50" t="s">
        <v>38</v>
      </c>
      <c r="D17" s="32">
        <v>15</v>
      </c>
      <c r="E17" s="33">
        <v>9.3167701863354033E-2</v>
      </c>
      <c r="F17" s="32">
        <v>14</v>
      </c>
      <c r="G17" s="33">
        <v>5.8823529411764705E-2</v>
      </c>
      <c r="H17" s="34">
        <v>7.1428571428571397E-2</v>
      </c>
      <c r="I17" s="32">
        <v>36</v>
      </c>
      <c r="J17" s="34">
        <v>8.0178173719376397E-2</v>
      </c>
    </row>
    <row r="18" spans="2:10" ht="14.4" customHeight="1" thickBot="1">
      <c r="B18" s="52" t="s">
        <v>5</v>
      </c>
      <c r="C18" s="52" t="s">
        <v>39</v>
      </c>
      <c r="D18" s="35">
        <v>161</v>
      </c>
      <c r="E18" s="36">
        <v>1.0000000000000002</v>
      </c>
      <c r="F18" s="35">
        <v>238</v>
      </c>
      <c r="G18" s="36">
        <v>0.99999999999999967</v>
      </c>
      <c r="H18" s="37">
        <v>-0.32352941176470584</v>
      </c>
      <c r="I18" s="35">
        <v>449</v>
      </c>
      <c r="J18" s="36">
        <v>-0.64142538975501107</v>
      </c>
    </row>
    <row r="19" spans="2:10" ht="14.4" customHeight="1" thickBot="1">
      <c r="B19" s="46"/>
      <c r="C19" s="26" t="s">
        <v>13</v>
      </c>
      <c r="D19" s="27">
        <v>311</v>
      </c>
      <c r="E19" s="28">
        <v>0.21947776993648554</v>
      </c>
      <c r="F19" s="27">
        <v>381</v>
      </c>
      <c r="G19" s="28">
        <v>0.20042083114150447</v>
      </c>
      <c r="H19" s="29">
        <v>-0.18372703412073488</v>
      </c>
      <c r="I19" s="27">
        <v>263</v>
      </c>
      <c r="J19" s="29">
        <v>0.18250950570342206</v>
      </c>
    </row>
    <row r="20" spans="2:10" ht="14.4" customHeight="1" thickBot="1">
      <c r="B20" s="47"/>
      <c r="C20" s="31" t="s">
        <v>11</v>
      </c>
      <c r="D20" s="32">
        <v>286</v>
      </c>
      <c r="E20" s="33">
        <v>0.20183486238532111</v>
      </c>
      <c r="F20" s="32">
        <v>371</v>
      </c>
      <c r="G20" s="33">
        <v>0.19516044187269857</v>
      </c>
      <c r="H20" s="34">
        <v>-0.22911051212938005</v>
      </c>
      <c r="I20" s="32">
        <v>398</v>
      </c>
      <c r="J20" s="34">
        <v>-0.28140703517587939</v>
      </c>
    </row>
    <row r="21" spans="2:10" ht="14.4" customHeight="1" thickBot="1">
      <c r="B21" s="47"/>
      <c r="C21" s="26" t="s">
        <v>3</v>
      </c>
      <c r="D21" s="27">
        <v>246</v>
      </c>
      <c r="E21" s="28">
        <v>0.17360621030345802</v>
      </c>
      <c r="F21" s="27">
        <v>256</v>
      </c>
      <c r="G21" s="28">
        <v>0.13466596528143082</v>
      </c>
      <c r="H21" s="29">
        <v>-3.90625E-2</v>
      </c>
      <c r="I21" s="27">
        <v>295</v>
      </c>
      <c r="J21" s="29">
        <v>-0.16610169491525428</v>
      </c>
    </row>
    <row r="22" spans="2:10" ht="14.4" customHeight="1" thickBot="1">
      <c r="B22" s="47"/>
      <c r="C22" s="48" t="s">
        <v>12</v>
      </c>
      <c r="D22" s="32">
        <v>198</v>
      </c>
      <c r="E22" s="33">
        <v>0.13973182780522231</v>
      </c>
      <c r="F22" s="32">
        <v>387</v>
      </c>
      <c r="G22" s="33">
        <v>0.203577064702788</v>
      </c>
      <c r="H22" s="34">
        <v>-0.48837209302325579</v>
      </c>
      <c r="I22" s="32">
        <v>259</v>
      </c>
      <c r="J22" s="34">
        <v>-0.23552123552123549</v>
      </c>
    </row>
    <row r="23" spans="2:10" ht="14.4" customHeight="1" thickBot="1">
      <c r="B23" s="47"/>
      <c r="C23" s="49" t="s">
        <v>4</v>
      </c>
      <c r="D23" s="27">
        <v>149</v>
      </c>
      <c r="E23" s="28">
        <v>0.10515172900494002</v>
      </c>
      <c r="F23" s="27">
        <v>318</v>
      </c>
      <c r="G23" s="28">
        <v>0.16728037874802734</v>
      </c>
      <c r="H23" s="29">
        <v>-0.53144654088050314</v>
      </c>
      <c r="I23" s="27">
        <v>411</v>
      </c>
      <c r="J23" s="29">
        <v>-0.63746958637469586</v>
      </c>
    </row>
    <row r="24" spans="2:10" ht="14.4" customHeight="1" thickBot="1">
      <c r="B24" s="47"/>
      <c r="C24" s="50" t="s">
        <v>14</v>
      </c>
      <c r="D24" s="32">
        <v>120</v>
      </c>
      <c r="E24" s="33">
        <v>8.4685956245589278E-2</v>
      </c>
      <c r="F24" s="32">
        <v>95</v>
      </c>
      <c r="G24" s="33">
        <v>4.9973698053655972E-2</v>
      </c>
      <c r="H24" s="34">
        <v>0.26315789473684204</v>
      </c>
      <c r="I24" s="32">
        <v>141</v>
      </c>
      <c r="J24" s="34">
        <v>-0.14893617021276595</v>
      </c>
    </row>
    <row r="25" spans="2:10" ht="14.4" customHeight="1" thickBot="1">
      <c r="B25" s="47"/>
      <c r="C25" s="26" t="s">
        <v>15</v>
      </c>
      <c r="D25" s="27">
        <v>76</v>
      </c>
      <c r="E25" s="28">
        <v>5.3634438955539876E-2</v>
      </c>
      <c r="F25" s="27">
        <v>50</v>
      </c>
      <c r="G25" s="28">
        <v>2.6301946344029457E-2</v>
      </c>
      <c r="H25" s="29">
        <v>0.52</v>
      </c>
      <c r="I25" s="27">
        <v>53</v>
      </c>
      <c r="J25" s="29">
        <v>0.4339622641509433</v>
      </c>
    </row>
    <row r="26" spans="2:10" ht="14.4" customHeight="1" thickBot="1">
      <c r="B26" s="47"/>
      <c r="C26" s="50" t="s">
        <v>66</v>
      </c>
      <c r="D26" s="32">
        <v>28</v>
      </c>
      <c r="E26" s="33">
        <v>1.9760056457304165E-2</v>
      </c>
      <c r="F26" s="32">
        <v>42</v>
      </c>
      <c r="G26" s="33">
        <v>2.2093634928984744E-2</v>
      </c>
      <c r="H26" s="34">
        <v>-0.33333333333333337</v>
      </c>
      <c r="I26" s="32">
        <v>24</v>
      </c>
      <c r="J26" s="34">
        <v>0.16666666666666674</v>
      </c>
    </row>
    <row r="27" spans="2:10" ht="14.4" customHeight="1" thickBot="1">
      <c r="B27" s="51"/>
      <c r="C27" s="26" t="s">
        <v>38</v>
      </c>
      <c r="D27" s="27">
        <v>3</v>
      </c>
      <c r="E27" s="28">
        <v>2.1171489061397319E-3</v>
      </c>
      <c r="F27" s="27">
        <v>1</v>
      </c>
      <c r="G27" s="28">
        <v>5.2603892688058915E-4</v>
      </c>
      <c r="H27" s="29">
        <v>2</v>
      </c>
      <c r="I27" s="27">
        <v>0</v>
      </c>
      <c r="J27" s="29"/>
    </row>
    <row r="28" spans="2:10" ht="14.4" customHeight="1" thickBot="1">
      <c r="B28" s="52" t="s">
        <v>6</v>
      </c>
      <c r="C28" s="52" t="s">
        <v>39</v>
      </c>
      <c r="D28" s="35">
        <v>1417</v>
      </c>
      <c r="E28" s="36">
        <v>1.0000000000000002</v>
      </c>
      <c r="F28" s="35">
        <v>1901</v>
      </c>
      <c r="G28" s="36">
        <v>1</v>
      </c>
      <c r="H28" s="37">
        <v>-0.25460284061020511</v>
      </c>
      <c r="I28" s="35">
        <v>1844</v>
      </c>
      <c r="J28" s="36">
        <v>-0.23156182212581344</v>
      </c>
    </row>
    <row r="29" spans="2:10" ht="14.4" customHeight="1" thickBot="1">
      <c r="B29" s="52" t="s">
        <v>55</v>
      </c>
      <c r="C29" s="52" t="s">
        <v>39</v>
      </c>
      <c r="D29" s="35">
        <v>0</v>
      </c>
      <c r="E29" s="36">
        <v>0</v>
      </c>
      <c r="F29" s="35">
        <v>2</v>
      </c>
      <c r="G29" s="36">
        <v>1</v>
      </c>
      <c r="H29" s="37">
        <v>-1</v>
      </c>
      <c r="I29" s="35">
        <v>8</v>
      </c>
      <c r="J29" s="36">
        <v>-1</v>
      </c>
    </row>
    <row r="30" spans="2:10" ht="14.4" customHeight="1" thickBot="1">
      <c r="B30" s="69"/>
      <c r="C30" s="70" t="s">
        <v>39</v>
      </c>
      <c r="D30" s="39">
        <v>1578</v>
      </c>
      <c r="E30" s="40">
        <v>1</v>
      </c>
      <c r="F30" s="39">
        <v>2141</v>
      </c>
      <c r="G30" s="40">
        <v>1</v>
      </c>
      <c r="H30" s="41">
        <v>-0.26296123306865948</v>
      </c>
      <c r="I30" s="39">
        <v>2301</v>
      </c>
      <c r="J30" s="41">
        <v>-0.31421121251629724</v>
      </c>
    </row>
    <row r="31" spans="2:10" ht="14.4" customHeight="1">
      <c r="B31" s="43" t="s">
        <v>68</v>
      </c>
      <c r="C31" s="53"/>
      <c r="D31" s="43"/>
      <c r="E31" s="43"/>
      <c r="F31" s="43"/>
      <c r="G31" s="43"/>
    </row>
    <row r="32" spans="2:10">
      <c r="B32" s="44" t="s">
        <v>69</v>
      </c>
      <c r="C32" s="43"/>
      <c r="D32" s="43"/>
      <c r="E32" s="43"/>
      <c r="F32" s="43"/>
      <c r="G32" s="43"/>
    </row>
    <row r="34" spans="2:10">
      <c r="B34" s="77" t="s">
        <v>44</v>
      </c>
      <c r="C34" s="77"/>
      <c r="D34" s="77"/>
      <c r="E34" s="77"/>
      <c r="F34" s="77"/>
      <c r="G34" s="77"/>
      <c r="H34" s="77"/>
      <c r="I34" s="77"/>
      <c r="J34" s="77"/>
    </row>
    <row r="35" spans="2:10" ht="14.4" thickBot="1">
      <c r="B35" s="78" t="s">
        <v>45</v>
      </c>
      <c r="C35" s="78"/>
      <c r="D35" s="78"/>
      <c r="E35" s="78"/>
      <c r="F35" s="78"/>
      <c r="G35" s="78"/>
      <c r="H35" s="78"/>
      <c r="I35" s="78"/>
      <c r="J35" s="78"/>
    </row>
    <row r="36" spans="2:10" ht="14.4" customHeight="1">
      <c r="B36" s="90" t="s">
        <v>30</v>
      </c>
      <c r="C36" s="92" t="s">
        <v>1</v>
      </c>
      <c r="D36" s="94" t="s">
        <v>78</v>
      </c>
      <c r="E36" s="94"/>
      <c r="F36" s="94"/>
      <c r="G36" s="94"/>
      <c r="H36" s="95"/>
      <c r="I36" s="100" t="s">
        <v>76</v>
      </c>
      <c r="J36" s="95"/>
    </row>
    <row r="37" spans="2:10" ht="14.4" customHeight="1" thickBot="1">
      <c r="B37" s="91"/>
      <c r="C37" s="93"/>
      <c r="D37" s="79" t="s">
        <v>79</v>
      </c>
      <c r="E37" s="79"/>
      <c r="F37" s="79"/>
      <c r="G37" s="79"/>
      <c r="H37" s="80"/>
      <c r="I37" s="81" t="s">
        <v>77</v>
      </c>
      <c r="J37" s="80"/>
    </row>
    <row r="38" spans="2:10" ht="14.4" customHeight="1">
      <c r="B38" s="91"/>
      <c r="C38" s="93"/>
      <c r="D38" s="86">
        <v>2025</v>
      </c>
      <c r="E38" s="87"/>
      <c r="F38" s="86">
        <v>2024</v>
      </c>
      <c r="G38" s="87"/>
      <c r="H38" s="96" t="s">
        <v>31</v>
      </c>
      <c r="I38" s="98">
        <v>2024</v>
      </c>
      <c r="J38" s="98" t="s">
        <v>80</v>
      </c>
    </row>
    <row r="39" spans="2:10" ht="18.75" customHeight="1" thickBot="1">
      <c r="B39" s="73" t="s">
        <v>30</v>
      </c>
      <c r="C39" s="75" t="s">
        <v>33</v>
      </c>
      <c r="D39" s="88"/>
      <c r="E39" s="89"/>
      <c r="F39" s="88"/>
      <c r="G39" s="89"/>
      <c r="H39" s="97"/>
      <c r="I39" s="99"/>
      <c r="J39" s="99"/>
    </row>
    <row r="40" spans="2:10" ht="14.4" customHeight="1">
      <c r="B40" s="73"/>
      <c r="C40" s="75"/>
      <c r="D40" s="19" t="s">
        <v>34</v>
      </c>
      <c r="E40" s="20" t="s">
        <v>2</v>
      </c>
      <c r="F40" s="19" t="s">
        <v>34</v>
      </c>
      <c r="G40" s="20" t="s">
        <v>2</v>
      </c>
      <c r="H40" s="82" t="s">
        <v>35</v>
      </c>
      <c r="I40" s="21" t="s">
        <v>34</v>
      </c>
      <c r="J40" s="84" t="s">
        <v>81</v>
      </c>
    </row>
    <row r="41" spans="2:10" ht="27" thickBot="1">
      <c r="B41" s="74"/>
      <c r="C41" s="76"/>
      <c r="D41" s="22" t="s">
        <v>36</v>
      </c>
      <c r="E41" s="23" t="s">
        <v>37</v>
      </c>
      <c r="F41" s="22" t="s">
        <v>36</v>
      </c>
      <c r="G41" s="23" t="s">
        <v>37</v>
      </c>
      <c r="H41" s="83"/>
      <c r="I41" s="24" t="s">
        <v>36</v>
      </c>
      <c r="J41" s="85"/>
    </row>
    <row r="42" spans="2:10" ht="14.4" thickBot="1">
      <c r="B42" s="46"/>
      <c r="C42" s="26" t="s">
        <v>15</v>
      </c>
      <c r="D42" s="27"/>
      <c r="E42" s="28"/>
      <c r="F42" s="27"/>
      <c r="G42" s="28"/>
      <c r="H42" s="29"/>
      <c r="I42" s="27">
        <v>1</v>
      </c>
      <c r="J42" s="29"/>
    </row>
    <row r="43" spans="2:10" ht="14.4" thickBot="1">
      <c r="B43" s="52" t="s">
        <v>5</v>
      </c>
      <c r="C43" s="52" t="s">
        <v>39</v>
      </c>
      <c r="D43" s="35">
        <v>0</v>
      </c>
      <c r="E43" s="36">
        <v>0</v>
      </c>
      <c r="F43" s="35">
        <v>0</v>
      </c>
      <c r="G43" s="36">
        <v>0</v>
      </c>
      <c r="H43" s="37"/>
      <c r="I43" s="35">
        <v>1</v>
      </c>
      <c r="J43" s="36">
        <v>0</v>
      </c>
    </row>
    <row r="44" spans="2:10" ht="14.4" thickBot="1">
      <c r="B44" s="46"/>
      <c r="C44" s="26" t="s">
        <v>11</v>
      </c>
      <c r="D44" s="27">
        <v>244</v>
      </c>
      <c r="E44" s="28">
        <v>0.22530009233610343</v>
      </c>
      <c r="F44" s="27">
        <v>293</v>
      </c>
      <c r="G44" s="28">
        <v>0.19125326370757181</v>
      </c>
      <c r="H44" s="29">
        <v>-0.16723549488054612</v>
      </c>
      <c r="I44" s="27">
        <v>294</v>
      </c>
      <c r="J44" s="29">
        <v>-0.17006802721088432</v>
      </c>
    </row>
    <row r="45" spans="2:10" ht="14.4" thickBot="1">
      <c r="B45" s="47"/>
      <c r="C45" s="31" t="s">
        <v>13</v>
      </c>
      <c r="D45" s="32">
        <v>233</v>
      </c>
      <c r="E45" s="33">
        <v>0.21514312096029548</v>
      </c>
      <c r="F45" s="32">
        <v>314</v>
      </c>
      <c r="G45" s="33">
        <v>0.20496083550913838</v>
      </c>
      <c r="H45" s="34">
        <v>-0.2579617834394905</v>
      </c>
      <c r="I45" s="32">
        <v>143</v>
      </c>
      <c r="J45" s="34">
        <v>0.62937062937062938</v>
      </c>
    </row>
    <row r="46" spans="2:10" ht="14.4" thickBot="1">
      <c r="B46" s="47"/>
      <c r="C46" s="26" t="s">
        <v>3</v>
      </c>
      <c r="D46" s="27">
        <v>214</v>
      </c>
      <c r="E46" s="28">
        <v>0.19759926131117267</v>
      </c>
      <c r="F46" s="27">
        <v>230</v>
      </c>
      <c r="G46" s="28">
        <v>0.15013054830287206</v>
      </c>
      <c r="H46" s="29">
        <v>-6.956521739130439E-2</v>
      </c>
      <c r="I46" s="27">
        <v>221</v>
      </c>
      <c r="J46" s="29">
        <v>-3.1674208144796379E-2</v>
      </c>
    </row>
    <row r="47" spans="2:10" ht="14.4" thickBot="1">
      <c r="B47" s="47"/>
      <c r="C47" s="48" t="s">
        <v>12</v>
      </c>
      <c r="D47" s="32">
        <v>134</v>
      </c>
      <c r="E47" s="33">
        <v>0.12373037857802401</v>
      </c>
      <c r="F47" s="32">
        <v>311</v>
      </c>
      <c r="G47" s="33">
        <v>0.20300261096605743</v>
      </c>
      <c r="H47" s="34">
        <v>-0.56913183279742763</v>
      </c>
      <c r="I47" s="32">
        <v>188</v>
      </c>
      <c r="J47" s="34">
        <v>-0.28723404255319152</v>
      </c>
    </row>
    <row r="48" spans="2:10" ht="14.4" thickBot="1">
      <c r="B48" s="47"/>
      <c r="C48" s="49" t="s">
        <v>4</v>
      </c>
      <c r="D48" s="27">
        <v>94</v>
      </c>
      <c r="E48" s="28">
        <v>8.6795937211449681E-2</v>
      </c>
      <c r="F48" s="27">
        <v>238</v>
      </c>
      <c r="G48" s="28">
        <v>0.15535248041775457</v>
      </c>
      <c r="H48" s="29">
        <v>-0.60504201680672276</v>
      </c>
      <c r="I48" s="27">
        <v>270</v>
      </c>
      <c r="J48" s="29">
        <v>-0.6518518518518519</v>
      </c>
    </row>
    <row r="49" spans="2:10" ht="14.4" thickBot="1">
      <c r="B49" s="47"/>
      <c r="C49" s="50" t="s">
        <v>14</v>
      </c>
      <c r="D49" s="32">
        <v>90</v>
      </c>
      <c r="E49" s="33">
        <v>8.3102493074792241E-2</v>
      </c>
      <c r="F49" s="32">
        <v>67</v>
      </c>
      <c r="G49" s="33">
        <v>4.3733681462140996E-2</v>
      </c>
      <c r="H49" s="34">
        <v>0.34328358208955234</v>
      </c>
      <c r="I49" s="32">
        <v>97</v>
      </c>
      <c r="J49" s="34">
        <v>-7.2164948453608213E-2</v>
      </c>
    </row>
    <row r="50" spans="2:10" ht="14.4" thickBot="1">
      <c r="B50" s="47"/>
      <c r="C50" s="26" t="s">
        <v>15</v>
      </c>
      <c r="D50" s="27">
        <v>48</v>
      </c>
      <c r="E50" s="28">
        <v>4.4321329639889197E-2</v>
      </c>
      <c r="F50" s="27">
        <v>36</v>
      </c>
      <c r="G50" s="28">
        <v>2.3498694516971279E-2</v>
      </c>
      <c r="H50" s="29">
        <v>0.33333333333333326</v>
      </c>
      <c r="I50" s="27">
        <v>26</v>
      </c>
      <c r="J50" s="29">
        <v>0.84615384615384626</v>
      </c>
    </row>
    <row r="51" spans="2:10" ht="14.4" thickBot="1">
      <c r="B51" s="47"/>
      <c r="C51" s="50" t="s">
        <v>66</v>
      </c>
      <c r="D51" s="32">
        <v>26</v>
      </c>
      <c r="E51" s="33">
        <v>2.4007386888273315E-2</v>
      </c>
      <c r="F51" s="32">
        <v>42</v>
      </c>
      <c r="G51" s="33">
        <v>2.7415143603133161E-2</v>
      </c>
      <c r="H51" s="34">
        <v>-0.38095238095238093</v>
      </c>
      <c r="I51" s="32">
        <v>24</v>
      </c>
      <c r="J51" s="34">
        <v>8.3333333333333259E-2</v>
      </c>
    </row>
    <row r="52" spans="2:10" ht="14.4" thickBot="1">
      <c r="B52" s="51"/>
      <c r="C52" s="26" t="s">
        <v>38</v>
      </c>
      <c r="D52" s="27">
        <v>0</v>
      </c>
      <c r="E52" s="28">
        <v>0</v>
      </c>
      <c r="F52" s="27">
        <v>0</v>
      </c>
      <c r="G52" s="28">
        <v>0</v>
      </c>
      <c r="H52" s="29"/>
      <c r="I52" s="27">
        <v>0</v>
      </c>
      <c r="J52" s="29"/>
    </row>
    <row r="53" spans="2:10" ht="14.4" thickBot="1">
      <c r="B53" s="52" t="s">
        <v>6</v>
      </c>
      <c r="C53" s="52" t="s">
        <v>39</v>
      </c>
      <c r="D53" s="35">
        <v>1083</v>
      </c>
      <c r="E53" s="36">
        <v>1.0000000000000002</v>
      </c>
      <c r="F53" s="35">
        <v>1531</v>
      </c>
      <c r="G53" s="36">
        <v>0.99934725848563954</v>
      </c>
      <c r="H53" s="37">
        <v>-0.29261920313520573</v>
      </c>
      <c r="I53" s="35">
        <v>1263</v>
      </c>
      <c r="J53" s="36">
        <v>-0.14251781472684089</v>
      </c>
    </row>
    <row r="54" spans="2:10" ht="14.4" thickBot="1">
      <c r="B54" s="52" t="s">
        <v>55</v>
      </c>
      <c r="C54" s="52" t="s">
        <v>39</v>
      </c>
      <c r="D54" s="35">
        <v>0</v>
      </c>
      <c r="E54" s="36">
        <v>1</v>
      </c>
      <c r="F54" s="35">
        <v>1</v>
      </c>
      <c r="G54" s="36">
        <v>1</v>
      </c>
      <c r="H54" s="37">
        <v>-1</v>
      </c>
      <c r="I54" s="35">
        <v>5</v>
      </c>
      <c r="J54" s="36">
        <v>-1</v>
      </c>
    </row>
    <row r="55" spans="2:10" ht="14.4" thickBot="1">
      <c r="B55" s="69"/>
      <c r="C55" s="70" t="s">
        <v>39</v>
      </c>
      <c r="D55" s="39">
        <v>1083</v>
      </c>
      <c r="E55" s="40">
        <v>1</v>
      </c>
      <c r="F55" s="39">
        <v>1532</v>
      </c>
      <c r="G55" s="40">
        <v>1</v>
      </c>
      <c r="H55" s="41">
        <v>-0.29308093994778073</v>
      </c>
      <c r="I55" s="39">
        <v>1269</v>
      </c>
      <c r="J55" s="41">
        <v>-0.14657210401891252</v>
      </c>
    </row>
    <row r="56" spans="2:10">
      <c r="B56" s="54" t="s">
        <v>48</v>
      </c>
      <c r="C56" s="55"/>
      <c r="D56" s="55"/>
      <c r="E56" s="55"/>
      <c r="F56" s="55"/>
      <c r="G56" s="55"/>
      <c r="H56" s="55"/>
      <c r="I56" s="55"/>
      <c r="J56" s="55"/>
    </row>
    <row r="57" spans="2:10">
      <c r="B57" s="55"/>
      <c r="C57" s="55"/>
      <c r="D57" s="55"/>
      <c r="E57" s="55"/>
      <c r="F57" s="55"/>
      <c r="G57" s="55"/>
      <c r="H57" s="55"/>
      <c r="I57" s="55"/>
      <c r="J57" s="55"/>
    </row>
    <row r="58" spans="2:10">
      <c r="B58" s="77" t="s">
        <v>53</v>
      </c>
      <c r="C58" s="77"/>
      <c r="D58" s="77"/>
      <c r="E58" s="77"/>
      <c r="F58" s="77"/>
      <c r="G58" s="77"/>
      <c r="H58" s="77"/>
      <c r="I58" s="77"/>
      <c r="J58" s="77"/>
    </row>
    <row r="59" spans="2:10" ht="14.4" thickBot="1">
      <c r="B59" s="78" t="s">
        <v>54</v>
      </c>
      <c r="C59" s="78"/>
      <c r="D59" s="78"/>
      <c r="E59" s="78"/>
      <c r="F59" s="78"/>
      <c r="G59" s="78"/>
      <c r="H59" s="78"/>
      <c r="I59" s="78"/>
      <c r="J59" s="78"/>
    </row>
    <row r="60" spans="2:10">
      <c r="B60" s="90" t="s">
        <v>30</v>
      </c>
      <c r="C60" s="92" t="s">
        <v>1</v>
      </c>
      <c r="D60" s="94" t="s">
        <v>78</v>
      </c>
      <c r="E60" s="94"/>
      <c r="F60" s="94"/>
      <c r="G60" s="94"/>
      <c r="H60" s="95"/>
      <c r="I60" s="100" t="s">
        <v>76</v>
      </c>
      <c r="J60" s="95"/>
    </row>
    <row r="61" spans="2:10" ht="14.4" thickBot="1">
      <c r="B61" s="91"/>
      <c r="C61" s="93"/>
      <c r="D61" s="79" t="s">
        <v>79</v>
      </c>
      <c r="E61" s="79"/>
      <c r="F61" s="79"/>
      <c r="G61" s="79"/>
      <c r="H61" s="80"/>
      <c r="I61" s="81" t="s">
        <v>77</v>
      </c>
      <c r="J61" s="80"/>
    </row>
    <row r="62" spans="2:10" ht="15" customHeight="1">
      <c r="B62" s="91"/>
      <c r="C62" s="93"/>
      <c r="D62" s="86">
        <v>2025</v>
      </c>
      <c r="E62" s="87"/>
      <c r="F62" s="86">
        <v>2024</v>
      </c>
      <c r="G62" s="87"/>
      <c r="H62" s="96" t="s">
        <v>31</v>
      </c>
      <c r="I62" s="98">
        <v>2024</v>
      </c>
      <c r="J62" s="98" t="s">
        <v>80</v>
      </c>
    </row>
    <row r="63" spans="2:10" ht="14.4" customHeight="1" thickBot="1">
      <c r="B63" s="73" t="s">
        <v>30</v>
      </c>
      <c r="C63" s="75" t="s">
        <v>33</v>
      </c>
      <c r="D63" s="88"/>
      <c r="E63" s="89"/>
      <c r="F63" s="88"/>
      <c r="G63" s="89"/>
      <c r="H63" s="97"/>
      <c r="I63" s="99"/>
      <c r="J63" s="99"/>
    </row>
    <row r="64" spans="2:10" ht="15" customHeight="1">
      <c r="B64" s="73"/>
      <c r="C64" s="75"/>
      <c r="D64" s="19" t="s">
        <v>34</v>
      </c>
      <c r="E64" s="20" t="s">
        <v>2</v>
      </c>
      <c r="F64" s="19" t="s">
        <v>34</v>
      </c>
      <c r="G64" s="20" t="s">
        <v>2</v>
      </c>
      <c r="H64" s="82" t="s">
        <v>35</v>
      </c>
      <c r="I64" s="21" t="s">
        <v>34</v>
      </c>
      <c r="J64" s="84" t="s">
        <v>81</v>
      </c>
    </row>
    <row r="65" spans="2:10" ht="14.25" customHeight="1" thickBot="1">
      <c r="B65" s="74"/>
      <c r="C65" s="76"/>
      <c r="D65" s="22" t="s">
        <v>36</v>
      </c>
      <c r="E65" s="23" t="s">
        <v>37</v>
      </c>
      <c r="F65" s="22" t="s">
        <v>36</v>
      </c>
      <c r="G65" s="23" t="s">
        <v>37</v>
      </c>
      <c r="H65" s="83"/>
      <c r="I65" s="24" t="s">
        <v>36</v>
      </c>
      <c r="J65" s="85"/>
    </row>
    <row r="66" spans="2:10" ht="14.4" thickBot="1">
      <c r="B66" s="46"/>
      <c r="C66" s="26" t="s">
        <v>15</v>
      </c>
      <c r="D66" s="27">
        <v>61</v>
      </c>
      <c r="E66" s="28">
        <v>0.37888198757763975</v>
      </c>
      <c r="F66" s="27">
        <v>147</v>
      </c>
      <c r="G66" s="28">
        <v>0.61764705882352944</v>
      </c>
      <c r="H66" s="29">
        <v>-0.58503401360544216</v>
      </c>
      <c r="I66" s="27">
        <v>268</v>
      </c>
      <c r="J66" s="29">
        <v>-0.77238805970149249</v>
      </c>
    </row>
    <row r="67" spans="2:10" ht="14.4" thickBot="1">
      <c r="B67" s="47"/>
      <c r="C67" s="31" t="s">
        <v>4</v>
      </c>
      <c r="D67" s="32">
        <v>31</v>
      </c>
      <c r="E67" s="33">
        <v>0.19254658385093168</v>
      </c>
      <c r="F67" s="32">
        <v>13</v>
      </c>
      <c r="G67" s="33">
        <v>5.4621848739495799E-2</v>
      </c>
      <c r="H67" s="34">
        <v>1.3846153846153846</v>
      </c>
      <c r="I67" s="32">
        <v>45</v>
      </c>
      <c r="J67" s="34">
        <v>-0.31111111111111112</v>
      </c>
    </row>
    <row r="68" spans="2:10" ht="14.4" thickBot="1">
      <c r="B68" s="47"/>
      <c r="C68" s="26" t="s">
        <v>12</v>
      </c>
      <c r="D68" s="27">
        <v>20</v>
      </c>
      <c r="E68" s="28">
        <v>0.12422360248447205</v>
      </c>
      <c r="F68" s="27">
        <v>32</v>
      </c>
      <c r="G68" s="28">
        <v>0.13445378151260504</v>
      </c>
      <c r="H68" s="29">
        <v>-0.375</v>
      </c>
      <c r="I68" s="27"/>
      <c r="J68" s="29"/>
    </row>
    <row r="69" spans="2:10" ht="14.4" customHeight="1" thickBot="1">
      <c r="B69" s="47"/>
      <c r="C69" s="48" t="s">
        <v>3</v>
      </c>
      <c r="D69" s="32">
        <v>12</v>
      </c>
      <c r="E69" s="33">
        <v>7.4534161490683232E-2</v>
      </c>
      <c r="F69" s="32">
        <v>3</v>
      </c>
      <c r="G69" s="33">
        <v>1.2605042016806723E-2</v>
      </c>
      <c r="H69" s="34">
        <v>3</v>
      </c>
      <c r="I69" s="32"/>
      <c r="J69" s="34"/>
    </row>
    <row r="70" spans="2:10" ht="14.4" customHeight="1" thickBot="1">
      <c r="B70" s="47"/>
      <c r="C70" s="49" t="s">
        <v>46</v>
      </c>
      <c r="D70" s="27">
        <v>11</v>
      </c>
      <c r="E70" s="28">
        <v>6.8322981366459631E-2</v>
      </c>
      <c r="F70" s="27">
        <v>16</v>
      </c>
      <c r="G70" s="28">
        <v>6.7226890756302518E-2</v>
      </c>
      <c r="H70" s="29">
        <v>-0.3125</v>
      </c>
      <c r="I70" s="27">
        <v>14</v>
      </c>
      <c r="J70" s="29">
        <v>-0.2142857142857143</v>
      </c>
    </row>
    <row r="71" spans="2:10" ht="14.4" customHeight="1" thickBot="1">
      <c r="B71" s="47"/>
      <c r="C71" s="50" t="s">
        <v>14</v>
      </c>
      <c r="D71" s="32">
        <v>7</v>
      </c>
      <c r="E71" s="33">
        <v>4.3478260869565216E-2</v>
      </c>
      <c r="F71" s="32">
        <v>10</v>
      </c>
      <c r="G71" s="33">
        <v>4.2016806722689079E-2</v>
      </c>
      <c r="H71" s="34">
        <v>-0.30000000000000004</v>
      </c>
      <c r="I71" s="32">
        <v>29</v>
      </c>
      <c r="J71" s="34">
        <v>-0.75862068965517238</v>
      </c>
    </row>
    <row r="72" spans="2:10" ht="14.4" customHeight="1" thickBot="1">
      <c r="B72" s="47"/>
      <c r="C72" s="26" t="s">
        <v>74</v>
      </c>
      <c r="D72" s="27">
        <v>4</v>
      </c>
      <c r="E72" s="28">
        <v>2.4844720496894408E-2</v>
      </c>
      <c r="F72" s="27">
        <v>3</v>
      </c>
      <c r="G72" s="28">
        <v>1.2605042016806723E-2</v>
      </c>
      <c r="H72" s="29">
        <v>0.33333333333333326</v>
      </c>
      <c r="I72" s="27">
        <v>2</v>
      </c>
      <c r="J72" s="29">
        <v>1</v>
      </c>
    </row>
    <row r="73" spans="2:10" ht="14.4" thickBot="1">
      <c r="B73" s="47"/>
      <c r="C73" s="50" t="s">
        <v>38</v>
      </c>
      <c r="D73" s="32">
        <v>15</v>
      </c>
      <c r="E73" s="33">
        <v>9.3167701863354019E-2</v>
      </c>
      <c r="F73" s="32">
        <v>14</v>
      </c>
      <c r="G73" s="33">
        <v>5.8823529411764705E-2</v>
      </c>
      <c r="H73" s="34">
        <v>7.1428571428571397E-2</v>
      </c>
      <c r="I73" s="32">
        <v>34</v>
      </c>
      <c r="J73" s="34">
        <v>-0.55882352941176472</v>
      </c>
    </row>
    <row r="74" spans="2:10" ht="15" customHeight="1" thickBot="1">
      <c r="B74" s="52" t="s">
        <v>5</v>
      </c>
      <c r="C74" s="52" t="s">
        <v>39</v>
      </c>
      <c r="D74" s="35">
        <v>161</v>
      </c>
      <c r="E74" s="36">
        <v>1.0000000000000002</v>
      </c>
      <c r="F74" s="35">
        <v>238</v>
      </c>
      <c r="G74" s="36">
        <v>0.99999999999999967</v>
      </c>
      <c r="H74" s="37">
        <v>-0.32352941176470584</v>
      </c>
      <c r="I74" s="35">
        <v>392</v>
      </c>
      <c r="J74" s="36">
        <v>-3.5849770033249184</v>
      </c>
    </row>
    <row r="75" spans="2:10" ht="14.4" thickBot="1">
      <c r="B75" s="46"/>
      <c r="C75" s="26" t="s">
        <v>13</v>
      </c>
      <c r="D75" s="27">
        <v>78</v>
      </c>
      <c r="E75" s="28">
        <v>0.23353293413173654</v>
      </c>
      <c r="F75" s="27">
        <v>67</v>
      </c>
      <c r="G75" s="28">
        <v>0.18108108108108109</v>
      </c>
      <c r="H75" s="29">
        <v>0.16417910447761197</v>
      </c>
      <c r="I75" s="27">
        <v>120</v>
      </c>
      <c r="J75" s="29">
        <v>-0.35</v>
      </c>
    </row>
    <row r="76" spans="2:10" ht="15" customHeight="1" thickBot="1">
      <c r="B76" s="47"/>
      <c r="C76" s="31" t="s">
        <v>12</v>
      </c>
      <c r="D76" s="32">
        <v>64</v>
      </c>
      <c r="E76" s="33">
        <v>0.19161676646706588</v>
      </c>
      <c r="F76" s="32">
        <v>76</v>
      </c>
      <c r="G76" s="33">
        <v>0.20540540540540542</v>
      </c>
      <c r="H76" s="34">
        <v>-0.15789473684210531</v>
      </c>
      <c r="I76" s="32">
        <v>71</v>
      </c>
      <c r="J76" s="34">
        <v>-9.8591549295774628E-2</v>
      </c>
    </row>
    <row r="77" spans="2:10" ht="14.4" thickBot="1">
      <c r="B77" s="47"/>
      <c r="C77" s="26" t="s">
        <v>4</v>
      </c>
      <c r="D77" s="27">
        <v>55</v>
      </c>
      <c r="E77" s="28">
        <v>0.16467065868263472</v>
      </c>
      <c r="F77" s="27">
        <v>80</v>
      </c>
      <c r="G77" s="28">
        <v>0.21621621621621623</v>
      </c>
      <c r="H77" s="29">
        <v>-0.3125</v>
      </c>
      <c r="I77" s="27">
        <v>141</v>
      </c>
      <c r="J77" s="29">
        <v>-0.60992907801418439</v>
      </c>
    </row>
    <row r="78" spans="2:10" ht="15" customHeight="1" thickBot="1">
      <c r="B78" s="47"/>
      <c r="C78" s="48" t="s">
        <v>11</v>
      </c>
      <c r="D78" s="32">
        <v>42</v>
      </c>
      <c r="E78" s="33">
        <v>0.12574850299401197</v>
      </c>
      <c r="F78" s="32">
        <v>78</v>
      </c>
      <c r="G78" s="33">
        <v>0.21081081081081082</v>
      </c>
      <c r="H78" s="34">
        <v>-0.46153846153846156</v>
      </c>
      <c r="I78" s="32">
        <v>104</v>
      </c>
      <c r="J78" s="34">
        <v>-0.59615384615384615</v>
      </c>
    </row>
    <row r="79" spans="2:10" ht="14.4" thickBot="1">
      <c r="B79" s="47"/>
      <c r="C79" s="49" t="s">
        <v>3</v>
      </c>
      <c r="D79" s="27">
        <v>32</v>
      </c>
      <c r="E79" s="28">
        <v>9.580838323353294E-2</v>
      </c>
      <c r="F79" s="27">
        <v>26</v>
      </c>
      <c r="G79" s="28">
        <v>7.0270270270270274E-2</v>
      </c>
      <c r="H79" s="29">
        <v>0.23076923076923084</v>
      </c>
      <c r="I79" s="27">
        <v>74</v>
      </c>
      <c r="J79" s="29">
        <v>-0.56756756756756754</v>
      </c>
    </row>
    <row r="80" spans="2:10" ht="15" customHeight="1" thickBot="1">
      <c r="B80" s="47"/>
      <c r="C80" s="50" t="s">
        <v>14</v>
      </c>
      <c r="D80" s="32">
        <v>30</v>
      </c>
      <c r="E80" s="33">
        <v>8.9820359281437126E-2</v>
      </c>
      <c r="F80" s="32">
        <v>28</v>
      </c>
      <c r="G80" s="33">
        <v>7.567567567567568E-2</v>
      </c>
      <c r="H80" s="34">
        <v>7.1428571428571397E-2</v>
      </c>
      <c r="I80" s="32">
        <v>44</v>
      </c>
      <c r="J80" s="34">
        <v>-0.31818181818181823</v>
      </c>
    </row>
    <row r="81" spans="2:10" ht="15" customHeight="1" thickBot="1">
      <c r="B81" s="47"/>
      <c r="C81" s="26" t="s">
        <v>15</v>
      </c>
      <c r="D81" s="27">
        <v>28</v>
      </c>
      <c r="E81" s="28">
        <v>8.3832335329341312E-2</v>
      </c>
      <c r="F81" s="27">
        <v>14</v>
      </c>
      <c r="G81" s="28">
        <v>3.783783783783784E-2</v>
      </c>
      <c r="H81" s="29">
        <v>1</v>
      </c>
      <c r="I81" s="27">
        <v>27</v>
      </c>
      <c r="J81" s="29">
        <v>3.7037037037036979E-2</v>
      </c>
    </row>
    <row r="82" spans="2:10" ht="15" customHeight="1" thickBot="1">
      <c r="B82" s="47"/>
      <c r="C82" s="50" t="s">
        <v>38</v>
      </c>
      <c r="D82" s="32">
        <v>5</v>
      </c>
      <c r="E82" s="33">
        <v>1.4970059880239521E-2</v>
      </c>
      <c r="F82" s="32">
        <v>1</v>
      </c>
      <c r="G82" s="33">
        <v>2.7027027027027029E-3</v>
      </c>
      <c r="H82" s="34">
        <v>4</v>
      </c>
      <c r="I82" s="32">
        <v>0</v>
      </c>
      <c r="J82" s="34"/>
    </row>
    <row r="83" spans="2:10" ht="15" customHeight="1" thickBot="1">
      <c r="B83" s="52" t="s">
        <v>6</v>
      </c>
      <c r="C83" s="52" t="s">
        <v>39</v>
      </c>
      <c r="D83" s="35">
        <v>334</v>
      </c>
      <c r="E83" s="36">
        <v>1</v>
      </c>
      <c r="F83" s="35">
        <v>370</v>
      </c>
      <c r="G83" s="36">
        <v>1</v>
      </c>
      <c r="H83" s="37">
        <v>-9.7297297297297303E-2</v>
      </c>
      <c r="I83" s="35">
        <v>581</v>
      </c>
      <c r="J83" s="36">
        <v>-0.42512908777969016</v>
      </c>
    </row>
    <row r="84" spans="2:10" ht="14.4" thickBot="1">
      <c r="B84" s="52" t="s">
        <v>55</v>
      </c>
      <c r="C84" s="52" t="s">
        <v>39</v>
      </c>
      <c r="D84" s="35">
        <v>0</v>
      </c>
      <c r="E84" s="36">
        <v>1</v>
      </c>
      <c r="F84" s="35">
        <v>1</v>
      </c>
      <c r="G84" s="36">
        <v>1</v>
      </c>
      <c r="H84" s="37">
        <v>-1</v>
      </c>
      <c r="I84" s="35">
        <v>3</v>
      </c>
      <c r="J84" s="36">
        <v>-1</v>
      </c>
    </row>
    <row r="85" spans="2:10" ht="15" customHeight="1" thickBot="1">
      <c r="B85" s="69"/>
      <c r="C85" s="70" t="s">
        <v>39</v>
      </c>
      <c r="D85" s="39">
        <v>495</v>
      </c>
      <c r="E85" s="40">
        <v>1</v>
      </c>
      <c r="F85" s="39">
        <v>609</v>
      </c>
      <c r="G85" s="40">
        <v>1</v>
      </c>
      <c r="H85" s="41">
        <v>-0.18719211822660098</v>
      </c>
      <c r="I85" s="39">
        <v>1032</v>
      </c>
      <c r="J85" s="41">
        <v>-0.52034883720930236</v>
      </c>
    </row>
    <row r="86" spans="2:10">
      <c r="B86" s="54" t="s">
        <v>48</v>
      </c>
      <c r="C86" s="55"/>
      <c r="D86" s="55"/>
      <c r="E86" s="55"/>
      <c r="F86" s="55"/>
      <c r="G86" s="55"/>
      <c r="H86" s="55"/>
      <c r="I86" s="55"/>
      <c r="J86" s="55"/>
    </row>
  </sheetData>
  <mergeCells count="54">
    <mergeCell ref="B58:J58"/>
    <mergeCell ref="J64:J65"/>
    <mergeCell ref="F62:G63"/>
    <mergeCell ref="H62:H63"/>
    <mergeCell ref="I62:I63"/>
    <mergeCell ref="J62:J63"/>
    <mergeCell ref="I6:I7"/>
    <mergeCell ref="J6:J7"/>
    <mergeCell ref="D6:E7"/>
    <mergeCell ref="B55:C55"/>
    <mergeCell ref="B85:C85"/>
    <mergeCell ref="B63:B65"/>
    <mergeCell ref="C63:C65"/>
    <mergeCell ref="H64:H65"/>
    <mergeCell ref="D62:E63"/>
    <mergeCell ref="B59:J59"/>
    <mergeCell ref="B60:B62"/>
    <mergeCell ref="C60:C62"/>
    <mergeCell ref="D60:H60"/>
    <mergeCell ref="I60:J60"/>
    <mergeCell ref="D61:H61"/>
    <mergeCell ref="I61:J61"/>
    <mergeCell ref="I38:I39"/>
    <mergeCell ref="B2:J2"/>
    <mergeCell ref="B4:B6"/>
    <mergeCell ref="C4:C6"/>
    <mergeCell ref="B3:J3"/>
    <mergeCell ref="H6:H7"/>
    <mergeCell ref="D4:H4"/>
    <mergeCell ref="I4:J4"/>
    <mergeCell ref="B7:B9"/>
    <mergeCell ref="C7:C9"/>
    <mergeCell ref="H8:H9"/>
    <mergeCell ref="J8:J9"/>
    <mergeCell ref="D5:H5"/>
    <mergeCell ref="I5:J5"/>
    <mergeCell ref="F6:G7"/>
    <mergeCell ref="B30:C30"/>
    <mergeCell ref="J38:J39"/>
    <mergeCell ref="B34:J34"/>
    <mergeCell ref="B35:J35"/>
    <mergeCell ref="B36:B38"/>
    <mergeCell ref="C36:C38"/>
    <mergeCell ref="D36:H36"/>
    <mergeCell ref="I36:J36"/>
    <mergeCell ref="D37:H37"/>
    <mergeCell ref="I37:J37"/>
    <mergeCell ref="D38:E39"/>
    <mergeCell ref="F38:G39"/>
    <mergeCell ref="B39:B41"/>
    <mergeCell ref="C39:C41"/>
    <mergeCell ref="H40:H41"/>
    <mergeCell ref="J40:J41"/>
    <mergeCell ref="H38:H39"/>
  </mergeCells>
  <phoneticPr fontId="4" type="noConversion"/>
  <conditionalFormatting sqref="D10:J17">
    <cfRule type="cellIs" dxfId="46" priority="39" operator="equal">
      <formula>0</formula>
    </cfRule>
  </conditionalFormatting>
  <conditionalFormatting sqref="D19:J27">
    <cfRule type="cellIs" dxfId="45" priority="44" operator="equal">
      <formula>0</formula>
    </cfRule>
  </conditionalFormatting>
  <conditionalFormatting sqref="D42:J42">
    <cfRule type="cellIs" dxfId="44" priority="34" operator="equal">
      <formula>0</formula>
    </cfRule>
  </conditionalFormatting>
  <conditionalFormatting sqref="D44:J52">
    <cfRule type="cellIs" dxfId="43" priority="23" operator="equal">
      <formula>0</formula>
    </cfRule>
  </conditionalFormatting>
  <conditionalFormatting sqref="D66:J73">
    <cfRule type="cellIs" dxfId="42" priority="11" operator="equal">
      <formula>0</formula>
    </cfRule>
  </conditionalFormatting>
  <conditionalFormatting sqref="D75:J82">
    <cfRule type="cellIs" dxfId="41" priority="5" operator="equal">
      <formula>0</formula>
    </cfRule>
  </conditionalFormatting>
  <conditionalFormatting sqref="H42:H54">
    <cfRule type="cellIs" dxfId="40" priority="19" operator="lessThan">
      <formula>0</formula>
    </cfRule>
  </conditionalFormatting>
  <conditionalFormatting sqref="H66:H84">
    <cfRule type="cellIs" dxfId="39" priority="1" operator="lessThan">
      <formula>0</formula>
    </cfRule>
  </conditionalFormatting>
  <conditionalFormatting sqref="J10:J17 H10:H29">
    <cfRule type="cellIs" dxfId="38" priority="41" operator="lessThan">
      <formula>0</formula>
    </cfRule>
  </conditionalFormatting>
  <conditionalFormatting sqref="J19:J27">
    <cfRule type="cellIs" dxfId="37" priority="46" operator="lessThan">
      <formula>0</formula>
    </cfRule>
  </conditionalFormatting>
  <conditionalFormatting sqref="J42">
    <cfRule type="cellIs" dxfId="36" priority="36" operator="lessThan">
      <formula>0</formula>
    </cfRule>
  </conditionalFormatting>
  <conditionalFormatting sqref="J44:J52">
    <cfRule type="cellIs" dxfId="35" priority="25" operator="lessThan">
      <formula>0</formula>
    </cfRule>
  </conditionalFormatting>
  <conditionalFormatting sqref="J66:J73">
    <cfRule type="cellIs" dxfId="34" priority="13" operator="lessThan">
      <formula>0</formula>
    </cfRule>
  </conditionalFormatting>
  <conditionalFormatting sqref="J75:J82">
    <cfRule type="cellIs" dxfId="33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K78"/>
  <sheetViews>
    <sheetView showGridLines="0" zoomScale="90" zoomScaleNormal="90" workbookViewId="0">
      <selection activeCell="B1" sqref="B1"/>
    </sheetView>
  </sheetViews>
  <sheetFormatPr defaultColWidth="9.109375" defaultRowHeight="13.8"/>
  <cols>
    <col min="1" max="1" width="1.109375" style="2" customWidth="1"/>
    <col min="2" max="2" width="15.44140625" style="2" bestFit="1" customWidth="1"/>
    <col min="3" max="3" width="18.6640625" style="2" customWidth="1"/>
    <col min="4" max="9" width="9" style="2" customWidth="1"/>
    <col min="10" max="10" width="11.88671875" style="2" customWidth="1"/>
    <col min="11" max="16384" width="9.109375" style="2"/>
  </cols>
  <sheetData>
    <row r="1" spans="2:10">
      <c r="B1" s="2" t="s">
        <v>7</v>
      </c>
      <c r="E1" s="3"/>
      <c r="J1" s="4">
        <v>45694</v>
      </c>
    </row>
    <row r="2" spans="2:10">
      <c r="B2" s="77" t="s">
        <v>28</v>
      </c>
      <c r="C2" s="77"/>
      <c r="D2" s="77"/>
      <c r="E2" s="77"/>
      <c r="F2" s="77"/>
      <c r="G2" s="77"/>
      <c r="H2" s="77"/>
      <c r="I2" s="77"/>
      <c r="J2" s="77"/>
    </row>
    <row r="3" spans="2:10" ht="14.4" thickBot="1">
      <c r="B3" s="78" t="s">
        <v>29</v>
      </c>
      <c r="C3" s="78"/>
      <c r="D3" s="78"/>
      <c r="E3" s="78"/>
      <c r="F3" s="78"/>
      <c r="G3" s="78"/>
      <c r="H3" s="78"/>
      <c r="I3" s="78"/>
      <c r="J3" s="78"/>
    </row>
    <row r="4" spans="2:10" ht="14.4" customHeight="1">
      <c r="B4" s="90" t="s">
        <v>30</v>
      </c>
      <c r="C4" s="92" t="s">
        <v>1</v>
      </c>
      <c r="D4" s="94" t="s">
        <v>78</v>
      </c>
      <c r="E4" s="94"/>
      <c r="F4" s="94"/>
      <c r="G4" s="94"/>
      <c r="H4" s="95"/>
      <c r="I4" s="100" t="s">
        <v>76</v>
      </c>
      <c r="J4" s="95"/>
    </row>
    <row r="5" spans="2:10" ht="14.4" customHeight="1" thickBot="1">
      <c r="B5" s="91"/>
      <c r="C5" s="93"/>
      <c r="D5" s="79" t="s">
        <v>79</v>
      </c>
      <c r="E5" s="79"/>
      <c r="F5" s="79"/>
      <c r="G5" s="79"/>
      <c r="H5" s="80"/>
      <c r="I5" s="81" t="s">
        <v>77</v>
      </c>
      <c r="J5" s="80"/>
    </row>
    <row r="6" spans="2:10" ht="14.4" customHeight="1">
      <c r="B6" s="91"/>
      <c r="C6" s="93"/>
      <c r="D6" s="86">
        <v>2024</v>
      </c>
      <c r="E6" s="87"/>
      <c r="F6" s="86">
        <v>2023</v>
      </c>
      <c r="G6" s="87"/>
      <c r="H6" s="96" t="s">
        <v>31</v>
      </c>
      <c r="I6" s="98">
        <v>2023</v>
      </c>
      <c r="J6" s="98" t="s">
        <v>80</v>
      </c>
    </row>
    <row r="7" spans="2:10" ht="15" customHeight="1" thickBot="1">
      <c r="B7" s="73" t="s">
        <v>30</v>
      </c>
      <c r="C7" s="75" t="s">
        <v>33</v>
      </c>
      <c r="D7" s="88"/>
      <c r="E7" s="89"/>
      <c r="F7" s="88"/>
      <c r="G7" s="89"/>
      <c r="H7" s="97"/>
      <c r="I7" s="99"/>
      <c r="J7" s="99"/>
    </row>
    <row r="8" spans="2:10" ht="15" customHeight="1">
      <c r="B8" s="73"/>
      <c r="C8" s="75"/>
      <c r="D8" s="19" t="s">
        <v>34</v>
      </c>
      <c r="E8" s="20" t="s">
        <v>2</v>
      </c>
      <c r="F8" s="19" t="s">
        <v>34</v>
      </c>
      <c r="G8" s="20" t="s">
        <v>2</v>
      </c>
      <c r="H8" s="82" t="s">
        <v>35</v>
      </c>
      <c r="I8" s="21" t="s">
        <v>34</v>
      </c>
      <c r="J8" s="84" t="s">
        <v>81</v>
      </c>
    </row>
    <row r="9" spans="2:10" ht="15" customHeight="1" thickBot="1">
      <c r="B9" s="74"/>
      <c r="C9" s="76"/>
      <c r="D9" s="22" t="s">
        <v>36</v>
      </c>
      <c r="E9" s="23" t="s">
        <v>37</v>
      </c>
      <c r="F9" s="22" t="s">
        <v>36</v>
      </c>
      <c r="G9" s="23" t="s">
        <v>37</v>
      </c>
      <c r="H9" s="83"/>
      <c r="I9" s="24" t="s">
        <v>36</v>
      </c>
      <c r="J9" s="85"/>
    </row>
    <row r="10" spans="2:10" ht="14.4" thickBot="1">
      <c r="B10" s="46"/>
      <c r="C10" s="26" t="s">
        <v>12</v>
      </c>
      <c r="D10" s="27">
        <v>13</v>
      </c>
      <c r="E10" s="28">
        <v>0.33333333333333331</v>
      </c>
      <c r="F10" s="27">
        <v>16</v>
      </c>
      <c r="G10" s="28">
        <v>0.34042553191489361</v>
      </c>
      <c r="H10" s="29">
        <v>-0.1875</v>
      </c>
      <c r="I10" s="27">
        <v>28</v>
      </c>
      <c r="J10" s="29">
        <v>-0.5357142857142857</v>
      </c>
    </row>
    <row r="11" spans="2:10" ht="14.4" thickBot="1">
      <c r="B11" s="47"/>
      <c r="C11" s="31" t="s">
        <v>15</v>
      </c>
      <c r="D11" s="32">
        <v>6</v>
      </c>
      <c r="E11" s="33">
        <v>0.15384615384615385</v>
      </c>
      <c r="F11" s="32">
        <v>9</v>
      </c>
      <c r="G11" s="33">
        <v>0.19148936170212766</v>
      </c>
      <c r="H11" s="34">
        <v>-0.33333333333333337</v>
      </c>
      <c r="I11" s="32">
        <v>5</v>
      </c>
      <c r="J11" s="34">
        <v>0.19999999999999996</v>
      </c>
    </row>
    <row r="12" spans="2:10" ht="14.4" thickBot="1">
      <c r="B12" s="47"/>
      <c r="C12" s="26" t="s">
        <v>74</v>
      </c>
      <c r="D12" s="27">
        <v>4</v>
      </c>
      <c r="E12" s="28">
        <v>0.10256410256410256</v>
      </c>
      <c r="F12" s="27">
        <v>3</v>
      </c>
      <c r="G12" s="28">
        <v>6.3829787234042548E-2</v>
      </c>
      <c r="H12" s="29">
        <v>0.33333333333333326</v>
      </c>
      <c r="I12" s="27">
        <v>2</v>
      </c>
      <c r="J12" s="29">
        <v>1</v>
      </c>
    </row>
    <row r="13" spans="2:10" ht="14.4" thickBot="1">
      <c r="B13" s="47"/>
      <c r="C13" s="48" t="s">
        <v>91</v>
      </c>
      <c r="D13" s="32">
        <v>3</v>
      </c>
      <c r="E13" s="33">
        <v>7.6923076923076927E-2</v>
      </c>
      <c r="F13" s="32">
        <v>0</v>
      </c>
      <c r="G13" s="33">
        <v>0</v>
      </c>
      <c r="H13" s="34"/>
      <c r="I13" s="32">
        <v>0</v>
      </c>
      <c r="J13" s="34"/>
    </row>
    <row r="14" spans="2:10" ht="14.4" thickBot="1">
      <c r="B14" s="47"/>
      <c r="C14" s="49" t="s">
        <v>4</v>
      </c>
      <c r="D14" s="27">
        <v>2</v>
      </c>
      <c r="E14" s="28">
        <v>5.128205128205128E-2</v>
      </c>
      <c r="F14" s="27">
        <v>1</v>
      </c>
      <c r="G14" s="28">
        <v>2.1276595744680851E-2</v>
      </c>
      <c r="H14" s="29">
        <v>1</v>
      </c>
      <c r="I14" s="27">
        <v>4</v>
      </c>
      <c r="J14" s="29">
        <v>-0.5</v>
      </c>
    </row>
    <row r="15" spans="2:10" ht="14.4" thickBot="1">
      <c r="B15" s="47"/>
      <c r="C15" s="50" t="s">
        <v>46</v>
      </c>
      <c r="D15" s="32">
        <v>2</v>
      </c>
      <c r="E15" s="33">
        <v>5.128205128205128E-2</v>
      </c>
      <c r="F15" s="32">
        <v>0</v>
      </c>
      <c r="G15" s="33">
        <v>0</v>
      </c>
      <c r="H15" s="34"/>
      <c r="I15" s="32">
        <v>0</v>
      </c>
      <c r="J15" s="34"/>
    </row>
    <row r="16" spans="2:10" ht="14.4" thickBot="1">
      <c r="B16" s="47"/>
      <c r="C16" s="26" t="s">
        <v>92</v>
      </c>
      <c r="D16" s="27">
        <v>2</v>
      </c>
      <c r="E16" s="28">
        <v>5.128205128205128E-2</v>
      </c>
      <c r="F16" s="27">
        <v>0</v>
      </c>
      <c r="G16" s="28">
        <v>0</v>
      </c>
      <c r="H16" s="29"/>
      <c r="I16" s="27">
        <v>1</v>
      </c>
      <c r="J16" s="29">
        <v>1</v>
      </c>
    </row>
    <row r="17" spans="2:11" ht="14.4" thickBot="1">
      <c r="B17" s="47"/>
      <c r="C17" s="50" t="s">
        <v>38</v>
      </c>
      <c r="D17" s="32">
        <v>7</v>
      </c>
      <c r="E17" s="33">
        <v>0.17948717948717949</v>
      </c>
      <c r="F17" s="32">
        <v>18</v>
      </c>
      <c r="G17" s="33">
        <v>0.38297872340425532</v>
      </c>
      <c r="H17" s="34">
        <v>-0.61111111111111116</v>
      </c>
      <c r="I17" s="32">
        <v>38</v>
      </c>
      <c r="J17" s="34">
        <v>0.48717948717948717</v>
      </c>
    </row>
    <row r="18" spans="2:11" ht="14.4" thickBot="1">
      <c r="B18" s="52" t="s">
        <v>42</v>
      </c>
      <c r="C18" s="52" t="s">
        <v>39</v>
      </c>
      <c r="D18" s="35">
        <v>39</v>
      </c>
      <c r="E18" s="36">
        <v>1</v>
      </c>
      <c r="F18" s="35">
        <v>47</v>
      </c>
      <c r="G18" s="36">
        <v>1</v>
      </c>
      <c r="H18" s="37">
        <v>-0.17021276595744683</v>
      </c>
      <c r="I18" s="35">
        <v>78</v>
      </c>
      <c r="J18" s="36">
        <v>-0.5</v>
      </c>
    </row>
    <row r="19" spans="2:11" ht="14.4" thickBot="1">
      <c r="B19" s="46"/>
      <c r="C19" s="26" t="s">
        <v>13</v>
      </c>
      <c r="D19" s="27">
        <v>311</v>
      </c>
      <c r="E19" s="28">
        <v>0.20207927225471084</v>
      </c>
      <c r="F19" s="27">
        <v>381</v>
      </c>
      <c r="G19" s="28">
        <v>0.18212237093690248</v>
      </c>
      <c r="H19" s="29">
        <v>-0.18372703412073488</v>
      </c>
      <c r="I19" s="27">
        <v>263</v>
      </c>
      <c r="J19" s="29">
        <v>0.18250950570342206</v>
      </c>
    </row>
    <row r="20" spans="2:11" ht="14.4" thickBot="1">
      <c r="B20" s="47"/>
      <c r="C20" s="31" t="s">
        <v>11</v>
      </c>
      <c r="D20" s="32">
        <v>286</v>
      </c>
      <c r="E20" s="33">
        <v>0.18583495776478232</v>
      </c>
      <c r="F20" s="32">
        <v>373</v>
      </c>
      <c r="G20" s="33">
        <v>0.17829827915869981</v>
      </c>
      <c r="H20" s="34">
        <v>-0.23324396782841827</v>
      </c>
      <c r="I20" s="32">
        <v>403</v>
      </c>
      <c r="J20" s="34">
        <v>-0.29032258064516125</v>
      </c>
    </row>
    <row r="21" spans="2:11" ht="14.4" thickBot="1">
      <c r="B21" s="47"/>
      <c r="C21" s="26" t="s">
        <v>3</v>
      </c>
      <c r="D21" s="27">
        <v>258</v>
      </c>
      <c r="E21" s="28">
        <v>0.16764132553606237</v>
      </c>
      <c r="F21" s="27">
        <v>259</v>
      </c>
      <c r="G21" s="28">
        <v>0.12380497131931166</v>
      </c>
      <c r="H21" s="29">
        <v>-3.8610038610038533E-3</v>
      </c>
      <c r="I21" s="27">
        <v>307</v>
      </c>
      <c r="J21" s="29">
        <v>-0.1596091205211726</v>
      </c>
    </row>
    <row r="22" spans="2:11" ht="14.4" thickBot="1">
      <c r="B22" s="47"/>
      <c r="C22" s="48" t="s">
        <v>12</v>
      </c>
      <c r="D22" s="32">
        <v>205</v>
      </c>
      <c r="E22" s="33">
        <v>0.1332033788174139</v>
      </c>
      <c r="F22" s="32">
        <v>403</v>
      </c>
      <c r="G22" s="33">
        <v>0.19263862332695986</v>
      </c>
      <c r="H22" s="34">
        <v>-0.49131513647642677</v>
      </c>
      <c r="I22" s="32">
        <v>275</v>
      </c>
      <c r="J22" s="34">
        <v>-0.25454545454545452</v>
      </c>
    </row>
    <row r="23" spans="2:11" ht="14.4" thickBot="1">
      <c r="B23" s="47"/>
      <c r="C23" s="49" t="s">
        <v>4</v>
      </c>
      <c r="D23" s="27">
        <v>178</v>
      </c>
      <c r="E23" s="28">
        <v>0.11565951916829109</v>
      </c>
      <c r="F23" s="27">
        <v>330</v>
      </c>
      <c r="G23" s="28">
        <v>0.15774378585086041</v>
      </c>
      <c r="H23" s="29">
        <v>-0.46060606060606057</v>
      </c>
      <c r="I23" s="27">
        <v>452</v>
      </c>
      <c r="J23" s="29">
        <v>-0.60619469026548667</v>
      </c>
    </row>
    <row r="24" spans="2:11" ht="14.4" thickBot="1">
      <c r="B24" s="47"/>
      <c r="C24" s="50" t="s">
        <v>15</v>
      </c>
      <c r="D24" s="32">
        <v>131</v>
      </c>
      <c r="E24" s="33">
        <v>8.5120207927225466E-2</v>
      </c>
      <c r="F24" s="32">
        <v>188</v>
      </c>
      <c r="G24" s="33">
        <v>8.9866156787762913E-2</v>
      </c>
      <c r="H24" s="34">
        <v>-0.30319148936170215</v>
      </c>
      <c r="I24" s="32">
        <v>317</v>
      </c>
      <c r="J24" s="34">
        <v>-0.58675078864353314</v>
      </c>
    </row>
    <row r="25" spans="2:11" ht="14.4" thickBot="1">
      <c r="B25" s="47"/>
      <c r="C25" s="26" t="s">
        <v>14</v>
      </c>
      <c r="D25" s="27">
        <v>126</v>
      </c>
      <c r="E25" s="28">
        <v>8.1871345029239762E-2</v>
      </c>
      <c r="F25" s="27">
        <v>97</v>
      </c>
      <c r="G25" s="28">
        <v>4.6367112810707455E-2</v>
      </c>
      <c r="H25" s="29">
        <v>0.2989690721649485</v>
      </c>
      <c r="I25" s="27">
        <v>153</v>
      </c>
      <c r="J25" s="29">
        <v>-0.17647058823529416</v>
      </c>
    </row>
    <row r="26" spans="2:11" ht="14.4" thickBot="1">
      <c r="B26" s="47"/>
      <c r="C26" s="50" t="s">
        <v>66</v>
      </c>
      <c r="D26" s="32">
        <v>28</v>
      </c>
      <c r="E26" s="33">
        <v>1.8193632228719947E-2</v>
      </c>
      <c r="F26" s="32">
        <v>42</v>
      </c>
      <c r="G26" s="33">
        <v>2.0076481835564052E-2</v>
      </c>
      <c r="H26" s="34">
        <v>-0.33333333333333337</v>
      </c>
      <c r="I26" s="32">
        <v>24</v>
      </c>
      <c r="J26" s="34">
        <v>0.16666666666666674</v>
      </c>
    </row>
    <row r="27" spans="2:11" ht="14.4" thickBot="1">
      <c r="B27" s="51"/>
      <c r="C27" s="26" t="s">
        <v>38</v>
      </c>
      <c r="D27" s="27">
        <f>+D28-SUM(D19:D26)</f>
        <v>16</v>
      </c>
      <c r="E27" s="28">
        <f>+E28-SUM(E19:E26)</f>
        <v>1.0396361273554366E-2</v>
      </c>
      <c r="F27" s="27">
        <f>+F28-SUM(F19:F26)</f>
        <v>19</v>
      </c>
      <c r="G27" s="28">
        <f>+G28-SUM(G19:G26)</f>
        <v>9.0822179732313879E-3</v>
      </c>
      <c r="H27" s="29">
        <f>+D27/F27-1</f>
        <v>-0.15789473684210531</v>
      </c>
      <c r="I27" s="27">
        <f>+I28-SUM(I20:I26)</f>
        <v>284</v>
      </c>
      <c r="J27" s="29">
        <f>+D27/I27-1</f>
        <v>-0.94366197183098588</v>
      </c>
    </row>
    <row r="28" spans="2:11" ht="14.4" thickBot="1">
      <c r="B28" s="52" t="s">
        <v>43</v>
      </c>
      <c r="C28" s="52" t="s">
        <v>39</v>
      </c>
      <c r="D28" s="35">
        <v>1539</v>
      </c>
      <c r="E28" s="36">
        <v>1</v>
      </c>
      <c r="F28" s="35">
        <v>2092</v>
      </c>
      <c r="G28" s="36">
        <v>1</v>
      </c>
      <c r="H28" s="37">
        <v>-0.26434034416826002</v>
      </c>
      <c r="I28" s="35">
        <v>2215</v>
      </c>
      <c r="J28" s="36">
        <v>-0.30519187358916477</v>
      </c>
    </row>
    <row r="29" spans="2:11" ht="14.4" thickBot="1">
      <c r="B29" s="52" t="s">
        <v>55</v>
      </c>
      <c r="C29" s="52" t="s">
        <v>39</v>
      </c>
      <c r="D29" s="35">
        <v>0</v>
      </c>
      <c r="E29" s="36">
        <v>1</v>
      </c>
      <c r="F29" s="35">
        <v>2</v>
      </c>
      <c r="G29" s="36">
        <v>1</v>
      </c>
      <c r="H29" s="37">
        <v>-1</v>
      </c>
      <c r="I29" s="35">
        <v>8</v>
      </c>
      <c r="J29" s="36">
        <v>-1</v>
      </c>
      <c r="K29" s="55"/>
    </row>
    <row r="30" spans="2:11" ht="14.4" thickBot="1">
      <c r="B30" s="69"/>
      <c r="C30" s="70" t="s">
        <v>39</v>
      </c>
      <c r="D30" s="39">
        <v>1578</v>
      </c>
      <c r="E30" s="40">
        <v>1</v>
      </c>
      <c r="F30" s="39">
        <v>2141</v>
      </c>
      <c r="G30" s="40">
        <v>1</v>
      </c>
      <c r="H30" s="41">
        <v>-0.26296123306865948</v>
      </c>
      <c r="I30" s="39">
        <v>2301</v>
      </c>
      <c r="J30" s="41">
        <v>-0.31421121251629724</v>
      </c>
      <c r="K30" s="55"/>
    </row>
    <row r="31" spans="2:11" ht="14.4" customHeight="1">
      <c r="B31" s="60" t="s">
        <v>68</v>
      </c>
      <c r="C31" s="53"/>
      <c r="D31" s="43"/>
      <c r="E31" s="43"/>
      <c r="F31" s="43"/>
      <c r="G31" s="43"/>
    </row>
    <row r="32" spans="2:11">
      <c r="B32" s="45" t="s">
        <v>69</v>
      </c>
      <c r="C32" s="43"/>
      <c r="D32" s="43"/>
      <c r="E32" s="43"/>
      <c r="F32" s="43"/>
      <c r="G32" s="43"/>
    </row>
    <row r="33" spans="2:10" ht="14.25" customHeight="1">
      <c r="B33" s="55"/>
      <c r="C33" s="55"/>
      <c r="D33" s="55"/>
      <c r="E33" s="55"/>
      <c r="F33" s="55"/>
      <c r="G33" s="55"/>
      <c r="H33" s="55"/>
      <c r="I33" s="55"/>
      <c r="J33" s="55"/>
    </row>
    <row r="34" spans="2:10">
      <c r="B34" s="55"/>
      <c r="C34" s="55"/>
      <c r="D34" s="55"/>
      <c r="E34" s="55"/>
      <c r="F34" s="55"/>
      <c r="G34" s="55"/>
      <c r="H34" s="55"/>
      <c r="I34" s="55"/>
      <c r="J34" s="55"/>
    </row>
    <row r="35" spans="2:10">
      <c r="B35" s="77" t="s">
        <v>44</v>
      </c>
      <c r="C35" s="77"/>
      <c r="D35" s="77"/>
      <c r="E35" s="77"/>
      <c r="F35" s="77"/>
      <c r="G35" s="77"/>
      <c r="H35" s="77"/>
      <c r="I35" s="77"/>
      <c r="J35" s="77"/>
    </row>
    <row r="36" spans="2:10" ht="14.4" thickBot="1">
      <c r="B36" s="78" t="s">
        <v>45</v>
      </c>
      <c r="C36" s="78"/>
      <c r="D36" s="78"/>
      <c r="E36" s="78"/>
      <c r="F36" s="78"/>
      <c r="G36" s="78"/>
      <c r="H36" s="78"/>
      <c r="I36" s="78"/>
      <c r="J36" s="78"/>
    </row>
    <row r="37" spans="2:10" ht="14.4" customHeight="1">
      <c r="B37" s="90" t="s">
        <v>30</v>
      </c>
      <c r="C37" s="92" t="s">
        <v>1</v>
      </c>
      <c r="D37" s="94" t="s">
        <v>78</v>
      </c>
      <c r="E37" s="94"/>
      <c r="F37" s="94"/>
      <c r="G37" s="94"/>
      <c r="H37" s="95"/>
      <c r="I37" s="100" t="s">
        <v>76</v>
      </c>
      <c r="J37" s="95"/>
    </row>
    <row r="38" spans="2:10" ht="14.4" customHeight="1" thickBot="1">
      <c r="B38" s="91"/>
      <c r="C38" s="93"/>
      <c r="D38" s="79" t="s">
        <v>79</v>
      </c>
      <c r="E38" s="79"/>
      <c r="F38" s="79"/>
      <c r="G38" s="79"/>
      <c r="H38" s="80"/>
      <c r="I38" s="81" t="s">
        <v>77</v>
      </c>
      <c r="J38" s="80"/>
    </row>
    <row r="39" spans="2:10" ht="14.4" customHeight="1">
      <c r="B39" s="91"/>
      <c r="C39" s="93"/>
      <c r="D39" s="86">
        <v>2024</v>
      </c>
      <c r="E39" s="87"/>
      <c r="F39" s="86">
        <v>2023</v>
      </c>
      <c r="G39" s="87"/>
      <c r="H39" s="96" t="s">
        <v>31</v>
      </c>
      <c r="I39" s="98">
        <v>2023</v>
      </c>
      <c r="J39" s="98" t="s">
        <v>80</v>
      </c>
    </row>
    <row r="40" spans="2:10" ht="14.4" customHeight="1" thickBot="1">
      <c r="B40" s="73" t="s">
        <v>30</v>
      </c>
      <c r="C40" s="75" t="s">
        <v>33</v>
      </c>
      <c r="D40" s="88"/>
      <c r="E40" s="89"/>
      <c r="F40" s="88"/>
      <c r="G40" s="89"/>
      <c r="H40" s="97"/>
      <c r="I40" s="99"/>
      <c r="J40" s="99"/>
    </row>
    <row r="41" spans="2:10" ht="14.4" customHeight="1">
      <c r="B41" s="73"/>
      <c r="C41" s="75"/>
      <c r="D41" s="19" t="s">
        <v>34</v>
      </c>
      <c r="E41" s="20" t="s">
        <v>2</v>
      </c>
      <c r="F41" s="19" t="s">
        <v>34</v>
      </c>
      <c r="G41" s="20" t="s">
        <v>2</v>
      </c>
      <c r="H41" s="82" t="s">
        <v>35</v>
      </c>
      <c r="I41" s="21" t="s">
        <v>34</v>
      </c>
      <c r="J41" s="84" t="s">
        <v>81</v>
      </c>
    </row>
    <row r="42" spans="2:10" ht="14.4" customHeight="1" thickBot="1">
      <c r="B42" s="74"/>
      <c r="C42" s="76"/>
      <c r="D42" s="22" t="s">
        <v>36</v>
      </c>
      <c r="E42" s="23" t="s">
        <v>37</v>
      </c>
      <c r="F42" s="22" t="s">
        <v>36</v>
      </c>
      <c r="G42" s="23" t="s">
        <v>37</v>
      </c>
      <c r="H42" s="83"/>
      <c r="I42" s="24" t="s">
        <v>36</v>
      </c>
      <c r="J42" s="85"/>
    </row>
    <row r="43" spans="2:10" ht="14.4" hidden="1" customHeight="1" thickBot="1">
      <c r="B43" s="46"/>
      <c r="C43" s="26"/>
      <c r="D43" s="27"/>
      <c r="E43" s="28"/>
      <c r="F43" s="27"/>
      <c r="G43" s="28"/>
      <c r="H43" s="29"/>
      <c r="I43" s="27"/>
      <c r="J43" s="29"/>
    </row>
    <row r="44" spans="2:10" ht="14.4" thickBot="1">
      <c r="B44" s="52" t="s">
        <v>42</v>
      </c>
      <c r="C44" s="52" t="s">
        <v>39</v>
      </c>
      <c r="D44" s="35"/>
      <c r="E44" s="36"/>
      <c r="F44" s="35"/>
      <c r="G44" s="36"/>
      <c r="H44" s="37"/>
      <c r="I44" s="35"/>
      <c r="J44" s="36"/>
    </row>
    <row r="45" spans="2:10" ht="14.4" thickBot="1">
      <c r="B45" s="46"/>
      <c r="C45" s="26" t="s">
        <v>11</v>
      </c>
      <c r="D45" s="27">
        <v>244</v>
      </c>
      <c r="E45" s="28">
        <v>0.22530009233610343</v>
      </c>
      <c r="F45" s="27">
        <v>293</v>
      </c>
      <c r="G45" s="28">
        <v>0.19137818419333769</v>
      </c>
      <c r="H45" s="29">
        <v>-0.16723549488054612</v>
      </c>
      <c r="I45" s="27">
        <v>294</v>
      </c>
      <c r="J45" s="29">
        <v>-0.17006802721088432</v>
      </c>
    </row>
    <row r="46" spans="2:10" ht="14.4" thickBot="1">
      <c r="B46" s="47"/>
      <c r="C46" s="31" t="s">
        <v>13</v>
      </c>
      <c r="D46" s="32">
        <v>233</v>
      </c>
      <c r="E46" s="33">
        <v>0.21514312096029548</v>
      </c>
      <c r="F46" s="32">
        <v>314</v>
      </c>
      <c r="G46" s="33">
        <v>0.20509470934030047</v>
      </c>
      <c r="H46" s="34">
        <v>-0.2579617834394905</v>
      </c>
      <c r="I46" s="32">
        <v>143</v>
      </c>
      <c r="J46" s="34">
        <v>0.62937062937062938</v>
      </c>
    </row>
    <row r="47" spans="2:10" ht="15" customHeight="1" thickBot="1">
      <c r="B47" s="47"/>
      <c r="C47" s="26" t="s">
        <v>3</v>
      </c>
      <c r="D47" s="27">
        <v>214</v>
      </c>
      <c r="E47" s="28">
        <v>0.19759926131117267</v>
      </c>
      <c r="F47" s="27">
        <v>230</v>
      </c>
      <c r="G47" s="28">
        <v>0.15022860875244937</v>
      </c>
      <c r="H47" s="29">
        <v>-6.956521739130439E-2</v>
      </c>
      <c r="I47" s="27">
        <v>221</v>
      </c>
      <c r="J47" s="29">
        <v>-3.1674208144796379E-2</v>
      </c>
    </row>
    <row r="48" spans="2:10" ht="14.4" thickBot="1">
      <c r="B48" s="47"/>
      <c r="C48" s="48" t="s">
        <v>12</v>
      </c>
      <c r="D48" s="32">
        <v>134</v>
      </c>
      <c r="E48" s="33">
        <v>0.12373037857802401</v>
      </c>
      <c r="F48" s="32">
        <v>311</v>
      </c>
      <c r="G48" s="33">
        <v>0.20313520574787722</v>
      </c>
      <c r="H48" s="34">
        <v>-0.56913183279742763</v>
      </c>
      <c r="I48" s="32">
        <v>188</v>
      </c>
      <c r="J48" s="34">
        <v>-0.28723404255319152</v>
      </c>
    </row>
    <row r="49" spans="2:10" ht="15" customHeight="1" thickBot="1">
      <c r="B49" s="47"/>
      <c r="C49" s="49" t="s">
        <v>4</v>
      </c>
      <c r="D49" s="27">
        <v>94</v>
      </c>
      <c r="E49" s="28">
        <v>8.6795937211449681E-2</v>
      </c>
      <c r="F49" s="27">
        <v>238</v>
      </c>
      <c r="G49" s="28">
        <v>0.15545395166557804</v>
      </c>
      <c r="H49" s="29">
        <v>-0.60504201680672276</v>
      </c>
      <c r="I49" s="27">
        <v>270</v>
      </c>
      <c r="J49" s="29">
        <v>-0.6518518518518519</v>
      </c>
    </row>
    <row r="50" spans="2:10" ht="14.4" thickBot="1">
      <c r="B50" s="47"/>
      <c r="C50" s="50" t="s">
        <v>14</v>
      </c>
      <c r="D50" s="32">
        <v>90</v>
      </c>
      <c r="E50" s="33">
        <v>8.3102493074792241E-2</v>
      </c>
      <c r="F50" s="32">
        <v>67</v>
      </c>
      <c r="G50" s="33">
        <v>4.3762246897452645E-2</v>
      </c>
      <c r="H50" s="34">
        <v>0.34328358208955234</v>
      </c>
      <c r="I50" s="32">
        <v>97</v>
      </c>
      <c r="J50" s="34">
        <v>-7.2164948453608213E-2</v>
      </c>
    </row>
    <row r="51" spans="2:10" ht="14.4" thickBot="1">
      <c r="B51" s="47"/>
      <c r="C51" s="26" t="s">
        <v>15</v>
      </c>
      <c r="D51" s="27">
        <v>48</v>
      </c>
      <c r="E51" s="28">
        <v>4.4321329639889197E-2</v>
      </c>
      <c r="F51" s="27">
        <v>36</v>
      </c>
      <c r="G51" s="28">
        <v>2.3514043109079032E-2</v>
      </c>
      <c r="H51" s="29">
        <v>0.33333333333333326</v>
      </c>
      <c r="I51" s="27">
        <v>27</v>
      </c>
      <c r="J51" s="29">
        <v>0.77777777777777768</v>
      </c>
    </row>
    <row r="52" spans="2:10" ht="14.4" thickBot="1">
      <c r="B52" s="47"/>
      <c r="C52" s="50" t="s">
        <v>66</v>
      </c>
      <c r="D52" s="32">
        <v>26</v>
      </c>
      <c r="E52" s="33">
        <v>2.4007386888273315E-2</v>
      </c>
      <c r="F52" s="32">
        <v>42</v>
      </c>
      <c r="G52" s="33">
        <v>2.7433050293925537E-2</v>
      </c>
      <c r="H52" s="34">
        <v>-0.38095238095238093</v>
      </c>
      <c r="I52" s="32">
        <v>24</v>
      </c>
      <c r="J52" s="34">
        <v>8.3333333333333259E-2</v>
      </c>
    </row>
    <row r="53" spans="2:10" ht="14.4" thickBot="1">
      <c r="B53" s="51"/>
      <c r="C53" s="26" t="s">
        <v>38</v>
      </c>
      <c r="D53" s="27">
        <v>0</v>
      </c>
      <c r="E53" s="28">
        <v>0</v>
      </c>
      <c r="F53" s="27">
        <v>0</v>
      </c>
      <c r="G53" s="28">
        <v>0</v>
      </c>
      <c r="H53" s="29"/>
      <c r="I53" s="27">
        <v>0</v>
      </c>
      <c r="J53" s="29"/>
    </row>
    <row r="54" spans="2:10" ht="14.4" thickBot="1">
      <c r="B54" s="52" t="s">
        <v>43</v>
      </c>
      <c r="C54" s="52" t="s">
        <v>39</v>
      </c>
      <c r="D54" s="35">
        <v>1083</v>
      </c>
      <c r="E54" s="36">
        <v>1</v>
      </c>
      <c r="F54" s="35">
        <v>1531</v>
      </c>
      <c r="G54" s="36">
        <v>1</v>
      </c>
      <c r="H54" s="37">
        <v>-0.29261920313520573</v>
      </c>
      <c r="I54" s="35">
        <v>1264</v>
      </c>
      <c r="J54" s="36">
        <v>-0.14319620253164556</v>
      </c>
    </row>
    <row r="55" spans="2:10" ht="14.4" thickBot="1">
      <c r="B55" s="52" t="s">
        <v>55</v>
      </c>
      <c r="C55" s="52" t="s">
        <v>39</v>
      </c>
      <c r="D55" s="35">
        <v>0</v>
      </c>
      <c r="E55" s="36">
        <v>1</v>
      </c>
      <c r="F55" s="35">
        <v>1</v>
      </c>
      <c r="G55" s="36">
        <v>1</v>
      </c>
      <c r="H55" s="37">
        <v>-1</v>
      </c>
      <c r="I55" s="35">
        <v>5</v>
      </c>
      <c r="J55" s="36">
        <v>-1</v>
      </c>
    </row>
    <row r="56" spans="2:10" ht="14.4" thickBot="1">
      <c r="B56" s="69"/>
      <c r="C56" s="70" t="s">
        <v>39</v>
      </c>
      <c r="D56" s="39">
        <v>1083</v>
      </c>
      <c r="E56" s="40">
        <v>1</v>
      </c>
      <c r="F56" s="39">
        <v>1532</v>
      </c>
      <c r="G56" s="40">
        <v>1</v>
      </c>
      <c r="H56" s="41">
        <v>-0.29308093994778073</v>
      </c>
      <c r="I56" s="39">
        <v>1269</v>
      </c>
      <c r="J56" s="41">
        <v>-0.14657210401891252</v>
      </c>
    </row>
    <row r="57" spans="2:10">
      <c r="B57" s="60" t="s">
        <v>68</v>
      </c>
      <c r="C57" s="53"/>
      <c r="D57" s="43"/>
      <c r="E57" s="43"/>
      <c r="F57" s="43"/>
      <c r="G57" s="43"/>
      <c r="H57" s="56"/>
      <c r="I57" s="56"/>
      <c r="J57" s="56"/>
    </row>
    <row r="58" spans="2:10">
      <c r="B58" s="45" t="s">
        <v>69</v>
      </c>
      <c r="C58" s="43"/>
      <c r="D58" s="43"/>
      <c r="E58" s="43"/>
      <c r="F58" s="43"/>
      <c r="G58" s="43"/>
    </row>
    <row r="60" spans="2:10">
      <c r="B60" s="77" t="s">
        <v>53</v>
      </c>
      <c r="C60" s="77"/>
      <c r="D60" s="77"/>
      <c r="E60" s="77"/>
      <c r="F60" s="77"/>
      <c r="G60" s="77"/>
      <c r="H60" s="77"/>
      <c r="I60" s="77"/>
      <c r="J60" s="77"/>
    </row>
    <row r="61" spans="2:10" ht="14.4" thickBot="1">
      <c r="B61" s="78" t="s">
        <v>54</v>
      </c>
      <c r="C61" s="78"/>
      <c r="D61" s="78"/>
      <c r="E61" s="78"/>
      <c r="F61" s="78"/>
      <c r="G61" s="78"/>
      <c r="H61" s="78"/>
      <c r="I61" s="78"/>
      <c r="J61" s="78"/>
    </row>
    <row r="62" spans="2:10">
      <c r="B62" s="90" t="s">
        <v>30</v>
      </c>
      <c r="C62" s="92" t="s">
        <v>1</v>
      </c>
      <c r="D62" s="94" t="s">
        <v>78</v>
      </c>
      <c r="E62" s="94"/>
      <c r="F62" s="94"/>
      <c r="G62" s="94"/>
      <c r="H62" s="95"/>
      <c r="I62" s="100" t="s">
        <v>76</v>
      </c>
      <c r="J62" s="95"/>
    </row>
    <row r="63" spans="2:10" ht="14.4" thickBot="1">
      <c r="B63" s="91"/>
      <c r="C63" s="93"/>
      <c r="D63" s="79" t="s">
        <v>79</v>
      </c>
      <c r="E63" s="79"/>
      <c r="F63" s="79"/>
      <c r="G63" s="79"/>
      <c r="H63" s="80"/>
      <c r="I63" s="81" t="s">
        <v>77</v>
      </c>
      <c r="J63" s="80"/>
    </row>
    <row r="64" spans="2:10" ht="15" customHeight="1">
      <c r="B64" s="91"/>
      <c r="C64" s="93"/>
      <c r="D64" s="86">
        <v>2024</v>
      </c>
      <c r="E64" s="87"/>
      <c r="F64" s="86">
        <v>2023</v>
      </c>
      <c r="G64" s="87"/>
      <c r="H64" s="96" t="s">
        <v>31</v>
      </c>
      <c r="I64" s="98">
        <v>2023</v>
      </c>
      <c r="J64" s="98" t="s">
        <v>80</v>
      </c>
    </row>
    <row r="65" spans="2:10" ht="15" customHeight="1" thickBot="1">
      <c r="B65" s="73" t="s">
        <v>30</v>
      </c>
      <c r="C65" s="75" t="s">
        <v>33</v>
      </c>
      <c r="D65" s="88"/>
      <c r="E65" s="89"/>
      <c r="F65" s="88"/>
      <c r="G65" s="89"/>
      <c r="H65" s="97"/>
      <c r="I65" s="99"/>
      <c r="J65" s="99"/>
    </row>
    <row r="66" spans="2:10" ht="15" customHeight="1">
      <c r="B66" s="73"/>
      <c r="C66" s="75"/>
      <c r="D66" s="19" t="s">
        <v>34</v>
      </c>
      <c r="E66" s="20" t="s">
        <v>2</v>
      </c>
      <c r="F66" s="19" t="s">
        <v>34</v>
      </c>
      <c r="G66" s="20" t="s">
        <v>2</v>
      </c>
      <c r="H66" s="82" t="s">
        <v>35</v>
      </c>
      <c r="I66" s="21" t="s">
        <v>34</v>
      </c>
      <c r="J66" s="84" t="s">
        <v>81</v>
      </c>
    </row>
    <row r="67" spans="2:10" ht="27" thickBot="1">
      <c r="B67" s="74"/>
      <c r="C67" s="76"/>
      <c r="D67" s="22" t="s">
        <v>36</v>
      </c>
      <c r="E67" s="23" t="s">
        <v>37</v>
      </c>
      <c r="F67" s="22" t="s">
        <v>36</v>
      </c>
      <c r="G67" s="23" t="s">
        <v>37</v>
      </c>
      <c r="H67" s="83"/>
      <c r="I67" s="24" t="s">
        <v>36</v>
      </c>
      <c r="J67" s="85"/>
    </row>
    <row r="68" spans="2:10" ht="14.4" thickBot="1">
      <c r="B68" s="46"/>
      <c r="C68" s="26" t="s">
        <v>15</v>
      </c>
      <c r="D68" s="27">
        <v>89</v>
      </c>
      <c r="E68" s="28">
        <v>0.17979797979797979</v>
      </c>
      <c r="F68" s="27">
        <v>162</v>
      </c>
      <c r="G68" s="28">
        <v>0.26600985221674878</v>
      </c>
      <c r="H68" s="29">
        <v>-0.45061728395061729</v>
      </c>
      <c r="I68" s="27">
        <v>295</v>
      </c>
      <c r="J68" s="29">
        <v>-0.69830508474576269</v>
      </c>
    </row>
    <row r="69" spans="2:10" ht="14.4" thickBot="1">
      <c r="B69" s="47"/>
      <c r="C69" s="31" t="s">
        <v>4</v>
      </c>
      <c r="D69" s="32">
        <v>86</v>
      </c>
      <c r="E69" s="33">
        <v>0.17373737373737375</v>
      </c>
      <c r="F69" s="32">
        <v>93</v>
      </c>
      <c r="G69" s="33">
        <v>0.15270935960591134</v>
      </c>
      <c r="H69" s="34">
        <v>-7.5268817204301119E-2</v>
      </c>
      <c r="I69" s="32">
        <v>187</v>
      </c>
      <c r="J69" s="34">
        <v>-0.54010695187165769</v>
      </c>
    </row>
    <row r="70" spans="2:10" ht="14.4" thickBot="1">
      <c r="B70" s="47"/>
      <c r="C70" s="26" t="s">
        <v>12</v>
      </c>
      <c r="D70" s="27">
        <v>84</v>
      </c>
      <c r="E70" s="28">
        <v>0.16969696969696971</v>
      </c>
      <c r="F70" s="27">
        <v>108</v>
      </c>
      <c r="G70" s="28">
        <v>0.17733990147783252</v>
      </c>
      <c r="H70" s="29">
        <v>-0.22222222222222221</v>
      </c>
      <c r="I70" s="27">
        <v>115</v>
      </c>
      <c r="J70" s="29">
        <v>-0.26956521739130435</v>
      </c>
    </row>
    <row r="71" spans="2:10" ht="14.4" thickBot="1">
      <c r="B71" s="47"/>
      <c r="C71" s="48" t="s">
        <v>13</v>
      </c>
      <c r="D71" s="32">
        <v>78</v>
      </c>
      <c r="E71" s="33">
        <v>0.15757575757575756</v>
      </c>
      <c r="F71" s="32">
        <v>67</v>
      </c>
      <c r="G71" s="33">
        <v>0.11001642036124795</v>
      </c>
      <c r="H71" s="34">
        <v>0.16417910447761197</v>
      </c>
      <c r="I71" s="32">
        <v>120</v>
      </c>
      <c r="J71" s="34">
        <v>-0.35</v>
      </c>
    </row>
    <row r="72" spans="2:10" ht="14.4" thickBot="1">
      <c r="B72" s="47"/>
      <c r="C72" s="49" t="s">
        <v>3</v>
      </c>
      <c r="D72" s="27">
        <v>44</v>
      </c>
      <c r="E72" s="28">
        <v>8.8888888888888892E-2</v>
      </c>
      <c r="F72" s="27">
        <v>29</v>
      </c>
      <c r="G72" s="28">
        <v>4.7619047619047616E-2</v>
      </c>
      <c r="H72" s="29">
        <v>0.51724137931034475</v>
      </c>
      <c r="I72" s="27">
        <v>86</v>
      </c>
      <c r="J72" s="29">
        <v>-0.48837209302325579</v>
      </c>
    </row>
    <row r="73" spans="2:10" ht="14.4" thickBot="1">
      <c r="B73" s="47"/>
      <c r="C73" s="50" t="s">
        <v>11</v>
      </c>
      <c r="D73" s="32">
        <v>42</v>
      </c>
      <c r="E73" s="33">
        <v>8.4848484848484854E-2</v>
      </c>
      <c r="F73" s="32">
        <v>80</v>
      </c>
      <c r="G73" s="33">
        <v>0.13136288998357964</v>
      </c>
      <c r="H73" s="34">
        <v>-0.47499999999999998</v>
      </c>
      <c r="I73" s="32">
        <v>109</v>
      </c>
      <c r="J73" s="34">
        <v>-0.61467889908256879</v>
      </c>
    </row>
    <row r="74" spans="2:10" ht="14.4" thickBot="1">
      <c r="B74" s="47"/>
      <c r="C74" s="26" t="s">
        <v>14</v>
      </c>
      <c r="D74" s="27">
        <v>37</v>
      </c>
      <c r="E74" s="28">
        <v>7.4747474747474743E-2</v>
      </c>
      <c r="F74" s="27">
        <v>38</v>
      </c>
      <c r="G74" s="28">
        <v>6.2397372742200329E-2</v>
      </c>
      <c r="H74" s="29">
        <v>-2.6315789473684181E-2</v>
      </c>
      <c r="I74" s="27">
        <v>73</v>
      </c>
      <c r="J74" s="29">
        <v>-0.49315068493150682</v>
      </c>
    </row>
    <row r="75" spans="2:10" ht="14.4" thickBot="1">
      <c r="B75" s="47"/>
      <c r="C75" s="50" t="s">
        <v>38</v>
      </c>
      <c r="D75" s="32">
        <f>+D76-SUM(D68:D74)</f>
        <v>35</v>
      </c>
      <c r="E75" s="33">
        <f>+E76-SUM(E68:E74)</f>
        <v>7.0707070707070607E-2</v>
      </c>
      <c r="F75" s="32">
        <f>+F76-SUM(F68:F74)</f>
        <v>32</v>
      </c>
      <c r="G75" s="33">
        <f>+G76-SUM(G68:G74)</f>
        <v>5.254515599343168E-2</v>
      </c>
      <c r="H75" s="34">
        <f>+D75/F75-1</f>
        <v>9.375E-2</v>
      </c>
      <c r="I75" s="32">
        <f>+I76-SUM(I68:I74)</f>
        <v>47</v>
      </c>
      <c r="J75" s="34">
        <f>+D75/I75-1</f>
        <v>-0.25531914893617025</v>
      </c>
    </row>
    <row r="76" spans="2:10" ht="14.4" thickBot="1">
      <c r="B76" s="69"/>
      <c r="C76" s="70" t="s">
        <v>39</v>
      </c>
      <c r="D76" s="39">
        <v>495</v>
      </c>
      <c r="E76" s="40">
        <v>1</v>
      </c>
      <c r="F76" s="39">
        <v>609</v>
      </c>
      <c r="G76" s="40">
        <v>1</v>
      </c>
      <c r="H76" s="41">
        <v>-0.18719211822660098</v>
      </c>
      <c r="I76" s="39">
        <v>1032</v>
      </c>
      <c r="J76" s="41">
        <v>-0.52034883720930236</v>
      </c>
    </row>
    <row r="77" spans="2:10">
      <c r="B77" s="60" t="s">
        <v>48</v>
      </c>
      <c r="C77" s="55"/>
      <c r="D77" s="55"/>
      <c r="E77" s="55"/>
      <c r="F77" s="55"/>
      <c r="G77" s="55"/>
      <c r="H77" s="55"/>
      <c r="I77" s="55"/>
      <c r="J77" s="55"/>
    </row>
    <row r="78" spans="2:10">
      <c r="B78" s="44"/>
    </row>
  </sheetData>
  <mergeCells count="54">
    <mergeCell ref="B76:C76"/>
    <mergeCell ref="B2:J2"/>
    <mergeCell ref="B3:J3"/>
    <mergeCell ref="B4:B6"/>
    <mergeCell ref="C4:C6"/>
    <mergeCell ref="D4:H4"/>
    <mergeCell ref="I4:J4"/>
    <mergeCell ref="D5:H5"/>
    <mergeCell ref="I5:J5"/>
    <mergeCell ref="B7:B9"/>
    <mergeCell ref="C7:C9"/>
    <mergeCell ref="H8:H9"/>
    <mergeCell ref="J8:J9"/>
    <mergeCell ref="D6:E7"/>
    <mergeCell ref="F6:G7"/>
    <mergeCell ref="H6:H7"/>
    <mergeCell ref="I6:I7"/>
    <mergeCell ref="J6:J7"/>
    <mergeCell ref="B35:J35"/>
    <mergeCell ref="B30:C30"/>
    <mergeCell ref="D64:E65"/>
    <mergeCell ref="F64:G65"/>
    <mergeCell ref="H64:H65"/>
    <mergeCell ref="I64:I65"/>
    <mergeCell ref="B36:J36"/>
    <mergeCell ref="B37:B39"/>
    <mergeCell ref="C37:C39"/>
    <mergeCell ref="D38:H38"/>
    <mergeCell ref="I38:J38"/>
    <mergeCell ref="D39:E40"/>
    <mergeCell ref="F39:G40"/>
    <mergeCell ref="B56:C56"/>
    <mergeCell ref="J39:J40"/>
    <mergeCell ref="B60:J60"/>
    <mergeCell ref="B40:B42"/>
    <mergeCell ref="C40:C42"/>
    <mergeCell ref="H41:H42"/>
    <mergeCell ref="J41:J42"/>
    <mergeCell ref="J64:J65"/>
    <mergeCell ref="D37:H37"/>
    <mergeCell ref="I37:J37"/>
    <mergeCell ref="D62:H62"/>
    <mergeCell ref="I62:J62"/>
    <mergeCell ref="D63:H63"/>
    <mergeCell ref="I63:J63"/>
    <mergeCell ref="B61:J61"/>
    <mergeCell ref="B62:B64"/>
    <mergeCell ref="C62:C64"/>
    <mergeCell ref="B65:B67"/>
    <mergeCell ref="C65:C67"/>
    <mergeCell ref="H66:H67"/>
    <mergeCell ref="J66:J67"/>
    <mergeCell ref="H39:H40"/>
    <mergeCell ref="I39:I40"/>
  </mergeCells>
  <conditionalFormatting sqref="D10:J17">
    <cfRule type="cellIs" dxfId="32" priority="36" operator="equal">
      <formula>0</formula>
    </cfRule>
  </conditionalFormatting>
  <conditionalFormatting sqref="D19:J27">
    <cfRule type="cellIs" dxfId="31" priority="26" operator="equal">
      <formula>0</formula>
    </cfRule>
  </conditionalFormatting>
  <conditionalFormatting sqref="D43:J43">
    <cfRule type="cellIs" dxfId="30" priority="21" operator="equal">
      <formula>0</formula>
    </cfRule>
  </conditionalFormatting>
  <conditionalFormatting sqref="D45:J53">
    <cfRule type="cellIs" dxfId="29" priority="10" operator="equal">
      <formula>0</formula>
    </cfRule>
  </conditionalFormatting>
  <conditionalFormatting sqref="D68:J75">
    <cfRule type="cellIs" dxfId="28" priority="3" operator="equal">
      <formula>0</formula>
    </cfRule>
  </conditionalFormatting>
  <conditionalFormatting sqref="H10:H29 J19:J27">
    <cfRule type="cellIs" dxfId="27" priority="28" operator="lessThan">
      <formula>0</formula>
    </cfRule>
  </conditionalFormatting>
  <conditionalFormatting sqref="H43:H55">
    <cfRule type="cellIs" dxfId="26" priority="6" operator="lessThan">
      <formula>0</formula>
    </cfRule>
  </conditionalFormatting>
  <conditionalFormatting sqref="H68:H75 J68:J75">
    <cfRule type="cellIs" dxfId="25" priority="5" operator="lessThan">
      <formula>0</formula>
    </cfRule>
  </conditionalFormatting>
  <conditionalFormatting sqref="J10:J17">
    <cfRule type="cellIs" dxfId="24" priority="38" operator="lessThan">
      <formula>0</formula>
    </cfRule>
  </conditionalFormatting>
  <conditionalFormatting sqref="J43">
    <cfRule type="cellIs" dxfId="23" priority="23" operator="lessThan">
      <formula>0</formula>
    </cfRule>
  </conditionalFormatting>
  <conditionalFormatting sqref="J45:J53">
    <cfRule type="cellIs" dxfId="22" priority="1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J22"/>
  <sheetViews>
    <sheetView showGridLines="0" zoomScale="90" zoomScaleNormal="90" workbookViewId="0">
      <selection activeCell="B1" sqref="B1"/>
    </sheetView>
  </sheetViews>
  <sheetFormatPr defaultColWidth="9.109375" defaultRowHeight="13.8"/>
  <cols>
    <col min="1" max="1" width="1.109375" style="2" customWidth="1"/>
    <col min="2" max="2" width="9.109375" style="2" customWidth="1"/>
    <col min="3" max="3" width="18.44140625" style="2" customWidth="1"/>
    <col min="4" max="9" width="9" style="2" customWidth="1"/>
    <col min="10" max="10" width="11" style="2" customWidth="1"/>
    <col min="11" max="16384" width="9.109375" style="2"/>
  </cols>
  <sheetData>
    <row r="1" spans="2:10">
      <c r="B1" s="2" t="s">
        <v>7</v>
      </c>
      <c r="E1" s="3"/>
      <c r="J1" s="4">
        <v>45694</v>
      </c>
    </row>
    <row r="2" spans="2:10">
      <c r="B2" s="77" t="s">
        <v>41</v>
      </c>
      <c r="C2" s="77"/>
      <c r="D2" s="77"/>
      <c r="E2" s="77"/>
      <c r="F2" s="77"/>
      <c r="G2" s="77"/>
      <c r="H2" s="77"/>
      <c r="I2" s="77"/>
      <c r="J2" s="77"/>
    </row>
    <row r="3" spans="2:10" ht="14.4" thickBot="1">
      <c r="B3" s="78" t="s">
        <v>40</v>
      </c>
      <c r="C3" s="78"/>
      <c r="D3" s="78"/>
      <c r="E3" s="78"/>
      <c r="F3" s="78"/>
      <c r="G3" s="78"/>
      <c r="H3" s="78"/>
      <c r="I3" s="78"/>
      <c r="J3" s="78"/>
    </row>
    <row r="4" spans="2:10" ht="15" customHeight="1">
      <c r="B4" s="90" t="s">
        <v>0</v>
      </c>
      <c r="C4" s="92" t="s">
        <v>1</v>
      </c>
      <c r="D4" s="94" t="s">
        <v>78</v>
      </c>
      <c r="E4" s="94"/>
      <c r="F4" s="94"/>
      <c r="G4" s="94"/>
      <c r="H4" s="95"/>
      <c r="I4" s="100" t="s">
        <v>76</v>
      </c>
      <c r="J4" s="95"/>
    </row>
    <row r="5" spans="2:10" ht="14.4" thickBot="1">
      <c r="B5" s="91"/>
      <c r="C5" s="93"/>
      <c r="D5" s="79" t="s">
        <v>79</v>
      </c>
      <c r="E5" s="79"/>
      <c r="F5" s="79"/>
      <c r="G5" s="79"/>
      <c r="H5" s="80"/>
      <c r="I5" s="81" t="s">
        <v>77</v>
      </c>
      <c r="J5" s="80"/>
    </row>
    <row r="6" spans="2:10" ht="19.5" customHeight="1">
      <c r="B6" s="91"/>
      <c r="C6" s="93"/>
      <c r="D6" s="86">
        <v>2024</v>
      </c>
      <c r="E6" s="87"/>
      <c r="F6" s="86">
        <v>2023</v>
      </c>
      <c r="G6" s="87"/>
      <c r="H6" s="96" t="s">
        <v>31</v>
      </c>
      <c r="I6" s="98">
        <v>2023</v>
      </c>
      <c r="J6" s="98" t="s">
        <v>80</v>
      </c>
    </row>
    <row r="7" spans="2:10" ht="19.5" customHeight="1" thickBot="1">
      <c r="B7" s="73" t="s">
        <v>32</v>
      </c>
      <c r="C7" s="75" t="s">
        <v>33</v>
      </c>
      <c r="D7" s="88"/>
      <c r="E7" s="89"/>
      <c r="F7" s="88"/>
      <c r="G7" s="89"/>
      <c r="H7" s="97"/>
      <c r="I7" s="99"/>
      <c r="J7" s="99"/>
    </row>
    <row r="8" spans="2:10" ht="15" customHeight="1">
      <c r="B8" s="73"/>
      <c r="C8" s="75"/>
      <c r="D8" s="19" t="s">
        <v>34</v>
      </c>
      <c r="E8" s="20" t="s">
        <v>2</v>
      </c>
      <c r="F8" s="19" t="s">
        <v>34</v>
      </c>
      <c r="G8" s="20" t="s">
        <v>2</v>
      </c>
      <c r="H8" s="82" t="s">
        <v>35</v>
      </c>
      <c r="I8" s="21" t="s">
        <v>34</v>
      </c>
      <c r="J8" s="84" t="s">
        <v>81</v>
      </c>
    </row>
    <row r="9" spans="2:10" ht="15" customHeight="1" thickBot="1">
      <c r="B9" s="74"/>
      <c r="C9" s="76"/>
      <c r="D9" s="22" t="s">
        <v>36</v>
      </c>
      <c r="E9" s="23" t="s">
        <v>37</v>
      </c>
      <c r="F9" s="22" t="s">
        <v>36</v>
      </c>
      <c r="G9" s="23" t="s">
        <v>37</v>
      </c>
      <c r="H9" s="83"/>
      <c r="I9" s="24" t="s">
        <v>36</v>
      </c>
      <c r="J9" s="85"/>
    </row>
    <row r="10" spans="2:10" ht="14.4" thickBot="1">
      <c r="B10" s="25">
        <v>1</v>
      </c>
      <c r="C10" s="26" t="s">
        <v>12</v>
      </c>
      <c r="D10" s="27">
        <v>107</v>
      </c>
      <c r="E10" s="28">
        <v>0.43673469387755104</v>
      </c>
      <c r="F10" s="27">
        <v>70</v>
      </c>
      <c r="G10" s="28">
        <v>0.46666666666666667</v>
      </c>
      <c r="H10" s="29">
        <v>0.52857142857142847</v>
      </c>
      <c r="I10" s="27">
        <v>104</v>
      </c>
      <c r="J10" s="29">
        <v>2.8846153846153744E-2</v>
      </c>
    </row>
    <row r="11" spans="2:10" ht="14.4" thickBot="1">
      <c r="B11" s="30">
        <v>2</v>
      </c>
      <c r="C11" s="31" t="s">
        <v>4</v>
      </c>
      <c r="D11" s="32">
        <v>37</v>
      </c>
      <c r="E11" s="33">
        <v>0.15102040816326531</v>
      </c>
      <c r="F11" s="32">
        <v>14</v>
      </c>
      <c r="G11" s="33">
        <v>9.3333333333333338E-2</v>
      </c>
      <c r="H11" s="34">
        <v>1.6428571428571428</v>
      </c>
      <c r="I11" s="32">
        <v>56</v>
      </c>
      <c r="J11" s="34">
        <v>-0.3392857142857143</v>
      </c>
    </row>
    <row r="12" spans="2:10" ht="14.4" thickBot="1">
      <c r="B12" s="25">
        <v>3</v>
      </c>
      <c r="C12" s="26" t="s">
        <v>51</v>
      </c>
      <c r="D12" s="27">
        <v>22</v>
      </c>
      <c r="E12" s="28">
        <v>8.9795918367346933E-2</v>
      </c>
      <c r="F12" s="27">
        <v>18</v>
      </c>
      <c r="G12" s="28">
        <v>0.12</v>
      </c>
      <c r="H12" s="29">
        <v>0.22222222222222232</v>
      </c>
      <c r="I12" s="27">
        <v>14</v>
      </c>
      <c r="J12" s="29">
        <v>0.5714285714285714</v>
      </c>
    </row>
    <row r="13" spans="2:10" ht="14.4" thickBot="1">
      <c r="B13" s="30">
        <v>4</v>
      </c>
      <c r="C13" s="31" t="s">
        <v>13</v>
      </c>
      <c r="D13" s="32">
        <v>19</v>
      </c>
      <c r="E13" s="33">
        <v>7.7551020408163265E-2</v>
      </c>
      <c r="F13" s="32">
        <v>0</v>
      </c>
      <c r="G13" s="33">
        <v>0</v>
      </c>
      <c r="H13" s="34"/>
      <c r="I13" s="32">
        <v>15</v>
      </c>
      <c r="J13" s="34">
        <v>0.26666666666666661</v>
      </c>
    </row>
    <row r="14" spans="2:10" ht="14.4" thickBot="1">
      <c r="B14" s="25">
        <v>5</v>
      </c>
      <c r="C14" s="26" t="s">
        <v>15</v>
      </c>
      <c r="D14" s="27">
        <v>17</v>
      </c>
      <c r="E14" s="28">
        <v>6.9387755102040816E-2</v>
      </c>
      <c r="F14" s="27">
        <v>13</v>
      </c>
      <c r="G14" s="28">
        <v>8.666666666666667E-2</v>
      </c>
      <c r="H14" s="29">
        <v>0.30769230769230771</v>
      </c>
      <c r="I14" s="27">
        <v>22</v>
      </c>
      <c r="J14" s="29">
        <v>-0.22727272727272729</v>
      </c>
    </row>
    <row r="15" spans="2:10" ht="14.4" thickBot="1">
      <c r="B15" s="71" t="s">
        <v>52</v>
      </c>
      <c r="C15" s="72"/>
      <c r="D15" s="35">
        <f>SUM(D10:D14)</f>
        <v>202</v>
      </c>
      <c r="E15" s="36">
        <f>D15/D17</f>
        <v>0.82448979591836735</v>
      </c>
      <c r="F15" s="35">
        <f>SUM(F10:F14)</f>
        <v>115</v>
      </c>
      <c r="G15" s="36">
        <f>F15/F17</f>
        <v>0.76666666666666672</v>
      </c>
      <c r="H15" s="37">
        <f>D15/F15-1</f>
        <v>0.75652173913043486</v>
      </c>
      <c r="I15" s="35">
        <f>SUM(I10:I14)</f>
        <v>211</v>
      </c>
      <c r="J15" s="36">
        <f>D15/I15-1</f>
        <v>-4.2654028436018954E-2</v>
      </c>
    </row>
    <row r="16" spans="2:10" ht="14.4" thickBot="1">
      <c r="B16" s="71" t="s">
        <v>38</v>
      </c>
      <c r="C16" s="72"/>
      <c r="D16" s="38">
        <f>D17-D15</f>
        <v>43</v>
      </c>
      <c r="E16" s="36">
        <f t="shared" ref="E16:I16" si="0">E17-E15</f>
        <v>0.17551020408163265</v>
      </c>
      <c r="F16" s="38">
        <f t="shared" si="0"/>
        <v>35</v>
      </c>
      <c r="G16" s="36">
        <f t="shared" si="0"/>
        <v>0.23333333333333328</v>
      </c>
      <c r="H16" s="37">
        <f>D16/F16-1</f>
        <v>0.22857142857142865</v>
      </c>
      <c r="I16" s="38">
        <f t="shared" si="0"/>
        <v>48</v>
      </c>
      <c r="J16" s="37">
        <f>D16/I16-1</f>
        <v>-0.10416666666666663</v>
      </c>
    </row>
    <row r="17" spans="2:10" ht="14.4" thickBot="1">
      <c r="B17" s="69" t="s">
        <v>39</v>
      </c>
      <c r="C17" s="70"/>
      <c r="D17" s="39">
        <v>245</v>
      </c>
      <c r="E17" s="40">
        <v>1</v>
      </c>
      <c r="F17" s="39">
        <v>150</v>
      </c>
      <c r="G17" s="40">
        <v>1</v>
      </c>
      <c r="H17" s="41">
        <v>0.6333333333333333</v>
      </c>
      <c r="I17" s="39">
        <v>259</v>
      </c>
      <c r="J17" s="41">
        <v>-5.4054054054054057E-2</v>
      </c>
    </row>
    <row r="18" spans="2:10">
      <c r="B18" s="59" t="s">
        <v>70</v>
      </c>
    </row>
    <row r="19" spans="2:10">
      <c r="B19" s="59" t="s">
        <v>50</v>
      </c>
    </row>
    <row r="20" spans="2:10">
      <c r="B20" s="45" t="s">
        <v>71</v>
      </c>
      <c r="C20" s="43"/>
      <c r="D20" s="43"/>
      <c r="E20" s="43"/>
      <c r="F20" s="43"/>
      <c r="G20" s="43"/>
    </row>
    <row r="21" spans="2:10">
      <c r="B21" s="58" t="s">
        <v>49</v>
      </c>
    </row>
    <row r="22" spans="2:10">
      <c r="B22" s="57"/>
    </row>
  </sheetData>
  <mergeCells count="20">
    <mergeCell ref="B2:J2"/>
    <mergeCell ref="B4:B6"/>
    <mergeCell ref="C4:C6"/>
    <mergeCell ref="B3:J3"/>
    <mergeCell ref="H6:H7"/>
    <mergeCell ref="I6:I7"/>
    <mergeCell ref="J6:J7"/>
    <mergeCell ref="B7:B9"/>
    <mergeCell ref="C7:C9"/>
    <mergeCell ref="H8:H9"/>
    <mergeCell ref="J8:J9"/>
    <mergeCell ref="D6:E7"/>
    <mergeCell ref="B17:C17"/>
    <mergeCell ref="B15:C15"/>
    <mergeCell ref="B16:C16"/>
    <mergeCell ref="D4:H4"/>
    <mergeCell ref="I4:J4"/>
    <mergeCell ref="F6:G7"/>
    <mergeCell ref="D5:H5"/>
    <mergeCell ref="I5:J5"/>
  </mergeCells>
  <phoneticPr fontId="4" type="noConversion"/>
  <conditionalFormatting sqref="D10:J14">
    <cfRule type="cellIs" dxfId="21" priority="5" operator="equal">
      <formula>0</formula>
    </cfRule>
  </conditionalFormatting>
  <conditionalFormatting sqref="H10:H16">
    <cfRule type="cellIs" dxfId="20" priority="1" operator="lessThan">
      <formula>0</formula>
    </cfRule>
  </conditionalFormatting>
  <conditionalFormatting sqref="J10:J14">
    <cfRule type="cellIs" dxfId="19" priority="7" operator="lessThan">
      <formula>0</formula>
    </cfRule>
  </conditionalFormatting>
  <conditionalFormatting sqref="J16">
    <cfRule type="cellIs" dxfId="18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369C9-AC34-4FC1-A0A9-40CEDFE303EC}">
  <sheetPr>
    <pageSetUpPr fitToPage="1"/>
  </sheetPr>
  <dimension ref="B1:O64"/>
  <sheetViews>
    <sheetView showGridLines="0" workbookViewId="0">
      <selection activeCell="B1" sqref="B1"/>
    </sheetView>
  </sheetViews>
  <sheetFormatPr defaultColWidth="9.109375" defaultRowHeight="13.8"/>
  <cols>
    <col min="1" max="1" width="2" style="43" customWidth="1"/>
    <col min="2" max="2" width="8.109375" style="43" customWidth="1"/>
    <col min="3" max="3" width="19.109375" style="43" customWidth="1"/>
    <col min="4" max="4" width="13.88671875" style="43" customWidth="1"/>
    <col min="5" max="5" width="10.109375" style="43" customWidth="1"/>
    <col min="6" max="6" width="13.88671875" style="43" customWidth="1"/>
    <col min="7" max="9" width="10.109375" style="43" customWidth="1"/>
    <col min="10" max="10" width="13.88671875" style="43" customWidth="1"/>
    <col min="11" max="12" width="10.109375" style="43" customWidth="1"/>
    <col min="13" max="14" width="4.44140625" style="43" customWidth="1"/>
    <col min="15" max="15" width="11.6640625" style="43" customWidth="1"/>
    <col min="16" max="16384" width="9.109375" style="43"/>
  </cols>
  <sheetData>
    <row r="1" spans="2:15">
      <c r="B1" s="43" t="s">
        <v>7</v>
      </c>
      <c r="D1" s="116"/>
      <c r="O1" s="61">
        <v>45694</v>
      </c>
    </row>
    <row r="2" spans="2:15" ht="14.4" customHeight="1">
      <c r="B2" s="77" t="s">
        <v>93</v>
      </c>
      <c r="C2" s="77"/>
      <c r="D2" s="77"/>
      <c r="E2" s="77"/>
      <c r="F2" s="77"/>
      <c r="G2" s="77"/>
      <c r="H2" s="77"/>
      <c r="I2" s="77"/>
      <c r="J2" s="77"/>
      <c r="K2" s="77"/>
      <c r="L2" s="117"/>
      <c r="M2" s="62"/>
      <c r="N2" s="53"/>
    </row>
    <row r="3" spans="2:15" ht="14.4" customHeight="1" thickBot="1">
      <c r="B3" s="115" t="s">
        <v>94</v>
      </c>
      <c r="C3" s="115"/>
      <c r="D3" s="115"/>
      <c r="E3" s="115"/>
      <c r="F3" s="115"/>
      <c r="G3" s="115"/>
      <c r="H3" s="115"/>
      <c r="I3" s="115"/>
      <c r="J3" s="115"/>
      <c r="K3" s="115"/>
      <c r="L3" s="118" t="s">
        <v>87</v>
      </c>
      <c r="M3" s="62"/>
    </row>
    <row r="4" spans="2:15" ht="14.4" customHeight="1">
      <c r="B4" s="92" t="s">
        <v>0</v>
      </c>
      <c r="C4" s="92" t="s">
        <v>1</v>
      </c>
      <c r="D4" s="110" t="s">
        <v>78</v>
      </c>
      <c r="E4" s="101"/>
      <c r="F4" s="101"/>
      <c r="G4" s="101"/>
      <c r="H4" s="101"/>
      <c r="I4" s="111"/>
      <c r="J4" s="101" t="s">
        <v>76</v>
      </c>
      <c r="K4" s="101"/>
      <c r="L4" s="111"/>
      <c r="M4" s="62"/>
    </row>
    <row r="5" spans="2:15" ht="14.4" customHeight="1" thickBot="1">
      <c r="B5" s="93"/>
      <c r="C5" s="93"/>
      <c r="D5" s="112" t="s">
        <v>79</v>
      </c>
      <c r="E5" s="113"/>
      <c r="F5" s="113"/>
      <c r="G5" s="113"/>
      <c r="H5" s="113"/>
      <c r="I5" s="114"/>
      <c r="J5" s="113" t="s">
        <v>77</v>
      </c>
      <c r="K5" s="113"/>
      <c r="L5" s="114"/>
      <c r="M5" s="62"/>
    </row>
    <row r="6" spans="2:15" ht="14.4" customHeight="1">
      <c r="B6" s="93"/>
      <c r="C6" s="93"/>
      <c r="D6" s="102">
        <v>2025</v>
      </c>
      <c r="E6" s="103"/>
      <c r="F6" s="102">
        <v>2024</v>
      </c>
      <c r="G6" s="103"/>
      <c r="H6" s="106" t="s">
        <v>31</v>
      </c>
      <c r="I6" s="106" t="s">
        <v>57</v>
      </c>
      <c r="J6" s="106">
        <v>2024</v>
      </c>
      <c r="K6" s="106" t="s">
        <v>80</v>
      </c>
      <c r="L6" s="106" t="s">
        <v>83</v>
      </c>
      <c r="M6" s="62"/>
    </row>
    <row r="7" spans="2:15" ht="14.4" customHeight="1" thickBot="1">
      <c r="B7" s="75" t="s">
        <v>32</v>
      </c>
      <c r="C7" s="75" t="s">
        <v>33</v>
      </c>
      <c r="D7" s="104"/>
      <c r="E7" s="105"/>
      <c r="F7" s="104"/>
      <c r="G7" s="105"/>
      <c r="H7" s="107"/>
      <c r="I7" s="107"/>
      <c r="J7" s="107"/>
      <c r="K7" s="107"/>
      <c r="L7" s="107"/>
      <c r="M7" s="62"/>
    </row>
    <row r="8" spans="2:15" ht="14.4" customHeight="1">
      <c r="B8" s="75"/>
      <c r="C8" s="75"/>
      <c r="D8" s="63" t="s">
        <v>34</v>
      </c>
      <c r="E8" s="64" t="s">
        <v>2</v>
      </c>
      <c r="F8" s="63" t="s">
        <v>34</v>
      </c>
      <c r="G8" s="64" t="s">
        <v>2</v>
      </c>
      <c r="H8" s="108" t="s">
        <v>35</v>
      </c>
      <c r="I8" s="108" t="s">
        <v>58</v>
      </c>
      <c r="J8" s="108" t="s">
        <v>34</v>
      </c>
      <c r="K8" s="108" t="s">
        <v>81</v>
      </c>
      <c r="L8" s="108" t="s">
        <v>84</v>
      </c>
      <c r="M8" s="62"/>
    </row>
    <row r="9" spans="2:15" ht="14.4" customHeight="1" thickBot="1">
      <c r="B9" s="76"/>
      <c r="C9" s="76"/>
      <c r="D9" s="65" t="s">
        <v>36</v>
      </c>
      <c r="E9" s="66" t="s">
        <v>37</v>
      </c>
      <c r="F9" s="65" t="s">
        <v>36</v>
      </c>
      <c r="G9" s="66" t="s">
        <v>37</v>
      </c>
      <c r="H9" s="109"/>
      <c r="I9" s="109"/>
      <c r="J9" s="109" t="s">
        <v>36</v>
      </c>
      <c r="K9" s="109"/>
      <c r="L9" s="109"/>
      <c r="M9" s="62"/>
    </row>
    <row r="10" spans="2:15" ht="14.4" customHeight="1" thickBot="1">
      <c r="B10" s="25">
        <v>1</v>
      </c>
      <c r="C10" s="26" t="s">
        <v>19</v>
      </c>
      <c r="D10" s="27">
        <v>820</v>
      </c>
      <c r="E10" s="28">
        <v>0.16653127538586515</v>
      </c>
      <c r="F10" s="27">
        <v>639</v>
      </c>
      <c r="G10" s="28">
        <v>0.13777490297542044</v>
      </c>
      <c r="H10" s="29">
        <v>0.28325508607198757</v>
      </c>
      <c r="I10" s="119">
        <v>2</v>
      </c>
      <c r="J10" s="27">
        <v>752</v>
      </c>
      <c r="K10" s="29">
        <v>9.0425531914893664E-2</v>
      </c>
      <c r="L10" s="119">
        <v>4</v>
      </c>
      <c r="M10" s="62"/>
    </row>
    <row r="11" spans="2:15" ht="14.4" customHeight="1" thickBot="1">
      <c r="B11" s="120">
        <v>2</v>
      </c>
      <c r="C11" s="31" t="s">
        <v>47</v>
      </c>
      <c r="D11" s="32">
        <v>790</v>
      </c>
      <c r="E11" s="33">
        <v>0.16043866774979693</v>
      </c>
      <c r="F11" s="32">
        <v>534</v>
      </c>
      <c r="G11" s="33">
        <v>0.11513583441138421</v>
      </c>
      <c r="H11" s="34">
        <v>0.47940074906367047</v>
      </c>
      <c r="I11" s="121">
        <v>2</v>
      </c>
      <c r="J11" s="32">
        <v>871</v>
      </c>
      <c r="K11" s="34">
        <v>-9.2996555683122817E-2</v>
      </c>
      <c r="L11" s="121">
        <v>1</v>
      </c>
      <c r="M11" s="62"/>
    </row>
    <row r="12" spans="2:15" ht="14.4" customHeight="1" thickBot="1">
      <c r="B12" s="25">
        <v>3</v>
      </c>
      <c r="C12" s="26" t="s">
        <v>20</v>
      </c>
      <c r="D12" s="27">
        <v>639</v>
      </c>
      <c r="E12" s="28">
        <v>0.12977254264825344</v>
      </c>
      <c r="F12" s="27">
        <v>469</v>
      </c>
      <c r="G12" s="28">
        <v>0.10112117291936179</v>
      </c>
      <c r="H12" s="29">
        <v>0.36247334754797444</v>
      </c>
      <c r="I12" s="119">
        <v>3</v>
      </c>
      <c r="J12" s="27">
        <v>656</v>
      </c>
      <c r="K12" s="29">
        <v>-2.5914634146341431E-2</v>
      </c>
      <c r="L12" s="119">
        <v>4</v>
      </c>
      <c r="M12" s="62"/>
    </row>
    <row r="13" spans="2:15" ht="14.4" customHeight="1" thickBot="1">
      <c r="B13" s="120">
        <v>4</v>
      </c>
      <c r="C13" s="31" t="s">
        <v>14</v>
      </c>
      <c r="D13" s="32">
        <v>607</v>
      </c>
      <c r="E13" s="33">
        <v>0.12327376116978067</v>
      </c>
      <c r="F13" s="32">
        <v>820</v>
      </c>
      <c r="G13" s="33">
        <v>0.17680034497628289</v>
      </c>
      <c r="H13" s="34">
        <v>-0.25975609756097562</v>
      </c>
      <c r="I13" s="121">
        <v>-3</v>
      </c>
      <c r="J13" s="32">
        <v>1083</v>
      </c>
      <c r="K13" s="34">
        <v>-0.43951985226223456</v>
      </c>
      <c r="L13" s="121">
        <v>-3</v>
      </c>
      <c r="M13" s="62"/>
    </row>
    <row r="14" spans="2:15" ht="14.4" customHeight="1" thickBot="1">
      <c r="B14" s="25">
        <v>5</v>
      </c>
      <c r="C14" s="26" t="s">
        <v>12</v>
      </c>
      <c r="D14" s="27">
        <v>535</v>
      </c>
      <c r="E14" s="28">
        <v>0.1086515028432169</v>
      </c>
      <c r="F14" s="27">
        <v>481</v>
      </c>
      <c r="G14" s="28">
        <v>0.10370849504096594</v>
      </c>
      <c r="H14" s="29">
        <v>0.11226611226611216</v>
      </c>
      <c r="I14" s="119">
        <v>0</v>
      </c>
      <c r="J14" s="27">
        <v>998</v>
      </c>
      <c r="K14" s="29">
        <v>-0.46392785571142281</v>
      </c>
      <c r="L14" s="119">
        <v>-3</v>
      </c>
      <c r="M14" s="62"/>
    </row>
    <row r="15" spans="2:15" ht="14.4" customHeight="1" thickBot="1">
      <c r="B15" s="120">
        <v>6</v>
      </c>
      <c r="C15" s="31" t="s">
        <v>16</v>
      </c>
      <c r="D15" s="32">
        <v>476</v>
      </c>
      <c r="E15" s="33">
        <v>9.6669374492282703E-2</v>
      </c>
      <c r="F15" s="32">
        <v>648</v>
      </c>
      <c r="G15" s="33">
        <v>0.13971539456662355</v>
      </c>
      <c r="H15" s="34">
        <v>-0.26543209876543206</v>
      </c>
      <c r="I15" s="121">
        <v>-4</v>
      </c>
      <c r="J15" s="32">
        <v>663</v>
      </c>
      <c r="K15" s="34">
        <v>-0.28205128205128205</v>
      </c>
      <c r="L15" s="121">
        <v>0</v>
      </c>
      <c r="M15" s="62"/>
    </row>
    <row r="16" spans="2:15" ht="14.4" customHeight="1" thickBot="1">
      <c r="B16" s="25">
        <v>7</v>
      </c>
      <c r="C16" s="26" t="s">
        <v>15</v>
      </c>
      <c r="D16" s="27">
        <v>232</v>
      </c>
      <c r="E16" s="28">
        <v>4.7116165718927704E-2</v>
      </c>
      <c r="F16" s="27">
        <v>297</v>
      </c>
      <c r="G16" s="28">
        <v>6.4036222509702465E-2</v>
      </c>
      <c r="H16" s="29">
        <v>-0.21885521885521886</v>
      </c>
      <c r="I16" s="119">
        <v>0</v>
      </c>
      <c r="J16" s="27">
        <v>814</v>
      </c>
      <c r="K16" s="29">
        <v>-0.71498771498771496</v>
      </c>
      <c r="L16" s="119">
        <v>-3</v>
      </c>
      <c r="M16" s="62"/>
    </row>
    <row r="17" spans="2:14" ht="14.4" customHeight="1" thickBot="1">
      <c r="B17" s="120">
        <v>8</v>
      </c>
      <c r="C17" s="31" t="s">
        <v>21</v>
      </c>
      <c r="D17" s="32">
        <v>231</v>
      </c>
      <c r="E17" s="33">
        <v>4.6913078797725424E-2</v>
      </c>
      <c r="F17" s="32">
        <v>208</v>
      </c>
      <c r="G17" s="33">
        <v>4.4846916774471758E-2</v>
      </c>
      <c r="H17" s="34">
        <v>0.11057692307692313</v>
      </c>
      <c r="I17" s="121">
        <v>0</v>
      </c>
      <c r="J17" s="32">
        <v>355</v>
      </c>
      <c r="K17" s="34">
        <v>-0.3492957746478873</v>
      </c>
      <c r="L17" s="121">
        <v>0</v>
      </c>
      <c r="M17" s="62"/>
    </row>
    <row r="18" spans="2:14" ht="14.4" customHeight="1" thickBot="1">
      <c r="B18" s="25">
        <v>9</v>
      </c>
      <c r="C18" s="26" t="s">
        <v>18</v>
      </c>
      <c r="D18" s="27">
        <v>206</v>
      </c>
      <c r="E18" s="28">
        <v>4.183590576766856E-2</v>
      </c>
      <c r="F18" s="27">
        <v>116</v>
      </c>
      <c r="G18" s="28">
        <v>2.5010780508840019E-2</v>
      </c>
      <c r="H18" s="29">
        <v>0.77586206896551735</v>
      </c>
      <c r="I18" s="119">
        <v>1</v>
      </c>
      <c r="J18" s="27">
        <v>189</v>
      </c>
      <c r="K18" s="29">
        <v>8.9947089947089998E-2</v>
      </c>
      <c r="L18" s="119">
        <v>1</v>
      </c>
      <c r="M18" s="62"/>
    </row>
    <row r="19" spans="2:14" ht="14.4" customHeight="1" thickBot="1">
      <c r="B19" s="120">
        <v>10</v>
      </c>
      <c r="C19" s="31" t="s">
        <v>17</v>
      </c>
      <c r="D19" s="32">
        <v>180</v>
      </c>
      <c r="E19" s="33">
        <v>3.6555645816409424E-2</v>
      </c>
      <c r="F19" s="32">
        <v>121</v>
      </c>
      <c r="G19" s="33">
        <v>2.6088831392841742E-2</v>
      </c>
      <c r="H19" s="34">
        <v>0.4876033057851239</v>
      </c>
      <c r="I19" s="121">
        <v>-1</v>
      </c>
      <c r="J19" s="32">
        <v>213</v>
      </c>
      <c r="K19" s="34">
        <v>-0.15492957746478875</v>
      </c>
      <c r="L19" s="121">
        <v>-1</v>
      </c>
      <c r="M19" s="62"/>
    </row>
    <row r="20" spans="2:14" ht="14.4" customHeight="1" thickBot="1">
      <c r="B20" s="25">
        <v>11</v>
      </c>
      <c r="C20" s="26" t="s">
        <v>4</v>
      </c>
      <c r="D20" s="27">
        <v>46</v>
      </c>
      <c r="E20" s="28">
        <v>9.3419983753046301E-3</v>
      </c>
      <c r="F20" s="27">
        <v>53</v>
      </c>
      <c r="G20" s="28">
        <v>1.1427339370418284E-2</v>
      </c>
      <c r="H20" s="29">
        <v>-0.13207547169811318</v>
      </c>
      <c r="I20" s="119">
        <v>1</v>
      </c>
      <c r="J20" s="27">
        <v>121</v>
      </c>
      <c r="K20" s="29">
        <v>-0.61983471074380159</v>
      </c>
      <c r="L20" s="119">
        <v>0</v>
      </c>
      <c r="M20" s="62"/>
    </row>
    <row r="21" spans="2:14" ht="14.4" customHeight="1" thickBot="1">
      <c r="B21" s="120">
        <v>12</v>
      </c>
      <c r="C21" s="31" t="s">
        <v>82</v>
      </c>
      <c r="D21" s="32">
        <v>28</v>
      </c>
      <c r="E21" s="33">
        <v>5.686433793663688E-3</v>
      </c>
      <c r="F21" s="32">
        <v>14</v>
      </c>
      <c r="G21" s="33">
        <v>3.0185424752048298E-3</v>
      </c>
      <c r="H21" s="34">
        <v>1</v>
      </c>
      <c r="I21" s="121">
        <v>3</v>
      </c>
      <c r="J21" s="32">
        <v>26</v>
      </c>
      <c r="K21" s="34">
        <v>7.6923076923076872E-2</v>
      </c>
      <c r="L21" s="121">
        <v>3</v>
      </c>
      <c r="M21" s="62"/>
    </row>
    <row r="22" spans="2:14" ht="14.4" customHeight="1" thickBot="1">
      <c r="B22" s="25">
        <v>13</v>
      </c>
      <c r="C22" s="26" t="s">
        <v>73</v>
      </c>
      <c r="D22" s="27">
        <v>24</v>
      </c>
      <c r="E22" s="28">
        <v>4.87408610885459E-3</v>
      </c>
      <c r="F22" s="27">
        <v>53</v>
      </c>
      <c r="G22" s="28">
        <v>1.1427339370418284E-2</v>
      </c>
      <c r="H22" s="29">
        <v>-0.54716981132075471</v>
      </c>
      <c r="I22" s="119">
        <v>-1</v>
      </c>
      <c r="J22" s="27">
        <v>68</v>
      </c>
      <c r="K22" s="29">
        <v>-0.64705882352941169</v>
      </c>
      <c r="L22" s="119">
        <v>-1</v>
      </c>
      <c r="M22" s="62"/>
    </row>
    <row r="23" spans="2:14" ht="14.4" customHeight="1" thickBot="1">
      <c r="B23" s="120">
        <v>14</v>
      </c>
      <c r="C23" s="31" t="s">
        <v>95</v>
      </c>
      <c r="D23" s="32">
        <v>17</v>
      </c>
      <c r="E23" s="33">
        <v>3.4524776604386675E-3</v>
      </c>
      <c r="F23" s="32">
        <v>19</v>
      </c>
      <c r="G23" s="33">
        <v>4.0965933592065542E-3</v>
      </c>
      <c r="H23" s="34">
        <v>-0.10526315789473684</v>
      </c>
      <c r="I23" s="121">
        <v>0</v>
      </c>
      <c r="J23" s="32">
        <v>30</v>
      </c>
      <c r="K23" s="34">
        <v>-0.43333333333333335</v>
      </c>
      <c r="L23" s="121">
        <v>0</v>
      </c>
      <c r="M23" s="62"/>
    </row>
    <row r="24" spans="2:14" ht="14.4" customHeight="1" thickBot="1">
      <c r="B24" s="25">
        <v>15</v>
      </c>
      <c r="C24" s="26" t="s">
        <v>96</v>
      </c>
      <c r="D24" s="27">
        <v>15</v>
      </c>
      <c r="E24" s="28">
        <v>3.0463038180341185E-3</v>
      </c>
      <c r="F24" s="27">
        <v>6</v>
      </c>
      <c r="G24" s="28">
        <v>1.29366106080207E-3</v>
      </c>
      <c r="H24" s="29">
        <v>1.5</v>
      </c>
      <c r="I24" s="119">
        <v>4</v>
      </c>
      <c r="J24" s="27">
        <v>17</v>
      </c>
      <c r="K24" s="29">
        <v>-0.11764705882352944</v>
      </c>
      <c r="L24" s="119">
        <v>2</v>
      </c>
      <c r="M24" s="62"/>
    </row>
    <row r="25" spans="2:14" ht="15" thickBot="1">
      <c r="B25" s="71" t="s">
        <v>97</v>
      </c>
      <c r="C25" s="72"/>
      <c r="D25" s="35">
        <f>SUM(D10:D24)</f>
        <v>4846</v>
      </c>
      <c r="E25" s="36">
        <f>D25/D27</f>
        <v>0.98415922014622259</v>
      </c>
      <c r="F25" s="35">
        <f>SUM(F10:F24)</f>
        <v>4478</v>
      </c>
      <c r="G25" s="36">
        <f>F25/F27</f>
        <v>0.96550237171194475</v>
      </c>
      <c r="H25" s="37">
        <f>D25/F25-1</f>
        <v>8.2179544439481944E-2</v>
      </c>
      <c r="I25" s="122"/>
      <c r="J25" s="35">
        <f>SUM(J10:J24)</f>
        <v>6856</v>
      </c>
      <c r="K25" s="36">
        <f>E25/J25-1</f>
        <v>-0.99985645285587132</v>
      </c>
      <c r="L25" s="35"/>
      <c r="M25" s="62"/>
    </row>
    <row r="26" spans="2:14" ht="15" thickBot="1">
      <c r="B26" s="71" t="s">
        <v>38</v>
      </c>
      <c r="C26" s="72"/>
      <c r="D26" s="35">
        <f>D27-SUM(D10:D24)</f>
        <v>78</v>
      </c>
      <c r="E26" s="36">
        <f>D26/D27</f>
        <v>1.5840779853777416E-2</v>
      </c>
      <c r="F26" s="35">
        <f>F27-SUM(F10:F24)</f>
        <v>160</v>
      </c>
      <c r="G26" s="36">
        <f>F26/F27</f>
        <v>3.4497628288055193E-2</v>
      </c>
      <c r="H26" s="37">
        <f>D26/F26-1</f>
        <v>-0.51249999999999996</v>
      </c>
      <c r="I26" s="122"/>
      <c r="J26" s="35">
        <f>J27-SUM(J10:J24)</f>
        <v>194</v>
      </c>
      <c r="K26" s="36">
        <f>E26/J26-1</f>
        <v>-0.99991834649559908</v>
      </c>
      <c r="L26" s="35"/>
      <c r="M26" s="62"/>
    </row>
    <row r="27" spans="2:14" ht="15" thickBot="1">
      <c r="B27" s="69" t="s">
        <v>63</v>
      </c>
      <c r="C27" s="70"/>
      <c r="D27" s="39">
        <v>4924</v>
      </c>
      <c r="E27" s="40">
        <v>1</v>
      </c>
      <c r="F27" s="39">
        <v>4638</v>
      </c>
      <c r="G27" s="40">
        <v>1</v>
      </c>
      <c r="H27" s="41">
        <v>6.1664510564898745E-2</v>
      </c>
      <c r="I27" s="123"/>
      <c r="J27" s="39">
        <v>7050</v>
      </c>
      <c r="K27" s="41">
        <v>-0.3015602836879433</v>
      </c>
      <c r="L27" s="39"/>
      <c r="M27" s="62"/>
      <c r="N27" s="55"/>
    </row>
    <row r="28" spans="2:14" ht="14.4">
      <c r="B28" s="124" t="s">
        <v>68</v>
      </c>
      <c r="M28" s="62"/>
    </row>
    <row r="29" spans="2:14" ht="14.4">
      <c r="B29" s="125" t="s">
        <v>69</v>
      </c>
      <c r="M29" s="62"/>
    </row>
    <row r="30" spans="2:14">
      <c r="B30" s="44"/>
    </row>
    <row r="31" spans="2:14">
      <c r="B31" s="126"/>
    </row>
    <row r="32" spans="2:14" ht="15" customHeight="1">
      <c r="B32" s="77" t="s">
        <v>98</v>
      </c>
      <c r="C32" s="77"/>
      <c r="D32" s="77"/>
      <c r="E32" s="77"/>
      <c r="F32" s="77"/>
      <c r="G32" s="77"/>
      <c r="H32" s="77"/>
      <c r="I32" s="77"/>
      <c r="J32" s="77"/>
      <c r="K32" s="77"/>
      <c r="L32" s="117"/>
      <c r="M32" s="53"/>
    </row>
    <row r="33" spans="2:12" ht="15" customHeight="1" thickBot="1">
      <c r="B33" s="115" t="s">
        <v>99</v>
      </c>
      <c r="C33" s="115"/>
      <c r="D33" s="115"/>
      <c r="E33" s="115"/>
      <c r="F33" s="115"/>
      <c r="G33" s="115"/>
      <c r="H33" s="115"/>
      <c r="I33" s="115"/>
      <c r="J33" s="115"/>
      <c r="K33" s="115"/>
      <c r="L33" s="118" t="s">
        <v>87</v>
      </c>
    </row>
    <row r="34" spans="2:12">
      <c r="B34" s="90" t="s">
        <v>0</v>
      </c>
      <c r="C34" s="92" t="s">
        <v>56</v>
      </c>
      <c r="D34" s="110" t="s">
        <v>78</v>
      </c>
      <c r="E34" s="101"/>
      <c r="F34" s="101"/>
      <c r="G34" s="101"/>
      <c r="H34" s="101"/>
      <c r="I34" s="111"/>
      <c r="J34" s="101" t="s">
        <v>76</v>
      </c>
      <c r="K34" s="101"/>
      <c r="L34" s="111"/>
    </row>
    <row r="35" spans="2:12" ht="15" customHeight="1" thickBot="1">
      <c r="B35" s="91"/>
      <c r="C35" s="93"/>
      <c r="D35" s="112" t="s">
        <v>79</v>
      </c>
      <c r="E35" s="113"/>
      <c r="F35" s="113"/>
      <c r="G35" s="113"/>
      <c r="H35" s="113"/>
      <c r="I35" s="114"/>
      <c r="J35" s="113" t="s">
        <v>77</v>
      </c>
      <c r="K35" s="113"/>
      <c r="L35" s="114"/>
    </row>
    <row r="36" spans="2:12" ht="15" customHeight="1">
      <c r="B36" s="91"/>
      <c r="C36" s="93"/>
      <c r="D36" s="102">
        <v>2025</v>
      </c>
      <c r="E36" s="103"/>
      <c r="F36" s="102">
        <v>2024</v>
      </c>
      <c r="G36" s="103"/>
      <c r="H36" s="106" t="s">
        <v>31</v>
      </c>
      <c r="I36" s="106" t="s">
        <v>57</v>
      </c>
      <c r="J36" s="106">
        <v>2024</v>
      </c>
      <c r="K36" s="106" t="s">
        <v>80</v>
      </c>
      <c r="L36" s="106" t="s">
        <v>83</v>
      </c>
    </row>
    <row r="37" spans="2:12" ht="14.4" customHeight="1" thickBot="1">
      <c r="B37" s="73" t="s">
        <v>32</v>
      </c>
      <c r="C37" s="75" t="s">
        <v>56</v>
      </c>
      <c r="D37" s="104"/>
      <c r="E37" s="105"/>
      <c r="F37" s="104"/>
      <c r="G37" s="105"/>
      <c r="H37" s="107"/>
      <c r="I37" s="107"/>
      <c r="J37" s="107"/>
      <c r="K37" s="107"/>
      <c r="L37" s="107"/>
    </row>
    <row r="38" spans="2:12" ht="15" customHeight="1">
      <c r="B38" s="73"/>
      <c r="C38" s="75"/>
      <c r="D38" s="63" t="s">
        <v>34</v>
      </c>
      <c r="E38" s="64" t="s">
        <v>2</v>
      </c>
      <c r="F38" s="63" t="s">
        <v>34</v>
      </c>
      <c r="G38" s="64" t="s">
        <v>2</v>
      </c>
      <c r="H38" s="108" t="s">
        <v>35</v>
      </c>
      <c r="I38" s="108" t="s">
        <v>58</v>
      </c>
      <c r="J38" s="108" t="s">
        <v>34</v>
      </c>
      <c r="K38" s="108" t="s">
        <v>81</v>
      </c>
      <c r="L38" s="108" t="s">
        <v>84</v>
      </c>
    </row>
    <row r="39" spans="2:12" ht="14.25" customHeight="1" thickBot="1">
      <c r="B39" s="74"/>
      <c r="C39" s="76"/>
      <c r="D39" s="65" t="s">
        <v>36</v>
      </c>
      <c r="E39" s="66" t="s">
        <v>37</v>
      </c>
      <c r="F39" s="65" t="s">
        <v>36</v>
      </c>
      <c r="G39" s="66" t="s">
        <v>37</v>
      </c>
      <c r="H39" s="109"/>
      <c r="I39" s="109"/>
      <c r="J39" s="109" t="s">
        <v>36</v>
      </c>
      <c r="K39" s="109"/>
      <c r="L39" s="109"/>
    </row>
    <row r="40" spans="2:12" ht="14.4" thickBot="1">
      <c r="B40" s="25">
        <v>1</v>
      </c>
      <c r="C40" s="26" t="s">
        <v>65</v>
      </c>
      <c r="D40" s="27">
        <v>377</v>
      </c>
      <c r="E40" s="28">
        <v>7.6563769293257519E-2</v>
      </c>
      <c r="F40" s="27">
        <v>429</v>
      </c>
      <c r="G40" s="28">
        <v>9.2496765847347992E-2</v>
      </c>
      <c r="H40" s="29">
        <v>-0.12121212121212122</v>
      </c>
      <c r="I40" s="119">
        <v>2</v>
      </c>
      <c r="J40" s="27">
        <v>721</v>
      </c>
      <c r="K40" s="29">
        <v>-0.47711511789181693</v>
      </c>
      <c r="L40" s="119">
        <v>1</v>
      </c>
    </row>
    <row r="41" spans="2:12" ht="14.4" thickBot="1">
      <c r="B41" s="120">
        <v>2</v>
      </c>
      <c r="C41" s="31" t="s">
        <v>59</v>
      </c>
      <c r="D41" s="32">
        <v>361</v>
      </c>
      <c r="E41" s="33">
        <v>7.331437855402112E-2</v>
      </c>
      <c r="F41" s="32">
        <v>585</v>
      </c>
      <c r="G41" s="33">
        <v>0.1261319534282018</v>
      </c>
      <c r="H41" s="34">
        <v>-0.38290598290598288</v>
      </c>
      <c r="I41" s="121">
        <v>-1</v>
      </c>
      <c r="J41" s="32">
        <v>705</v>
      </c>
      <c r="K41" s="34">
        <v>-0.48794326241134756</v>
      </c>
      <c r="L41" s="121">
        <v>1</v>
      </c>
    </row>
    <row r="42" spans="2:12" ht="14.4" thickBot="1">
      <c r="B42" s="25">
        <v>3</v>
      </c>
      <c r="C42" s="26" t="s">
        <v>88</v>
      </c>
      <c r="D42" s="27">
        <v>342</v>
      </c>
      <c r="E42" s="28">
        <v>6.9455727051177904E-2</v>
      </c>
      <c r="F42" s="27">
        <v>212</v>
      </c>
      <c r="G42" s="28">
        <v>4.5709357481673138E-2</v>
      </c>
      <c r="H42" s="29">
        <v>0.6132075471698113</v>
      </c>
      <c r="I42" s="119">
        <v>3</v>
      </c>
      <c r="J42" s="27">
        <v>441</v>
      </c>
      <c r="K42" s="29">
        <v>-0.22448979591836737</v>
      </c>
      <c r="L42" s="119">
        <v>1</v>
      </c>
    </row>
    <row r="43" spans="2:12" ht="14.4" thickBot="1">
      <c r="B43" s="120">
        <v>4</v>
      </c>
      <c r="C43" s="31" t="s">
        <v>67</v>
      </c>
      <c r="D43" s="32">
        <v>293</v>
      </c>
      <c r="E43" s="33">
        <v>5.9504467912266448E-2</v>
      </c>
      <c r="F43" s="32">
        <v>207</v>
      </c>
      <c r="G43" s="33">
        <v>4.4631306597671408E-2</v>
      </c>
      <c r="H43" s="34">
        <v>0.4154589371980677</v>
      </c>
      <c r="I43" s="121">
        <v>3</v>
      </c>
      <c r="J43" s="32">
        <v>350</v>
      </c>
      <c r="K43" s="34">
        <v>-0.16285714285714281</v>
      </c>
      <c r="L43" s="121">
        <v>2</v>
      </c>
    </row>
    <row r="44" spans="2:12" ht="14.4" thickBot="1">
      <c r="B44" s="25">
        <v>5</v>
      </c>
      <c r="C44" s="26" t="s">
        <v>100</v>
      </c>
      <c r="D44" s="27">
        <v>267</v>
      </c>
      <c r="E44" s="28">
        <v>5.4224207961007312E-2</v>
      </c>
      <c r="F44" s="27">
        <v>0</v>
      </c>
      <c r="G44" s="28">
        <v>0</v>
      </c>
      <c r="H44" s="29" t="s">
        <v>86</v>
      </c>
      <c r="I44" s="119" t="s">
        <v>86</v>
      </c>
      <c r="J44" s="27">
        <v>239</v>
      </c>
      <c r="K44" s="29">
        <v>0.11715481171548126</v>
      </c>
      <c r="L44" s="119">
        <v>3</v>
      </c>
    </row>
    <row r="45" spans="2:12" ht="14.4" thickBot="1">
      <c r="B45" s="120">
        <v>6</v>
      </c>
      <c r="C45" s="31" t="s">
        <v>101</v>
      </c>
      <c r="D45" s="32">
        <v>261</v>
      </c>
      <c r="E45" s="33">
        <v>5.3005686433793664E-2</v>
      </c>
      <c r="F45" s="32">
        <v>66</v>
      </c>
      <c r="G45" s="33">
        <v>1.4230271668822769E-2</v>
      </c>
      <c r="H45" s="34">
        <v>2.9545454545454546</v>
      </c>
      <c r="I45" s="121">
        <v>13</v>
      </c>
      <c r="J45" s="32">
        <v>218</v>
      </c>
      <c r="K45" s="34">
        <v>0.19724770642201839</v>
      </c>
      <c r="L45" s="121">
        <v>4</v>
      </c>
    </row>
    <row r="46" spans="2:12" ht="14.4" thickBot="1">
      <c r="B46" s="25">
        <v>7</v>
      </c>
      <c r="C46" s="26" t="s">
        <v>61</v>
      </c>
      <c r="D46" s="27">
        <v>247</v>
      </c>
      <c r="E46" s="28">
        <v>5.0162469536961816E-2</v>
      </c>
      <c r="F46" s="27">
        <v>251</v>
      </c>
      <c r="G46" s="28">
        <v>5.4118154376886586E-2</v>
      </c>
      <c r="H46" s="29">
        <v>-1.5936254980079667E-2</v>
      </c>
      <c r="I46" s="119">
        <v>-2</v>
      </c>
      <c r="J46" s="27">
        <v>230</v>
      </c>
      <c r="K46" s="29">
        <v>7.3913043478260887E-2</v>
      </c>
      <c r="L46" s="119">
        <v>2</v>
      </c>
    </row>
    <row r="47" spans="2:12" ht="14.4" thickBot="1">
      <c r="B47" s="120">
        <v>8</v>
      </c>
      <c r="C47" s="31" t="s">
        <v>75</v>
      </c>
      <c r="D47" s="32">
        <v>241</v>
      </c>
      <c r="E47" s="33">
        <v>4.8943948009748175E-2</v>
      </c>
      <c r="F47" s="32">
        <v>463</v>
      </c>
      <c r="G47" s="33">
        <v>9.9827511858559717E-2</v>
      </c>
      <c r="H47" s="34">
        <v>-0.47948164146868255</v>
      </c>
      <c r="I47" s="121">
        <v>-6</v>
      </c>
      <c r="J47" s="32">
        <v>362</v>
      </c>
      <c r="K47" s="34">
        <v>-0.33425414364640882</v>
      </c>
      <c r="L47" s="121">
        <v>-3</v>
      </c>
    </row>
    <row r="48" spans="2:12" ht="14.4" thickBot="1">
      <c r="B48" s="25">
        <v>9</v>
      </c>
      <c r="C48" s="26" t="s">
        <v>60</v>
      </c>
      <c r="D48" s="27">
        <v>232</v>
      </c>
      <c r="E48" s="28">
        <v>4.7116165718927704E-2</v>
      </c>
      <c r="F48" s="27">
        <v>297</v>
      </c>
      <c r="G48" s="28">
        <v>6.4036222509702465E-2</v>
      </c>
      <c r="H48" s="29">
        <v>-0.21885521885521886</v>
      </c>
      <c r="I48" s="119">
        <v>-5</v>
      </c>
      <c r="J48" s="27">
        <v>813</v>
      </c>
      <c r="K48" s="29">
        <v>-0.71463714637146369</v>
      </c>
      <c r="L48" s="119">
        <v>-8</v>
      </c>
    </row>
    <row r="49" spans="2:12" ht="14.4" thickBot="1">
      <c r="B49" s="120">
        <v>10</v>
      </c>
      <c r="C49" s="31" t="s">
        <v>89</v>
      </c>
      <c r="D49" s="32">
        <v>170</v>
      </c>
      <c r="E49" s="33">
        <v>3.452477660438668E-2</v>
      </c>
      <c r="F49" s="32">
        <v>171</v>
      </c>
      <c r="G49" s="33">
        <v>3.6869340232858989E-2</v>
      </c>
      <c r="H49" s="34">
        <v>-5.8479532163743242E-3</v>
      </c>
      <c r="I49" s="121">
        <v>-2</v>
      </c>
      <c r="J49" s="32">
        <v>197</v>
      </c>
      <c r="K49" s="34">
        <v>-0.13705583756345174</v>
      </c>
      <c r="L49" s="121">
        <v>2</v>
      </c>
    </row>
    <row r="50" spans="2:12" ht="14.4" thickBot="1">
      <c r="B50" s="71" t="s">
        <v>62</v>
      </c>
      <c r="C50" s="72"/>
      <c r="D50" s="35">
        <f>SUM(D40:D49)</f>
        <v>2791</v>
      </c>
      <c r="E50" s="36">
        <f>D50/D52</f>
        <v>0.56681559707554829</v>
      </c>
      <c r="F50" s="35">
        <f>SUM(F40:F49)</f>
        <v>2681</v>
      </c>
      <c r="G50" s="36">
        <f>F50/F52</f>
        <v>0.57805088400172489</v>
      </c>
      <c r="H50" s="37">
        <f>D50/F50-1</f>
        <v>4.1029466616933963E-2</v>
      </c>
      <c r="I50" s="122"/>
      <c r="J50" s="35">
        <f>SUM(J40:J49)</f>
        <v>4276</v>
      </c>
      <c r="K50" s="36">
        <f>D50/J50-1</f>
        <v>-0.34728718428437788</v>
      </c>
      <c r="L50" s="35"/>
    </row>
    <row r="51" spans="2:12" ht="14.4" thickBot="1">
      <c r="B51" s="71" t="s">
        <v>38</v>
      </c>
      <c r="C51" s="72"/>
      <c r="D51" s="35">
        <f>D52-D50</f>
        <v>2133</v>
      </c>
      <c r="E51" s="36">
        <f>D51/D52</f>
        <v>0.43318440292445165</v>
      </c>
      <c r="F51" s="35">
        <f>F52-F50</f>
        <v>1957</v>
      </c>
      <c r="G51" s="36">
        <f>F51/F52</f>
        <v>0.42194911599827511</v>
      </c>
      <c r="H51" s="37">
        <f>D51/F51-1</f>
        <v>8.9933571793561651E-2</v>
      </c>
      <c r="I51" s="127"/>
      <c r="J51" s="35">
        <f>J52-SUM(J40:J49)</f>
        <v>2774</v>
      </c>
      <c r="K51" s="37">
        <f>D51/J51-1</f>
        <v>-0.2310742609949531</v>
      </c>
      <c r="L51" s="38"/>
    </row>
    <row r="52" spans="2:12" ht="14.4" thickBot="1">
      <c r="B52" s="69" t="s">
        <v>63</v>
      </c>
      <c r="C52" s="70"/>
      <c r="D52" s="39">
        <v>4924</v>
      </c>
      <c r="E52" s="40">
        <v>1</v>
      </c>
      <c r="F52" s="39">
        <v>4638</v>
      </c>
      <c r="G52" s="40">
        <v>1</v>
      </c>
      <c r="H52" s="41">
        <v>6.1664510564898745E-2</v>
      </c>
      <c r="I52" s="123"/>
      <c r="J52" s="39">
        <v>7050</v>
      </c>
      <c r="K52" s="41">
        <v>-0.3015602836879433</v>
      </c>
      <c r="L52" s="39"/>
    </row>
    <row r="53" spans="2:12">
      <c r="B53" s="124" t="s">
        <v>68</v>
      </c>
    </row>
    <row r="54" spans="2:12">
      <c r="B54" s="125" t="s">
        <v>69</v>
      </c>
    </row>
    <row r="62" spans="2:12" ht="15" customHeight="1"/>
    <row r="64" spans="2:12" ht="15" customHeight="1"/>
  </sheetData>
  <mergeCells count="50">
    <mergeCell ref="L38:L39"/>
    <mergeCell ref="B50:C50"/>
    <mergeCell ref="B51:C51"/>
    <mergeCell ref="B52:C52"/>
    <mergeCell ref="I36:I37"/>
    <mergeCell ref="J36:J37"/>
    <mergeCell ref="K36:K37"/>
    <mergeCell ref="L36:L37"/>
    <mergeCell ref="B37:B39"/>
    <mergeCell ref="C37:C39"/>
    <mergeCell ref="H38:H39"/>
    <mergeCell ref="I38:I39"/>
    <mergeCell ref="J38:J39"/>
    <mergeCell ref="K38:K39"/>
    <mergeCell ref="B33:K33"/>
    <mergeCell ref="B34:B36"/>
    <mergeCell ref="C34:C36"/>
    <mergeCell ref="D34:I34"/>
    <mergeCell ref="J34:L34"/>
    <mergeCell ref="D35:I35"/>
    <mergeCell ref="J35:L35"/>
    <mergeCell ref="D36:E37"/>
    <mergeCell ref="F36:G37"/>
    <mergeCell ref="H36:H37"/>
    <mergeCell ref="K8:K9"/>
    <mergeCell ref="L8:L9"/>
    <mergeCell ref="B25:C25"/>
    <mergeCell ref="B26:C26"/>
    <mergeCell ref="B27:C27"/>
    <mergeCell ref="B32:K32"/>
    <mergeCell ref="H6:H7"/>
    <mergeCell ref="I6:I7"/>
    <mergeCell ref="J6:J7"/>
    <mergeCell ref="K6:K7"/>
    <mergeCell ref="L6:L7"/>
    <mergeCell ref="B7:B9"/>
    <mergeCell ref="C7:C9"/>
    <mergeCell ref="H8:H9"/>
    <mergeCell ref="I8:I9"/>
    <mergeCell ref="J8:J9"/>
    <mergeCell ref="B2:K2"/>
    <mergeCell ref="B3:K3"/>
    <mergeCell ref="B4:B6"/>
    <mergeCell ref="C4:C6"/>
    <mergeCell ref="D4:I4"/>
    <mergeCell ref="J4:L4"/>
    <mergeCell ref="D5:I5"/>
    <mergeCell ref="J5:L5"/>
    <mergeCell ref="D6:E7"/>
    <mergeCell ref="F6:G7"/>
  </mergeCells>
  <conditionalFormatting sqref="D10:H24">
    <cfRule type="cellIs" dxfId="14" priority="5" operator="equal">
      <formula>0</formula>
    </cfRule>
  </conditionalFormatting>
  <conditionalFormatting sqref="D40:H49">
    <cfRule type="cellIs" dxfId="13" priority="12" operator="equal">
      <formula>0</formula>
    </cfRule>
  </conditionalFormatting>
  <conditionalFormatting sqref="H10:H26 H40:H51">
    <cfRule type="cellIs" dxfId="12" priority="7" operator="lessThan">
      <formula>0</formula>
    </cfRule>
  </conditionalFormatting>
  <conditionalFormatting sqref="I10:I24">
    <cfRule type="cellIs" dxfId="11" priority="4" operator="lessThan">
      <formula>0</formula>
    </cfRule>
  </conditionalFormatting>
  <conditionalFormatting sqref="I40:I49">
    <cfRule type="cellIs" dxfId="10" priority="13" operator="lessThan">
      <formula>0</formula>
    </cfRule>
    <cfRule type="cellIs" dxfId="9" priority="14" operator="equal">
      <formula>0</formula>
    </cfRule>
    <cfRule type="cellIs" dxfId="8" priority="15" operator="greaterThan">
      <formula>0</formula>
    </cfRule>
  </conditionalFormatting>
  <conditionalFormatting sqref="J10:K24">
    <cfRule type="cellIs" dxfId="7" priority="3" operator="equal">
      <formula>0</formula>
    </cfRule>
  </conditionalFormatting>
  <conditionalFormatting sqref="J40:K49">
    <cfRule type="cellIs" dxfId="6" priority="11" operator="equal">
      <formula>0</formula>
    </cfRule>
  </conditionalFormatting>
  <conditionalFormatting sqref="K51">
    <cfRule type="cellIs" dxfId="5" priority="6" operator="lessThan">
      <formula>0</formula>
    </cfRule>
  </conditionalFormatting>
  <conditionalFormatting sqref="K10:L24">
    <cfRule type="cellIs" dxfId="4" priority="2" operator="lessThan">
      <formula>0</formula>
    </cfRule>
  </conditionalFormatting>
  <conditionalFormatting sqref="K40:L49">
    <cfRule type="cellIs" dxfId="3" priority="8" operator="lessThan">
      <formula>0</formula>
    </cfRule>
  </conditionalFormatting>
  <conditionalFormatting sqref="L10:L24">
    <cfRule type="cellIs" dxfId="2" priority="1" operator="equal">
      <formula>0</formula>
    </cfRule>
  </conditionalFormatting>
  <conditionalFormatting sqref="L40:L49">
    <cfRule type="cellIs" dxfId="1" priority="9" operator="equal">
      <formula>0</formula>
    </cfRule>
    <cfRule type="cellIs" dxfId="0" priority="10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Samochody ciężarowe</vt:lpstr>
      <vt:lpstr>Samochody ciężarowe-segmenty 1</vt:lpstr>
      <vt:lpstr>Samochody ciężarowe-segmenty 2</vt:lpstr>
      <vt:lpstr>Autobusy</vt:lpstr>
      <vt:lpstr>Samochody dostawcze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Ewa Szeląg</cp:lastModifiedBy>
  <cp:lastPrinted>2012-07-06T16:37:03Z</cp:lastPrinted>
  <dcterms:created xsi:type="dcterms:W3CDTF">2011-02-21T10:08:17Z</dcterms:created>
  <dcterms:modified xsi:type="dcterms:W3CDTF">2025-02-05T21:10:37Z</dcterms:modified>
</cp:coreProperties>
</file>