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6\SC\"/>
    </mc:Choice>
  </mc:AlternateContent>
  <xr:revisionPtr revIDLastSave="0" documentId="13_ncr:1_{898D10AC-0CBD-4821-8599-963B02113BC5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64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4" l="1"/>
  <c r="F68" i="64"/>
  <c r="G68" i="64" s="1"/>
  <c r="D68" i="64"/>
  <c r="K68" i="64" s="1"/>
  <c r="S67" i="64"/>
  <c r="S68" i="64" s="1"/>
  <c r="T68" i="64" s="1"/>
  <c r="Q67" i="64"/>
  <c r="U67" i="64" s="1"/>
  <c r="J67" i="64"/>
  <c r="K67" i="64" s="1"/>
  <c r="H67" i="64"/>
  <c r="F67" i="64"/>
  <c r="G67" i="64" s="1"/>
  <c r="D67" i="64"/>
  <c r="E67" i="64" s="1"/>
  <c r="S32" i="64"/>
  <c r="T32" i="64" s="1"/>
  <c r="Q32" i="64"/>
  <c r="R32" i="64" s="1"/>
  <c r="J32" i="64"/>
  <c r="F32" i="64"/>
  <c r="G32" i="64" s="1"/>
  <c r="D32" i="64"/>
  <c r="E32" i="64" s="1"/>
  <c r="K32" i="64" s="1"/>
  <c r="U31" i="64"/>
  <c r="S31" i="64"/>
  <c r="T31" i="64" s="1"/>
  <c r="R31" i="64"/>
  <c r="Q31" i="64"/>
  <c r="J31" i="64"/>
  <c r="F31" i="64"/>
  <c r="G31" i="64" s="1"/>
  <c r="D31" i="64"/>
  <c r="H31" i="64" s="1"/>
  <c r="T67" i="64" l="1"/>
  <c r="H32" i="64"/>
  <c r="U32" i="64"/>
  <c r="Q68" i="64"/>
  <c r="R67" i="64"/>
  <c r="E68" i="64"/>
  <c r="H68" i="64"/>
  <c r="E31" i="64"/>
  <c r="K31" i="64" s="1"/>
  <c r="U68" i="64" l="1"/>
  <c r="R68" i="64"/>
  <c r="M15" i="5" l="1"/>
  <c r="M16" i="5" s="1"/>
  <c r="K15" i="5"/>
  <c r="K16" i="5" s="1"/>
  <c r="N76" i="9"/>
  <c r="M76" i="9"/>
  <c r="L76" i="9"/>
  <c r="K76" i="9"/>
  <c r="N27" i="9"/>
  <c r="M27" i="9"/>
  <c r="L27" i="9"/>
  <c r="K27" i="9"/>
  <c r="M17" i="1"/>
  <c r="M18" i="1" s="1"/>
  <c r="N18" i="1" s="1"/>
  <c r="K17" i="1"/>
  <c r="K18" i="1" s="1"/>
  <c r="O27" i="9" l="1"/>
  <c r="O76" i="9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G27" i="9"/>
  <c r="I27" i="9"/>
  <c r="J27" i="9" l="1"/>
  <c r="H27" i="9"/>
  <c r="G76" i="9"/>
  <c r="E76" i="9"/>
  <c r="I76" i="9"/>
  <c r="F76" i="9"/>
  <c r="D76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6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6" i="9"/>
  <c r="E18" i="1"/>
  <c r="J17" i="1"/>
  <c r="H18" i="1" l="1"/>
</calcChain>
</file>

<file path=xl/sharedStrings.xml><?xml version="1.0" encoding="utf-8"?>
<sst xmlns="http://schemas.openxmlformats.org/spreadsheetml/2006/main" count="672" uniqueCount="133">
  <si>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</si>
  <si>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</si>
  <si>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</si>
  <si>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</si>
  <si>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</si>
  <si>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</si>
  <si>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</si>
  <si>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</si>
  <si>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</si>
  <si>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</si>
  <si>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</si>
  <si>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</si>
  <si>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</si>
  <si>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</si>
  <si>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</si>
  <si>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</si>
  <si>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</si>
  <si>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</si>
  <si>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</si>
  <si>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</si>
  <si>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</si>
  <si>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</si>
  <si>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</si>
  <si>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</si>
  <si>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</si>
  <si>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</si>
  <si>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</si>
  <si>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</si>
  <si>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</si>
  <si>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</si>
  <si>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</si>
  <si>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</si>
  <si>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</si>
  <si>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</si>
  <si>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</si>
  <si>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</si>
  <si>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</si>
  <si>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</si>
  <si>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</si>
  <si>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</si>
  <si>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</si>
  <si>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</si>
  <si>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</si>
  <si>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</si>
  <si>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</si>
  <si>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</si>
  <si>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</si>
  <si>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</si>
  <si>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</si>
  <si>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</si>
  <si>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</si>
  <si>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</si>
  <si>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</si>
  <si>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</si>
  <si>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</si>
  <si>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</si>
  <si>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</si>
  <si>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</si>
  <si>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</si>
  <si>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</si>
  <si>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</si>
  <si>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</si>
  <si>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</si>
  <si>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</si>
  <si>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</si>
  <si>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</si>
  <si>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</si>
  <si>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</si>
  <si>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</si>
  <si>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</si>
  <si>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</si>
  <si>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</si>
  <si>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</si>
  <si>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</si>
  <si>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</si>
  <si>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</si>
  <si>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</si>
  <si>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</si>
  <si>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</si>
  <si>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</si>
  <si>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</si>
  <si>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FOTON</t>
  </si>
  <si>
    <t>Sztuki / Units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</si>
  <si>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</si>
  <si>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</si>
  <si>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</si>
  <si>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</si>
  <si>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</si>
  <si>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</si>
  <si>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</si>
  <si>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</si>
  <si>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</si>
  <si>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</si>
  <si>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</si>
  <si>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</si>
  <si>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</si>
  <si>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</si>
  <si>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</si>
  <si>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</si>
  <si>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</si>
  <si>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</si>
  <si>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</si>
  <si>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</si>
  <si>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</si>
  <si>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Toyota Hilux</t>
  </si>
  <si>
    <t>Maj</t>
  </si>
  <si>
    <t>May</t>
  </si>
  <si>
    <t/>
  </si>
  <si>
    <t>2026
Cze</t>
  </si>
  <si>
    <t>2025
Cze</t>
  </si>
  <si>
    <t>2026
Sty-Cze</t>
  </si>
  <si>
    <t>2025
Sty-Cze</t>
  </si>
  <si>
    <t>Czerwiec</t>
  </si>
  <si>
    <t>June</t>
  </si>
  <si>
    <t>Rok narastająco Styczeń - Czerwiec</t>
  </si>
  <si>
    <t>YTD January -June</t>
  </si>
  <si>
    <t>Cze/Mj
Zmiana %</t>
  </si>
  <si>
    <t>Jun/May Ch %</t>
  </si>
  <si>
    <t>HYMER</t>
  </si>
  <si>
    <t>Rejestracje nowych samochodów dostawczych do 3,5T, ranking marek - Czerwiec 2026</t>
  </si>
  <si>
    <t>Registrations of new LCV up to 3.5T, Top Brands - June 2026</t>
  </si>
  <si>
    <t>Rok narastająco Styczeń -Czerwiec</t>
  </si>
  <si>
    <t>YTD January - June</t>
  </si>
  <si>
    <t>Cze/Maj
Zmiana %</t>
  </si>
  <si>
    <t>Cze/Maj
Zmiana poz</t>
  </si>
  <si>
    <t>Jun/May Ch position</t>
  </si>
  <si>
    <t>PIAGGIO</t>
  </si>
  <si>
    <t>KIA</t>
  </si>
  <si>
    <t>Rejestracje nowych samochodów dostawczych do 3,5T, ranking modeli - Czerwiec 2026</t>
  </si>
  <si>
    <t>Registrations of new LCV up to 3.5T, Top Models - June 2026</t>
  </si>
  <si>
    <t>Ford Transit Courier</t>
  </si>
  <si>
    <t>MAN TGE</t>
  </si>
  <si>
    <t>Fiat Scudo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</si>
</sst>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14" fontId="23" fillId="0" borderId="0" xfId="6" applyNumberFormat="1" applyFont="1"/>
    <xf numFmtId="0" fontId="33" fillId="0" borderId="0" xfId="33" applyFont="1" applyAlignment="1">
      <alignment horizontal="center" vertical="top"/>
    </xf>
    <xf numFmtId="0" fontId="34" fillId="0" borderId="0" xfId="4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3" fillId="0" borderId="0" xfId="4" applyFont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14" fillId="0" borderId="0" xfId="4" applyFont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7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zoomScale="90" zoomScaleNormal="90" workbookViewId="0">
      <selection activeCell="B1" sqref="B1"/>
    </sheetView>
  </sheetViews>
  <sheetFormatPr defaultColWidth="9.140625" defaultRowHeight="14.25"/>
  <cols>
    <col min="1" max="1" width="1.5703125" style="35" customWidth="1"/>
    <col min="2" max="2" width="38.85546875" style="35" customWidth="1"/>
    <col min="3" max="5" width="11.42578125" style="35" customWidth="1"/>
    <col min="6" max="8" width="13.140625" style="35" customWidth="1"/>
    <col min="9" max="9" width="15.85546875" style="35" customWidth="1"/>
    <col min="10" max="10" width="11" style="35" customWidth="1"/>
    <col min="11" max="12" width="9.140625" style="35"/>
    <col min="13" max="13" width="10.5703125" style="35" customWidth="1"/>
    <col min="14" max="14" width="11.42578125" style="35" customWidth="1"/>
    <col min="15" max="16384" width="9.140625" style="35"/>
  </cols>
  <sheetData>
    <row r="1" spans="2:8">
      <c r="D1" s="36"/>
      <c r="E1" s="37"/>
      <c r="H1" s="37">
        <v>46209</v>
      </c>
    </row>
    <row r="2" spans="2:8" ht="26.25" customHeight="1">
      <c r="B2" s="80" t="s">
        <v>25</v>
      </c>
      <c r="C2" s="80"/>
      <c r="D2" s="80"/>
      <c r="E2" s="80"/>
      <c r="F2" s="80"/>
      <c r="G2" s="80"/>
      <c r="H2" s="80"/>
    </row>
    <row r="3" spans="2:8" ht="26.25" customHeight="1">
      <c r="B3" s="38"/>
      <c r="C3" s="39" t="s">
        <v>108</v>
      </c>
      <c r="D3" s="39" t="s">
        <v>109</v>
      </c>
      <c r="E3" s="40" t="s">
        <v>8</v>
      </c>
      <c r="F3" s="39" t="s">
        <v>110</v>
      </c>
      <c r="G3" s="39" t="s">
        <v>111</v>
      </c>
      <c r="H3" s="40" t="s">
        <v>8</v>
      </c>
    </row>
    <row r="4" spans="2:8" ht="26.25" customHeight="1">
      <c r="B4" s="61" t="s">
        <v>9</v>
      </c>
      <c r="C4" s="41">
        <v>4044</v>
      </c>
      <c r="D4" s="41">
        <v>3513</v>
      </c>
      <c r="E4" s="42">
        <v>0.1511528608027326</v>
      </c>
      <c r="F4" s="41">
        <v>18922</v>
      </c>
      <c r="G4" s="41">
        <v>15022</v>
      </c>
      <c r="H4" s="42">
        <v>0.25961922513646662</v>
      </c>
    </row>
    <row r="5" spans="2:8" ht="26.25" customHeight="1">
      <c r="B5" s="43" t="s">
        <v>22</v>
      </c>
      <c r="C5" s="44">
        <v>1010</v>
      </c>
      <c r="D5" s="44">
        <v>816</v>
      </c>
      <c r="E5" s="45">
        <v>0.23774509803921573</v>
      </c>
      <c r="F5" s="44">
        <v>4149</v>
      </c>
      <c r="G5" s="44">
        <v>3502</v>
      </c>
      <c r="H5" s="45">
        <v>0.18475157053112512</v>
      </c>
    </row>
    <row r="6" spans="2:8" ht="26.25" customHeight="1">
      <c r="B6" s="43" t="s">
        <v>23</v>
      </c>
      <c r="C6" s="44">
        <v>97</v>
      </c>
      <c r="D6" s="44">
        <v>111</v>
      </c>
      <c r="E6" s="45">
        <v>-0.12612612612612617</v>
      </c>
      <c r="F6" s="44">
        <v>498</v>
      </c>
      <c r="G6" s="44">
        <v>544</v>
      </c>
      <c r="H6" s="45">
        <v>-8.4558823529411797E-2</v>
      </c>
    </row>
    <row r="7" spans="2:8" ht="26.25" customHeight="1">
      <c r="B7" s="43" t="s">
        <v>24</v>
      </c>
      <c r="C7" s="44">
        <v>2937</v>
      </c>
      <c r="D7" s="44">
        <v>2586</v>
      </c>
      <c r="E7" s="45">
        <v>0.13573085846867738</v>
      </c>
      <c r="F7" s="44">
        <v>14275</v>
      </c>
      <c r="G7" s="44">
        <v>10976</v>
      </c>
      <c r="H7" s="45">
        <v>0.30056486880466471</v>
      </c>
    </row>
    <row r="8" spans="2:8" ht="26.25" customHeight="1">
      <c r="B8" s="61" t="s">
        <v>10</v>
      </c>
      <c r="C8" s="41">
        <v>481</v>
      </c>
      <c r="D8" s="41">
        <v>204</v>
      </c>
      <c r="E8" s="42">
        <v>1.357843137254902</v>
      </c>
      <c r="F8" s="41">
        <v>2136</v>
      </c>
      <c r="G8" s="41">
        <v>1200</v>
      </c>
      <c r="H8" s="42">
        <v>0.78</v>
      </c>
    </row>
    <row r="9" spans="2:8" ht="26.25" customHeight="1">
      <c r="B9" s="46" t="s">
        <v>26</v>
      </c>
      <c r="C9" s="47">
        <v>4525</v>
      </c>
      <c r="D9" s="47">
        <v>3717</v>
      </c>
      <c r="E9" s="48">
        <v>0.21737960721011573</v>
      </c>
      <c r="F9" s="47">
        <v>21058</v>
      </c>
      <c r="G9" s="47">
        <v>16222</v>
      </c>
      <c r="H9" s="48">
        <v>0.2981136727900382</v>
      </c>
    </row>
    <row r="10" spans="2:8" ht="16.5" customHeight="1">
      <c r="B10" s="65" t="s">
        <v>47</v>
      </c>
    </row>
    <row r="11" spans="2:8" ht="15" customHeight="1">
      <c r="B11" s="64" t="s">
        <v>79</v>
      </c>
    </row>
    <row r="17" spans="13:13">
      <c r="M17" s="49"/>
    </row>
  </sheetData>
  <mergeCells count="1">
    <mergeCell ref="B2:H2"/>
  </mergeCells>
  <phoneticPr fontId="4" type="noConversion"/>
  <conditionalFormatting sqref="E4:E9">
    <cfRule type="cellIs" dxfId="72" priority="3" operator="lessThan">
      <formula>0</formula>
    </cfRule>
  </conditionalFormatting>
  <conditionalFormatting sqref="H4:H9">
    <cfRule type="cellIs" dxfId="7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K10" sqref="K10"/>
    </sheetView>
  </sheetViews>
  <sheetFormatPr defaultColWidth="9.140625" defaultRowHeight="14.25"/>
  <cols>
    <col min="1" max="1" width="1.140625" style="35" customWidth="1"/>
    <col min="2" max="2" width="9.140625" style="35" customWidth="1"/>
    <col min="3" max="3" width="16.85546875" style="35" customWidth="1"/>
    <col min="4" max="4" width="9" style="35" customWidth="1"/>
    <col min="5" max="5" width="11" style="35" customWidth="1"/>
    <col min="6" max="6" width="9" style="35" customWidth="1"/>
    <col min="7" max="7" width="12.85546875" style="35" customWidth="1"/>
    <col min="8" max="9" width="9" style="35" customWidth="1"/>
    <col min="10" max="10" width="11.42578125" style="35" customWidth="1"/>
    <col min="11" max="14" width="9.140625" style="35"/>
    <col min="15" max="15" width="11.42578125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 ht="14.45" customHeight="1">
      <c r="B2" s="100" t="s">
        <v>27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4.45" customHeight="1" thickBot="1">
      <c r="B3" s="101" t="s">
        <v>28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4.45" customHeight="1">
      <c r="B4" s="85" t="s">
        <v>0</v>
      </c>
      <c r="C4" s="87" t="s">
        <v>1</v>
      </c>
      <c r="D4" s="89" t="s">
        <v>112</v>
      </c>
      <c r="E4" s="90"/>
      <c r="F4" s="90"/>
      <c r="G4" s="90"/>
      <c r="H4" s="91"/>
      <c r="I4" s="108" t="s">
        <v>105</v>
      </c>
      <c r="J4" s="91"/>
      <c r="K4" s="108" t="s">
        <v>114</v>
      </c>
      <c r="L4" s="90"/>
      <c r="M4" s="90"/>
      <c r="N4" s="90"/>
      <c r="O4" s="109"/>
    </row>
    <row r="5" spans="2:15" ht="14.45" customHeight="1" thickBot="1">
      <c r="B5" s="86"/>
      <c r="C5" s="88"/>
      <c r="D5" s="113" t="s">
        <v>113</v>
      </c>
      <c r="E5" s="111"/>
      <c r="F5" s="111"/>
      <c r="G5" s="111"/>
      <c r="H5" s="114"/>
      <c r="I5" s="110" t="s">
        <v>106</v>
      </c>
      <c r="J5" s="114"/>
      <c r="K5" s="110" t="s">
        <v>115</v>
      </c>
      <c r="L5" s="111"/>
      <c r="M5" s="111"/>
      <c r="N5" s="111"/>
      <c r="O5" s="112"/>
    </row>
    <row r="6" spans="2:15" ht="14.45" customHeight="1">
      <c r="B6" s="86"/>
      <c r="C6" s="88"/>
      <c r="D6" s="81">
        <v>2026</v>
      </c>
      <c r="E6" s="82"/>
      <c r="F6" s="81">
        <v>2025</v>
      </c>
      <c r="G6" s="82"/>
      <c r="H6" s="104" t="s">
        <v>30</v>
      </c>
      <c r="I6" s="106">
        <v>2026</v>
      </c>
      <c r="J6" s="106" t="s">
        <v>116</v>
      </c>
      <c r="K6" s="81">
        <v>2026</v>
      </c>
      <c r="L6" s="82"/>
      <c r="M6" s="81">
        <v>2025</v>
      </c>
      <c r="N6" s="82"/>
      <c r="O6" s="104" t="s">
        <v>30</v>
      </c>
    </row>
    <row r="7" spans="2:15" ht="14.45" customHeight="1" thickBot="1">
      <c r="B7" s="96" t="s">
        <v>31</v>
      </c>
      <c r="C7" s="98" t="s">
        <v>32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4.45" customHeight="1">
      <c r="B8" s="96"/>
      <c r="C8" s="98"/>
      <c r="D8" s="4" t="s">
        <v>33</v>
      </c>
      <c r="E8" s="5" t="s">
        <v>2</v>
      </c>
      <c r="F8" s="4" t="s">
        <v>33</v>
      </c>
      <c r="G8" s="5" t="s">
        <v>2</v>
      </c>
      <c r="H8" s="102" t="s">
        <v>34</v>
      </c>
      <c r="I8" s="6" t="s">
        <v>33</v>
      </c>
      <c r="J8" s="115" t="s">
        <v>117</v>
      </c>
      <c r="K8" s="4" t="s">
        <v>33</v>
      </c>
      <c r="L8" s="5" t="s">
        <v>2</v>
      </c>
      <c r="M8" s="4" t="s">
        <v>33</v>
      </c>
      <c r="N8" s="5" t="s">
        <v>2</v>
      </c>
      <c r="O8" s="102" t="s">
        <v>34</v>
      </c>
    </row>
    <row r="9" spans="2:15" ht="14.45" customHeight="1" thickBot="1">
      <c r="B9" s="97"/>
      <c r="C9" s="99"/>
      <c r="D9" s="7" t="s">
        <v>35</v>
      </c>
      <c r="E9" s="8" t="s">
        <v>36</v>
      </c>
      <c r="F9" s="7" t="s">
        <v>35</v>
      </c>
      <c r="G9" s="8" t="s">
        <v>36</v>
      </c>
      <c r="H9" s="103"/>
      <c r="I9" s="9" t="s">
        <v>35</v>
      </c>
      <c r="J9" s="116"/>
      <c r="K9" s="7" t="s">
        <v>35</v>
      </c>
      <c r="L9" s="8" t="s">
        <v>36</v>
      </c>
      <c r="M9" s="7" t="s">
        <v>35</v>
      </c>
      <c r="N9" s="8" t="s">
        <v>36</v>
      </c>
      <c r="O9" s="103"/>
    </row>
    <row r="10" spans="2:15" ht="14.45" customHeight="1" thickBot="1">
      <c r="B10" s="10">
        <v>1</v>
      </c>
      <c r="C10" s="11" t="s">
        <v>11</v>
      </c>
      <c r="D10" s="12">
        <v>714</v>
      </c>
      <c r="E10" s="13">
        <v>0.17655786350148367</v>
      </c>
      <c r="F10" s="12">
        <v>739</v>
      </c>
      <c r="G10" s="13">
        <v>0.21036151437517792</v>
      </c>
      <c r="H10" s="14">
        <v>-3.3829499323410062E-2</v>
      </c>
      <c r="I10" s="12">
        <v>690</v>
      </c>
      <c r="J10" s="14">
        <v>3.4782608695652195E-2</v>
      </c>
      <c r="K10" s="12">
        <v>3670</v>
      </c>
      <c r="L10" s="13">
        <v>0.19395412747066906</v>
      </c>
      <c r="M10" s="12">
        <v>3242</v>
      </c>
      <c r="N10" s="13">
        <v>0.21581680202369857</v>
      </c>
      <c r="O10" s="14">
        <v>0.13201727328809376</v>
      </c>
    </row>
    <row r="11" spans="2:15" ht="14.45" customHeight="1" thickBot="1">
      <c r="B11" s="50">
        <v>2</v>
      </c>
      <c r="C11" s="15" t="s">
        <v>13</v>
      </c>
      <c r="D11" s="16">
        <v>647</v>
      </c>
      <c r="E11" s="17">
        <v>0.15999010880316519</v>
      </c>
      <c r="F11" s="16">
        <v>619</v>
      </c>
      <c r="G11" s="17">
        <v>0.17620267577569029</v>
      </c>
      <c r="H11" s="18">
        <v>4.5234248788368348E-2</v>
      </c>
      <c r="I11" s="16">
        <v>483</v>
      </c>
      <c r="J11" s="18">
        <v>0.33954451345755698</v>
      </c>
      <c r="K11" s="16">
        <v>3419</v>
      </c>
      <c r="L11" s="17">
        <v>0.18068914491068597</v>
      </c>
      <c r="M11" s="16">
        <v>3134</v>
      </c>
      <c r="N11" s="17">
        <v>0.20862734655838105</v>
      </c>
      <c r="O11" s="18">
        <v>9.0938098276962309E-2</v>
      </c>
    </row>
    <row r="12" spans="2:15" ht="14.45" customHeight="1" thickBot="1">
      <c r="B12" s="10">
        <v>3</v>
      </c>
      <c r="C12" s="11" t="s">
        <v>12</v>
      </c>
      <c r="D12" s="12">
        <v>505</v>
      </c>
      <c r="E12" s="13">
        <v>0.12487636003956479</v>
      </c>
      <c r="F12" s="12">
        <v>361</v>
      </c>
      <c r="G12" s="13">
        <v>0.10276117278679192</v>
      </c>
      <c r="H12" s="14">
        <v>0.39889196675900274</v>
      </c>
      <c r="I12" s="12">
        <v>611</v>
      </c>
      <c r="J12" s="14">
        <v>-0.17348608837970536</v>
      </c>
      <c r="K12" s="12">
        <v>3139</v>
      </c>
      <c r="L12" s="13">
        <v>0.16589155480393192</v>
      </c>
      <c r="M12" s="12">
        <v>1805</v>
      </c>
      <c r="N12" s="13">
        <v>0.12015710291572361</v>
      </c>
      <c r="O12" s="14">
        <v>0.73905817174515231</v>
      </c>
    </row>
    <row r="13" spans="2:15" ht="14.45" customHeight="1" thickBot="1">
      <c r="B13" s="50">
        <v>4</v>
      </c>
      <c r="C13" s="15" t="s">
        <v>3</v>
      </c>
      <c r="D13" s="16">
        <v>969</v>
      </c>
      <c r="E13" s="17">
        <v>0.23961424332344214</v>
      </c>
      <c r="F13" s="16">
        <v>666</v>
      </c>
      <c r="G13" s="17">
        <v>0.18958155422715628</v>
      </c>
      <c r="H13" s="18">
        <v>0.45495495495495497</v>
      </c>
      <c r="I13" s="16">
        <v>391</v>
      </c>
      <c r="J13" s="18">
        <v>1.4782608695652173</v>
      </c>
      <c r="K13" s="16">
        <v>3075</v>
      </c>
      <c r="L13" s="17">
        <v>0.16250924849381673</v>
      </c>
      <c r="M13" s="16">
        <v>2383</v>
      </c>
      <c r="N13" s="17">
        <v>0.15863400346158968</v>
      </c>
      <c r="O13" s="18">
        <v>0.29039026437263948</v>
      </c>
    </row>
    <row r="14" spans="2:15" ht="14.45" customHeight="1" thickBot="1">
      <c r="B14" s="10">
        <v>5</v>
      </c>
      <c r="C14" s="11" t="s">
        <v>4</v>
      </c>
      <c r="D14" s="12">
        <v>605</v>
      </c>
      <c r="E14" s="13">
        <v>0.14960435212660733</v>
      </c>
      <c r="F14" s="12">
        <v>576</v>
      </c>
      <c r="G14" s="13">
        <v>0.16396242527754057</v>
      </c>
      <c r="H14" s="14">
        <v>5.0347222222222321E-2</v>
      </c>
      <c r="I14" s="12">
        <v>404</v>
      </c>
      <c r="J14" s="14">
        <v>0.49752475247524752</v>
      </c>
      <c r="K14" s="12">
        <v>2768</v>
      </c>
      <c r="L14" s="13">
        <v>0.14628474791248283</v>
      </c>
      <c r="M14" s="12">
        <v>2123</v>
      </c>
      <c r="N14" s="13">
        <v>0.14132605511915858</v>
      </c>
      <c r="O14" s="14">
        <v>0.30381535562882722</v>
      </c>
    </row>
    <row r="15" spans="2:15" ht="14.45" customHeight="1" thickBot="1">
      <c r="B15" s="50">
        <v>6</v>
      </c>
      <c r="C15" s="15" t="s">
        <v>14</v>
      </c>
      <c r="D15" s="16">
        <v>244</v>
      </c>
      <c r="E15" s="17">
        <v>6.0336300692383778E-2</v>
      </c>
      <c r="F15" s="16">
        <v>229</v>
      </c>
      <c r="G15" s="17">
        <v>6.5186450327355538E-2</v>
      </c>
      <c r="H15" s="18">
        <v>6.5502183406113579E-2</v>
      </c>
      <c r="I15" s="16">
        <v>182</v>
      </c>
      <c r="J15" s="18">
        <v>0.34065934065934056</v>
      </c>
      <c r="K15" s="16">
        <v>1383</v>
      </c>
      <c r="L15" s="17">
        <v>7.3089525420145865E-2</v>
      </c>
      <c r="M15" s="16">
        <v>968</v>
      </c>
      <c r="N15" s="17">
        <v>6.443882305951272E-2</v>
      </c>
      <c r="O15" s="18">
        <v>0.42871900826446274</v>
      </c>
    </row>
    <row r="16" spans="2:15" ht="14.45" customHeight="1" thickBot="1">
      <c r="B16" s="10">
        <v>7</v>
      </c>
      <c r="C16" s="11" t="s">
        <v>15</v>
      </c>
      <c r="D16" s="12">
        <v>291</v>
      </c>
      <c r="E16" s="13">
        <v>7.1958456973293769E-2</v>
      </c>
      <c r="F16" s="12">
        <v>275</v>
      </c>
      <c r="G16" s="13">
        <v>7.8280671790492459E-2</v>
      </c>
      <c r="H16" s="14">
        <v>5.8181818181818112E-2</v>
      </c>
      <c r="I16" s="12">
        <v>194</v>
      </c>
      <c r="J16" s="14">
        <v>0.5</v>
      </c>
      <c r="K16" s="12">
        <v>1145</v>
      </c>
      <c r="L16" s="13">
        <v>6.0511573829404926E-2</v>
      </c>
      <c r="M16" s="12">
        <v>1041</v>
      </c>
      <c r="N16" s="13">
        <v>6.9298362401810684E-2</v>
      </c>
      <c r="O16" s="14">
        <v>9.9903938520653268E-2</v>
      </c>
    </row>
    <row r="17" spans="2:15" ht="15" thickBot="1">
      <c r="B17" s="94" t="s">
        <v>60</v>
      </c>
      <c r="C17" s="95"/>
      <c r="D17" s="20">
        <f>SUM(D10:D16)</f>
        <v>3975</v>
      </c>
      <c r="E17" s="21">
        <f>D17/D19</f>
        <v>0.98293768545994065</v>
      </c>
      <c r="F17" s="20">
        <f>SUM(F10:F16)</f>
        <v>3465</v>
      </c>
      <c r="G17" s="21">
        <f>F17/F19</f>
        <v>0.98633646456020496</v>
      </c>
      <c r="H17" s="22">
        <f>D17/F17-1</f>
        <v>0.14718614718614709</v>
      </c>
      <c r="I17" s="20">
        <f>SUM(I10:I16)</f>
        <v>2955</v>
      </c>
      <c r="J17" s="21">
        <f>D17/I17-1</f>
        <v>0.34517766497461921</v>
      </c>
      <c r="K17" s="20">
        <f>SUM(K10:K16)</f>
        <v>18599</v>
      </c>
      <c r="L17" s="21">
        <f>K17/K19</f>
        <v>0.98292992284113734</v>
      </c>
      <c r="M17" s="20">
        <f>SUM(M10:M16)</f>
        <v>14696</v>
      </c>
      <c r="N17" s="21">
        <f>M17/M19</f>
        <v>0.9782984955398748</v>
      </c>
      <c r="O17" s="22">
        <f>K17/M17-1</f>
        <v>0.26558247142079483</v>
      </c>
    </row>
    <row r="18" spans="2:15" ht="15" thickBot="1">
      <c r="B18" s="94" t="s">
        <v>37</v>
      </c>
      <c r="C18" s="95"/>
      <c r="D18" s="33">
        <f>D19-D17</f>
        <v>69</v>
      </c>
      <c r="E18" s="21">
        <f>D18/D19</f>
        <v>1.7062314540059347E-2</v>
      </c>
      <c r="F18" s="33">
        <f>F19-F17</f>
        <v>48</v>
      </c>
      <c r="G18" s="21">
        <f>F18/F19</f>
        <v>1.3663535439795047E-2</v>
      </c>
      <c r="H18" s="22">
        <f>D18/F18-1</f>
        <v>0.4375</v>
      </c>
      <c r="I18" s="33">
        <f>I19-I17</f>
        <v>44</v>
      </c>
      <c r="J18" s="22">
        <f>D18/I18-1</f>
        <v>0.56818181818181812</v>
      </c>
      <c r="K18" s="33">
        <f>K19-K17</f>
        <v>323</v>
      </c>
      <c r="L18" s="21">
        <f>K18/K19</f>
        <v>1.70700771588627E-2</v>
      </c>
      <c r="M18" s="33">
        <f>M19-M17</f>
        <v>326</v>
      </c>
      <c r="N18" s="21">
        <f>M18/M19</f>
        <v>2.170150446012515E-2</v>
      </c>
      <c r="O18" s="22">
        <f>K18/M18-1</f>
        <v>-9.2024539877300082E-3</v>
      </c>
    </row>
    <row r="19" spans="2:15" ht="15" thickBot="1">
      <c r="B19" s="92" t="s">
        <v>38</v>
      </c>
      <c r="C19" s="93"/>
      <c r="D19" s="23">
        <v>4044</v>
      </c>
      <c r="E19" s="24">
        <v>1</v>
      </c>
      <c r="F19" s="23">
        <v>3513</v>
      </c>
      <c r="G19" s="24">
        <v>1</v>
      </c>
      <c r="H19" s="25">
        <v>0.1511528608027326</v>
      </c>
      <c r="I19" s="23">
        <v>2999</v>
      </c>
      <c r="J19" s="25">
        <v>0.34844948316105362</v>
      </c>
      <c r="K19" s="23">
        <v>18922</v>
      </c>
      <c r="L19" s="24">
        <v>1</v>
      </c>
      <c r="M19" s="23">
        <v>15022</v>
      </c>
      <c r="N19" s="24">
        <v>1</v>
      </c>
      <c r="O19" s="25">
        <v>0.25961922513646662</v>
      </c>
    </row>
    <row r="20" spans="2:15">
      <c r="B20" s="66" t="s">
        <v>47</v>
      </c>
    </row>
    <row r="21" spans="2:15">
      <c r="B21" s="67" t="s">
        <v>80</v>
      </c>
      <c r="I21" s="75"/>
    </row>
    <row r="22" spans="2:15">
      <c r="B22" s="27" t="s">
        <v>65</v>
      </c>
    </row>
  </sheetData>
  <mergeCells count="26">
    <mergeCell ref="B2:O2"/>
    <mergeCell ref="B3:O3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D5:H5"/>
    <mergeCell ref="I5:J5"/>
    <mergeCell ref="H8:H9"/>
    <mergeCell ref="J8:J9"/>
    <mergeCell ref="B19:C19"/>
    <mergeCell ref="B18:C18"/>
    <mergeCell ref="B17:C17"/>
    <mergeCell ref="B7:B9"/>
    <mergeCell ref="C7:C9"/>
    <mergeCell ref="D6:E7"/>
    <mergeCell ref="B4:B6"/>
    <mergeCell ref="C4:C6"/>
    <mergeCell ref="D4:H4"/>
    <mergeCell ref="F6:G7"/>
  </mergeCells>
  <phoneticPr fontId="4" type="noConversion"/>
  <conditionalFormatting sqref="D10:O16">
    <cfRule type="cellIs" dxfId="70" priority="2" operator="equal">
      <formula>0</formula>
    </cfRule>
  </conditionalFormatting>
  <conditionalFormatting sqref="H10:H18">
    <cfRule type="cellIs" dxfId="69" priority="3" operator="lessThan">
      <formula>0</formula>
    </cfRule>
  </conditionalFormatting>
  <conditionalFormatting sqref="J10:J16">
    <cfRule type="cellIs" dxfId="68" priority="9" operator="lessThan">
      <formula>0</formula>
    </cfRule>
  </conditionalFormatting>
  <conditionalFormatting sqref="J18">
    <cfRule type="cellIs" dxfId="67" priority="4" operator="lessThan">
      <formula>0</formula>
    </cfRule>
  </conditionalFormatting>
  <conditionalFormatting sqref="O10:O18">
    <cfRule type="cellIs" dxfId="6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90"/>
  <sheetViews>
    <sheetView showGridLines="0" topLeftCell="A31" zoomScale="90" zoomScaleNormal="90" workbookViewId="0">
      <selection activeCell="J33" sqref="J33"/>
    </sheetView>
  </sheetViews>
  <sheetFormatPr defaultColWidth="9.140625" defaultRowHeight="14.25"/>
  <cols>
    <col min="1" max="1" width="1.42578125" style="35" customWidth="1"/>
    <col min="2" max="2" width="15.42578125" style="35" bestFit="1" customWidth="1"/>
    <col min="3" max="3" width="17.85546875" style="35" customWidth="1"/>
    <col min="4" max="9" width="9" style="35" customWidth="1"/>
    <col min="10" max="10" width="11.42578125" style="35" customWidth="1"/>
    <col min="11" max="14" width="9.140625" style="35"/>
    <col min="15" max="15" width="12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 ht="14.45" customHeight="1">
      <c r="B2" s="100" t="s">
        <v>27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4.45" customHeight="1" thickBot="1">
      <c r="B3" s="101" t="s">
        <v>28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4.45" customHeight="1">
      <c r="B4" s="85" t="s">
        <v>29</v>
      </c>
      <c r="C4" s="87" t="s">
        <v>1</v>
      </c>
      <c r="D4" s="89" t="s">
        <v>112</v>
      </c>
      <c r="E4" s="90"/>
      <c r="F4" s="90"/>
      <c r="G4" s="90"/>
      <c r="H4" s="91"/>
      <c r="I4" s="108" t="s">
        <v>105</v>
      </c>
      <c r="J4" s="91"/>
      <c r="K4" s="108" t="s">
        <v>114</v>
      </c>
      <c r="L4" s="90"/>
      <c r="M4" s="90"/>
      <c r="N4" s="90"/>
      <c r="O4" s="109"/>
    </row>
    <row r="5" spans="2:15" ht="14.45" customHeight="1" thickBot="1">
      <c r="B5" s="86"/>
      <c r="C5" s="88"/>
      <c r="D5" s="113" t="s">
        <v>113</v>
      </c>
      <c r="E5" s="111"/>
      <c r="F5" s="111"/>
      <c r="G5" s="111"/>
      <c r="H5" s="114"/>
      <c r="I5" s="110" t="s">
        <v>106</v>
      </c>
      <c r="J5" s="114"/>
      <c r="K5" s="110" t="s">
        <v>115</v>
      </c>
      <c r="L5" s="111"/>
      <c r="M5" s="111"/>
      <c r="N5" s="111"/>
      <c r="O5" s="112"/>
    </row>
    <row r="6" spans="2:15" ht="14.45" customHeight="1">
      <c r="B6" s="86"/>
      <c r="C6" s="88"/>
      <c r="D6" s="81">
        <v>2026</v>
      </c>
      <c r="E6" s="82"/>
      <c r="F6" s="81">
        <v>2025</v>
      </c>
      <c r="G6" s="82"/>
      <c r="H6" s="104" t="s">
        <v>30</v>
      </c>
      <c r="I6" s="106">
        <v>2026</v>
      </c>
      <c r="J6" s="106" t="s">
        <v>116</v>
      </c>
      <c r="K6" s="81">
        <v>2026</v>
      </c>
      <c r="L6" s="82"/>
      <c r="M6" s="81">
        <v>2025</v>
      </c>
      <c r="N6" s="82"/>
      <c r="O6" s="104" t="s">
        <v>30</v>
      </c>
    </row>
    <row r="7" spans="2:15" ht="14.45" customHeight="1" thickBot="1">
      <c r="B7" s="96" t="s">
        <v>29</v>
      </c>
      <c r="C7" s="98" t="s">
        <v>32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4.45" customHeight="1">
      <c r="B8" s="96"/>
      <c r="C8" s="98"/>
      <c r="D8" s="4" t="s">
        <v>33</v>
      </c>
      <c r="E8" s="5" t="s">
        <v>2</v>
      </c>
      <c r="F8" s="4" t="s">
        <v>33</v>
      </c>
      <c r="G8" s="5" t="s">
        <v>2</v>
      </c>
      <c r="H8" s="102" t="s">
        <v>34</v>
      </c>
      <c r="I8" s="6" t="s">
        <v>33</v>
      </c>
      <c r="J8" s="115" t="s">
        <v>117</v>
      </c>
      <c r="K8" s="4" t="s">
        <v>33</v>
      </c>
      <c r="L8" s="5" t="s">
        <v>2</v>
      </c>
      <c r="M8" s="4" t="s">
        <v>33</v>
      </c>
      <c r="N8" s="5" t="s">
        <v>2</v>
      </c>
      <c r="O8" s="102" t="s">
        <v>34</v>
      </c>
    </row>
    <row r="9" spans="2:15" ht="14.45" customHeight="1" thickBot="1">
      <c r="B9" s="97"/>
      <c r="C9" s="99"/>
      <c r="D9" s="7" t="s">
        <v>35</v>
      </c>
      <c r="E9" s="8" t="s">
        <v>36</v>
      </c>
      <c r="F9" s="7" t="s">
        <v>35</v>
      </c>
      <c r="G9" s="8" t="s">
        <v>36</v>
      </c>
      <c r="H9" s="103"/>
      <c r="I9" s="9" t="s">
        <v>35</v>
      </c>
      <c r="J9" s="116"/>
      <c r="K9" s="7" t="s">
        <v>35</v>
      </c>
      <c r="L9" s="8" t="s">
        <v>36</v>
      </c>
      <c r="M9" s="7" t="s">
        <v>35</v>
      </c>
      <c r="N9" s="8" t="s">
        <v>36</v>
      </c>
      <c r="O9" s="103"/>
    </row>
    <row r="10" spans="2:15" ht="14.45" customHeight="1" thickBot="1">
      <c r="B10" s="51"/>
      <c r="C10" s="11" t="s">
        <v>15</v>
      </c>
      <c r="D10" s="12">
        <v>248</v>
      </c>
      <c r="E10" s="13">
        <v>0.60635696821515894</v>
      </c>
      <c r="F10" s="12">
        <v>205</v>
      </c>
      <c r="G10" s="13">
        <v>0.6346749226006192</v>
      </c>
      <c r="H10" s="14">
        <v>0.20975609756097557</v>
      </c>
      <c r="I10" s="12">
        <v>173</v>
      </c>
      <c r="J10" s="14">
        <v>0.43352601156069359</v>
      </c>
      <c r="K10" s="12">
        <v>973</v>
      </c>
      <c r="L10" s="13">
        <v>0.57471943295924399</v>
      </c>
      <c r="M10" s="12">
        <v>764</v>
      </c>
      <c r="N10" s="13">
        <v>0.55523255813953487</v>
      </c>
      <c r="O10" s="14">
        <v>0.27356020942408388</v>
      </c>
    </row>
    <row r="11" spans="2:15" ht="14.45" customHeight="1" thickBot="1">
      <c r="B11" s="52"/>
      <c r="C11" s="15" t="s">
        <v>4</v>
      </c>
      <c r="D11" s="16">
        <v>62</v>
      </c>
      <c r="E11" s="17">
        <v>0.15158924205378974</v>
      </c>
      <c r="F11" s="16">
        <v>32</v>
      </c>
      <c r="G11" s="17">
        <v>9.9071207430340563E-2</v>
      </c>
      <c r="H11" s="18">
        <v>0.9375</v>
      </c>
      <c r="I11" s="16">
        <v>63</v>
      </c>
      <c r="J11" s="18">
        <v>-1.5873015873015928E-2</v>
      </c>
      <c r="K11" s="16">
        <v>269</v>
      </c>
      <c r="L11" s="17">
        <v>0.15888954518606024</v>
      </c>
      <c r="M11" s="16">
        <v>171</v>
      </c>
      <c r="N11" s="17">
        <v>0.12427325581395349</v>
      </c>
      <c r="O11" s="18">
        <v>0.57309941520467844</v>
      </c>
    </row>
    <row r="12" spans="2:15" ht="14.45" customHeight="1" thickBot="1">
      <c r="B12" s="52"/>
      <c r="C12" s="11" t="s">
        <v>12</v>
      </c>
      <c r="D12" s="12">
        <v>33</v>
      </c>
      <c r="E12" s="13">
        <v>8.0684596577017112E-2</v>
      </c>
      <c r="F12" s="12">
        <v>46</v>
      </c>
      <c r="G12" s="13">
        <v>0.14241486068111456</v>
      </c>
      <c r="H12" s="14">
        <v>-0.28260869565217395</v>
      </c>
      <c r="I12" s="12">
        <v>41</v>
      </c>
      <c r="J12" s="14">
        <v>-0.19512195121951215</v>
      </c>
      <c r="K12" s="12">
        <v>178</v>
      </c>
      <c r="L12" s="13">
        <v>0.10513880685174247</v>
      </c>
      <c r="M12" s="12">
        <v>196</v>
      </c>
      <c r="N12" s="13">
        <v>0.14244186046511628</v>
      </c>
      <c r="O12" s="14">
        <v>-9.1836734693877542E-2</v>
      </c>
    </row>
    <row r="13" spans="2:15" ht="14.45" customHeight="1" thickBot="1">
      <c r="B13" s="52"/>
      <c r="C13" s="53" t="s">
        <v>3</v>
      </c>
      <c r="D13" s="16">
        <v>5</v>
      </c>
      <c r="E13" s="17">
        <v>1.2224938875305624E-2</v>
      </c>
      <c r="F13" s="16">
        <v>6</v>
      </c>
      <c r="G13" s="17">
        <v>1.8575851393188854E-2</v>
      </c>
      <c r="H13" s="18">
        <v>-0.16666666666666663</v>
      </c>
      <c r="I13" s="16">
        <v>6</v>
      </c>
      <c r="J13" s="18">
        <v>-0.16666666666666663</v>
      </c>
      <c r="K13" s="16">
        <v>43</v>
      </c>
      <c r="L13" s="17">
        <v>2.5398700531600708E-2</v>
      </c>
      <c r="M13" s="16">
        <v>39</v>
      </c>
      <c r="N13" s="17">
        <v>2.8343023255813952E-2</v>
      </c>
      <c r="O13" s="18">
        <v>0.10256410256410264</v>
      </c>
    </row>
    <row r="14" spans="2:15" ht="14.45" customHeight="1" thickBot="1">
      <c r="B14" s="52"/>
      <c r="C14" s="54" t="s">
        <v>45</v>
      </c>
      <c r="D14" s="12">
        <v>5</v>
      </c>
      <c r="E14" s="13">
        <v>1.2224938875305624E-2</v>
      </c>
      <c r="F14" s="12">
        <v>12</v>
      </c>
      <c r="G14" s="13">
        <v>3.7151702786377708E-2</v>
      </c>
      <c r="H14" s="14">
        <v>-0.58333333333333326</v>
      </c>
      <c r="I14" s="12">
        <v>7</v>
      </c>
      <c r="J14" s="14">
        <v>-0.2857142857142857</v>
      </c>
      <c r="K14" s="12">
        <v>41</v>
      </c>
      <c r="L14" s="13">
        <v>2.4217365623154165E-2</v>
      </c>
      <c r="M14" s="12">
        <v>76</v>
      </c>
      <c r="N14" s="13">
        <v>5.5232558139534885E-2</v>
      </c>
      <c r="O14" s="14">
        <v>-0.46052631578947367</v>
      </c>
    </row>
    <row r="15" spans="2:15" ht="14.45" customHeight="1" thickBot="1">
      <c r="B15" s="52"/>
      <c r="C15" s="55" t="s">
        <v>14</v>
      </c>
      <c r="D15" s="16">
        <v>12</v>
      </c>
      <c r="E15" s="17">
        <v>2.9339853300733496E-2</v>
      </c>
      <c r="F15" s="16">
        <v>4</v>
      </c>
      <c r="G15" s="17">
        <v>1.238390092879257E-2</v>
      </c>
      <c r="H15" s="18">
        <v>2</v>
      </c>
      <c r="I15" s="16">
        <v>5</v>
      </c>
      <c r="J15" s="18">
        <v>1.4</v>
      </c>
      <c r="K15" s="16">
        <v>35</v>
      </c>
      <c r="L15" s="17">
        <v>2.0673360897814529E-2</v>
      </c>
      <c r="M15" s="16">
        <v>20</v>
      </c>
      <c r="N15" s="17">
        <v>1.4534883720930232E-2</v>
      </c>
      <c r="O15" s="18">
        <v>0.75</v>
      </c>
    </row>
    <row r="16" spans="2:15" ht="14.45" customHeight="1" thickBot="1">
      <c r="B16" s="52"/>
      <c r="C16" s="11" t="s">
        <v>68</v>
      </c>
      <c r="D16" s="12">
        <v>5</v>
      </c>
      <c r="E16" s="13">
        <v>1.2224938875305624E-2</v>
      </c>
      <c r="F16" s="12">
        <v>4</v>
      </c>
      <c r="G16" s="13">
        <v>1.238390092879257E-2</v>
      </c>
      <c r="H16" s="14">
        <v>0.25</v>
      </c>
      <c r="I16" s="12">
        <v>6</v>
      </c>
      <c r="J16" s="14">
        <v>-0.16666666666666663</v>
      </c>
      <c r="K16" s="12">
        <v>26</v>
      </c>
      <c r="L16" s="13">
        <v>1.535735380980508E-2</v>
      </c>
      <c r="M16" s="12">
        <v>25</v>
      </c>
      <c r="N16" s="13">
        <v>1.8168604651162792E-2</v>
      </c>
      <c r="O16" s="14">
        <v>4.0000000000000036E-2</v>
      </c>
    </row>
    <row r="17" spans="2:15" ht="14.45" customHeight="1" thickBot="1">
      <c r="B17" s="56"/>
      <c r="C17" s="55" t="s">
        <v>37</v>
      </c>
      <c r="D17" s="16">
        <v>39</v>
      </c>
      <c r="E17" s="17">
        <v>9.5354523227383858E-2</v>
      </c>
      <c r="F17" s="16">
        <v>14</v>
      </c>
      <c r="G17" s="17">
        <v>4.3343653250773995E-2</v>
      </c>
      <c r="H17" s="18">
        <v>1.7857142857142856</v>
      </c>
      <c r="I17" s="16">
        <v>19</v>
      </c>
      <c r="J17" s="18">
        <v>6.0509554140127389E-2</v>
      </c>
      <c r="K17" s="16">
        <v>128</v>
      </c>
      <c r="L17" s="17">
        <v>7.5605434140578853E-2</v>
      </c>
      <c r="M17" s="16">
        <v>85</v>
      </c>
      <c r="N17" s="17">
        <v>6.1773255813953487E-2</v>
      </c>
      <c r="O17" s="18">
        <v>0.50588235294117645</v>
      </c>
    </row>
    <row r="18" spans="2:15" ht="14.45" customHeight="1" thickBot="1">
      <c r="B18" s="19" t="s">
        <v>5</v>
      </c>
      <c r="C18" s="19" t="s">
        <v>38</v>
      </c>
      <c r="D18" s="20">
        <v>409</v>
      </c>
      <c r="E18" s="21">
        <v>0.99999999999999978</v>
      </c>
      <c r="F18" s="20">
        <v>323</v>
      </c>
      <c r="G18" s="21">
        <v>1.0000000000000002</v>
      </c>
      <c r="H18" s="22">
        <v>0.26625386996904021</v>
      </c>
      <c r="I18" s="20">
        <v>314</v>
      </c>
      <c r="J18" s="21">
        <v>0.30254777070063699</v>
      </c>
      <c r="K18" s="20">
        <v>1693</v>
      </c>
      <c r="L18" s="21">
        <v>1.0000000000000004</v>
      </c>
      <c r="M18" s="20">
        <v>1376</v>
      </c>
      <c r="N18" s="21">
        <v>0.99999999999999922</v>
      </c>
      <c r="O18" s="22">
        <v>0.23037790697674421</v>
      </c>
    </row>
    <row r="19" spans="2:15" ht="14.45" customHeight="1" thickBot="1">
      <c r="B19" s="51"/>
      <c r="C19" s="11" t="s">
        <v>11</v>
      </c>
      <c r="D19" s="12">
        <v>711</v>
      </c>
      <c r="E19" s="13">
        <v>0.19570602807597026</v>
      </c>
      <c r="F19" s="12">
        <v>739</v>
      </c>
      <c r="G19" s="13">
        <v>0.23166144200626959</v>
      </c>
      <c r="H19" s="14">
        <v>-3.7889039242219202E-2</v>
      </c>
      <c r="I19" s="12">
        <v>688</v>
      </c>
      <c r="J19" s="14">
        <v>3.3430232558139483E-2</v>
      </c>
      <c r="K19" s="12">
        <v>3656</v>
      </c>
      <c r="L19" s="13">
        <v>0.2123729305837932</v>
      </c>
      <c r="M19" s="12">
        <v>3237</v>
      </c>
      <c r="N19" s="13">
        <v>0.23735151781786185</v>
      </c>
      <c r="O19" s="14">
        <v>0.12944084028421377</v>
      </c>
    </row>
    <row r="20" spans="2:15" ht="14.45" customHeight="1" thickBot="1">
      <c r="B20" s="52"/>
      <c r="C20" s="15" t="s">
        <v>13</v>
      </c>
      <c r="D20" s="16">
        <v>647</v>
      </c>
      <c r="E20" s="17">
        <v>0.1780897330030278</v>
      </c>
      <c r="F20" s="16">
        <v>619</v>
      </c>
      <c r="G20" s="17">
        <v>0.19404388714733542</v>
      </c>
      <c r="H20" s="18">
        <v>4.5234248788368348E-2</v>
      </c>
      <c r="I20" s="16">
        <v>483</v>
      </c>
      <c r="J20" s="18">
        <v>0.33954451345755698</v>
      </c>
      <c r="K20" s="16">
        <v>3419</v>
      </c>
      <c r="L20" s="17">
        <v>0.198605866976474</v>
      </c>
      <c r="M20" s="16">
        <v>3134</v>
      </c>
      <c r="N20" s="17">
        <v>0.22979909077577357</v>
      </c>
      <c r="O20" s="18">
        <v>9.0938098276962309E-2</v>
      </c>
    </row>
    <row r="21" spans="2:15" ht="14.45" customHeight="1" thickBot="1">
      <c r="B21" s="52"/>
      <c r="C21" s="11" t="s">
        <v>3</v>
      </c>
      <c r="D21" s="12">
        <v>964</v>
      </c>
      <c r="E21" s="13">
        <v>0.26534544453619596</v>
      </c>
      <c r="F21" s="12">
        <v>660</v>
      </c>
      <c r="G21" s="13">
        <v>0.20689655172413793</v>
      </c>
      <c r="H21" s="14">
        <v>0.46060606060606069</v>
      </c>
      <c r="I21" s="12">
        <v>385</v>
      </c>
      <c r="J21" s="14">
        <v>1.5038961038961038</v>
      </c>
      <c r="K21" s="12">
        <v>3032</v>
      </c>
      <c r="L21" s="13">
        <v>0.17612547197211734</v>
      </c>
      <c r="M21" s="12">
        <v>2343</v>
      </c>
      <c r="N21" s="13">
        <v>0.17179938407391113</v>
      </c>
      <c r="O21" s="14">
        <v>0.29406743491250542</v>
      </c>
    </row>
    <row r="22" spans="2:15" ht="14.45" customHeight="1" thickBot="1">
      <c r="B22" s="52"/>
      <c r="C22" s="53" t="s">
        <v>12</v>
      </c>
      <c r="D22" s="16">
        <v>471</v>
      </c>
      <c r="E22" s="17">
        <v>0.12964492155243601</v>
      </c>
      <c r="F22" s="16">
        <v>315</v>
      </c>
      <c r="G22" s="17">
        <v>9.8746081504702196E-2</v>
      </c>
      <c r="H22" s="18">
        <v>0.49523809523809526</v>
      </c>
      <c r="I22" s="16">
        <v>570</v>
      </c>
      <c r="J22" s="18">
        <v>-0.17368421052631577</v>
      </c>
      <c r="K22" s="16">
        <v>2960</v>
      </c>
      <c r="L22" s="17">
        <v>0.17194307290153935</v>
      </c>
      <c r="M22" s="16">
        <v>1609</v>
      </c>
      <c r="N22" s="17">
        <v>0.11797917583223347</v>
      </c>
      <c r="O22" s="18">
        <v>0.83965195773772527</v>
      </c>
    </row>
    <row r="23" spans="2:15" ht="14.45" customHeight="1" thickBot="1">
      <c r="B23" s="52"/>
      <c r="C23" s="54" t="s">
        <v>4</v>
      </c>
      <c r="D23" s="12">
        <v>543</v>
      </c>
      <c r="E23" s="13">
        <v>0.1494632535094963</v>
      </c>
      <c r="F23" s="12">
        <v>544</v>
      </c>
      <c r="G23" s="13">
        <v>0.17053291536050158</v>
      </c>
      <c r="H23" s="14">
        <v>-1.8382352941176405E-3</v>
      </c>
      <c r="I23" s="12">
        <v>341</v>
      </c>
      <c r="J23" s="14">
        <v>0.59237536656891487</v>
      </c>
      <c r="K23" s="12">
        <v>2498</v>
      </c>
      <c r="L23" s="13">
        <v>0.14510601219866395</v>
      </c>
      <c r="M23" s="12">
        <v>1951</v>
      </c>
      <c r="N23" s="13">
        <v>0.14305616659334214</v>
      </c>
      <c r="O23" s="14">
        <v>0.28036904151717068</v>
      </c>
    </row>
    <row r="24" spans="2:15" ht="14.45" customHeight="1" thickBot="1">
      <c r="B24" s="52"/>
      <c r="C24" s="55" t="s">
        <v>14</v>
      </c>
      <c r="D24" s="16">
        <v>232</v>
      </c>
      <c r="E24" s="17">
        <v>6.3859069639416455E-2</v>
      </c>
      <c r="F24" s="16">
        <v>225</v>
      </c>
      <c r="G24" s="17">
        <v>7.0532915360501561E-2</v>
      </c>
      <c r="H24" s="18">
        <v>3.1111111111111089E-2</v>
      </c>
      <c r="I24" s="16">
        <v>177</v>
      </c>
      <c r="J24" s="18">
        <v>0.31073446327683607</v>
      </c>
      <c r="K24" s="16">
        <v>1348</v>
      </c>
      <c r="L24" s="17">
        <v>7.8303804821376707E-2</v>
      </c>
      <c r="M24" s="16">
        <v>948</v>
      </c>
      <c r="N24" s="17">
        <v>6.9511658600967891E-2</v>
      </c>
      <c r="O24" s="18">
        <v>0.42194092827004215</v>
      </c>
    </row>
    <row r="25" spans="2:15" ht="14.45" customHeight="1" thickBot="1">
      <c r="B25" s="52"/>
      <c r="C25" s="11" t="s">
        <v>15</v>
      </c>
      <c r="D25" s="12">
        <v>43</v>
      </c>
      <c r="E25" s="13">
        <v>1.1835948252133223E-2</v>
      </c>
      <c r="F25" s="12">
        <v>70</v>
      </c>
      <c r="G25" s="13">
        <v>2.1943573667711599E-2</v>
      </c>
      <c r="H25" s="14">
        <v>-0.38571428571428568</v>
      </c>
      <c r="I25" s="12">
        <v>18</v>
      </c>
      <c r="J25" s="14">
        <v>1.3888888888888888</v>
      </c>
      <c r="K25" s="12">
        <v>162</v>
      </c>
      <c r="L25" s="13">
        <v>9.4103979088004646E-3</v>
      </c>
      <c r="M25" s="12">
        <v>271</v>
      </c>
      <c r="N25" s="13">
        <v>1.9870948819474998E-2</v>
      </c>
      <c r="O25" s="14">
        <v>-0.40221402214022139</v>
      </c>
    </row>
    <row r="26" spans="2:15" ht="14.45" customHeight="1" thickBot="1">
      <c r="B26" s="52"/>
      <c r="C26" s="55" t="s">
        <v>62</v>
      </c>
      <c r="D26" s="16">
        <v>20</v>
      </c>
      <c r="E26" s="17">
        <v>5.5050922102945227E-3</v>
      </c>
      <c r="F26" s="16">
        <v>16</v>
      </c>
      <c r="G26" s="17">
        <v>5.0156739811912229E-3</v>
      </c>
      <c r="H26" s="18">
        <v>0.25</v>
      </c>
      <c r="I26" s="16">
        <v>17</v>
      </c>
      <c r="J26" s="18">
        <v>0.17647058823529416</v>
      </c>
      <c r="K26" s="16">
        <v>127</v>
      </c>
      <c r="L26" s="17">
        <v>7.3772872494917222E-3</v>
      </c>
      <c r="M26" s="16">
        <v>134</v>
      </c>
      <c r="N26" s="17">
        <v>9.8254876081536879E-3</v>
      </c>
      <c r="O26" s="18">
        <v>-5.2238805970149294E-2</v>
      </c>
    </row>
    <row r="27" spans="2:15" ht="14.45" customHeight="1" thickBot="1">
      <c r="B27" s="56"/>
      <c r="C27" s="11" t="s">
        <v>37</v>
      </c>
      <c r="D27" s="12">
        <v>2</v>
      </c>
      <c r="E27" s="13">
        <v>5.5050922102945225E-4</v>
      </c>
      <c r="F27" s="12">
        <v>2</v>
      </c>
      <c r="G27" s="13">
        <v>6.2695924764890286E-4</v>
      </c>
      <c r="H27" s="14">
        <v>0</v>
      </c>
      <c r="I27" s="12">
        <v>3</v>
      </c>
      <c r="J27" s="14">
        <v>-0.33333333333333337</v>
      </c>
      <c r="K27" s="12">
        <v>13</v>
      </c>
      <c r="L27" s="13">
        <v>7.5515538774324721E-4</v>
      </c>
      <c r="M27" s="12">
        <v>11</v>
      </c>
      <c r="N27" s="13">
        <v>8.0656987828127305E-4</v>
      </c>
      <c r="O27" s="14">
        <v>0.18181818181818188</v>
      </c>
    </row>
    <row r="28" spans="2:15" ht="14.45" customHeight="1" thickBot="1">
      <c r="B28" s="19" t="s">
        <v>6</v>
      </c>
      <c r="C28" s="19" t="s">
        <v>38</v>
      </c>
      <c r="D28" s="20">
        <v>3633</v>
      </c>
      <c r="E28" s="21">
        <v>0.99999999999999978</v>
      </c>
      <c r="F28" s="20">
        <v>3190</v>
      </c>
      <c r="G28" s="21">
        <v>1</v>
      </c>
      <c r="H28" s="22">
        <v>0.138871473354232</v>
      </c>
      <c r="I28" s="20">
        <v>2682</v>
      </c>
      <c r="J28" s="21">
        <v>0.35458612975391501</v>
      </c>
      <c r="K28" s="20">
        <v>17215</v>
      </c>
      <c r="L28" s="21">
        <v>0.99999999999999989</v>
      </c>
      <c r="M28" s="20">
        <v>13638</v>
      </c>
      <c r="N28" s="21">
        <v>1.0000000000000002</v>
      </c>
      <c r="O28" s="22">
        <v>0.26228185951019212</v>
      </c>
    </row>
    <row r="29" spans="2:15" ht="14.45" customHeight="1" thickBot="1">
      <c r="B29" s="19" t="s">
        <v>52</v>
      </c>
      <c r="C29" s="19" t="s">
        <v>38</v>
      </c>
      <c r="D29" s="20">
        <v>2</v>
      </c>
      <c r="E29" s="21">
        <v>1</v>
      </c>
      <c r="F29" s="20">
        <v>0</v>
      </c>
      <c r="G29" s="21">
        <v>0</v>
      </c>
      <c r="H29" s="22"/>
      <c r="I29" s="20">
        <v>3</v>
      </c>
      <c r="J29" s="21">
        <v>-0.33333333333333337</v>
      </c>
      <c r="K29" s="20">
        <v>14</v>
      </c>
      <c r="L29" s="21">
        <v>0.99999999999999989</v>
      </c>
      <c r="M29" s="20">
        <v>8</v>
      </c>
      <c r="N29" s="21">
        <v>1</v>
      </c>
      <c r="O29" s="22">
        <v>0.75</v>
      </c>
    </row>
    <row r="30" spans="2:15" ht="14.45" customHeight="1" thickBot="1">
      <c r="B30" s="92"/>
      <c r="C30" s="93" t="s">
        <v>38</v>
      </c>
      <c r="D30" s="23">
        <v>4044</v>
      </c>
      <c r="E30" s="24">
        <v>1</v>
      </c>
      <c r="F30" s="23">
        <v>3513</v>
      </c>
      <c r="G30" s="24">
        <v>1</v>
      </c>
      <c r="H30" s="25">
        <v>0.1511528608027326</v>
      </c>
      <c r="I30" s="23">
        <v>2999</v>
      </c>
      <c r="J30" s="25">
        <v>0.34844948316105362</v>
      </c>
      <c r="K30" s="23">
        <v>18922</v>
      </c>
      <c r="L30" s="24">
        <v>1</v>
      </c>
      <c r="M30" s="23">
        <v>15022</v>
      </c>
      <c r="N30" s="24">
        <v>1</v>
      </c>
      <c r="O30" s="25">
        <v>0.25961922513646662</v>
      </c>
    </row>
    <row r="31" spans="2:15" ht="14.45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4" spans="2:15">
      <c r="B34" s="100" t="s">
        <v>43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</row>
    <row r="35" spans="2:15" ht="15" customHeight="1" thickBot="1">
      <c r="B35" s="101" t="s">
        <v>44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2:15">
      <c r="B36" s="85" t="s">
        <v>29</v>
      </c>
      <c r="C36" s="87" t="s">
        <v>1</v>
      </c>
      <c r="D36" s="89" t="s">
        <v>112</v>
      </c>
      <c r="E36" s="90"/>
      <c r="F36" s="90"/>
      <c r="G36" s="90"/>
      <c r="H36" s="91"/>
      <c r="I36" s="108" t="s">
        <v>105</v>
      </c>
      <c r="J36" s="91"/>
      <c r="K36" s="108" t="s">
        <v>114</v>
      </c>
      <c r="L36" s="90"/>
      <c r="M36" s="90"/>
      <c r="N36" s="90"/>
      <c r="O36" s="109"/>
    </row>
    <row r="37" spans="2:15" ht="15" thickBot="1">
      <c r="B37" s="86"/>
      <c r="C37" s="88"/>
      <c r="D37" s="113" t="s">
        <v>113</v>
      </c>
      <c r="E37" s="111"/>
      <c r="F37" s="111"/>
      <c r="G37" s="111"/>
      <c r="H37" s="114"/>
      <c r="I37" s="110" t="s">
        <v>106</v>
      </c>
      <c r="J37" s="114"/>
      <c r="K37" s="110" t="s">
        <v>115</v>
      </c>
      <c r="L37" s="111"/>
      <c r="M37" s="111"/>
      <c r="N37" s="111"/>
      <c r="O37" s="112"/>
    </row>
    <row r="38" spans="2:15" ht="14.1" customHeight="1">
      <c r="B38" s="86"/>
      <c r="C38" s="88"/>
      <c r="D38" s="81">
        <v>2026</v>
      </c>
      <c r="E38" s="82"/>
      <c r="F38" s="81">
        <v>2025</v>
      </c>
      <c r="G38" s="82"/>
      <c r="H38" s="104" t="s">
        <v>30</v>
      </c>
      <c r="I38" s="106">
        <v>2026</v>
      </c>
      <c r="J38" s="106" t="s">
        <v>116</v>
      </c>
      <c r="K38" s="81">
        <v>2026</v>
      </c>
      <c r="L38" s="82"/>
      <c r="M38" s="81">
        <v>2025</v>
      </c>
      <c r="N38" s="82"/>
      <c r="O38" s="104" t="s">
        <v>30</v>
      </c>
    </row>
    <row r="39" spans="2:15" ht="15" thickBot="1">
      <c r="B39" s="96" t="s">
        <v>29</v>
      </c>
      <c r="C39" s="98" t="s">
        <v>32</v>
      </c>
      <c r="D39" s="83"/>
      <c r="E39" s="84"/>
      <c r="F39" s="83"/>
      <c r="G39" s="84"/>
      <c r="H39" s="105"/>
      <c r="I39" s="107"/>
      <c r="J39" s="107"/>
      <c r="K39" s="83"/>
      <c r="L39" s="84"/>
      <c r="M39" s="83"/>
      <c r="N39" s="84"/>
      <c r="O39" s="105"/>
    </row>
    <row r="40" spans="2:15" ht="14.1" customHeight="1">
      <c r="B40" s="96"/>
      <c r="C40" s="98"/>
      <c r="D40" s="4" t="s">
        <v>33</v>
      </c>
      <c r="E40" s="5" t="s">
        <v>2</v>
      </c>
      <c r="F40" s="4" t="s">
        <v>33</v>
      </c>
      <c r="G40" s="5" t="s">
        <v>2</v>
      </c>
      <c r="H40" s="102" t="s">
        <v>34</v>
      </c>
      <c r="I40" s="6" t="s">
        <v>33</v>
      </c>
      <c r="J40" s="115" t="s">
        <v>117</v>
      </c>
      <c r="K40" s="4" t="s">
        <v>33</v>
      </c>
      <c r="L40" s="5" t="s">
        <v>2</v>
      </c>
      <c r="M40" s="4" t="s">
        <v>33</v>
      </c>
      <c r="N40" s="5" t="s">
        <v>2</v>
      </c>
      <c r="O40" s="102" t="s">
        <v>34</v>
      </c>
    </row>
    <row r="41" spans="2:15" ht="26.1" customHeight="1" thickBot="1">
      <c r="B41" s="97"/>
      <c r="C41" s="99"/>
      <c r="D41" s="7" t="s">
        <v>35</v>
      </c>
      <c r="E41" s="8" t="s">
        <v>36</v>
      </c>
      <c r="F41" s="7" t="s">
        <v>35</v>
      </c>
      <c r="G41" s="8" t="s">
        <v>36</v>
      </c>
      <c r="H41" s="103"/>
      <c r="I41" s="9" t="s">
        <v>35</v>
      </c>
      <c r="J41" s="116"/>
      <c r="K41" s="7" t="s">
        <v>35</v>
      </c>
      <c r="L41" s="8" t="s">
        <v>36</v>
      </c>
      <c r="M41" s="7" t="s">
        <v>35</v>
      </c>
      <c r="N41" s="8" t="s">
        <v>36</v>
      </c>
      <c r="O41" s="103"/>
    </row>
    <row r="42" spans="2:15" ht="15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  <c r="K42" s="4" t="s">
        <v>33</v>
      </c>
      <c r="L42" s="5" t="s">
        <v>2</v>
      </c>
      <c r="M42" s="4" t="s">
        <v>33</v>
      </c>
      <c r="N42" s="5" t="s">
        <v>2</v>
      </c>
      <c r="O42" s="102" t="s">
        <v>34</v>
      </c>
    </row>
    <row r="43" spans="2:15" ht="26.25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35</v>
      </c>
      <c r="L43" s="8" t="s">
        <v>36</v>
      </c>
      <c r="M43" s="7" t="s">
        <v>35</v>
      </c>
      <c r="N43" s="8" t="s">
        <v>36</v>
      </c>
      <c r="O43" s="103"/>
    </row>
    <row r="44" spans="2:15" ht="15" thickBot="1">
      <c r="B44" s="57"/>
      <c r="C44" s="11" t="s">
        <v>15</v>
      </c>
      <c r="D44" s="12"/>
      <c r="E44" s="13"/>
      <c r="F44" s="12">
        <v>3</v>
      </c>
      <c r="G44" s="13">
        <v>1</v>
      </c>
      <c r="H44" s="14"/>
      <c r="I44" s="12"/>
      <c r="J44" s="14"/>
      <c r="K44" s="12"/>
      <c r="L44" s="13"/>
      <c r="M44" s="12">
        <v>3</v>
      </c>
      <c r="N44" s="13">
        <v>1</v>
      </c>
      <c r="O44" s="14"/>
    </row>
    <row r="45" spans="2:15" ht="15" thickBot="1">
      <c r="B45" s="19" t="s">
        <v>5</v>
      </c>
      <c r="C45" s="19" t="s">
        <v>38</v>
      </c>
      <c r="D45" s="20">
        <v>0</v>
      </c>
      <c r="E45" s="21">
        <v>0</v>
      </c>
      <c r="F45" s="20">
        <v>3</v>
      </c>
      <c r="G45" s="21">
        <v>1</v>
      </c>
      <c r="H45" s="22">
        <v>-1</v>
      </c>
      <c r="I45" s="20">
        <v>0</v>
      </c>
      <c r="J45" s="21">
        <v>0</v>
      </c>
      <c r="K45" s="20">
        <v>0</v>
      </c>
      <c r="L45" s="21">
        <v>0</v>
      </c>
      <c r="M45" s="20">
        <v>3</v>
      </c>
      <c r="N45" s="21">
        <v>1</v>
      </c>
      <c r="O45" s="22">
        <v>-1</v>
      </c>
    </row>
    <row r="46" spans="2:15" ht="15" thickBot="1">
      <c r="B46" s="51"/>
      <c r="C46" s="11" t="s">
        <v>11</v>
      </c>
      <c r="D46" s="12">
        <v>565</v>
      </c>
      <c r="E46" s="13">
        <v>0.1923731699012598</v>
      </c>
      <c r="F46" s="12">
        <v>606</v>
      </c>
      <c r="G46" s="13">
        <v>0.23433874709976799</v>
      </c>
      <c r="H46" s="14">
        <v>-6.7656765676567643E-2</v>
      </c>
      <c r="I46" s="12">
        <v>610</v>
      </c>
      <c r="J46" s="14">
        <v>-7.3770491803278659E-2</v>
      </c>
      <c r="K46" s="12">
        <v>3168</v>
      </c>
      <c r="L46" s="13">
        <v>0.22192644483362522</v>
      </c>
      <c r="M46" s="12">
        <v>2723</v>
      </c>
      <c r="N46" s="13">
        <v>0.24808673469387754</v>
      </c>
      <c r="O46" s="14">
        <v>0.16342269555637157</v>
      </c>
    </row>
    <row r="47" spans="2:15" ht="15" thickBot="1">
      <c r="B47" s="52"/>
      <c r="C47" s="15" t="s">
        <v>13</v>
      </c>
      <c r="D47" s="16">
        <v>469</v>
      </c>
      <c r="E47" s="17">
        <v>0.15968675519237316</v>
      </c>
      <c r="F47" s="16">
        <v>533</v>
      </c>
      <c r="G47" s="17">
        <v>0.20610982211910286</v>
      </c>
      <c r="H47" s="18">
        <v>-0.12007504690431525</v>
      </c>
      <c r="I47" s="16">
        <v>333</v>
      </c>
      <c r="J47" s="18">
        <v>0.40840840840840831</v>
      </c>
      <c r="K47" s="16">
        <v>2658</v>
      </c>
      <c r="L47" s="17">
        <v>0.18619964973730296</v>
      </c>
      <c r="M47" s="16">
        <v>2576</v>
      </c>
      <c r="N47" s="17">
        <v>0.23469387755102042</v>
      </c>
      <c r="O47" s="18">
        <v>3.1832298136645898E-2</v>
      </c>
    </row>
    <row r="48" spans="2:15" ht="15" thickBot="1">
      <c r="B48" s="52"/>
      <c r="C48" s="11" t="s">
        <v>3</v>
      </c>
      <c r="D48" s="12">
        <v>868</v>
      </c>
      <c r="E48" s="13">
        <v>0.29553966632618317</v>
      </c>
      <c r="F48" s="12">
        <v>561</v>
      </c>
      <c r="G48" s="13">
        <v>0.21693735498839908</v>
      </c>
      <c r="H48" s="14">
        <v>0.54723707664884125</v>
      </c>
      <c r="I48" s="12">
        <v>325</v>
      </c>
      <c r="J48" s="14">
        <v>1.6707692307692308</v>
      </c>
      <c r="K48" s="12">
        <v>2644</v>
      </c>
      <c r="L48" s="13">
        <v>0.18521891418563924</v>
      </c>
      <c r="M48" s="12">
        <v>2048</v>
      </c>
      <c r="N48" s="13">
        <v>0.18658892128279883</v>
      </c>
      <c r="O48" s="14">
        <v>0.291015625</v>
      </c>
    </row>
    <row r="49" spans="2:15" ht="15" thickBot="1">
      <c r="B49" s="52"/>
      <c r="C49" s="53" t="s">
        <v>12</v>
      </c>
      <c r="D49" s="16">
        <v>364</v>
      </c>
      <c r="E49" s="17">
        <v>0.12393598910452842</v>
      </c>
      <c r="F49" s="16">
        <v>215</v>
      </c>
      <c r="G49" s="17">
        <v>8.3139984532095895E-2</v>
      </c>
      <c r="H49" s="18">
        <v>0.69302325581395352</v>
      </c>
      <c r="I49" s="16">
        <v>496</v>
      </c>
      <c r="J49" s="18">
        <v>-0.2661290322580645</v>
      </c>
      <c r="K49" s="16">
        <v>2501</v>
      </c>
      <c r="L49" s="17">
        <v>0.1752014010507881</v>
      </c>
      <c r="M49" s="16">
        <v>1135</v>
      </c>
      <c r="N49" s="17">
        <v>0.10340743440233237</v>
      </c>
      <c r="O49" s="18">
        <v>1.20352422907489</v>
      </c>
    </row>
    <row r="50" spans="2:15" ht="15" thickBot="1">
      <c r="B50" s="52"/>
      <c r="C50" s="54" t="s">
        <v>4</v>
      </c>
      <c r="D50" s="12">
        <v>414</v>
      </c>
      <c r="E50" s="13">
        <v>0.14096016343207354</v>
      </c>
      <c r="F50" s="12">
        <v>399</v>
      </c>
      <c r="G50" s="13">
        <v>0.154292343387471</v>
      </c>
      <c r="H50" s="14">
        <v>3.7593984962406068E-2</v>
      </c>
      <c r="I50" s="12">
        <v>282</v>
      </c>
      <c r="J50" s="14">
        <v>0.46808510638297873</v>
      </c>
      <c r="K50" s="12">
        <v>1958</v>
      </c>
      <c r="L50" s="13">
        <v>0.1371628721541156</v>
      </c>
      <c r="M50" s="12">
        <v>1392</v>
      </c>
      <c r="N50" s="13">
        <v>0.12682215743440234</v>
      </c>
      <c r="O50" s="14">
        <v>0.40660919540229878</v>
      </c>
    </row>
    <row r="51" spans="2:15" ht="15" thickBot="1">
      <c r="B51" s="52"/>
      <c r="C51" s="55" t="s">
        <v>14</v>
      </c>
      <c r="D51" s="16">
        <v>199</v>
      </c>
      <c r="E51" s="17">
        <v>6.7756213823629549E-2</v>
      </c>
      <c r="F51" s="16">
        <v>201</v>
      </c>
      <c r="G51" s="17">
        <v>7.77262180974478E-2</v>
      </c>
      <c r="H51" s="18">
        <v>-9.9502487562188602E-3</v>
      </c>
      <c r="I51" s="16">
        <v>144</v>
      </c>
      <c r="J51" s="18">
        <v>0.38194444444444442</v>
      </c>
      <c r="K51" s="16">
        <v>1081</v>
      </c>
      <c r="L51" s="17">
        <v>7.5726795096322241E-2</v>
      </c>
      <c r="M51" s="16">
        <v>780</v>
      </c>
      <c r="N51" s="17">
        <v>7.106413994169096E-2</v>
      </c>
      <c r="O51" s="18">
        <v>0.38589743589743586</v>
      </c>
    </row>
    <row r="52" spans="2:15" ht="15" thickBot="1">
      <c r="B52" s="52"/>
      <c r="C52" s="11" t="s">
        <v>15</v>
      </c>
      <c r="D52" s="12">
        <v>37</v>
      </c>
      <c r="E52" s="13">
        <v>1.2597889002383384E-2</v>
      </c>
      <c r="F52" s="12">
        <v>53</v>
      </c>
      <c r="G52" s="13">
        <v>2.0494972931167827E-2</v>
      </c>
      <c r="H52" s="14">
        <v>-0.30188679245283023</v>
      </c>
      <c r="I52" s="12">
        <v>15</v>
      </c>
      <c r="J52" s="14">
        <v>1.4666666666666668</v>
      </c>
      <c r="K52" s="12">
        <v>126</v>
      </c>
      <c r="L52" s="13">
        <v>8.8266199649737302E-3</v>
      </c>
      <c r="M52" s="12">
        <v>182</v>
      </c>
      <c r="N52" s="13">
        <v>1.6581632653061226E-2</v>
      </c>
      <c r="O52" s="14">
        <v>-0.30769230769230771</v>
      </c>
    </row>
    <row r="53" spans="2:15" ht="15" thickBot="1">
      <c r="B53" s="52"/>
      <c r="C53" s="55" t="s">
        <v>62</v>
      </c>
      <c r="D53" s="16">
        <v>20</v>
      </c>
      <c r="E53" s="17">
        <v>6.8096697310180455E-3</v>
      </c>
      <c r="F53" s="16">
        <v>15</v>
      </c>
      <c r="G53" s="17">
        <v>5.8004640371229696E-3</v>
      </c>
      <c r="H53" s="18">
        <v>0.33333333333333326</v>
      </c>
      <c r="I53" s="16">
        <v>17</v>
      </c>
      <c r="J53" s="18">
        <v>0.17647058823529416</v>
      </c>
      <c r="K53" s="16">
        <v>126</v>
      </c>
      <c r="L53" s="17">
        <v>8.8266199649737302E-3</v>
      </c>
      <c r="M53" s="16">
        <v>131</v>
      </c>
      <c r="N53" s="17">
        <v>1.1935131195335277E-2</v>
      </c>
      <c r="O53" s="18">
        <v>-3.8167938931297662E-2</v>
      </c>
    </row>
    <row r="54" spans="2:15" ht="15" thickBot="1">
      <c r="B54" s="56"/>
      <c r="C54" s="11" t="s">
        <v>37</v>
      </c>
      <c r="D54" s="12">
        <v>1</v>
      </c>
      <c r="E54" s="13">
        <v>3.4048348655090226E-4</v>
      </c>
      <c r="F54" s="12">
        <v>0</v>
      </c>
      <c r="G54" s="13">
        <v>0</v>
      </c>
      <c r="H54" s="14"/>
      <c r="I54" s="12">
        <v>0</v>
      </c>
      <c r="J54" s="14"/>
      <c r="K54" s="12">
        <v>1</v>
      </c>
      <c r="L54" s="13">
        <v>7.0052539404553412E-5</v>
      </c>
      <c r="M54" s="12">
        <v>0</v>
      </c>
      <c r="N54" s="13">
        <v>0</v>
      </c>
      <c r="O54" s="14"/>
    </row>
    <row r="55" spans="2:15" ht="15" thickBot="1">
      <c r="B55" s="19" t="s">
        <v>6</v>
      </c>
      <c r="C55" s="19" t="s">
        <v>38</v>
      </c>
      <c r="D55" s="20">
        <v>2937</v>
      </c>
      <c r="E55" s="21">
        <v>0.99999999999999978</v>
      </c>
      <c r="F55" s="20">
        <v>2583</v>
      </c>
      <c r="G55" s="21">
        <v>0.99883990719257554</v>
      </c>
      <c r="H55" s="22">
        <v>0.13704994192799069</v>
      </c>
      <c r="I55" s="20">
        <v>2222</v>
      </c>
      <c r="J55" s="21">
        <v>0.32178217821782185</v>
      </c>
      <c r="K55" s="20">
        <v>14263</v>
      </c>
      <c r="L55" s="21">
        <v>0.99915936952714535</v>
      </c>
      <c r="M55" s="20">
        <v>10967</v>
      </c>
      <c r="N55" s="21">
        <v>0.99918002915451898</v>
      </c>
      <c r="O55" s="22">
        <v>0.30053797756907086</v>
      </c>
    </row>
    <row r="56" spans="2:15" ht="15" thickBot="1">
      <c r="B56" s="19" t="s">
        <v>52</v>
      </c>
      <c r="C56" s="62" t="s">
        <v>38</v>
      </c>
      <c r="D56" s="20">
        <v>0</v>
      </c>
      <c r="E56" s="21">
        <v>1</v>
      </c>
      <c r="F56" s="20">
        <v>0</v>
      </c>
      <c r="G56" s="21">
        <v>1</v>
      </c>
      <c r="H56" s="22"/>
      <c r="I56" s="20">
        <v>3</v>
      </c>
      <c r="J56" s="21">
        <v>-1</v>
      </c>
      <c r="K56" s="20">
        <v>12</v>
      </c>
      <c r="L56" s="21">
        <v>1</v>
      </c>
      <c r="M56" s="20">
        <v>6</v>
      </c>
      <c r="N56" s="21">
        <v>1</v>
      </c>
      <c r="O56" s="22">
        <v>1</v>
      </c>
    </row>
    <row r="57" spans="2:15" ht="15" thickBot="1">
      <c r="B57" s="117" t="s">
        <v>38</v>
      </c>
      <c r="C57" s="118" t="s">
        <v>38</v>
      </c>
      <c r="D57" s="23">
        <v>2937</v>
      </c>
      <c r="E57" s="24">
        <v>1</v>
      </c>
      <c r="F57" s="23">
        <v>2586</v>
      </c>
      <c r="G57" s="24">
        <v>1</v>
      </c>
      <c r="H57" s="25">
        <v>0.13573085846867738</v>
      </c>
      <c r="I57" s="23">
        <v>2225</v>
      </c>
      <c r="J57" s="25">
        <v>0.32000000000000006</v>
      </c>
      <c r="K57" s="23">
        <v>14275</v>
      </c>
      <c r="L57" s="24">
        <v>1</v>
      </c>
      <c r="M57" s="23">
        <v>10976</v>
      </c>
      <c r="N57" s="24">
        <v>1</v>
      </c>
      <c r="O57" s="25">
        <v>0.30056486880466471</v>
      </c>
    </row>
    <row r="58" spans="2:15">
      <c r="B58" s="58" t="s">
        <v>47</v>
      </c>
      <c r="C58" s="28"/>
      <c r="D58" s="28"/>
      <c r="E58" s="28"/>
      <c r="F58" s="28"/>
      <c r="G58" s="28"/>
      <c r="H58" s="28"/>
      <c r="I58" s="28"/>
      <c r="J58" s="28"/>
    </row>
    <row r="59" spans="2:15">
      <c r="B59" s="28"/>
      <c r="C59" s="28"/>
      <c r="D59" s="28"/>
      <c r="E59" s="28"/>
      <c r="F59" s="28"/>
      <c r="G59" s="28"/>
      <c r="H59" s="28"/>
      <c r="I59" s="76"/>
      <c r="J59" s="28"/>
    </row>
    <row r="60" spans="2:15">
      <c r="B60" s="100" t="s">
        <v>50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</row>
    <row r="61" spans="2:15" ht="15.75" customHeight="1" thickBot="1">
      <c r="B61" s="101" t="s">
        <v>51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</row>
    <row r="62" spans="2:15">
      <c r="B62" s="85" t="s">
        <v>29</v>
      </c>
      <c r="C62" s="87" t="s">
        <v>1</v>
      </c>
      <c r="D62" s="89" t="s">
        <v>112</v>
      </c>
      <c r="E62" s="90"/>
      <c r="F62" s="90"/>
      <c r="G62" s="90"/>
      <c r="H62" s="91"/>
      <c r="I62" s="108" t="s">
        <v>105</v>
      </c>
      <c r="J62" s="91"/>
      <c r="K62" s="108" t="s">
        <v>114</v>
      </c>
      <c r="L62" s="90"/>
      <c r="M62" s="90"/>
      <c r="N62" s="90"/>
      <c r="O62" s="109"/>
    </row>
    <row r="63" spans="2:15" ht="15" thickBot="1">
      <c r="B63" s="86"/>
      <c r="C63" s="88"/>
      <c r="D63" s="113" t="s">
        <v>113</v>
      </c>
      <c r="E63" s="111"/>
      <c r="F63" s="111"/>
      <c r="G63" s="111"/>
      <c r="H63" s="114"/>
      <c r="I63" s="110" t="s">
        <v>106</v>
      </c>
      <c r="J63" s="114"/>
      <c r="K63" s="110" t="s">
        <v>115</v>
      </c>
      <c r="L63" s="111"/>
      <c r="M63" s="111"/>
      <c r="N63" s="111"/>
      <c r="O63" s="112"/>
    </row>
    <row r="64" spans="2:15" ht="15" customHeight="1">
      <c r="B64" s="86"/>
      <c r="C64" s="88"/>
      <c r="D64" s="81">
        <v>2026</v>
      </c>
      <c r="E64" s="82"/>
      <c r="F64" s="81">
        <v>2025</v>
      </c>
      <c r="G64" s="82"/>
      <c r="H64" s="104" t="s">
        <v>30</v>
      </c>
      <c r="I64" s="106">
        <v>2026</v>
      </c>
      <c r="J64" s="106" t="s">
        <v>116</v>
      </c>
      <c r="K64" s="81">
        <v>2026</v>
      </c>
      <c r="L64" s="82"/>
      <c r="M64" s="81">
        <v>2025</v>
      </c>
      <c r="N64" s="82"/>
      <c r="O64" s="104" t="s">
        <v>30</v>
      </c>
    </row>
    <row r="65" spans="2:15" ht="14.45" customHeight="1" thickBot="1">
      <c r="B65" s="96" t="s">
        <v>29</v>
      </c>
      <c r="C65" s="98" t="s">
        <v>32</v>
      </c>
      <c r="D65" s="83"/>
      <c r="E65" s="84"/>
      <c r="F65" s="83"/>
      <c r="G65" s="84"/>
      <c r="H65" s="105"/>
      <c r="I65" s="107"/>
      <c r="J65" s="107"/>
      <c r="K65" s="83"/>
      <c r="L65" s="84"/>
      <c r="M65" s="83"/>
      <c r="N65" s="84"/>
      <c r="O65" s="105"/>
    </row>
    <row r="66" spans="2:15" ht="15" customHeight="1">
      <c r="B66" s="96"/>
      <c r="C66" s="98"/>
      <c r="D66" s="4" t="s">
        <v>33</v>
      </c>
      <c r="E66" s="5" t="s">
        <v>2</v>
      </c>
      <c r="F66" s="4" t="s">
        <v>33</v>
      </c>
      <c r="G66" s="5" t="s">
        <v>2</v>
      </c>
      <c r="H66" s="102" t="s">
        <v>34</v>
      </c>
      <c r="I66" s="6" t="s">
        <v>33</v>
      </c>
      <c r="J66" s="115" t="s">
        <v>117</v>
      </c>
      <c r="K66" s="4" t="s">
        <v>33</v>
      </c>
      <c r="L66" s="5" t="s">
        <v>2</v>
      </c>
      <c r="M66" s="4" t="s">
        <v>33</v>
      </c>
      <c r="N66" s="5" t="s">
        <v>2</v>
      </c>
      <c r="O66" s="102" t="s">
        <v>34</v>
      </c>
    </row>
    <row r="67" spans="2:15" ht="14.25" customHeight="1" thickBot="1">
      <c r="B67" s="97"/>
      <c r="C67" s="99"/>
      <c r="D67" s="7" t="s">
        <v>35</v>
      </c>
      <c r="E67" s="8" t="s">
        <v>36</v>
      </c>
      <c r="F67" s="7" t="s">
        <v>35</v>
      </c>
      <c r="G67" s="8" t="s">
        <v>36</v>
      </c>
      <c r="H67" s="103"/>
      <c r="I67" s="9" t="s">
        <v>35</v>
      </c>
      <c r="J67" s="116"/>
      <c r="K67" s="7" t="s">
        <v>35</v>
      </c>
      <c r="L67" s="8" t="s">
        <v>36</v>
      </c>
      <c r="M67" s="7" t="s">
        <v>35</v>
      </c>
      <c r="N67" s="8" t="s">
        <v>36</v>
      </c>
      <c r="O67" s="103"/>
    </row>
    <row r="68" spans="2:15" ht="15" thickBot="1">
      <c r="B68" s="51"/>
      <c r="C68" s="11" t="s">
        <v>15</v>
      </c>
      <c r="D68" s="12">
        <v>248</v>
      </c>
      <c r="E68" s="13">
        <v>0.60635696821515894</v>
      </c>
      <c r="F68" s="12">
        <v>202</v>
      </c>
      <c r="G68" s="13">
        <v>0.63124999999999998</v>
      </c>
      <c r="H68" s="14">
        <v>0.2277227722772277</v>
      </c>
      <c r="I68" s="12">
        <v>173</v>
      </c>
      <c r="J68" s="14">
        <v>0.43352601156069359</v>
      </c>
      <c r="K68" s="12">
        <v>973</v>
      </c>
      <c r="L68" s="13">
        <v>0.57471943295924399</v>
      </c>
      <c r="M68" s="12">
        <v>761</v>
      </c>
      <c r="N68" s="13">
        <v>0.55426074289876182</v>
      </c>
      <c r="O68" s="14">
        <v>0.27858081471747709</v>
      </c>
    </row>
    <row r="69" spans="2:15" ht="15" thickBot="1">
      <c r="B69" s="52"/>
      <c r="C69" s="15" t="s">
        <v>4</v>
      </c>
      <c r="D69" s="16">
        <v>62</v>
      </c>
      <c r="E69" s="17">
        <v>0.15158924205378974</v>
      </c>
      <c r="F69" s="16">
        <v>32</v>
      </c>
      <c r="G69" s="17">
        <v>0.1</v>
      </c>
      <c r="H69" s="18">
        <v>0.9375</v>
      </c>
      <c r="I69" s="16">
        <v>63</v>
      </c>
      <c r="J69" s="18">
        <v>-1.5873015873015928E-2</v>
      </c>
      <c r="K69" s="16">
        <v>269</v>
      </c>
      <c r="L69" s="17">
        <v>0.15888954518606024</v>
      </c>
      <c r="M69" s="16">
        <v>171</v>
      </c>
      <c r="N69" s="17">
        <v>0.12454479242534595</v>
      </c>
      <c r="O69" s="18">
        <v>0.57309941520467844</v>
      </c>
    </row>
    <row r="70" spans="2:15" ht="15" thickBot="1">
      <c r="B70" s="52"/>
      <c r="C70" s="11" t="s">
        <v>12</v>
      </c>
      <c r="D70" s="12">
        <v>33</v>
      </c>
      <c r="E70" s="13">
        <v>8.0684596577017112E-2</v>
      </c>
      <c r="F70" s="12">
        <v>46</v>
      </c>
      <c r="G70" s="13">
        <v>0.14374999999999999</v>
      </c>
      <c r="H70" s="14">
        <v>-0.28260869565217395</v>
      </c>
      <c r="I70" s="12"/>
      <c r="J70" s="14"/>
      <c r="K70" s="12">
        <v>178</v>
      </c>
      <c r="L70" s="13">
        <v>0.10513880685174247</v>
      </c>
      <c r="M70" s="12">
        <v>196</v>
      </c>
      <c r="N70" s="13">
        <v>0.14275309541150766</v>
      </c>
      <c r="O70" s="14">
        <v>-9.1836734693877542E-2</v>
      </c>
    </row>
    <row r="71" spans="2:15" ht="14.45" customHeight="1" thickBot="1">
      <c r="B71" s="52"/>
      <c r="C71" s="53" t="s">
        <v>3</v>
      </c>
      <c r="D71" s="16">
        <v>5</v>
      </c>
      <c r="E71" s="17">
        <v>1.2224938875305624E-2</v>
      </c>
      <c r="F71" s="16">
        <v>6</v>
      </c>
      <c r="G71" s="17">
        <v>1.8749999999999999E-2</v>
      </c>
      <c r="H71" s="18">
        <v>-0.16666666666666663</v>
      </c>
      <c r="I71" s="16"/>
      <c r="J71" s="18"/>
      <c r="K71" s="16">
        <v>43</v>
      </c>
      <c r="L71" s="17">
        <v>2.5398700531600708E-2</v>
      </c>
      <c r="M71" s="16">
        <v>39</v>
      </c>
      <c r="N71" s="17">
        <v>2.8404952658412235E-2</v>
      </c>
      <c r="O71" s="18">
        <v>0.10256410256410264</v>
      </c>
    </row>
    <row r="72" spans="2:15" ht="14.45" customHeight="1" thickBot="1">
      <c r="B72" s="52"/>
      <c r="C72" s="54" t="s">
        <v>45</v>
      </c>
      <c r="D72" s="12">
        <v>5</v>
      </c>
      <c r="E72" s="13">
        <v>1.2224938875305624E-2</v>
      </c>
      <c r="F72" s="12">
        <v>12</v>
      </c>
      <c r="G72" s="13">
        <v>3.7499999999999999E-2</v>
      </c>
      <c r="H72" s="14">
        <v>-0.58333333333333326</v>
      </c>
      <c r="I72" s="12">
        <v>7</v>
      </c>
      <c r="J72" s="14">
        <v>-0.2857142857142857</v>
      </c>
      <c r="K72" s="12">
        <v>41</v>
      </c>
      <c r="L72" s="13">
        <v>2.4217365623154165E-2</v>
      </c>
      <c r="M72" s="12">
        <v>76</v>
      </c>
      <c r="N72" s="13">
        <v>5.5353241077931534E-2</v>
      </c>
      <c r="O72" s="14">
        <v>-0.46052631578947367</v>
      </c>
    </row>
    <row r="73" spans="2:15" ht="14.45" customHeight="1" thickBot="1">
      <c r="B73" s="52"/>
      <c r="C73" s="55" t="s">
        <v>14</v>
      </c>
      <c r="D73" s="16">
        <v>12</v>
      </c>
      <c r="E73" s="17">
        <v>2.9339853300733496E-2</v>
      </c>
      <c r="F73" s="16">
        <v>4</v>
      </c>
      <c r="G73" s="17">
        <v>1.2500000000000001E-2</v>
      </c>
      <c r="H73" s="18">
        <v>2</v>
      </c>
      <c r="I73" s="16">
        <v>5</v>
      </c>
      <c r="J73" s="18">
        <v>1.4</v>
      </c>
      <c r="K73" s="16">
        <v>35</v>
      </c>
      <c r="L73" s="17">
        <v>2.0673360897814529E-2</v>
      </c>
      <c r="M73" s="16">
        <v>20</v>
      </c>
      <c r="N73" s="17">
        <v>1.4566642388929352E-2</v>
      </c>
      <c r="O73" s="18">
        <v>0.75</v>
      </c>
    </row>
    <row r="74" spans="2:15" ht="14.45" customHeight="1" thickBot="1">
      <c r="B74" s="52"/>
      <c r="C74" s="11" t="s">
        <v>68</v>
      </c>
      <c r="D74" s="12">
        <v>5</v>
      </c>
      <c r="E74" s="13">
        <v>1.2224938875305624E-2</v>
      </c>
      <c r="F74" s="12">
        <v>4</v>
      </c>
      <c r="G74" s="13">
        <v>1.2500000000000001E-2</v>
      </c>
      <c r="H74" s="14">
        <v>0.25</v>
      </c>
      <c r="I74" s="12">
        <v>6</v>
      </c>
      <c r="J74" s="14">
        <v>-0.16666666666666663</v>
      </c>
      <c r="K74" s="12">
        <v>26</v>
      </c>
      <c r="L74" s="13">
        <v>1.535735380980508E-2</v>
      </c>
      <c r="M74" s="12">
        <v>25</v>
      </c>
      <c r="N74" s="13">
        <v>1.820830298616169E-2</v>
      </c>
      <c r="O74" s="14">
        <v>4.0000000000000036E-2</v>
      </c>
    </row>
    <row r="75" spans="2:15" ht="15" thickBot="1">
      <c r="B75" s="52"/>
      <c r="C75" s="55" t="s">
        <v>37</v>
      </c>
      <c r="D75" s="16">
        <v>39</v>
      </c>
      <c r="E75" s="17">
        <v>9.5354523227383844E-2</v>
      </c>
      <c r="F75" s="16">
        <v>14</v>
      </c>
      <c r="G75" s="17">
        <v>4.3749999999999997E-2</v>
      </c>
      <c r="H75" s="18">
        <v>1.7857142857142856</v>
      </c>
      <c r="I75" s="16">
        <v>13</v>
      </c>
      <c r="J75" s="18">
        <v>2</v>
      </c>
      <c r="K75" s="16">
        <v>128</v>
      </c>
      <c r="L75" s="17">
        <v>7.5605434140578853E-2</v>
      </c>
      <c r="M75" s="16">
        <v>85</v>
      </c>
      <c r="N75" s="17">
        <v>6.1908230152949724E-2</v>
      </c>
      <c r="O75" s="18">
        <v>0.50588235294117645</v>
      </c>
    </row>
    <row r="76" spans="2:15" ht="15" customHeight="1" thickBot="1">
      <c r="B76" s="19" t="s">
        <v>5</v>
      </c>
      <c r="C76" s="19" t="s">
        <v>38</v>
      </c>
      <c r="D76" s="20">
        <v>409</v>
      </c>
      <c r="E76" s="21">
        <v>0.99999999999999978</v>
      </c>
      <c r="F76" s="20">
        <v>320</v>
      </c>
      <c r="G76" s="21">
        <v>1</v>
      </c>
      <c r="H76" s="22">
        <v>0.27812499999999996</v>
      </c>
      <c r="I76" s="20">
        <v>267</v>
      </c>
      <c r="J76" s="21">
        <v>5.8652720433067254</v>
      </c>
      <c r="K76" s="20">
        <v>1693</v>
      </c>
      <c r="L76" s="21">
        <v>1.0000000000000004</v>
      </c>
      <c r="M76" s="20">
        <v>1373</v>
      </c>
      <c r="N76" s="21">
        <v>0.99999999999999978</v>
      </c>
      <c r="O76" s="22">
        <v>0.23306627822286963</v>
      </c>
    </row>
    <row r="77" spans="2:15" ht="15" thickBot="1">
      <c r="B77" s="51"/>
      <c r="C77" s="11" t="s">
        <v>13</v>
      </c>
      <c r="D77" s="12">
        <v>178</v>
      </c>
      <c r="E77" s="13">
        <v>0.2557471264367816</v>
      </c>
      <c r="F77" s="12">
        <v>86</v>
      </c>
      <c r="G77" s="13">
        <v>0.14168039538714991</v>
      </c>
      <c r="H77" s="14">
        <v>1.0697674418604652</v>
      </c>
      <c r="I77" s="12">
        <v>150</v>
      </c>
      <c r="J77" s="14">
        <v>0.18666666666666676</v>
      </c>
      <c r="K77" s="12">
        <v>761</v>
      </c>
      <c r="L77" s="13">
        <v>0.25779132791327913</v>
      </c>
      <c r="M77" s="12">
        <v>558</v>
      </c>
      <c r="N77" s="13">
        <v>0.20891052040434294</v>
      </c>
      <c r="O77" s="14">
        <v>0.36379928315412191</v>
      </c>
    </row>
    <row r="78" spans="2:15" ht="15" customHeight="1" thickBot="1">
      <c r="B78" s="52"/>
      <c r="C78" s="15" t="s">
        <v>4</v>
      </c>
      <c r="D78" s="16">
        <v>129</v>
      </c>
      <c r="E78" s="17">
        <v>0.18534482758620691</v>
      </c>
      <c r="F78" s="16">
        <v>145</v>
      </c>
      <c r="G78" s="17">
        <v>0.23887973640856672</v>
      </c>
      <c r="H78" s="18">
        <v>-0.1103448275862069</v>
      </c>
      <c r="I78" s="16">
        <v>59</v>
      </c>
      <c r="J78" s="18">
        <v>1.1864406779661016</v>
      </c>
      <c r="K78" s="16">
        <v>540</v>
      </c>
      <c r="L78" s="17">
        <v>0.18292682926829268</v>
      </c>
      <c r="M78" s="16">
        <v>559</v>
      </c>
      <c r="N78" s="17">
        <v>0.20928491201797081</v>
      </c>
      <c r="O78" s="18">
        <v>-3.3989266547406083E-2</v>
      </c>
    </row>
    <row r="79" spans="2:15" ht="15" thickBot="1">
      <c r="B79" s="52"/>
      <c r="C79" s="11" t="s">
        <v>11</v>
      </c>
      <c r="D79" s="12">
        <v>146</v>
      </c>
      <c r="E79" s="13">
        <v>0.20977011494252873</v>
      </c>
      <c r="F79" s="12">
        <v>133</v>
      </c>
      <c r="G79" s="13">
        <v>0.21911037891268534</v>
      </c>
      <c r="H79" s="14">
        <v>9.7744360902255689E-2</v>
      </c>
      <c r="I79" s="12">
        <v>78</v>
      </c>
      <c r="J79" s="14">
        <v>0.87179487179487181</v>
      </c>
      <c r="K79" s="12">
        <v>488</v>
      </c>
      <c r="L79" s="13">
        <v>0.16531165311653118</v>
      </c>
      <c r="M79" s="12">
        <v>514</v>
      </c>
      <c r="N79" s="13">
        <v>0.19243728940471733</v>
      </c>
      <c r="O79" s="14">
        <v>-5.058365758754868E-2</v>
      </c>
    </row>
    <row r="80" spans="2:15" ht="15" customHeight="1" thickBot="1">
      <c r="B80" s="52"/>
      <c r="C80" s="53" t="s">
        <v>12</v>
      </c>
      <c r="D80" s="16">
        <v>107</v>
      </c>
      <c r="E80" s="17">
        <v>0.15373563218390804</v>
      </c>
      <c r="F80" s="16">
        <v>100</v>
      </c>
      <c r="G80" s="17">
        <v>0.16474464579901152</v>
      </c>
      <c r="H80" s="18">
        <v>7.0000000000000062E-2</v>
      </c>
      <c r="I80" s="16">
        <v>74</v>
      </c>
      <c r="J80" s="18">
        <v>0.44594594594594605</v>
      </c>
      <c r="K80" s="16">
        <v>459</v>
      </c>
      <c r="L80" s="17">
        <v>0.15548780487804878</v>
      </c>
      <c r="M80" s="16">
        <v>474</v>
      </c>
      <c r="N80" s="17">
        <v>0.17746162485960315</v>
      </c>
      <c r="O80" s="18">
        <v>-3.1645569620253111E-2</v>
      </c>
    </row>
    <row r="81" spans="2:15" ht="15" thickBot="1">
      <c r="B81" s="52"/>
      <c r="C81" s="54" t="s">
        <v>3</v>
      </c>
      <c r="D81" s="12">
        <v>96</v>
      </c>
      <c r="E81" s="13">
        <v>0.13793103448275862</v>
      </c>
      <c r="F81" s="12">
        <v>99</v>
      </c>
      <c r="G81" s="13">
        <v>0.1630971993410214</v>
      </c>
      <c r="H81" s="14">
        <v>-3.0303030303030276E-2</v>
      </c>
      <c r="I81" s="12">
        <v>60</v>
      </c>
      <c r="J81" s="14">
        <v>0.60000000000000009</v>
      </c>
      <c r="K81" s="12">
        <v>388</v>
      </c>
      <c r="L81" s="13">
        <v>0.13143631436314362</v>
      </c>
      <c r="M81" s="12">
        <v>295</v>
      </c>
      <c r="N81" s="13">
        <v>0.11044552602021715</v>
      </c>
      <c r="O81" s="14">
        <v>0.31525423728813551</v>
      </c>
    </row>
    <row r="82" spans="2:15" ht="15" customHeight="1" thickBot="1">
      <c r="B82" s="52"/>
      <c r="C82" s="55" t="s">
        <v>14</v>
      </c>
      <c r="D82" s="16">
        <v>33</v>
      </c>
      <c r="E82" s="17">
        <v>4.7413793103448273E-2</v>
      </c>
      <c r="F82" s="16">
        <v>24</v>
      </c>
      <c r="G82" s="17">
        <v>3.9538714991762765E-2</v>
      </c>
      <c r="H82" s="18">
        <v>0.375</v>
      </c>
      <c r="I82" s="16">
        <v>33</v>
      </c>
      <c r="J82" s="18">
        <v>0</v>
      </c>
      <c r="K82" s="16">
        <v>267</v>
      </c>
      <c r="L82" s="17">
        <v>9.0447154471544722E-2</v>
      </c>
      <c r="M82" s="16">
        <v>168</v>
      </c>
      <c r="N82" s="17">
        <v>6.2897791089479599E-2</v>
      </c>
      <c r="O82" s="18">
        <v>0.58928571428571419</v>
      </c>
    </row>
    <row r="83" spans="2:15" ht="15" customHeight="1" thickBot="1">
      <c r="B83" s="52"/>
      <c r="C83" s="11" t="s">
        <v>15</v>
      </c>
      <c r="D83" s="12">
        <v>6</v>
      </c>
      <c r="E83" s="13">
        <v>8.6206896551724137E-3</v>
      </c>
      <c r="F83" s="12">
        <v>17</v>
      </c>
      <c r="G83" s="13">
        <v>2.800658978583196E-2</v>
      </c>
      <c r="H83" s="14">
        <v>-0.64705882352941169</v>
      </c>
      <c r="I83" s="12">
        <v>3</v>
      </c>
      <c r="J83" s="14">
        <v>1</v>
      </c>
      <c r="K83" s="12">
        <v>36</v>
      </c>
      <c r="L83" s="13">
        <v>1.2195121951219513E-2</v>
      </c>
      <c r="M83" s="12">
        <v>89</v>
      </c>
      <c r="N83" s="13">
        <v>3.3320853612879071E-2</v>
      </c>
      <c r="O83" s="14">
        <v>-0.5955056179775281</v>
      </c>
    </row>
    <row r="84" spans="2:15" ht="15" customHeight="1" thickBot="1">
      <c r="B84" s="52"/>
      <c r="C84" s="55" t="s">
        <v>37</v>
      </c>
      <c r="D84" s="16">
        <v>1</v>
      </c>
      <c r="E84" s="17">
        <v>1.4367816091954023E-3</v>
      </c>
      <c r="F84" s="16">
        <v>3</v>
      </c>
      <c r="G84" s="17">
        <v>4.9423393739703456E-3</v>
      </c>
      <c r="H84" s="18">
        <v>-0.66666666666666674</v>
      </c>
      <c r="I84" s="16">
        <v>3</v>
      </c>
      <c r="J84" s="18">
        <v>-0.66666666666666674</v>
      </c>
      <c r="K84" s="16">
        <v>13</v>
      </c>
      <c r="L84" s="17">
        <v>4.4037940379403791E-3</v>
      </c>
      <c r="M84" s="16">
        <v>14</v>
      </c>
      <c r="N84" s="17">
        <v>5.241482590789966E-3</v>
      </c>
      <c r="O84" s="18">
        <v>-7.1428571428571397E-2</v>
      </c>
    </row>
    <row r="85" spans="2:15" ht="15" customHeight="1" thickBot="1">
      <c r="B85" s="19" t="s">
        <v>6</v>
      </c>
      <c r="C85" s="19" t="s">
        <v>38</v>
      </c>
      <c r="D85" s="20">
        <v>696</v>
      </c>
      <c r="E85" s="21">
        <v>1</v>
      </c>
      <c r="F85" s="20">
        <v>607</v>
      </c>
      <c r="G85" s="21">
        <v>1</v>
      </c>
      <c r="H85" s="22">
        <v>0.1466227347611202</v>
      </c>
      <c r="I85" s="20">
        <v>460</v>
      </c>
      <c r="J85" s="21">
        <v>0.51304347826086949</v>
      </c>
      <c r="K85" s="20">
        <v>2952</v>
      </c>
      <c r="L85" s="21">
        <v>1</v>
      </c>
      <c r="M85" s="20">
        <v>2671</v>
      </c>
      <c r="N85" s="21">
        <v>1</v>
      </c>
      <c r="O85" s="22">
        <v>0.10520404342942724</v>
      </c>
    </row>
    <row r="86" spans="2:15" ht="15" thickBot="1">
      <c r="B86" s="19" t="s">
        <v>52</v>
      </c>
      <c r="C86" s="19" t="s">
        <v>38</v>
      </c>
      <c r="D86" s="20">
        <v>2</v>
      </c>
      <c r="E86" s="21">
        <v>1</v>
      </c>
      <c r="F86" s="20">
        <v>0</v>
      </c>
      <c r="G86" s="21">
        <v>1</v>
      </c>
      <c r="H86" s="22"/>
      <c r="I86" s="20">
        <v>0</v>
      </c>
      <c r="J86" s="21"/>
      <c r="K86" s="20">
        <v>2</v>
      </c>
      <c r="L86" s="21">
        <v>1</v>
      </c>
      <c r="M86" s="20">
        <v>2</v>
      </c>
      <c r="N86" s="21">
        <v>1</v>
      </c>
      <c r="O86" s="22">
        <v>0</v>
      </c>
    </row>
    <row r="87" spans="2:15" ht="15" customHeight="1" thickBot="1">
      <c r="B87" s="92"/>
      <c r="C87" s="93" t="s">
        <v>38</v>
      </c>
      <c r="D87" s="23">
        <v>1107</v>
      </c>
      <c r="E87" s="24">
        <v>1</v>
      </c>
      <c r="F87" s="23">
        <v>927</v>
      </c>
      <c r="G87" s="24">
        <v>1</v>
      </c>
      <c r="H87" s="25">
        <v>0.19417475728155331</v>
      </c>
      <c r="I87" s="23">
        <v>774</v>
      </c>
      <c r="J87" s="25">
        <v>0.43023255813953498</v>
      </c>
      <c r="K87" s="23">
        <v>4647</v>
      </c>
      <c r="L87" s="24">
        <v>1</v>
      </c>
      <c r="M87" s="23">
        <v>4046</v>
      </c>
      <c r="N87" s="24">
        <v>1</v>
      </c>
      <c r="O87" s="25">
        <v>0.14854176964903609</v>
      </c>
    </row>
    <row r="88" spans="2:15">
      <c r="B88" s="58" t="s">
        <v>47</v>
      </c>
      <c r="C88" s="28"/>
      <c r="D88" s="28"/>
      <c r="E88" s="28"/>
      <c r="F88" s="28"/>
      <c r="G88" s="28"/>
      <c r="H88" s="28"/>
      <c r="I88" s="76"/>
      <c r="J88" s="28"/>
    </row>
    <row r="90" spans="2:15">
      <c r="I90" s="75"/>
    </row>
  </sheetData>
  <mergeCells count="73">
    <mergeCell ref="B2:O2"/>
    <mergeCell ref="B3:O3"/>
    <mergeCell ref="B34:O34"/>
    <mergeCell ref="B35:O35"/>
    <mergeCell ref="O66:O67"/>
    <mergeCell ref="K36:O36"/>
    <mergeCell ref="K38:L39"/>
    <mergeCell ref="M38:N39"/>
    <mergeCell ref="O38:O39"/>
    <mergeCell ref="O42:O43"/>
    <mergeCell ref="K62:O62"/>
    <mergeCell ref="K63:O63"/>
    <mergeCell ref="K64:L65"/>
    <mergeCell ref="M64:N65"/>
    <mergeCell ref="O64:O65"/>
    <mergeCell ref="O8:O9"/>
    <mergeCell ref="K37:O37"/>
    <mergeCell ref="O40:O41"/>
    <mergeCell ref="K4:O4"/>
    <mergeCell ref="K5:O5"/>
    <mergeCell ref="K6:L7"/>
    <mergeCell ref="M6:N7"/>
    <mergeCell ref="O6:O7"/>
    <mergeCell ref="B30:C30"/>
    <mergeCell ref="I6:I7"/>
    <mergeCell ref="J6:J7"/>
    <mergeCell ref="C7:C9"/>
    <mergeCell ref="D6:E7"/>
    <mergeCell ref="H8:H9"/>
    <mergeCell ref="J8:J9"/>
    <mergeCell ref="B4:B6"/>
    <mergeCell ref="C4:C6"/>
    <mergeCell ref="H6:H7"/>
    <mergeCell ref="D4:H4"/>
    <mergeCell ref="I4:J4"/>
    <mergeCell ref="B7:B9"/>
    <mergeCell ref="I5:J5"/>
    <mergeCell ref="F6:G7"/>
    <mergeCell ref="D5:H5"/>
    <mergeCell ref="D37:H37"/>
    <mergeCell ref="I37:J37"/>
    <mergeCell ref="B39:B41"/>
    <mergeCell ref="C39:C41"/>
    <mergeCell ref="H38:H39"/>
    <mergeCell ref="I38:I39"/>
    <mergeCell ref="J38:J39"/>
    <mergeCell ref="B36:B38"/>
    <mergeCell ref="C36:C38"/>
    <mergeCell ref="D36:H36"/>
    <mergeCell ref="I36:J36"/>
    <mergeCell ref="B57:C57"/>
    <mergeCell ref="B60:O60"/>
    <mergeCell ref="D38:E39"/>
    <mergeCell ref="F38:G39"/>
    <mergeCell ref="B62:B64"/>
    <mergeCell ref="C62:C64"/>
    <mergeCell ref="D62:H62"/>
    <mergeCell ref="H40:H41"/>
    <mergeCell ref="J40:J41"/>
    <mergeCell ref="I62:J62"/>
    <mergeCell ref="D63:H63"/>
    <mergeCell ref="I63:J63"/>
    <mergeCell ref="B61:O61"/>
    <mergeCell ref="B87:C87"/>
    <mergeCell ref="B65:B67"/>
    <mergeCell ref="C65:C67"/>
    <mergeCell ref="H66:H67"/>
    <mergeCell ref="J66:J67"/>
    <mergeCell ref="F64:G65"/>
    <mergeCell ref="H64:H65"/>
    <mergeCell ref="I64:I65"/>
    <mergeCell ref="J64:J65"/>
    <mergeCell ref="D64:E65"/>
  </mergeCells>
  <phoneticPr fontId="4" type="noConversion"/>
  <conditionalFormatting sqref="D42:J43">
    <cfRule type="cellIs" dxfId="65" priority="42" operator="equal">
      <formula>0</formula>
    </cfRule>
  </conditionalFormatting>
  <conditionalFormatting sqref="D10:O17">
    <cfRule type="cellIs" dxfId="64" priority="8" operator="equal">
      <formula>0</formula>
    </cfRule>
  </conditionalFormatting>
  <conditionalFormatting sqref="D19:O27">
    <cfRule type="cellIs" dxfId="63" priority="10" operator="equal">
      <formula>0</formula>
    </cfRule>
  </conditionalFormatting>
  <conditionalFormatting sqref="D44:O44">
    <cfRule type="cellIs" dxfId="62" priority="1" operator="equal">
      <formula>0</formula>
    </cfRule>
  </conditionalFormatting>
  <conditionalFormatting sqref="D46:O54">
    <cfRule type="cellIs" dxfId="61" priority="7" operator="equal">
      <formula>0</formula>
    </cfRule>
  </conditionalFormatting>
  <conditionalFormatting sqref="D68:O75">
    <cfRule type="cellIs" dxfId="60" priority="5" operator="equal">
      <formula>0</formula>
    </cfRule>
  </conditionalFormatting>
  <conditionalFormatting sqref="D77:O84">
    <cfRule type="cellIs" dxfId="59" priority="4" operator="equal">
      <formula>0</formula>
    </cfRule>
  </conditionalFormatting>
  <conditionalFormatting sqref="H42:H56">
    <cfRule type="cellIs" dxfId="58" priority="29" operator="lessThan">
      <formula>0</formula>
    </cfRule>
  </conditionalFormatting>
  <conditionalFormatting sqref="H68:H86">
    <cfRule type="cellIs" dxfId="57" priority="11" operator="lessThan">
      <formula>0</formula>
    </cfRule>
  </conditionalFormatting>
  <conditionalFormatting sqref="J10:J17 H10:H29">
    <cfRule type="cellIs" dxfId="56" priority="51" operator="lessThan">
      <formula>0</formula>
    </cfRule>
  </conditionalFormatting>
  <conditionalFormatting sqref="J19:J27">
    <cfRule type="cellIs" dxfId="55" priority="56" operator="lessThan">
      <formula>0</formula>
    </cfRule>
  </conditionalFormatting>
  <conditionalFormatting sqref="J42:J44">
    <cfRule type="cellIs" dxfId="54" priority="2" operator="lessThan">
      <formula>0</formula>
    </cfRule>
  </conditionalFormatting>
  <conditionalFormatting sqref="J46:J54">
    <cfRule type="cellIs" dxfId="53" priority="35" operator="lessThan">
      <formula>0</formula>
    </cfRule>
  </conditionalFormatting>
  <conditionalFormatting sqref="J68:J75">
    <cfRule type="cellIs" dxfId="52" priority="23" operator="lessThan">
      <formula>0</formula>
    </cfRule>
  </conditionalFormatting>
  <conditionalFormatting sqref="J77:J84">
    <cfRule type="cellIs" dxfId="51" priority="17" operator="lessThan">
      <formula>0</formula>
    </cfRule>
  </conditionalFormatting>
  <conditionalFormatting sqref="O10:O29">
    <cfRule type="cellIs" dxfId="50" priority="9" operator="lessThan">
      <formula>0</formula>
    </cfRule>
  </conditionalFormatting>
  <conditionalFormatting sqref="O44:O56">
    <cfRule type="cellIs" dxfId="49" priority="6" operator="lessThan">
      <formula>0</formula>
    </cfRule>
  </conditionalFormatting>
  <conditionalFormatting sqref="O68:O86"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9"/>
  <sheetViews>
    <sheetView showGridLines="0" tabSelected="1" topLeftCell="A41" zoomScale="90" zoomScaleNormal="90" workbookViewId="0">
      <selection activeCell="Q63" sqref="Q63"/>
    </sheetView>
  </sheetViews>
  <sheetFormatPr defaultColWidth="9.140625" defaultRowHeight="14.25"/>
  <cols>
    <col min="1" max="1" width="1.140625" style="35" customWidth="1"/>
    <col min="2" max="2" width="15.42578125" style="35" bestFit="1" customWidth="1"/>
    <col min="3" max="3" width="18.5703125" style="35" customWidth="1"/>
    <col min="4" max="9" width="9" style="35" customWidth="1"/>
    <col min="10" max="10" width="11.85546875" style="35" customWidth="1"/>
    <col min="11" max="14" width="9.140625" style="35"/>
    <col min="15" max="15" width="10.5703125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>
      <c r="B2" s="100" t="s">
        <v>27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5" customHeight="1" thickBot="1">
      <c r="B3" s="101" t="s">
        <v>28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4.45" customHeight="1">
      <c r="B4" s="85" t="s">
        <v>29</v>
      </c>
      <c r="C4" s="87" t="s">
        <v>1</v>
      </c>
      <c r="D4" s="89" t="s">
        <v>112</v>
      </c>
      <c r="E4" s="90"/>
      <c r="F4" s="90"/>
      <c r="G4" s="90"/>
      <c r="H4" s="91"/>
      <c r="I4" s="108" t="s">
        <v>105</v>
      </c>
      <c r="J4" s="91"/>
      <c r="K4" s="108" t="s">
        <v>114</v>
      </c>
      <c r="L4" s="90"/>
      <c r="M4" s="90"/>
      <c r="N4" s="90"/>
      <c r="O4" s="109"/>
    </row>
    <row r="5" spans="2:15" ht="14.45" customHeight="1" thickBot="1">
      <c r="B5" s="86"/>
      <c r="C5" s="88"/>
      <c r="D5" s="113" t="s">
        <v>113</v>
      </c>
      <c r="E5" s="111"/>
      <c r="F5" s="111"/>
      <c r="G5" s="111"/>
      <c r="H5" s="114"/>
      <c r="I5" s="110" t="s">
        <v>106</v>
      </c>
      <c r="J5" s="114"/>
      <c r="K5" s="110" t="s">
        <v>115</v>
      </c>
      <c r="L5" s="111"/>
      <c r="M5" s="111"/>
      <c r="N5" s="111"/>
      <c r="O5" s="112"/>
    </row>
    <row r="6" spans="2:15" ht="14.45" customHeight="1">
      <c r="B6" s="86"/>
      <c r="C6" s="88"/>
      <c r="D6" s="81">
        <v>2026</v>
      </c>
      <c r="E6" s="82"/>
      <c r="F6" s="81">
        <v>2025</v>
      </c>
      <c r="G6" s="82"/>
      <c r="H6" s="104" t="s">
        <v>30</v>
      </c>
      <c r="I6" s="106">
        <v>2026</v>
      </c>
      <c r="J6" s="106" t="s">
        <v>116</v>
      </c>
      <c r="K6" s="81">
        <v>2026</v>
      </c>
      <c r="L6" s="82"/>
      <c r="M6" s="81">
        <v>2025</v>
      </c>
      <c r="N6" s="82"/>
      <c r="O6" s="104" t="s">
        <v>30</v>
      </c>
    </row>
    <row r="7" spans="2:15" ht="15" customHeight="1" thickBot="1">
      <c r="B7" s="96" t="s">
        <v>29</v>
      </c>
      <c r="C7" s="98" t="s">
        <v>32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5" customHeight="1">
      <c r="B8" s="96"/>
      <c r="C8" s="98"/>
      <c r="D8" s="4" t="s">
        <v>33</v>
      </c>
      <c r="E8" s="5" t="s">
        <v>2</v>
      </c>
      <c r="F8" s="4" t="s">
        <v>33</v>
      </c>
      <c r="G8" s="5" t="s">
        <v>2</v>
      </c>
      <c r="H8" s="102" t="s">
        <v>34</v>
      </c>
      <c r="I8" s="6" t="s">
        <v>33</v>
      </c>
      <c r="J8" s="115" t="s">
        <v>117</v>
      </c>
      <c r="K8" s="4" t="s">
        <v>33</v>
      </c>
      <c r="L8" s="5" t="s">
        <v>2</v>
      </c>
      <c r="M8" s="4" t="s">
        <v>33</v>
      </c>
      <c r="N8" s="5" t="s">
        <v>2</v>
      </c>
      <c r="O8" s="102" t="s">
        <v>34</v>
      </c>
    </row>
    <row r="9" spans="2:15" ht="15" customHeight="1" thickBot="1">
      <c r="B9" s="97"/>
      <c r="C9" s="99"/>
      <c r="D9" s="7" t="s">
        <v>35</v>
      </c>
      <c r="E9" s="8" t="s">
        <v>36</v>
      </c>
      <c r="F9" s="7" t="s">
        <v>35</v>
      </c>
      <c r="G9" s="8" t="s">
        <v>36</v>
      </c>
      <c r="H9" s="103"/>
      <c r="I9" s="9" t="s">
        <v>35</v>
      </c>
      <c r="J9" s="116"/>
      <c r="K9" s="7" t="s">
        <v>35</v>
      </c>
      <c r="L9" s="8" t="s">
        <v>36</v>
      </c>
      <c r="M9" s="7" t="s">
        <v>35</v>
      </c>
      <c r="N9" s="8" t="s">
        <v>36</v>
      </c>
      <c r="O9" s="103"/>
    </row>
    <row r="10" spans="2:15" ht="15" thickBot="1">
      <c r="B10" s="51"/>
      <c r="C10" s="11" t="s">
        <v>12</v>
      </c>
      <c r="D10" s="12">
        <v>23</v>
      </c>
      <c r="E10" s="13">
        <v>0.30666666666666664</v>
      </c>
      <c r="F10" s="12">
        <v>27</v>
      </c>
      <c r="G10" s="13">
        <v>0.46551724137931033</v>
      </c>
      <c r="H10" s="14">
        <v>-0.14814814814814814</v>
      </c>
      <c r="I10" s="12">
        <v>29</v>
      </c>
      <c r="J10" s="14">
        <v>-0.2068965517241379</v>
      </c>
      <c r="K10" s="12">
        <v>121</v>
      </c>
      <c r="L10" s="13">
        <v>0.39285714285714285</v>
      </c>
      <c r="M10" s="12">
        <v>104</v>
      </c>
      <c r="N10" s="13">
        <v>0.40784313725490196</v>
      </c>
      <c r="O10" s="14">
        <v>0.16346153846153855</v>
      </c>
    </row>
    <row r="11" spans="2:15" ht="15" thickBot="1">
      <c r="B11" s="52"/>
      <c r="C11" s="15" t="s">
        <v>15</v>
      </c>
      <c r="D11" s="16">
        <v>6</v>
      </c>
      <c r="E11" s="17">
        <v>0.08</v>
      </c>
      <c r="F11" s="16">
        <v>9</v>
      </c>
      <c r="G11" s="17">
        <v>0.15517241379310345</v>
      </c>
      <c r="H11" s="18">
        <v>-0.33333333333333337</v>
      </c>
      <c r="I11" s="16">
        <v>8</v>
      </c>
      <c r="J11" s="18">
        <v>-0.25</v>
      </c>
      <c r="K11" s="16">
        <v>37</v>
      </c>
      <c r="L11" s="17">
        <v>0.12012987012987013</v>
      </c>
      <c r="M11" s="16">
        <v>39</v>
      </c>
      <c r="N11" s="17">
        <v>0.15294117647058825</v>
      </c>
      <c r="O11" s="18">
        <v>-5.1282051282051322E-2</v>
      </c>
    </row>
    <row r="12" spans="2:15" ht="15" thickBot="1">
      <c r="B12" s="52"/>
      <c r="C12" s="11" t="s">
        <v>68</v>
      </c>
      <c r="D12" s="12">
        <v>5</v>
      </c>
      <c r="E12" s="13">
        <v>6.6666666666666666E-2</v>
      </c>
      <c r="F12" s="12">
        <v>4</v>
      </c>
      <c r="G12" s="13">
        <v>6.8965517241379309E-2</v>
      </c>
      <c r="H12" s="14">
        <v>0.25</v>
      </c>
      <c r="I12" s="12">
        <v>6</v>
      </c>
      <c r="J12" s="14">
        <v>-0.16666666666666663</v>
      </c>
      <c r="K12" s="12">
        <v>26</v>
      </c>
      <c r="L12" s="13">
        <v>8.4415584415584416E-2</v>
      </c>
      <c r="M12" s="12">
        <v>23</v>
      </c>
      <c r="N12" s="13">
        <v>9.0196078431372548E-2</v>
      </c>
      <c r="O12" s="14">
        <v>0.13043478260869557</v>
      </c>
    </row>
    <row r="13" spans="2:15" ht="15" thickBot="1">
      <c r="B13" s="52"/>
      <c r="C13" s="53" t="s">
        <v>81</v>
      </c>
      <c r="D13" s="16">
        <v>0</v>
      </c>
      <c r="E13" s="17">
        <v>0</v>
      </c>
      <c r="F13" s="16">
        <v>0</v>
      </c>
      <c r="G13" s="17">
        <v>0</v>
      </c>
      <c r="H13" s="18"/>
      <c r="I13" s="16">
        <v>0</v>
      </c>
      <c r="J13" s="18"/>
      <c r="K13" s="16">
        <v>17</v>
      </c>
      <c r="L13" s="17">
        <v>5.5194805194805192E-2</v>
      </c>
      <c r="M13" s="16">
        <v>3</v>
      </c>
      <c r="N13" s="17">
        <v>1.1764705882352941E-2</v>
      </c>
      <c r="O13" s="18">
        <v>4.666666666666667</v>
      </c>
    </row>
    <row r="14" spans="2:15" ht="15" thickBot="1">
      <c r="B14" s="52"/>
      <c r="C14" s="54" t="s">
        <v>14</v>
      </c>
      <c r="D14" s="12">
        <v>7</v>
      </c>
      <c r="E14" s="13">
        <v>9.3333333333333338E-2</v>
      </c>
      <c r="F14" s="12">
        <v>4</v>
      </c>
      <c r="G14" s="13">
        <v>6.8965517241379309E-2</v>
      </c>
      <c r="H14" s="14">
        <v>0.75</v>
      </c>
      <c r="I14" s="12">
        <v>0</v>
      </c>
      <c r="J14" s="14"/>
      <c r="K14" s="12">
        <v>16</v>
      </c>
      <c r="L14" s="13">
        <v>5.1948051948051951E-2</v>
      </c>
      <c r="M14" s="12">
        <v>6</v>
      </c>
      <c r="N14" s="13">
        <v>2.3529411764705882E-2</v>
      </c>
      <c r="O14" s="14">
        <v>1.6666666666666665</v>
      </c>
    </row>
    <row r="15" spans="2:15" ht="15" thickBot="1">
      <c r="B15" s="52"/>
      <c r="C15" s="55" t="s">
        <v>19</v>
      </c>
      <c r="D15" s="16">
        <v>11</v>
      </c>
      <c r="E15" s="17">
        <v>0.14666666666666667</v>
      </c>
      <c r="F15" s="16">
        <v>2</v>
      </c>
      <c r="G15" s="17">
        <v>3.4482758620689655E-2</v>
      </c>
      <c r="H15" s="18">
        <v>4.5</v>
      </c>
      <c r="I15" s="16">
        <v>2</v>
      </c>
      <c r="J15" s="18">
        <v>4.5</v>
      </c>
      <c r="K15" s="16">
        <v>15</v>
      </c>
      <c r="L15" s="17">
        <v>4.8701298701298704E-2</v>
      </c>
      <c r="M15" s="16">
        <v>15</v>
      </c>
      <c r="N15" s="17">
        <v>5.8823529411764705E-2</v>
      </c>
      <c r="O15" s="18">
        <v>0</v>
      </c>
    </row>
    <row r="16" spans="2:15" ht="15" thickBot="1">
      <c r="B16" s="52"/>
      <c r="C16" s="11" t="s">
        <v>118</v>
      </c>
      <c r="D16" s="12">
        <v>5</v>
      </c>
      <c r="E16" s="13">
        <v>6.6666666666666666E-2</v>
      </c>
      <c r="F16" s="12">
        <v>4</v>
      </c>
      <c r="G16" s="13">
        <v>6.8965517241379309E-2</v>
      </c>
      <c r="H16" s="14">
        <v>0.25</v>
      </c>
      <c r="I16" s="12">
        <v>0</v>
      </c>
      <c r="J16" s="14"/>
      <c r="K16" s="12">
        <v>12</v>
      </c>
      <c r="L16" s="13">
        <v>3.896103896103896E-2</v>
      </c>
      <c r="M16" s="12">
        <v>12</v>
      </c>
      <c r="N16" s="13">
        <v>4.7058823529411764E-2</v>
      </c>
      <c r="O16" s="14">
        <v>0</v>
      </c>
    </row>
    <row r="17" spans="2:15" ht="15" thickBot="1">
      <c r="B17" s="52"/>
      <c r="C17" s="55" t="s">
        <v>37</v>
      </c>
      <c r="D17" s="16">
        <v>18</v>
      </c>
      <c r="E17" s="17">
        <v>0.24</v>
      </c>
      <c r="F17" s="16">
        <v>8</v>
      </c>
      <c r="G17" s="17">
        <v>0.13793103448275862</v>
      </c>
      <c r="H17" s="18">
        <v>1.25</v>
      </c>
      <c r="I17" s="16">
        <v>8</v>
      </c>
      <c r="J17" s="18">
        <v>0.15094339622641509</v>
      </c>
      <c r="K17" s="16">
        <v>64</v>
      </c>
      <c r="L17" s="17">
        <v>0.20779220779220781</v>
      </c>
      <c r="M17" s="16">
        <v>53</v>
      </c>
      <c r="N17" s="17">
        <v>0.20784313725490197</v>
      </c>
      <c r="O17" s="18">
        <v>0.20754716981132071</v>
      </c>
    </row>
    <row r="18" spans="2:15" ht="15" thickBot="1">
      <c r="B18" s="19" t="s">
        <v>41</v>
      </c>
      <c r="C18" s="19" t="s">
        <v>38</v>
      </c>
      <c r="D18" s="20">
        <v>75</v>
      </c>
      <c r="E18" s="21">
        <v>1</v>
      </c>
      <c r="F18" s="20">
        <v>58</v>
      </c>
      <c r="G18" s="21">
        <v>1</v>
      </c>
      <c r="H18" s="22">
        <v>0.2931034482758621</v>
      </c>
      <c r="I18" s="20">
        <v>53</v>
      </c>
      <c r="J18" s="21">
        <v>0.41509433962264142</v>
      </c>
      <c r="K18" s="20">
        <v>308</v>
      </c>
      <c r="L18" s="21">
        <v>1</v>
      </c>
      <c r="M18" s="20">
        <v>255</v>
      </c>
      <c r="N18" s="21">
        <v>1</v>
      </c>
      <c r="O18" s="22">
        <v>0.20784313725490189</v>
      </c>
    </row>
    <row r="19" spans="2:15" ht="15" thickBot="1">
      <c r="B19" s="51"/>
      <c r="C19" s="11" t="s">
        <v>11</v>
      </c>
      <c r="D19" s="12">
        <v>713</v>
      </c>
      <c r="E19" s="13">
        <v>0.17973279556339802</v>
      </c>
      <c r="F19" s="12">
        <v>739</v>
      </c>
      <c r="G19" s="13">
        <v>0.2138929088277858</v>
      </c>
      <c r="H19" s="14">
        <v>-3.5182679296346442E-2</v>
      </c>
      <c r="I19" s="12">
        <v>690</v>
      </c>
      <c r="J19" s="14">
        <v>3.3333333333333437E-2</v>
      </c>
      <c r="K19" s="12">
        <v>3669</v>
      </c>
      <c r="L19" s="13">
        <v>0.19725806451612904</v>
      </c>
      <c r="M19" s="12">
        <v>3242</v>
      </c>
      <c r="N19" s="13">
        <v>0.21966257876549902</v>
      </c>
      <c r="O19" s="14">
        <v>0.13170882171499065</v>
      </c>
    </row>
    <row r="20" spans="2:15" ht="15" thickBot="1">
      <c r="B20" s="52"/>
      <c r="C20" s="15" t="s">
        <v>13</v>
      </c>
      <c r="D20" s="16">
        <v>647</v>
      </c>
      <c r="E20" s="17">
        <v>0.16309553819006806</v>
      </c>
      <c r="F20" s="16">
        <v>619</v>
      </c>
      <c r="G20" s="17">
        <v>0.17916063675832128</v>
      </c>
      <c r="H20" s="18">
        <v>4.5234248788368348E-2</v>
      </c>
      <c r="I20" s="16">
        <v>483</v>
      </c>
      <c r="J20" s="18">
        <v>0.33954451345755698</v>
      </c>
      <c r="K20" s="16">
        <v>3419</v>
      </c>
      <c r="L20" s="17">
        <v>0.18381720430107526</v>
      </c>
      <c r="M20" s="16">
        <v>3134</v>
      </c>
      <c r="N20" s="17">
        <v>0.21234500982451385</v>
      </c>
      <c r="O20" s="18">
        <v>9.0938098276962309E-2</v>
      </c>
    </row>
    <row r="21" spans="2:15" ht="15" thickBot="1">
      <c r="B21" s="52"/>
      <c r="C21" s="11" t="s">
        <v>3</v>
      </c>
      <c r="D21" s="12">
        <v>969</v>
      </c>
      <c r="E21" s="13">
        <v>0.24426518779934459</v>
      </c>
      <c r="F21" s="12">
        <v>666</v>
      </c>
      <c r="G21" s="13">
        <v>0.19276410998552823</v>
      </c>
      <c r="H21" s="14">
        <v>0.45495495495495497</v>
      </c>
      <c r="I21" s="12">
        <v>391</v>
      </c>
      <c r="J21" s="14">
        <v>1.4782608695652173</v>
      </c>
      <c r="K21" s="12">
        <v>3075</v>
      </c>
      <c r="L21" s="13">
        <v>0.16532258064516128</v>
      </c>
      <c r="M21" s="12">
        <v>2382</v>
      </c>
      <c r="N21" s="13">
        <v>0.16139304830950607</v>
      </c>
      <c r="O21" s="14">
        <v>0.29093198992443314</v>
      </c>
    </row>
    <row r="22" spans="2:15" ht="15" thickBot="1">
      <c r="B22" s="52"/>
      <c r="C22" s="53" t="s">
        <v>12</v>
      </c>
      <c r="D22" s="16">
        <v>481</v>
      </c>
      <c r="E22" s="17">
        <v>0.12125031509957146</v>
      </c>
      <c r="F22" s="16">
        <v>334</v>
      </c>
      <c r="G22" s="17">
        <v>9.6671490593342985E-2</v>
      </c>
      <c r="H22" s="18">
        <v>0.44011976047904189</v>
      </c>
      <c r="I22" s="16">
        <v>582</v>
      </c>
      <c r="J22" s="18">
        <v>-0.17353951890034369</v>
      </c>
      <c r="K22" s="16">
        <v>3017</v>
      </c>
      <c r="L22" s="17">
        <v>0.16220430107526881</v>
      </c>
      <c r="M22" s="16">
        <v>1701</v>
      </c>
      <c r="N22" s="17">
        <v>0.1152517108205163</v>
      </c>
      <c r="O22" s="18">
        <v>0.77366255144032925</v>
      </c>
    </row>
    <row r="23" spans="2:15" ht="15" thickBot="1">
      <c r="B23" s="52"/>
      <c r="C23" s="54" t="s">
        <v>4</v>
      </c>
      <c r="D23" s="12">
        <v>604</v>
      </c>
      <c r="E23" s="13">
        <v>0.15225611293168642</v>
      </c>
      <c r="F23" s="12">
        <v>575</v>
      </c>
      <c r="G23" s="13">
        <v>0.16642547033285093</v>
      </c>
      <c r="H23" s="14">
        <v>5.0434782608695716E-2</v>
      </c>
      <c r="I23" s="12">
        <v>401</v>
      </c>
      <c r="J23" s="14">
        <v>0.50623441396508717</v>
      </c>
      <c r="K23" s="12">
        <v>2759</v>
      </c>
      <c r="L23" s="13">
        <v>0.14833333333333334</v>
      </c>
      <c r="M23" s="12">
        <v>2115</v>
      </c>
      <c r="N23" s="13">
        <v>0.14330239176095941</v>
      </c>
      <c r="O23" s="14">
        <v>0.30449172576832151</v>
      </c>
    </row>
    <row r="24" spans="2:15" ht="15" thickBot="1">
      <c r="B24" s="52"/>
      <c r="C24" s="55" t="s">
        <v>14</v>
      </c>
      <c r="D24" s="16">
        <v>237</v>
      </c>
      <c r="E24" s="17">
        <v>5.9742878749684904E-2</v>
      </c>
      <c r="F24" s="16">
        <v>225</v>
      </c>
      <c r="G24" s="17">
        <v>6.5123010130246017E-2</v>
      </c>
      <c r="H24" s="18">
        <v>5.3333333333333233E-2</v>
      </c>
      <c r="I24" s="16">
        <v>182</v>
      </c>
      <c r="J24" s="18">
        <v>0.30219780219780223</v>
      </c>
      <c r="K24" s="16">
        <v>1367</v>
      </c>
      <c r="L24" s="17">
        <v>7.3494623655913985E-2</v>
      </c>
      <c r="M24" s="16">
        <v>962</v>
      </c>
      <c r="N24" s="17">
        <v>6.5180567789145605E-2</v>
      </c>
      <c r="O24" s="18">
        <v>0.4209979209979211</v>
      </c>
    </row>
    <row r="25" spans="2:15" ht="15" thickBot="1">
      <c r="B25" s="52"/>
      <c r="C25" s="11" t="s">
        <v>15</v>
      </c>
      <c r="D25" s="12">
        <v>285</v>
      </c>
      <c r="E25" s="13">
        <v>7.1842702293924879E-2</v>
      </c>
      <c r="F25" s="12">
        <v>266</v>
      </c>
      <c r="G25" s="13">
        <v>7.6989869753979742E-2</v>
      </c>
      <c r="H25" s="14">
        <v>7.1428571428571397E-2</v>
      </c>
      <c r="I25" s="12">
        <v>183</v>
      </c>
      <c r="J25" s="14">
        <v>0.55737704918032782</v>
      </c>
      <c r="K25" s="12">
        <v>1098</v>
      </c>
      <c r="L25" s="13">
        <v>5.9032258064516126E-2</v>
      </c>
      <c r="M25" s="12">
        <v>996</v>
      </c>
      <c r="N25" s="13">
        <v>6.7484246900196485E-2</v>
      </c>
      <c r="O25" s="14">
        <v>0.10240963855421681</v>
      </c>
    </row>
    <row r="26" spans="2:15" ht="15" thickBot="1">
      <c r="B26" s="52"/>
      <c r="C26" s="55" t="s">
        <v>62</v>
      </c>
      <c r="D26" s="16">
        <v>20</v>
      </c>
      <c r="E26" s="17">
        <v>5.0415931434333247E-3</v>
      </c>
      <c r="F26" s="16">
        <v>16</v>
      </c>
      <c r="G26" s="17">
        <v>4.630969609261939E-3</v>
      </c>
      <c r="H26" s="18">
        <v>0.25</v>
      </c>
      <c r="I26" s="16">
        <v>17</v>
      </c>
      <c r="J26" s="18">
        <v>0.17647058823529416</v>
      </c>
      <c r="K26" s="16">
        <v>127</v>
      </c>
      <c r="L26" s="17">
        <v>6.8279569892473121E-3</v>
      </c>
      <c r="M26" s="16">
        <v>134</v>
      </c>
      <c r="N26" s="17">
        <v>9.0792059082593669E-3</v>
      </c>
      <c r="O26" s="18">
        <v>-5.2238805970149294E-2</v>
      </c>
    </row>
    <row r="27" spans="2:15" ht="15" thickBot="1">
      <c r="B27" s="56"/>
      <c r="C27" s="11" t="s">
        <v>37</v>
      </c>
      <c r="D27" s="12">
        <f>+D28-SUM(D19:D26)</f>
        <v>11</v>
      </c>
      <c r="E27" s="13">
        <f>+E28-SUM(E19:E26)</f>
        <v>2.7728762288883324E-3</v>
      </c>
      <c r="F27" s="12">
        <f>+F28-SUM(F19:F26)</f>
        <v>15</v>
      </c>
      <c r="G27" s="13">
        <f>+G28-SUM(G19:G26)</f>
        <v>4.3415340086832011E-3</v>
      </c>
      <c r="H27" s="14">
        <f>+D27/F27-1</f>
        <v>-0.26666666666666672</v>
      </c>
      <c r="I27" s="12">
        <f>+I28-SUM(I20:I26)</f>
        <v>704</v>
      </c>
      <c r="J27" s="14">
        <f>+D27/I27-1</f>
        <v>-0.984375</v>
      </c>
      <c r="K27" s="12">
        <f>+K28-SUM(K19:K26)</f>
        <v>69</v>
      </c>
      <c r="L27" s="13">
        <f>+L28-SUM(L19:L26)</f>
        <v>3.7096774193547954E-3</v>
      </c>
      <c r="M27" s="12">
        <f>+M28-SUM(M19:M26)</f>
        <v>93</v>
      </c>
      <c r="N27" s="13">
        <f>+N28-SUM(N19:N26)</f>
        <v>6.3012399214038561E-3</v>
      </c>
      <c r="O27" s="14">
        <f>+K27/M27-1</f>
        <v>-0.25806451612903225</v>
      </c>
    </row>
    <row r="28" spans="2:15" ht="15" thickBot="1">
      <c r="B28" s="19" t="s">
        <v>42</v>
      </c>
      <c r="C28" s="19" t="s">
        <v>38</v>
      </c>
      <c r="D28" s="20">
        <v>3967</v>
      </c>
      <c r="E28" s="21">
        <v>1</v>
      </c>
      <c r="F28" s="20">
        <v>3455</v>
      </c>
      <c r="G28" s="21">
        <v>1</v>
      </c>
      <c r="H28" s="22">
        <v>0.14819102749638202</v>
      </c>
      <c r="I28" s="20">
        <v>2943</v>
      </c>
      <c r="J28" s="21">
        <v>0.34794427454977916</v>
      </c>
      <c r="K28" s="20">
        <v>18600</v>
      </c>
      <c r="L28" s="21">
        <v>1</v>
      </c>
      <c r="M28" s="20">
        <v>14759</v>
      </c>
      <c r="N28" s="21">
        <v>1</v>
      </c>
      <c r="O28" s="22">
        <v>0.26024798428077789</v>
      </c>
    </row>
    <row r="29" spans="2:15" ht="15" thickBot="1">
      <c r="B29" s="19" t="s">
        <v>52</v>
      </c>
      <c r="C29" s="19" t="s">
        <v>38</v>
      </c>
      <c r="D29" s="20">
        <v>2</v>
      </c>
      <c r="E29" s="21">
        <v>1</v>
      </c>
      <c r="F29" s="20">
        <v>0</v>
      </c>
      <c r="G29" s="21">
        <v>1</v>
      </c>
      <c r="H29" s="22"/>
      <c r="I29" s="20">
        <v>3</v>
      </c>
      <c r="J29" s="21">
        <v>-0.33333333333333337</v>
      </c>
      <c r="K29" s="20">
        <v>14</v>
      </c>
      <c r="L29" s="21">
        <v>1</v>
      </c>
      <c r="M29" s="20">
        <v>8</v>
      </c>
      <c r="N29" s="21">
        <v>1</v>
      </c>
      <c r="O29" s="22">
        <v>0.75</v>
      </c>
    </row>
    <row r="30" spans="2:15" ht="15" thickBot="1">
      <c r="B30" s="92"/>
      <c r="C30" s="93" t="s">
        <v>38</v>
      </c>
      <c r="D30" s="23">
        <v>4044</v>
      </c>
      <c r="E30" s="24">
        <v>1</v>
      </c>
      <c r="F30" s="23">
        <v>3513</v>
      </c>
      <c r="G30" s="24">
        <v>1</v>
      </c>
      <c r="H30" s="25">
        <v>0.1511528608027326</v>
      </c>
      <c r="I30" s="23">
        <v>2999</v>
      </c>
      <c r="J30" s="25">
        <v>0.34844948316105362</v>
      </c>
      <c r="K30" s="23">
        <v>18922</v>
      </c>
      <c r="L30" s="24">
        <v>1</v>
      </c>
      <c r="M30" s="23">
        <v>15022</v>
      </c>
      <c r="N30" s="24">
        <v>1</v>
      </c>
      <c r="O30" s="25">
        <v>0.25961922513646662</v>
      </c>
    </row>
    <row r="31" spans="2:15" ht="14.45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100" t="s">
        <v>43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2:15" ht="15" customHeight="1" thickBot="1">
      <c r="B36" s="101" t="s">
        <v>44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</row>
    <row r="37" spans="2:15" ht="14.45" customHeight="1">
      <c r="B37" s="85" t="s">
        <v>29</v>
      </c>
      <c r="C37" s="87" t="s">
        <v>1</v>
      </c>
      <c r="D37" s="89" t="s">
        <v>112</v>
      </c>
      <c r="E37" s="90"/>
      <c r="F37" s="90"/>
      <c r="G37" s="90"/>
      <c r="H37" s="91"/>
      <c r="I37" s="108" t="s">
        <v>105</v>
      </c>
      <c r="J37" s="91"/>
      <c r="K37" s="108" t="s">
        <v>114</v>
      </c>
      <c r="L37" s="90"/>
      <c r="M37" s="90"/>
      <c r="N37" s="90"/>
      <c r="O37" s="109"/>
    </row>
    <row r="38" spans="2:15" ht="14.45" customHeight="1" thickBot="1">
      <c r="B38" s="86"/>
      <c r="C38" s="88"/>
      <c r="D38" s="113" t="s">
        <v>113</v>
      </c>
      <c r="E38" s="111"/>
      <c r="F38" s="111"/>
      <c r="G38" s="111"/>
      <c r="H38" s="114"/>
      <c r="I38" s="110" t="s">
        <v>106</v>
      </c>
      <c r="J38" s="114"/>
      <c r="K38" s="110" t="s">
        <v>115</v>
      </c>
      <c r="L38" s="111"/>
      <c r="M38" s="111"/>
      <c r="N38" s="111"/>
      <c r="O38" s="112"/>
    </row>
    <row r="39" spans="2:15" ht="14.45" customHeight="1">
      <c r="B39" s="86"/>
      <c r="C39" s="88"/>
      <c r="D39" s="81">
        <v>2026</v>
      </c>
      <c r="E39" s="82"/>
      <c r="F39" s="81">
        <v>2025</v>
      </c>
      <c r="G39" s="82"/>
      <c r="H39" s="104" t="s">
        <v>30</v>
      </c>
      <c r="I39" s="106">
        <v>2026</v>
      </c>
      <c r="J39" s="106" t="s">
        <v>116</v>
      </c>
      <c r="K39" s="81">
        <v>2026</v>
      </c>
      <c r="L39" s="82"/>
      <c r="M39" s="81">
        <v>2025</v>
      </c>
      <c r="N39" s="82"/>
      <c r="O39" s="104" t="s">
        <v>30</v>
      </c>
    </row>
    <row r="40" spans="2:15" ht="14.45" customHeight="1" thickBot="1">
      <c r="B40" s="96" t="s">
        <v>29</v>
      </c>
      <c r="C40" s="98" t="s">
        <v>32</v>
      </c>
      <c r="D40" s="83"/>
      <c r="E40" s="84"/>
      <c r="F40" s="83"/>
      <c r="G40" s="84"/>
      <c r="H40" s="105"/>
      <c r="I40" s="107"/>
      <c r="J40" s="107"/>
      <c r="K40" s="83"/>
      <c r="L40" s="84"/>
      <c r="M40" s="83"/>
      <c r="N40" s="84"/>
      <c r="O40" s="105"/>
    </row>
    <row r="41" spans="2:15" ht="14.45" customHeight="1">
      <c r="B41" s="96"/>
      <c r="C41" s="98"/>
      <c r="D41" s="4" t="s">
        <v>33</v>
      </c>
      <c r="E41" s="5" t="s">
        <v>2</v>
      </c>
      <c r="F41" s="4" t="s">
        <v>33</v>
      </c>
      <c r="G41" s="5" t="s">
        <v>2</v>
      </c>
      <c r="H41" s="102" t="s">
        <v>34</v>
      </c>
      <c r="I41" s="6" t="s">
        <v>33</v>
      </c>
      <c r="J41" s="115" t="s">
        <v>117</v>
      </c>
      <c r="K41" s="4" t="s">
        <v>33</v>
      </c>
      <c r="L41" s="5" t="s">
        <v>2</v>
      </c>
      <c r="M41" s="4" t="s">
        <v>33</v>
      </c>
      <c r="N41" s="5" t="s">
        <v>2</v>
      </c>
      <c r="O41" s="102" t="s">
        <v>34</v>
      </c>
    </row>
    <row r="42" spans="2:15" ht="14.45" customHeight="1" thickBot="1">
      <c r="B42" s="97"/>
      <c r="C42" s="99"/>
      <c r="D42" s="7" t="s">
        <v>35</v>
      </c>
      <c r="E42" s="8" t="s">
        <v>36</v>
      </c>
      <c r="F42" s="7" t="s">
        <v>35</v>
      </c>
      <c r="G42" s="8" t="s">
        <v>36</v>
      </c>
      <c r="H42" s="103"/>
      <c r="I42" s="9" t="s">
        <v>35</v>
      </c>
      <c r="J42" s="116"/>
      <c r="K42" s="7" t="s">
        <v>35</v>
      </c>
      <c r="L42" s="8" t="s">
        <v>36</v>
      </c>
      <c r="M42" s="7" t="s">
        <v>35</v>
      </c>
      <c r="N42" s="8" t="s">
        <v>36</v>
      </c>
      <c r="O42" s="103"/>
    </row>
    <row r="43" spans="2:15" ht="14.45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5" ht="14.45" customHeight="1" thickBot="1">
      <c r="B44" s="57"/>
      <c r="C44" s="11" t="s">
        <v>15</v>
      </c>
      <c r="D44" s="12"/>
      <c r="E44" s="13"/>
      <c r="F44" s="12">
        <v>1</v>
      </c>
      <c r="G44" s="13">
        <v>1</v>
      </c>
      <c r="H44" s="14"/>
      <c r="I44" s="12"/>
      <c r="J44" s="14"/>
      <c r="K44" s="12"/>
      <c r="L44" s="13"/>
      <c r="M44" s="12">
        <v>1</v>
      </c>
      <c r="N44" s="13">
        <v>1</v>
      </c>
      <c r="O44" s="14"/>
    </row>
    <row r="45" spans="2:15" ht="15" thickBot="1">
      <c r="B45" s="19" t="s">
        <v>41</v>
      </c>
      <c r="C45" s="19" t="s">
        <v>38</v>
      </c>
      <c r="D45" s="20"/>
      <c r="E45" s="21"/>
      <c r="F45" s="20">
        <v>1</v>
      </c>
      <c r="G45" s="21">
        <v>1</v>
      </c>
      <c r="H45" s="22"/>
      <c r="I45" s="20"/>
      <c r="J45" s="21"/>
      <c r="K45" s="20"/>
      <c r="L45" s="21"/>
      <c r="M45" s="20">
        <v>1</v>
      </c>
      <c r="N45" s="21">
        <v>1</v>
      </c>
      <c r="O45" s="22"/>
    </row>
    <row r="46" spans="2:15" ht="15" thickBot="1">
      <c r="B46" s="51"/>
      <c r="C46" s="11" t="s">
        <v>11</v>
      </c>
      <c r="D46" s="12">
        <v>565</v>
      </c>
      <c r="E46" s="13">
        <v>0.1923731699012598</v>
      </c>
      <c r="F46" s="12">
        <v>606</v>
      </c>
      <c r="G46" s="13">
        <v>0.2344294003868472</v>
      </c>
      <c r="H46" s="14">
        <v>-6.7656765676567643E-2</v>
      </c>
      <c r="I46" s="12">
        <v>610</v>
      </c>
      <c r="J46" s="14">
        <v>-7.3770491803278659E-2</v>
      </c>
      <c r="K46" s="12">
        <v>3168</v>
      </c>
      <c r="L46" s="13">
        <v>0.2221131599242796</v>
      </c>
      <c r="M46" s="12">
        <v>2723</v>
      </c>
      <c r="N46" s="13">
        <v>0.24824505424377791</v>
      </c>
      <c r="O46" s="14">
        <v>0.16342269555637157</v>
      </c>
    </row>
    <row r="47" spans="2:15" ht="15" thickBot="1">
      <c r="B47" s="52"/>
      <c r="C47" s="15" t="s">
        <v>13</v>
      </c>
      <c r="D47" s="16">
        <v>469</v>
      </c>
      <c r="E47" s="17">
        <v>0.15968675519237316</v>
      </c>
      <c r="F47" s="16">
        <v>533</v>
      </c>
      <c r="G47" s="17">
        <v>0.20618955512572534</v>
      </c>
      <c r="H47" s="18">
        <v>-0.12007504690431525</v>
      </c>
      <c r="I47" s="16">
        <v>333</v>
      </c>
      <c r="J47" s="18">
        <v>0.40840840840840831</v>
      </c>
      <c r="K47" s="16">
        <v>2658</v>
      </c>
      <c r="L47" s="17">
        <v>0.18635630652737853</v>
      </c>
      <c r="M47" s="16">
        <v>2576</v>
      </c>
      <c r="N47" s="17">
        <v>0.23484365028717294</v>
      </c>
      <c r="O47" s="18">
        <v>3.1832298136645898E-2</v>
      </c>
    </row>
    <row r="48" spans="2:15" ht="15" customHeight="1" thickBot="1">
      <c r="B48" s="52"/>
      <c r="C48" s="11" t="s">
        <v>3</v>
      </c>
      <c r="D48" s="12">
        <v>868</v>
      </c>
      <c r="E48" s="13">
        <v>0.29553966632618317</v>
      </c>
      <c r="F48" s="12">
        <v>561</v>
      </c>
      <c r="G48" s="13">
        <v>0.21702127659574469</v>
      </c>
      <c r="H48" s="14">
        <v>0.54723707664884125</v>
      </c>
      <c r="I48" s="12">
        <v>325</v>
      </c>
      <c r="J48" s="14">
        <v>1.6707692307692308</v>
      </c>
      <c r="K48" s="12">
        <v>2644</v>
      </c>
      <c r="L48" s="13">
        <v>0.18537474584589497</v>
      </c>
      <c r="M48" s="12">
        <v>2048</v>
      </c>
      <c r="N48" s="13">
        <v>0.18670799525936732</v>
      </c>
      <c r="O48" s="14">
        <v>0.291015625</v>
      </c>
    </row>
    <row r="49" spans="2:15" ht="15" thickBot="1">
      <c r="B49" s="52"/>
      <c r="C49" s="53" t="s">
        <v>12</v>
      </c>
      <c r="D49" s="16">
        <v>364</v>
      </c>
      <c r="E49" s="17">
        <v>0.12393598910452842</v>
      </c>
      <c r="F49" s="16">
        <v>215</v>
      </c>
      <c r="G49" s="17">
        <v>8.3172147001934232E-2</v>
      </c>
      <c r="H49" s="18">
        <v>0.69302325581395352</v>
      </c>
      <c r="I49" s="16">
        <v>496</v>
      </c>
      <c r="J49" s="18">
        <v>-0.2661290322580645</v>
      </c>
      <c r="K49" s="16">
        <v>2501</v>
      </c>
      <c r="L49" s="17">
        <v>0.1753488045993129</v>
      </c>
      <c r="M49" s="16">
        <v>1135</v>
      </c>
      <c r="N49" s="17">
        <v>0.10347342510712007</v>
      </c>
      <c r="O49" s="18">
        <v>1.20352422907489</v>
      </c>
    </row>
    <row r="50" spans="2:15" ht="15" customHeight="1" thickBot="1">
      <c r="B50" s="52"/>
      <c r="C50" s="54" t="s">
        <v>4</v>
      </c>
      <c r="D50" s="12">
        <v>414</v>
      </c>
      <c r="E50" s="13">
        <v>0.14096016343207354</v>
      </c>
      <c r="F50" s="12">
        <v>399</v>
      </c>
      <c r="G50" s="13">
        <v>0.15435203094777564</v>
      </c>
      <c r="H50" s="14">
        <v>3.7593984962406068E-2</v>
      </c>
      <c r="I50" s="12">
        <v>282</v>
      </c>
      <c r="J50" s="14">
        <v>0.46808510638297873</v>
      </c>
      <c r="K50" s="12">
        <v>1958</v>
      </c>
      <c r="L50" s="13">
        <v>0.13727827245320059</v>
      </c>
      <c r="M50" s="12">
        <v>1392</v>
      </c>
      <c r="N50" s="13">
        <v>0.1269030905278512</v>
      </c>
      <c r="O50" s="14">
        <v>0.40660919540229878</v>
      </c>
    </row>
    <row r="51" spans="2:15" ht="15" thickBot="1">
      <c r="B51" s="52"/>
      <c r="C51" s="55" t="s">
        <v>14</v>
      </c>
      <c r="D51" s="16">
        <v>199</v>
      </c>
      <c r="E51" s="17">
        <v>6.7756213823629549E-2</v>
      </c>
      <c r="F51" s="16">
        <v>201</v>
      </c>
      <c r="G51" s="17">
        <v>7.775628626692456E-2</v>
      </c>
      <c r="H51" s="18">
        <v>-9.9502487562188602E-3</v>
      </c>
      <c r="I51" s="16">
        <v>144</v>
      </c>
      <c r="J51" s="18">
        <v>0.38194444444444442</v>
      </c>
      <c r="K51" s="16">
        <v>1081</v>
      </c>
      <c r="L51" s="17">
        <v>7.5790506905980506E-2</v>
      </c>
      <c r="M51" s="16">
        <v>780</v>
      </c>
      <c r="N51" s="17">
        <v>7.1109490381985593E-2</v>
      </c>
      <c r="O51" s="18">
        <v>0.38589743589743586</v>
      </c>
    </row>
    <row r="52" spans="2:15" ht="15" thickBot="1">
      <c r="B52" s="52"/>
      <c r="C52" s="11" t="s">
        <v>15</v>
      </c>
      <c r="D52" s="12">
        <v>37</v>
      </c>
      <c r="E52" s="13">
        <v>1.2597889002383384E-2</v>
      </c>
      <c r="F52" s="12">
        <v>55</v>
      </c>
      <c r="G52" s="13">
        <v>2.1276595744680851E-2</v>
      </c>
      <c r="H52" s="14">
        <v>-0.32727272727272727</v>
      </c>
      <c r="I52" s="12">
        <v>15</v>
      </c>
      <c r="J52" s="14">
        <v>1.4666666666666668</v>
      </c>
      <c r="K52" s="12">
        <v>126</v>
      </c>
      <c r="L52" s="13">
        <v>8.834046133352029E-3</v>
      </c>
      <c r="M52" s="12">
        <v>184</v>
      </c>
      <c r="N52" s="13">
        <v>1.6774546449083782E-2</v>
      </c>
      <c r="O52" s="14">
        <v>-0.31521739130434778</v>
      </c>
    </row>
    <row r="53" spans="2:15" ht="15" thickBot="1">
      <c r="B53" s="52"/>
      <c r="C53" s="55" t="s">
        <v>62</v>
      </c>
      <c r="D53" s="16">
        <v>20</v>
      </c>
      <c r="E53" s="17">
        <v>6.8096697310180455E-3</v>
      </c>
      <c r="F53" s="16">
        <v>15</v>
      </c>
      <c r="G53" s="17">
        <v>5.8027079303675051E-3</v>
      </c>
      <c r="H53" s="18">
        <v>0.33333333333333326</v>
      </c>
      <c r="I53" s="16">
        <v>17</v>
      </c>
      <c r="J53" s="18">
        <v>0.17647058823529416</v>
      </c>
      <c r="K53" s="16">
        <v>126</v>
      </c>
      <c r="L53" s="17">
        <v>8.834046133352029E-3</v>
      </c>
      <c r="M53" s="16">
        <v>131</v>
      </c>
      <c r="N53" s="17">
        <v>1.1942747743641171E-2</v>
      </c>
      <c r="O53" s="18">
        <v>-3.8167938931297662E-2</v>
      </c>
    </row>
    <row r="54" spans="2:15" ht="15" thickBot="1">
      <c r="B54" s="56"/>
      <c r="C54" s="11" t="s">
        <v>37</v>
      </c>
      <c r="D54" s="12">
        <v>1</v>
      </c>
      <c r="E54" s="13">
        <v>3.4048348655090226E-4</v>
      </c>
      <c r="F54" s="12">
        <v>0</v>
      </c>
      <c r="G54" s="13">
        <v>0</v>
      </c>
      <c r="H54" s="14"/>
      <c r="I54" s="12">
        <v>0</v>
      </c>
      <c r="J54" s="14"/>
      <c r="K54" s="12">
        <v>1</v>
      </c>
      <c r="L54" s="13">
        <v>7.011147724882563E-5</v>
      </c>
      <c r="M54" s="12">
        <v>0</v>
      </c>
      <c r="N54" s="13">
        <v>0</v>
      </c>
      <c r="O54" s="14"/>
    </row>
    <row r="55" spans="2:15" ht="15" thickBot="1">
      <c r="B55" s="19" t="s">
        <v>42</v>
      </c>
      <c r="C55" s="19" t="s">
        <v>38</v>
      </c>
      <c r="D55" s="20">
        <v>2937</v>
      </c>
      <c r="E55" s="21">
        <v>1</v>
      </c>
      <c r="F55" s="20">
        <v>2585</v>
      </c>
      <c r="G55" s="21">
        <v>1</v>
      </c>
      <c r="H55" s="22">
        <v>0.13617021276595742</v>
      </c>
      <c r="I55" s="20">
        <v>2222</v>
      </c>
      <c r="J55" s="21">
        <v>0.32178217821782185</v>
      </c>
      <c r="K55" s="20">
        <v>14263</v>
      </c>
      <c r="L55" s="21">
        <v>1</v>
      </c>
      <c r="M55" s="20">
        <v>10969</v>
      </c>
      <c r="N55" s="21">
        <v>1</v>
      </c>
      <c r="O55" s="22">
        <v>0.30030084784392375</v>
      </c>
    </row>
    <row r="56" spans="2:15" ht="15" thickBot="1">
      <c r="B56" s="19" t="s">
        <v>52</v>
      </c>
      <c r="C56" s="19" t="s">
        <v>38</v>
      </c>
      <c r="D56" s="20">
        <v>0</v>
      </c>
      <c r="E56" s="21">
        <v>1</v>
      </c>
      <c r="F56" s="20">
        <v>0</v>
      </c>
      <c r="G56" s="21">
        <v>1</v>
      </c>
      <c r="H56" s="22"/>
      <c r="I56" s="20">
        <v>3</v>
      </c>
      <c r="J56" s="21">
        <v>-1</v>
      </c>
      <c r="K56" s="20">
        <v>12</v>
      </c>
      <c r="L56" s="21">
        <v>1</v>
      </c>
      <c r="M56" s="20">
        <v>6</v>
      </c>
      <c r="N56" s="21">
        <v>1</v>
      </c>
      <c r="O56" s="22">
        <v>1</v>
      </c>
    </row>
    <row r="57" spans="2:15" ht="15" thickBot="1">
      <c r="B57" s="92"/>
      <c r="C57" s="93" t="s">
        <v>38</v>
      </c>
      <c r="D57" s="23">
        <v>2937</v>
      </c>
      <c r="E57" s="24">
        <v>1</v>
      </c>
      <c r="F57" s="23">
        <v>2586</v>
      </c>
      <c r="G57" s="24">
        <v>1</v>
      </c>
      <c r="H57" s="25">
        <v>0.13573085846867738</v>
      </c>
      <c r="I57" s="23">
        <v>2225</v>
      </c>
      <c r="J57" s="25">
        <v>0.32000000000000006</v>
      </c>
      <c r="K57" s="23">
        <v>14275</v>
      </c>
      <c r="L57" s="24">
        <v>1</v>
      </c>
      <c r="M57" s="23">
        <v>10976</v>
      </c>
      <c r="N57" s="24">
        <v>1</v>
      </c>
      <c r="O57" s="25">
        <v>0.30056486880466471</v>
      </c>
    </row>
    <row r="58" spans="2:15">
      <c r="B58" s="67" t="s">
        <v>64</v>
      </c>
      <c r="C58" s="26"/>
      <c r="D58" s="1"/>
      <c r="E58" s="1"/>
      <c r="F58" s="1"/>
      <c r="G58" s="1"/>
      <c r="H58" s="59"/>
      <c r="I58" s="59"/>
      <c r="J58" s="59"/>
    </row>
    <row r="59" spans="2:15">
      <c r="B59" s="68" t="s">
        <v>65</v>
      </c>
      <c r="C59" s="1"/>
      <c r="D59" s="1"/>
      <c r="E59" s="1"/>
      <c r="F59" s="1"/>
      <c r="G59" s="1"/>
    </row>
    <row r="61" spans="2:15">
      <c r="B61" s="100" t="s">
        <v>50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</row>
    <row r="62" spans="2:15" ht="15" customHeight="1" thickBot="1">
      <c r="B62" s="101" t="s">
        <v>51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</row>
    <row r="63" spans="2:15">
      <c r="B63" s="85" t="s">
        <v>29</v>
      </c>
      <c r="C63" s="87" t="s">
        <v>1</v>
      </c>
      <c r="D63" s="89" t="s">
        <v>112</v>
      </c>
      <c r="E63" s="90"/>
      <c r="F63" s="90"/>
      <c r="G63" s="90"/>
      <c r="H63" s="91"/>
      <c r="I63" s="108" t="s">
        <v>105</v>
      </c>
      <c r="J63" s="91"/>
      <c r="K63" s="108" t="s">
        <v>114</v>
      </c>
      <c r="L63" s="90"/>
      <c r="M63" s="90"/>
      <c r="N63" s="90"/>
      <c r="O63" s="109"/>
    </row>
    <row r="64" spans="2:15" ht="15" thickBot="1">
      <c r="B64" s="86"/>
      <c r="C64" s="88"/>
      <c r="D64" s="113" t="s">
        <v>113</v>
      </c>
      <c r="E64" s="111"/>
      <c r="F64" s="111"/>
      <c r="G64" s="111"/>
      <c r="H64" s="114"/>
      <c r="I64" s="110" t="s">
        <v>106</v>
      </c>
      <c r="J64" s="114"/>
      <c r="K64" s="110" t="s">
        <v>115</v>
      </c>
      <c r="L64" s="111"/>
      <c r="M64" s="111"/>
      <c r="N64" s="111"/>
      <c r="O64" s="112"/>
    </row>
    <row r="65" spans="2:15" ht="15" customHeight="1">
      <c r="B65" s="86"/>
      <c r="C65" s="88"/>
      <c r="D65" s="81">
        <v>2026</v>
      </c>
      <c r="E65" s="82"/>
      <c r="F65" s="81">
        <v>2025</v>
      </c>
      <c r="G65" s="82"/>
      <c r="H65" s="104" t="s">
        <v>30</v>
      </c>
      <c r="I65" s="106">
        <v>2026</v>
      </c>
      <c r="J65" s="106" t="s">
        <v>116</v>
      </c>
      <c r="K65" s="81">
        <v>2026</v>
      </c>
      <c r="L65" s="82"/>
      <c r="M65" s="81">
        <v>2025</v>
      </c>
      <c r="N65" s="82"/>
      <c r="O65" s="104" t="s">
        <v>30</v>
      </c>
    </row>
    <row r="66" spans="2:15" ht="15" customHeight="1" thickBot="1">
      <c r="B66" s="96" t="s">
        <v>29</v>
      </c>
      <c r="C66" s="98" t="s">
        <v>32</v>
      </c>
      <c r="D66" s="83"/>
      <c r="E66" s="84"/>
      <c r="F66" s="83"/>
      <c r="G66" s="84"/>
      <c r="H66" s="105"/>
      <c r="I66" s="107"/>
      <c r="J66" s="107"/>
      <c r="K66" s="83"/>
      <c r="L66" s="84"/>
      <c r="M66" s="83"/>
      <c r="N66" s="84"/>
      <c r="O66" s="105"/>
    </row>
    <row r="67" spans="2:15" ht="15" customHeight="1">
      <c r="B67" s="96"/>
      <c r="C67" s="98"/>
      <c r="D67" s="4" t="s">
        <v>33</v>
      </c>
      <c r="E67" s="5" t="s">
        <v>2</v>
      </c>
      <c r="F67" s="4" t="s">
        <v>33</v>
      </c>
      <c r="G67" s="5" t="s">
        <v>2</v>
      </c>
      <c r="H67" s="102" t="s">
        <v>34</v>
      </c>
      <c r="I67" s="6" t="s">
        <v>33</v>
      </c>
      <c r="J67" s="115" t="s">
        <v>117</v>
      </c>
      <c r="K67" s="4" t="s">
        <v>33</v>
      </c>
      <c r="L67" s="5" t="s">
        <v>2</v>
      </c>
      <c r="M67" s="4" t="s">
        <v>33</v>
      </c>
      <c r="N67" s="5" t="s">
        <v>2</v>
      </c>
      <c r="O67" s="102" t="s">
        <v>34</v>
      </c>
    </row>
    <row r="68" spans="2:15" ht="26.25" thickBot="1">
      <c r="B68" s="97"/>
      <c r="C68" s="99"/>
      <c r="D68" s="7" t="s">
        <v>35</v>
      </c>
      <c r="E68" s="8" t="s">
        <v>36</v>
      </c>
      <c r="F68" s="7" t="s">
        <v>35</v>
      </c>
      <c r="G68" s="8" t="s">
        <v>36</v>
      </c>
      <c r="H68" s="103"/>
      <c r="I68" s="9" t="s">
        <v>35</v>
      </c>
      <c r="J68" s="116"/>
      <c r="K68" s="7" t="s">
        <v>35</v>
      </c>
      <c r="L68" s="8" t="s">
        <v>36</v>
      </c>
      <c r="M68" s="7" t="s">
        <v>35</v>
      </c>
      <c r="N68" s="8" t="s">
        <v>36</v>
      </c>
      <c r="O68" s="103"/>
    </row>
    <row r="69" spans="2:15" ht="15" thickBot="1">
      <c r="B69" s="51"/>
      <c r="C69" s="11" t="s">
        <v>15</v>
      </c>
      <c r="D69" s="12">
        <v>254</v>
      </c>
      <c r="E69" s="13">
        <v>0.22944896115627822</v>
      </c>
      <c r="F69" s="12">
        <v>219</v>
      </c>
      <c r="G69" s="13">
        <v>0.23624595469255663</v>
      </c>
      <c r="H69" s="14">
        <v>0.15981735159817356</v>
      </c>
      <c r="I69" s="12">
        <v>176</v>
      </c>
      <c r="J69" s="14">
        <v>0.44318181818181812</v>
      </c>
      <c r="K69" s="12">
        <v>1009</v>
      </c>
      <c r="L69" s="13">
        <v>0.21712933075102217</v>
      </c>
      <c r="M69" s="12">
        <v>850</v>
      </c>
      <c r="N69" s="13">
        <v>0.21008403361344538</v>
      </c>
      <c r="O69" s="14">
        <v>0.18705882352941172</v>
      </c>
    </row>
    <row r="70" spans="2:15" ht="15" thickBot="1">
      <c r="B70" s="52"/>
      <c r="C70" s="15" t="s">
        <v>4</v>
      </c>
      <c r="D70" s="16">
        <v>191</v>
      </c>
      <c r="E70" s="17">
        <v>0.17253839205058719</v>
      </c>
      <c r="F70" s="16">
        <v>177</v>
      </c>
      <c r="G70" s="17">
        <v>0.19093851132686085</v>
      </c>
      <c r="H70" s="18">
        <v>7.909604519774005E-2</v>
      </c>
      <c r="I70" s="16">
        <v>122</v>
      </c>
      <c r="J70" s="18">
        <v>0.56557377049180335</v>
      </c>
      <c r="K70" s="16">
        <v>809</v>
      </c>
      <c r="L70" s="17">
        <v>0.17409081127609211</v>
      </c>
      <c r="M70" s="16">
        <v>731</v>
      </c>
      <c r="N70" s="17">
        <v>0.18067226890756302</v>
      </c>
      <c r="O70" s="18">
        <v>0.10670314637482892</v>
      </c>
    </row>
    <row r="71" spans="2:15" ht="15" thickBot="1">
      <c r="B71" s="52"/>
      <c r="C71" s="11" t="s">
        <v>13</v>
      </c>
      <c r="D71" s="12">
        <v>178</v>
      </c>
      <c r="E71" s="13">
        <v>0.16079494128274616</v>
      </c>
      <c r="F71" s="12">
        <v>86</v>
      </c>
      <c r="G71" s="13">
        <v>9.2772384034519956E-2</v>
      </c>
      <c r="H71" s="14">
        <v>1.0697674418604652</v>
      </c>
      <c r="I71" s="12">
        <v>150</v>
      </c>
      <c r="J71" s="14">
        <v>0.18666666666666676</v>
      </c>
      <c r="K71" s="12">
        <v>761</v>
      </c>
      <c r="L71" s="13">
        <v>0.16376156660210889</v>
      </c>
      <c r="M71" s="12">
        <v>558</v>
      </c>
      <c r="N71" s="13">
        <v>0.13791398912506178</v>
      </c>
      <c r="O71" s="14">
        <v>0.36379928315412191</v>
      </c>
    </row>
    <row r="72" spans="2:15" ht="15" thickBot="1">
      <c r="B72" s="52"/>
      <c r="C72" s="53" t="s">
        <v>12</v>
      </c>
      <c r="D72" s="16">
        <v>141</v>
      </c>
      <c r="E72" s="17">
        <v>0.12737127371273713</v>
      </c>
      <c r="F72" s="16">
        <v>146</v>
      </c>
      <c r="G72" s="17">
        <v>0.1574973031283711</v>
      </c>
      <c r="H72" s="18">
        <v>-3.4246575342465779E-2</v>
      </c>
      <c r="I72" s="16">
        <v>115</v>
      </c>
      <c r="J72" s="18">
        <v>0.22608695652173916</v>
      </c>
      <c r="K72" s="16">
        <v>638</v>
      </c>
      <c r="L72" s="17">
        <v>0.13729287712502689</v>
      </c>
      <c r="M72" s="16">
        <v>670</v>
      </c>
      <c r="N72" s="17">
        <v>0.16559565002471577</v>
      </c>
      <c r="O72" s="18">
        <v>-4.7761194029850795E-2</v>
      </c>
    </row>
    <row r="73" spans="2:15" ht="15" thickBot="1">
      <c r="B73" s="52"/>
      <c r="C73" s="54" t="s">
        <v>11</v>
      </c>
      <c r="D73" s="12">
        <v>149</v>
      </c>
      <c r="E73" s="13">
        <v>0.13459801264679314</v>
      </c>
      <c r="F73" s="12">
        <v>133</v>
      </c>
      <c r="G73" s="13">
        <v>0.14347357065803668</v>
      </c>
      <c r="H73" s="14">
        <v>0.12030075187969924</v>
      </c>
      <c r="I73" s="12">
        <v>80</v>
      </c>
      <c r="J73" s="14">
        <v>0.86250000000000004</v>
      </c>
      <c r="K73" s="12">
        <v>502</v>
      </c>
      <c r="L73" s="13">
        <v>0.10802668388207445</v>
      </c>
      <c r="M73" s="12">
        <v>519</v>
      </c>
      <c r="N73" s="13">
        <v>0.12827483934750369</v>
      </c>
      <c r="O73" s="14">
        <v>-3.2755298651252374E-2</v>
      </c>
    </row>
    <row r="74" spans="2:15" ht="15" thickBot="1">
      <c r="B74" s="52"/>
      <c r="C74" s="55" t="s">
        <v>3</v>
      </c>
      <c r="D74" s="16">
        <v>101</v>
      </c>
      <c r="E74" s="17">
        <v>9.1237579042457093E-2</v>
      </c>
      <c r="F74" s="16">
        <v>105</v>
      </c>
      <c r="G74" s="17">
        <v>0.11326860841423948</v>
      </c>
      <c r="H74" s="18">
        <v>-3.8095238095238071E-2</v>
      </c>
      <c r="I74" s="16">
        <v>66</v>
      </c>
      <c r="J74" s="18">
        <v>0.53030303030303028</v>
      </c>
      <c r="K74" s="16">
        <v>431</v>
      </c>
      <c r="L74" s="17">
        <v>9.274800946847428E-2</v>
      </c>
      <c r="M74" s="16">
        <v>335</v>
      </c>
      <c r="N74" s="17">
        <v>8.2797825012357884E-2</v>
      </c>
      <c r="O74" s="18">
        <v>0.28656716417910455</v>
      </c>
    </row>
    <row r="75" spans="2:15" ht="15" thickBot="1">
      <c r="B75" s="52"/>
      <c r="C75" s="11" t="s">
        <v>14</v>
      </c>
      <c r="D75" s="12">
        <v>45</v>
      </c>
      <c r="E75" s="13">
        <v>4.065040650406504E-2</v>
      </c>
      <c r="F75" s="12">
        <v>28</v>
      </c>
      <c r="G75" s="13">
        <v>3.0204962243797196E-2</v>
      </c>
      <c r="H75" s="14">
        <v>0.60714285714285721</v>
      </c>
      <c r="I75" s="12">
        <v>38</v>
      </c>
      <c r="J75" s="14">
        <v>0.18421052631578938</v>
      </c>
      <c r="K75" s="12">
        <v>302</v>
      </c>
      <c r="L75" s="13">
        <v>6.4988164407144389E-2</v>
      </c>
      <c r="M75" s="12">
        <v>188</v>
      </c>
      <c r="N75" s="13">
        <v>4.6465645081562035E-2</v>
      </c>
      <c r="O75" s="14">
        <v>0.6063829787234043</v>
      </c>
    </row>
    <row r="76" spans="2:15" ht="15" thickBot="1">
      <c r="B76" s="19"/>
      <c r="C76" s="19" t="s">
        <v>37</v>
      </c>
      <c r="D76" s="20">
        <f>+D77-SUM(D69:D75)</f>
        <v>48</v>
      </c>
      <c r="E76" s="21">
        <f>+E77-SUM(E69:E75)</f>
        <v>4.3360433604335946E-2</v>
      </c>
      <c r="F76" s="20">
        <f>+F77-SUM(F69:F75)</f>
        <v>33</v>
      </c>
      <c r="G76" s="21">
        <f>+G77-SUM(G69:G75)</f>
        <v>3.5598705501618144E-2</v>
      </c>
      <c r="H76" s="22">
        <f>+D76/F76-1</f>
        <v>0.45454545454545459</v>
      </c>
      <c r="I76" s="20">
        <f>+I77-SUM(I69:I75)</f>
        <v>27</v>
      </c>
      <c r="J76" s="21">
        <f>+D76/I76-1</f>
        <v>0.77777777777777768</v>
      </c>
      <c r="K76" s="20">
        <f>+K77-SUM(K69:K75)</f>
        <v>195</v>
      </c>
      <c r="L76" s="21">
        <f>+L77-SUM(L69:L75)</f>
        <v>4.196255648805669E-2</v>
      </c>
      <c r="M76" s="20">
        <f>+M77-SUM(M69:M75)</f>
        <v>195</v>
      </c>
      <c r="N76" s="21">
        <f>+N77-SUM(N69:N75)</f>
        <v>4.8195748887790435E-2</v>
      </c>
      <c r="O76" s="22">
        <f>+K76/M76-1</f>
        <v>0</v>
      </c>
    </row>
    <row r="77" spans="2:15" ht="15" thickBot="1">
      <c r="B77" s="92"/>
      <c r="C77" s="93" t="s">
        <v>38</v>
      </c>
      <c r="D77" s="23">
        <v>1107</v>
      </c>
      <c r="E77" s="24">
        <v>1</v>
      </c>
      <c r="F77" s="23">
        <v>927</v>
      </c>
      <c r="G77" s="24">
        <v>1</v>
      </c>
      <c r="H77" s="25">
        <v>0.19417475728155331</v>
      </c>
      <c r="I77" s="23">
        <v>774</v>
      </c>
      <c r="J77" s="25">
        <v>0.43023255813953498</v>
      </c>
      <c r="K77" s="23">
        <v>4647</v>
      </c>
      <c r="L77" s="24">
        <v>1</v>
      </c>
      <c r="M77" s="23">
        <v>4046</v>
      </c>
      <c r="N77" s="24">
        <v>1</v>
      </c>
      <c r="O77" s="25">
        <v>0.14854176964903609</v>
      </c>
    </row>
    <row r="78" spans="2:15">
      <c r="B78" s="26" t="s">
        <v>47</v>
      </c>
      <c r="C78" s="28"/>
      <c r="D78" s="28"/>
      <c r="E78" s="28"/>
      <c r="F78" s="28"/>
      <c r="G78" s="28"/>
      <c r="H78" s="28"/>
      <c r="I78" s="28"/>
      <c r="J78" s="28"/>
    </row>
    <row r="79" spans="2:15">
      <c r="B79" s="27"/>
    </row>
  </sheetData>
  <mergeCells count="72">
    <mergeCell ref="B2:O2"/>
    <mergeCell ref="B3:O3"/>
    <mergeCell ref="B35:O35"/>
    <mergeCell ref="B36:O36"/>
    <mergeCell ref="B61:O61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  <mergeCell ref="O67:O68"/>
    <mergeCell ref="O41:O42"/>
    <mergeCell ref="K63:O63"/>
    <mergeCell ref="K64:O64"/>
    <mergeCell ref="K65:L66"/>
    <mergeCell ref="M65:N66"/>
    <mergeCell ref="O65:O66"/>
    <mergeCell ref="B62:O62"/>
    <mergeCell ref="J41:J42"/>
    <mergeCell ref="J67:J68"/>
    <mergeCell ref="I63:J63"/>
    <mergeCell ref="I64:J64"/>
    <mergeCell ref="I65:I66"/>
    <mergeCell ref="J65:J66"/>
    <mergeCell ref="B66:B68"/>
    <mergeCell ref="C66:C68"/>
    <mergeCell ref="H67:H68"/>
    <mergeCell ref="D37:H37"/>
    <mergeCell ref="D63:H63"/>
    <mergeCell ref="D64:H64"/>
    <mergeCell ref="D65:E66"/>
    <mergeCell ref="F65:G66"/>
    <mergeCell ref="H65:H66"/>
    <mergeCell ref="D38:H38"/>
    <mergeCell ref="H41:H42"/>
    <mergeCell ref="D39:E40"/>
    <mergeCell ref="F39:G40"/>
    <mergeCell ref="I5:J5"/>
    <mergeCell ref="B63:B65"/>
    <mergeCell ref="C63:C65"/>
    <mergeCell ref="I38:J38"/>
    <mergeCell ref="B37:B39"/>
    <mergeCell ref="C37:C39"/>
    <mergeCell ref="C7:C9"/>
    <mergeCell ref="H8:H9"/>
    <mergeCell ref="J8:J9"/>
    <mergeCell ref="D6:E7"/>
    <mergeCell ref="F6:G7"/>
    <mergeCell ref="H6:H7"/>
    <mergeCell ref="I37:J37"/>
    <mergeCell ref="B77:C77"/>
    <mergeCell ref="B4:B6"/>
    <mergeCell ref="C4:C6"/>
    <mergeCell ref="D4:H4"/>
    <mergeCell ref="I4:J4"/>
    <mergeCell ref="B7:B9"/>
    <mergeCell ref="I6:I7"/>
    <mergeCell ref="J6:J7"/>
    <mergeCell ref="B30:C30"/>
    <mergeCell ref="B57:C57"/>
    <mergeCell ref="H39:H40"/>
    <mergeCell ref="I39:I40"/>
    <mergeCell ref="J39:J40"/>
    <mergeCell ref="B40:B42"/>
    <mergeCell ref="C40:C42"/>
    <mergeCell ref="D5:H5"/>
  </mergeCells>
  <conditionalFormatting sqref="D43:J43">
    <cfRule type="cellIs" dxfId="47" priority="37" operator="equal">
      <formula>0</formula>
    </cfRule>
  </conditionalFormatting>
  <conditionalFormatting sqref="D10:O17">
    <cfRule type="cellIs" dxfId="46" priority="18" operator="equal">
      <formula>0</formula>
    </cfRule>
  </conditionalFormatting>
  <conditionalFormatting sqref="D19:O27">
    <cfRule type="cellIs" dxfId="45" priority="16" operator="equal">
      <formula>0</formula>
    </cfRule>
  </conditionalFormatting>
  <conditionalFormatting sqref="D44:O44">
    <cfRule type="cellIs" dxfId="44" priority="7" operator="equal">
      <formula>0</formula>
    </cfRule>
  </conditionalFormatting>
  <conditionalFormatting sqref="D46:O54">
    <cfRule type="cellIs" dxfId="43" priority="15" operator="equal">
      <formula>0</formula>
    </cfRule>
  </conditionalFormatting>
  <conditionalFormatting sqref="H10:H29 J19:J27">
    <cfRule type="cellIs" dxfId="41" priority="46" operator="lessThan">
      <formula>0</formula>
    </cfRule>
  </conditionalFormatting>
  <conditionalFormatting sqref="H43:H56">
    <cfRule type="cellIs" dxfId="40" priority="24" operator="lessThan">
      <formula>0</formula>
    </cfRule>
  </conditionalFormatting>
  <conditionalFormatting sqref="J10:J17">
    <cfRule type="cellIs" dxfId="38" priority="56" operator="lessThan">
      <formula>0</formula>
    </cfRule>
  </conditionalFormatting>
  <conditionalFormatting sqref="J43:J44">
    <cfRule type="cellIs" dxfId="37" priority="8" operator="lessThan">
      <formula>0</formula>
    </cfRule>
  </conditionalFormatting>
  <conditionalFormatting sqref="J46:J54">
    <cfRule type="cellIs" dxfId="36" priority="30" operator="lessThan">
      <formula>0</formula>
    </cfRule>
  </conditionalFormatting>
  <conditionalFormatting sqref="O10:O29">
    <cfRule type="cellIs" dxfId="34" priority="17" operator="lessThan">
      <formula>0</formula>
    </cfRule>
  </conditionalFormatting>
  <conditionalFormatting sqref="O44:O56">
    <cfRule type="cellIs" dxfId="33" priority="14" operator="lessThan">
      <formula>0</formula>
    </cfRule>
  </conditionalFormatting>
  <conditionalFormatting sqref="H76">
    <cfRule type="cellIs" dxfId="5" priority="6" operator="lessThan">
      <formula>0</formula>
    </cfRule>
  </conditionalFormatting>
  <conditionalFormatting sqref="O76">
    <cfRule type="cellIs" dxfId="4" priority="5" operator="lessThan">
      <formula>0</formula>
    </cfRule>
  </conditionalFormatting>
  <conditionalFormatting sqref="D69:O75">
    <cfRule type="cellIs" dxfId="3" priority="2" operator="equal">
      <formula>0</formula>
    </cfRule>
  </conditionalFormatting>
  <conditionalFormatting sqref="H69:H75">
    <cfRule type="cellIs" dxfId="2" priority="3" operator="lessThan">
      <formula>0</formula>
    </cfRule>
  </conditionalFormatting>
  <conditionalFormatting sqref="J69:J75">
    <cfRule type="cellIs" dxfId="1" priority="4" operator="lessThan">
      <formula>0</formula>
    </cfRule>
  </conditionalFormatting>
  <conditionalFormatting sqref="O69:O75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1" sqref="B1"/>
    </sheetView>
  </sheetViews>
  <sheetFormatPr defaultColWidth="9.140625" defaultRowHeight="14.25"/>
  <cols>
    <col min="1" max="1" width="1.140625" style="35" customWidth="1"/>
    <col min="2" max="2" width="9.140625" style="35" customWidth="1"/>
    <col min="3" max="3" width="18.42578125" style="35" customWidth="1"/>
    <col min="4" max="9" width="9" style="35" customWidth="1"/>
    <col min="10" max="10" width="11.85546875" style="35" customWidth="1"/>
    <col min="11" max="14" width="9.140625" style="35"/>
    <col min="15" max="15" width="13" style="35" customWidth="1"/>
    <col min="16" max="16384" width="9.140625" style="35"/>
  </cols>
  <sheetData>
    <row r="1" spans="2:15">
      <c r="B1" s="35" t="s">
        <v>7</v>
      </c>
      <c r="E1" s="36"/>
      <c r="O1" s="37">
        <v>46209</v>
      </c>
    </row>
    <row r="2" spans="2:15">
      <c r="B2" s="100" t="s">
        <v>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2:15" ht="15" customHeight="1" thickBot="1">
      <c r="B3" s="101" t="s">
        <v>39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15" customHeight="1">
      <c r="B4" s="85" t="s">
        <v>0</v>
      </c>
      <c r="C4" s="87" t="s">
        <v>1</v>
      </c>
      <c r="D4" s="89" t="s">
        <v>112</v>
      </c>
      <c r="E4" s="90"/>
      <c r="F4" s="90"/>
      <c r="G4" s="90"/>
      <c r="H4" s="91"/>
      <c r="I4" s="108" t="s">
        <v>105</v>
      </c>
      <c r="J4" s="91"/>
      <c r="K4" s="108" t="s">
        <v>114</v>
      </c>
      <c r="L4" s="90"/>
      <c r="M4" s="90"/>
      <c r="N4" s="90"/>
      <c r="O4" s="109"/>
    </row>
    <row r="5" spans="2:15" ht="15" thickBot="1">
      <c r="B5" s="86"/>
      <c r="C5" s="88"/>
      <c r="D5" s="113" t="s">
        <v>113</v>
      </c>
      <c r="E5" s="111"/>
      <c r="F5" s="111"/>
      <c r="G5" s="111"/>
      <c r="H5" s="114"/>
      <c r="I5" s="110" t="s">
        <v>106</v>
      </c>
      <c r="J5" s="114"/>
      <c r="K5" s="110" t="s">
        <v>115</v>
      </c>
      <c r="L5" s="111"/>
      <c r="M5" s="111"/>
      <c r="N5" s="111"/>
      <c r="O5" s="112"/>
    </row>
    <row r="6" spans="2:15" ht="19.5" customHeight="1">
      <c r="B6" s="86"/>
      <c r="C6" s="88"/>
      <c r="D6" s="81">
        <v>2026</v>
      </c>
      <c r="E6" s="82"/>
      <c r="F6" s="81">
        <v>2025</v>
      </c>
      <c r="G6" s="82"/>
      <c r="H6" s="104" t="s">
        <v>30</v>
      </c>
      <c r="I6" s="106">
        <v>2026</v>
      </c>
      <c r="J6" s="106" t="s">
        <v>116</v>
      </c>
      <c r="K6" s="81">
        <v>2026</v>
      </c>
      <c r="L6" s="82"/>
      <c r="M6" s="81">
        <v>2025</v>
      </c>
      <c r="N6" s="82"/>
      <c r="O6" s="104" t="s">
        <v>30</v>
      </c>
    </row>
    <row r="7" spans="2:15" ht="19.5" customHeight="1" thickBot="1">
      <c r="B7" s="96" t="s">
        <v>31</v>
      </c>
      <c r="C7" s="98" t="s">
        <v>32</v>
      </c>
      <c r="D7" s="83"/>
      <c r="E7" s="84"/>
      <c r="F7" s="83"/>
      <c r="G7" s="84"/>
      <c r="H7" s="105"/>
      <c r="I7" s="107"/>
      <c r="J7" s="107"/>
      <c r="K7" s="83"/>
      <c r="L7" s="84"/>
      <c r="M7" s="83"/>
      <c r="N7" s="84"/>
      <c r="O7" s="105"/>
    </row>
    <row r="8" spans="2:15" ht="15" customHeight="1">
      <c r="B8" s="96"/>
      <c r="C8" s="98"/>
      <c r="D8" s="4" t="s">
        <v>33</v>
      </c>
      <c r="E8" s="5" t="s">
        <v>2</v>
      </c>
      <c r="F8" s="4" t="s">
        <v>33</v>
      </c>
      <c r="G8" s="5" t="s">
        <v>2</v>
      </c>
      <c r="H8" s="102" t="s">
        <v>34</v>
      </c>
      <c r="I8" s="6" t="s">
        <v>33</v>
      </c>
      <c r="J8" s="115" t="s">
        <v>117</v>
      </c>
      <c r="K8" s="4" t="s">
        <v>33</v>
      </c>
      <c r="L8" s="5" t="s">
        <v>2</v>
      </c>
      <c r="M8" s="4" t="s">
        <v>33</v>
      </c>
      <c r="N8" s="5" t="s">
        <v>2</v>
      </c>
      <c r="O8" s="102" t="s">
        <v>34</v>
      </c>
    </row>
    <row r="9" spans="2:15" ht="15" customHeight="1" thickBot="1">
      <c r="B9" s="97"/>
      <c r="C9" s="99"/>
      <c r="D9" s="7" t="s">
        <v>35</v>
      </c>
      <c r="E9" s="8" t="s">
        <v>36</v>
      </c>
      <c r="F9" s="7" t="s">
        <v>35</v>
      </c>
      <c r="G9" s="8" t="s">
        <v>36</v>
      </c>
      <c r="H9" s="103"/>
      <c r="I9" s="9" t="s">
        <v>35</v>
      </c>
      <c r="J9" s="116"/>
      <c r="K9" s="7" t="s">
        <v>35</v>
      </c>
      <c r="L9" s="8" t="s">
        <v>36</v>
      </c>
      <c r="M9" s="7" t="s">
        <v>35</v>
      </c>
      <c r="N9" s="8" t="s">
        <v>36</v>
      </c>
      <c r="O9" s="103"/>
    </row>
    <row r="10" spans="2:15" ht="15" thickBot="1">
      <c r="B10" s="10">
        <v>1</v>
      </c>
      <c r="C10" s="11" t="s">
        <v>12</v>
      </c>
      <c r="D10" s="12">
        <v>111</v>
      </c>
      <c r="E10" s="13">
        <v>0.23076923076923078</v>
      </c>
      <c r="F10" s="12">
        <v>75</v>
      </c>
      <c r="G10" s="13">
        <v>0.36764705882352944</v>
      </c>
      <c r="H10" s="14">
        <v>0.48</v>
      </c>
      <c r="I10" s="12">
        <v>98</v>
      </c>
      <c r="J10" s="14">
        <v>0.13265306122448983</v>
      </c>
      <c r="K10" s="12">
        <v>621</v>
      </c>
      <c r="L10" s="13">
        <v>0.2907303370786517</v>
      </c>
      <c r="M10" s="12">
        <v>512</v>
      </c>
      <c r="N10" s="13">
        <v>0.42666666666666669</v>
      </c>
      <c r="O10" s="14">
        <v>0.212890625</v>
      </c>
    </row>
    <row r="11" spans="2:15" ht="15" thickBot="1">
      <c r="B11" s="50">
        <v>2</v>
      </c>
      <c r="C11" s="15" t="s">
        <v>48</v>
      </c>
      <c r="D11" s="16">
        <v>169</v>
      </c>
      <c r="E11" s="17">
        <v>0.35135135135135137</v>
      </c>
      <c r="F11" s="16">
        <v>4</v>
      </c>
      <c r="G11" s="17">
        <v>1.9607843137254902E-2</v>
      </c>
      <c r="H11" s="18">
        <v>41.25</v>
      </c>
      <c r="I11" s="16">
        <v>102</v>
      </c>
      <c r="J11" s="18">
        <v>0.65686274509803932</v>
      </c>
      <c r="K11" s="16">
        <v>588</v>
      </c>
      <c r="L11" s="17">
        <v>0.2752808988764045</v>
      </c>
      <c r="M11" s="16">
        <v>103</v>
      </c>
      <c r="N11" s="17">
        <v>8.5833333333333331E-2</v>
      </c>
      <c r="O11" s="18">
        <v>4.70873786407767</v>
      </c>
    </row>
    <row r="12" spans="2:15" ht="15" thickBot="1">
      <c r="B12" s="10">
        <v>3</v>
      </c>
      <c r="C12" s="11" t="s">
        <v>15</v>
      </c>
      <c r="D12" s="12">
        <v>26</v>
      </c>
      <c r="E12" s="13">
        <v>5.4054054054054057E-2</v>
      </c>
      <c r="F12" s="12">
        <v>26</v>
      </c>
      <c r="G12" s="13">
        <v>0.12745098039215685</v>
      </c>
      <c r="H12" s="14">
        <v>0</v>
      </c>
      <c r="I12" s="12">
        <v>47</v>
      </c>
      <c r="J12" s="14">
        <v>-0.44680851063829785</v>
      </c>
      <c r="K12" s="12">
        <v>222</v>
      </c>
      <c r="L12" s="13">
        <v>0.10393258426966293</v>
      </c>
      <c r="M12" s="12">
        <v>117</v>
      </c>
      <c r="N12" s="13">
        <v>9.7500000000000003E-2</v>
      </c>
      <c r="O12" s="14">
        <v>0.89743589743589736</v>
      </c>
    </row>
    <row r="13" spans="2:15" ht="15" thickBot="1">
      <c r="B13" s="50">
        <v>4</v>
      </c>
      <c r="C13" s="15" t="s">
        <v>4</v>
      </c>
      <c r="D13" s="16">
        <v>32</v>
      </c>
      <c r="E13" s="17">
        <v>6.6528066528066532E-2</v>
      </c>
      <c r="F13" s="16">
        <v>26</v>
      </c>
      <c r="G13" s="17">
        <v>0.12745098039215685</v>
      </c>
      <c r="H13" s="18">
        <v>0.23076923076923084</v>
      </c>
      <c r="I13" s="16">
        <v>30</v>
      </c>
      <c r="J13" s="18">
        <v>6.6666666666666652E-2</v>
      </c>
      <c r="K13" s="16">
        <v>152</v>
      </c>
      <c r="L13" s="17">
        <v>7.116104868913857E-2</v>
      </c>
      <c r="M13" s="16">
        <v>140</v>
      </c>
      <c r="N13" s="17">
        <v>0.11666666666666667</v>
      </c>
      <c r="O13" s="18">
        <v>8.5714285714285632E-2</v>
      </c>
    </row>
    <row r="14" spans="2:15" ht="15" thickBot="1">
      <c r="B14" s="10">
        <v>5</v>
      </c>
      <c r="C14" s="11" t="s">
        <v>19</v>
      </c>
      <c r="D14" s="12">
        <v>16</v>
      </c>
      <c r="E14" s="13">
        <v>3.3264033264033266E-2</v>
      </c>
      <c r="F14" s="12">
        <v>24</v>
      </c>
      <c r="G14" s="13">
        <v>0.11764705882352941</v>
      </c>
      <c r="H14" s="14">
        <v>-0.33333333333333337</v>
      </c>
      <c r="I14" s="12">
        <v>34</v>
      </c>
      <c r="J14" s="14">
        <v>-0.52941176470588236</v>
      </c>
      <c r="K14" s="12">
        <v>136</v>
      </c>
      <c r="L14" s="13">
        <v>6.3670411985018729E-2</v>
      </c>
      <c r="M14" s="12">
        <v>78</v>
      </c>
      <c r="N14" s="13">
        <v>6.5000000000000002E-2</v>
      </c>
      <c r="O14" s="14">
        <v>0.74358974358974361</v>
      </c>
    </row>
    <row r="15" spans="2:15" ht="15" thickBot="1">
      <c r="B15" s="94" t="s">
        <v>49</v>
      </c>
      <c r="C15" s="95"/>
      <c r="D15" s="20">
        <f>SUM(D10:D14)</f>
        <v>354</v>
      </c>
      <c r="E15" s="21">
        <f>D15/D17</f>
        <v>0.73596673596673601</v>
      </c>
      <c r="F15" s="20">
        <f>SUM(F10:F14)</f>
        <v>155</v>
      </c>
      <c r="G15" s="21">
        <f>F15/F17</f>
        <v>0.75980392156862742</v>
      </c>
      <c r="H15" s="22">
        <f>D15/F15-1</f>
        <v>1.2838709677419353</v>
      </c>
      <c r="I15" s="20">
        <f>SUM(I10:I14)</f>
        <v>311</v>
      </c>
      <c r="J15" s="21">
        <f>D15/I15-1</f>
        <v>0.13826366559485526</v>
      </c>
      <c r="K15" s="20">
        <f>SUM(K10:K14)</f>
        <v>1719</v>
      </c>
      <c r="L15" s="21">
        <f>K15/K17</f>
        <v>0.8047752808988764</v>
      </c>
      <c r="M15" s="20">
        <f>SUM(M10:M14)</f>
        <v>950</v>
      </c>
      <c r="N15" s="21">
        <f>M15/M17</f>
        <v>0.79166666666666663</v>
      </c>
      <c r="O15" s="22">
        <f>K15/M15-1</f>
        <v>0.80947368421052635</v>
      </c>
    </row>
    <row r="16" spans="2:15" ht="15" thickBot="1">
      <c r="B16" s="94" t="s">
        <v>37</v>
      </c>
      <c r="C16" s="95"/>
      <c r="D16" s="20">
        <f>D17-D15</f>
        <v>127</v>
      </c>
      <c r="E16" s="21">
        <f t="shared" ref="E16:O16" si="0">E17-E15</f>
        <v>0.26403326403326399</v>
      </c>
      <c r="F16" s="33">
        <f t="shared" si="0"/>
        <v>49</v>
      </c>
      <c r="G16" s="21">
        <f t="shared" si="0"/>
        <v>0.24019607843137258</v>
      </c>
      <c r="H16" s="22">
        <f t="shared" si="0"/>
        <v>7.3972169512966701E-2</v>
      </c>
      <c r="I16" s="33">
        <f t="shared" si="0"/>
        <v>78</v>
      </c>
      <c r="J16" s="22">
        <f t="shared" si="0"/>
        <v>9.8240190446275744E-2</v>
      </c>
      <c r="K16" s="33">
        <f t="shared" si="0"/>
        <v>417</v>
      </c>
      <c r="L16" s="21">
        <f t="shared" si="0"/>
        <v>0.1952247191011236</v>
      </c>
      <c r="M16" s="33">
        <f t="shared" si="0"/>
        <v>250</v>
      </c>
      <c r="N16" s="21">
        <f t="shared" si="0"/>
        <v>0.20833333333333337</v>
      </c>
      <c r="O16" s="22">
        <f t="shared" si="0"/>
        <v>-2.9473684210526319E-2</v>
      </c>
    </row>
    <row r="17" spans="2:15" ht="15" thickBot="1">
      <c r="B17" s="92" t="s">
        <v>38</v>
      </c>
      <c r="C17" s="93"/>
      <c r="D17" s="23">
        <v>481</v>
      </c>
      <c r="E17" s="24">
        <v>1</v>
      </c>
      <c r="F17" s="23">
        <v>204</v>
      </c>
      <c r="G17" s="24">
        <v>1</v>
      </c>
      <c r="H17" s="25">
        <v>1.357843137254902</v>
      </c>
      <c r="I17" s="23">
        <v>389</v>
      </c>
      <c r="J17" s="25">
        <v>0.236503856041131</v>
      </c>
      <c r="K17" s="23">
        <v>2136</v>
      </c>
      <c r="L17" s="24">
        <v>1</v>
      </c>
      <c r="M17" s="23">
        <v>1200</v>
      </c>
      <c r="N17" s="24">
        <v>1</v>
      </c>
      <c r="O17" s="25">
        <v>0.78</v>
      </c>
    </row>
    <row r="18" spans="2:15">
      <c r="B18" s="64" t="s">
        <v>66</v>
      </c>
    </row>
    <row r="19" spans="2:15">
      <c r="B19" s="64" t="s">
        <v>73</v>
      </c>
    </row>
    <row r="20" spans="2:15">
      <c r="B20" s="68" t="s">
        <v>67</v>
      </c>
      <c r="C20" s="1"/>
      <c r="D20" s="1"/>
      <c r="E20" s="1"/>
      <c r="F20" s="1"/>
      <c r="G20" s="1"/>
    </row>
    <row r="21" spans="2:15">
      <c r="B21" s="69" t="s">
        <v>74</v>
      </c>
    </row>
    <row r="22" spans="2:15">
      <c r="B22" s="60"/>
    </row>
  </sheetData>
  <mergeCells count="26">
    <mergeCell ref="B2:O2"/>
    <mergeCell ref="B3:O3"/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32" priority="2" operator="equal">
      <formula>0</formula>
    </cfRule>
  </conditionalFormatting>
  <conditionalFormatting sqref="H10:H16">
    <cfRule type="cellIs" dxfId="31" priority="3" operator="lessThan">
      <formula>0</formula>
    </cfRule>
  </conditionalFormatting>
  <conditionalFormatting sqref="J10:J14">
    <cfRule type="cellIs" dxfId="30" priority="9" operator="lessThan">
      <formula>0</formula>
    </cfRule>
  </conditionalFormatting>
  <conditionalFormatting sqref="J16">
    <cfRule type="cellIs" dxfId="29" priority="4" operator="lessThan">
      <formula>0</formula>
    </cfRule>
  </conditionalFormatting>
  <conditionalFormatting sqref="O10:O16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0BC0-9798-497B-9B0B-EC4E0FD32E33}">
  <sheetPr>
    <pageSetUpPr fitToPage="1"/>
  </sheetPr>
  <dimension ref="B1:V81"/>
  <sheetViews>
    <sheetView showGridLines="0" workbookViewId="0">
      <selection activeCell="B1" sqref="B1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3.1406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85546875" style="1" customWidth="1"/>
    <col min="24" max="16384" width="9.140625" style="1"/>
  </cols>
  <sheetData>
    <row r="1" spans="2:22">
      <c r="B1" s="1" t="s">
        <v>7</v>
      </c>
      <c r="D1" s="2"/>
      <c r="O1" s="3"/>
      <c r="V1" s="77">
        <v>46209</v>
      </c>
    </row>
    <row r="2" spans="2:22" ht="14.45" customHeight="1">
      <c r="B2" s="100" t="s">
        <v>119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70"/>
      <c r="N2" s="26"/>
      <c r="O2" s="100" t="s">
        <v>88</v>
      </c>
      <c r="P2" s="100"/>
      <c r="Q2" s="100"/>
      <c r="R2" s="100"/>
      <c r="S2" s="100"/>
      <c r="T2" s="100"/>
      <c r="U2" s="100"/>
      <c r="V2" s="100"/>
    </row>
    <row r="3" spans="2:22" ht="14.45" customHeight="1">
      <c r="B3" s="123" t="s">
        <v>120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70"/>
      <c r="N3" s="26"/>
      <c r="O3" s="123" t="s">
        <v>89</v>
      </c>
      <c r="P3" s="123"/>
      <c r="Q3" s="123"/>
      <c r="R3" s="123"/>
      <c r="S3" s="123"/>
      <c r="T3" s="123"/>
      <c r="U3" s="123"/>
      <c r="V3" s="123"/>
    </row>
    <row r="4" spans="2:22" ht="14.45" customHeight="1" thickBot="1">
      <c r="B4" s="78"/>
      <c r="C4" s="78"/>
      <c r="D4" s="78"/>
      <c r="E4" s="78"/>
      <c r="F4" s="78"/>
      <c r="G4" s="78"/>
      <c r="H4" s="78"/>
      <c r="I4" s="78"/>
      <c r="J4" s="78"/>
      <c r="K4" s="28"/>
      <c r="L4" s="79" t="s">
        <v>82</v>
      </c>
      <c r="M4" s="70"/>
      <c r="O4" s="78"/>
      <c r="P4" s="78"/>
      <c r="Q4" s="78"/>
      <c r="R4" s="78"/>
      <c r="S4" s="78"/>
      <c r="T4" s="78"/>
      <c r="U4" s="28"/>
      <c r="V4" s="79" t="s">
        <v>82</v>
      </c>
    </row>
    <row r="5" spans="2:22" ht="15">
      <c r="B5" s="87" t="s">
        <v>0</v>
      </c>
      <c r="C5" s="87" t="s">
        <v>1</v>
      </c>
      <c r="D5" s="89" t="s">
        <v>112</v>
      </c>
      <c r="E5" s="90"/>
      <c r="F5" s="90"/>
      <c r="G5" s="90"/>
      <c r="H5" s="90"/>
      <c r="I5" s="109"/>
      <c r="J5" s="89" t="s">
        <v>105</v>
      </c>
      <c r="K5" s="90"/>
      <c r="L5" s="109"/>
      <c r="M5" s="70"/>
      <c r="O5" s="87" t="s">
        <v>0</v>
      </c>
      <c r="P5" s="87" t="s">
        <v>1</v>
      </c>
      <c r="Q5" s="89" t="s">
        <v>121</v>
      </c>
      <c r="R5" s="90"/>
      <c r="S5" s="90"/>
      <c r="T5" s="90"/>
      <c r="U5" s="90"/>
      <c r="V5" s="109"/>
    </row>
    <row r="6" spans="2:22" ht="14.45" customHeight="1" thickBot="1">
      <c r="B6" s="88"/>
      <c r="C6" s="88"/>
      <c r="D6" s="113" t="s">
        <v>113</v>
      </c>
      <c r="E6" s="111"/>
      <c r="F6" s="111"/>
      <c r="G6" s="111"/>
      <c r="H6" s="111"/>
      <c r="I6" s="112"/>
      <c r="J6" s="113" t="s">
        <v>106</v>
      </c>
      <c r="K6" s="111"/>
      <c r="L6" s="112"/>
      <c r="M6" s="70"/>
      <c r="O6" s="88"/>
      <c r="P6" s="88"/>
      <c r="Q6" s="113" t="s">
        <v>122</v>
      </c>
      <c r="R6" s="111"/>
      <c r="S6" s="111"/>
      <c r="T6" s="111"/>
      <c r="U6" s="111"/>
      <c r="V6" s="112"/>
    </row>
    <row r="7" spans="2:22" ht="14.45" customHeight="1">
      <c r="B7" s="88"/>
      <c r="C7" s="88"/>
      <c r="D7" s="81">
        <v>2026</v>
      </c>
      <c r="E7" s="82"/>
      <c r="F7" s="81">
        <v>2025</v>
      </c>
      <c r="G7" s="82"/>
      <c r="H7" s="104" t="s">
        <v>30</v>
      </c>
      <c r="I7" s="104" t="s">
        <v>54</v>
      </c>
      <c r="J7" s="104">
        <v>2026</v>
      </c>
      <c r="K7" s="104" t="s">
        <v>123</v>
      </c>
      <c r="L7" s="121" t="s">
        <v>124</v>
      </c>
      <c r="M7" s="70"/>
      <c r="O7" s="88"/>
      <c r="P7" s="88"/>
      <c r="Q7" s="81">
        <v>2026</v>
      </c>
      <c r="R7" s="82"/>
      <c r="S7" s="81">
        <v>2026</v>
      </c>
      <c r="T7" s="82"/>
      <c r="U7" s="104" t="s">
        <v>30</v>
      </c>
      <c r="V7" s="104" t="s">
        <v>83</v>
      </c>
    </row>
    <row r="8" spans="2:22" ht="14.45" customHeight="1" thickBot="1">
      <c r="B8" s="98" t="s">
        <v>31</v>
      </c>
      <c r="C8" s="98" t="s">
        <v>32</v>
      </c>
      <c r="D8" s="83"/>
      <c r="E8" s="84"/>
      <c r="F8" s="83"/>
      <c r="G8" s="84"/>
      <c r="H8" s="105"/>
      <c r="I8" s="105"/>
      <c r="J8" s="105"/>
      <c r="K8" s="105"/>
      <c r="L8" s="122"/>
      <c r="M8" s="70"/>
      <c r="O8" s="98" t="s">
        <v>31</v>
      </c>
      <c r="P8" s="98" t="s">
        <v>32</v>
      </c>
      <c r="Q8" s="83"/>
      <c r="R8" s="84"/>
      <c r="S8" s="83"/>
      <c r="T8" s="84"/>
      <c r="U8" s="105"/>
      <c r="V8" s="105"/>
    </row>
    <row r="9" spans="2:22" ht="14.45" customHeight="1">
      <c r="B9" s="98"/>
      <c r="C9" s="98"/>
      <c r="D9" s="4" t="s">
        <v>33</v>
      </c>
      <c r="E9" s="5" t="s">
        <v>2</v>
      </c>
      <c r="F9" s="4" t="s">
        <v>33</v>
      </c>
      <c r="G9" s="5" t="s">
        <v>2</v>
      </c>
      <c r="H9" s="102" t="s">
        <v>34</v>
      </c>
      <c r="I9" s="102" t="s">
        <v>55</v>
      </c>
      <c r="J9" s="102" t="s">
        <v>33</v>
      </c>
      <c r="K9" s="102" t="s">
        <v>117</v>
      </c>
      <c r="L9" s="119" t="s">
        <v>125</v>
      </c>
      <c r="M9" s="70"/>
      <c r="O9" s="98"/>
      <c r="P9" s="98"/>
      <c r="Q9" s="4" t="s">
        <v>33</v>
      </c>
      <c r="R9" s="5" t="s">
        <v>2</v>
      </c>
      <c r="S9" s="4" t="s">
        <v>33</v>
      </c>
      <c r="T9" s="5" t="s">
        <v>2</v>
      </c>
      <c r="U9" s="102" t="s">
        <v>34</v>
      </c>
      <c r="V9" s="102" t="s">
        <v>84</v>
      </c>
    </row>
    <row r="10" spans="2:22" ht="14.45" customHeight="1" thickBot="1">
      <c r="B10" s="99"/>
      <c r="C10" s="99"/>
      <c r="D10" s="7" t="s">
        <v>35</v>
      </c>
      <c r="E10" s="8" t="s">
        <v>36</v>
      </c>
      <c r="F10" s="7" t="s">
        <v>35</v>
      </c>
      <c r="G10" s="8" t="s">
        <v>36</v>
      </c>
      <c r="H10" s="103"/>
      <c r="I10" s="103"/>
      <c r="J10" s="103" t="s">
        <v>35</v>
      </c>
      <c r="K10" s="103"/>
      <c r="L10" s="120"/>
      <c r="M10" s="70"/>
      <c r="O10" s="99"/>
      <c r="P10" s="99"/>
      <c r="Q10" s="7" t="s">
        <v>35</v>
      </c>
      <c r="R10" s="8" t="s">
        <v>36</v>
      </c>
      <c r="S10" s="7" t="s">
        <v>35</v>
      </c>
      <c r="T10" s="8" t="s">
        <v>36</v>
      </c>
      <c r="U10" s="103"/>
      <c r="V10" s="103"/>
    </row>
    <row r="11" spans="2:22" ht="14.45" customHeight="1" thickBot="1">
      <c r="B11" s="10">
        <v>1</v>
      </c>
      <c r="C11" s="11" t="s">
        <v>14</v>
      </c>
      <c r="D11" s="12">
        <v>1820</v>
      </c>
      <c r="E11" s="13">
        <v>0.24386975747018624</v>
      </c>
      <c r="F11" s="12">
        <v>879</v>
      </c>
      <c r="G11" s="13">
        <v>0.14775592536560767</v>
      </c>
      <c r="H11" s="14">
        <v>1.0705346985210467</v>
      </c>
      <c r="I11" s="29">
        <v>1</v>
      </c>
      <c r="J11" s="12">
        <v>1008</v>
      </c>
      <c r="K11" s="14">
        <v>0.80555555555555558</v>
      </c>
      <c r="L11" s="29">
        <v>1</v>
      </c>
      <c r="M11" s="70"/>
      <c r="O11" s="10">
        <v>1</v>
      </c>
      <c r="P11" s="11" t="s">
        <v>14</v>
      </c>
      <c r="Q11" s="12">
        <v>7050</v>
      </c>
      <c r="R11" s="13">
        <v>0.18641423623046616</v>
      </c>
      <c r="S11" s="12">
        <v>4906</v>
      </c>
      <c r="T11" s="13">
        <v>0.14835646678157791</v>
      </c>
      <c r="U11" s="14">
        <v>0.43701589889930692</v>
      </c>
      <c r="V11" s="29">
        <v>2</v>
      </c>
    </row>
    <row r="12" spans="2:22" ht="14.45" customHeight="1" thickBot="1">
      <c r="B12" s="71">
        <v>2</v>
      </c>
      <c r="C12" s="15" t="s">
        <v>46</v>
      </c>
      <c r="D12" s="16">
        <v>939</v>
      </c>
      <c r="E12" s="17">
        <v>0.12582071552994775</v>
      </c>
      <c r="F12" s="16">
        <v>854</v>
      </c>
      <c r="G12" s="17">
        <v>0.14355353840981677</v>
      </c>
      <c r="H12" s="18">
        <v>9.9531615925058547E-2</v>
      </c>
      <c r="I12" s="30">
        <v>1</v>
      </c>
      <c r="J12" s="16">
        <v>1221</v>
      </c>
      <c r="K12" s="18">
        <v>-0.23095823095823098</v>
      </c>
      <c r="L12" s="30">
        <v>-1</v>
      </c>
      <c r="M12" s="70"/>
      <c r="O12" s="71">
        <v>2</v>
      </c>
      <c r="P12" s="15" t="s">
        <v>46</v>
      </c>
      <c r="Q12" s="16">
        <v>5836</v>
      </c>
      <c r="R12" s="17">
        <v>0.15431396916893625</v>
      </c>
      <c r="S12" s="16">
        <v>5557</v>
      </c>
      <c r="T12" s="17">
        <v>0.16804257764069067</v>
      </c>
      <c r="U12" s="18">
        <v>5.0206946193989577E-2</v>
      </c>
      <c r="V12" s="30">
        <v>-1</v>
      </c>
    </row>
    <row r="13" spans="2:22" ht="14.45" customHeight="1" thickBot="1">
      <c r="B13" s="10">
        <v>3</v>
      </c>
      <c r="C13" s="11" t="s">
        <v>19</v>
      </c>
      <c r="D13" s="12">
        <v>855</v>
      </c>
      <c r="E13" s="13">
        <v>0.114565188262093</v>
      </c>
      <c r="F13" s="12">
        <v>966</v>
      </c>
      <c r="G13" s="13">
        <v>0.16238023197175996</v>
      </c>
      <c r="H13" s="14">
        <v>-0.1149068322981367</v>
      </c>
      <c r="I13" s="29">
        <v>-2</v>
      </c>
      <c r="J13" s="12">
        <v>834</v>
      </c>
      <c r="K13" s="14">
        <v>2.5179856115107979E-2</v>
      </c>
      <c r="L13" s="29">
        <v>0</v>
      </c>
      <c r="M13" s="70"/>
      <c r="O13" s="10">
        <v>3</v>
      </c>
      <c r="P13" s="11" t="s">
        <v>19</v>
      </c>
      <c r="Q13" s="12">
        <v>5363</v>
      </c>
      <c r="R13" s="13">
        <v>0.14180702821333191</v>
      </c>
      <c r="S13" s="12">
        <v>5535</v>
      </c>
      <c r="T13" s="13">
        <v>0.16737730200489884</v>
      </c>
      <c r="U13" s="14">
        <v>-3.107497741644083E-2</v>
      </c>
      <c r="V13" s="29">
        <v>-1</v>
      </c>
    </row>
    <row r="14" spans="2:22" ht="14.45" customHeight="1" thickBot="1">
      <c r="B14" s="71">
        <v>4</v>
      </c>
      <c r="C14" s="15" t="s">
        <v>20</v>
      </c>
      <c r="D14" s="16">
        <v>797</v>
      </c>
      <c r="E14" s="17">
        <v>0.10679351467238377</v>
      </c>
      <c r="F14" s="16">
        <v>641</v>
      </c>
      <c r="G14" s="17">
        <v>0.10774920154647839</v>
      </c>
      <c r="H14" s="18">
        <v>0.2433697347893915</v>
      </c>
      <c r="I14" s="30">
        <v>1</v>
      </c>
      <c r="J14" s="16">
        <v>695</v>
      </c>
      <c r="K14" s="18">
        <v>0.14676258992805757</v>
      </c>
      <c r="L14" s="30">
        <v>0</v>
      </c>
      <c r="M14" s="70"/>
      <c r="O14" s="71">
        <v>4</v>
      </c>
      <c r="P14" s="15" t="s">
        <v>20</v>
      </c>
      <c r="Q14" s="16">
        <v>4285</v>
      </c>
      <c r="R14" s="17">
        <v>0.1133028371982337</v>
      </c>
      <c r="S14" s="16">
        <v>3524</v>
      </c>
      <c r="T14" s="17">
        <v>0.10656506093320028</v>
      </c>
      <c r="U14" s="18">
        <v>0.21594778660612945</v>
      </c>
      <c r="V14" s="30">
        <v>0</v>
      </c>
    </row>
    <row r="15" spans="2:22" ht="14.45" customHeight="1" thickBot="1">
      <c r="B15" s="10">
        <v>5</v>
      </c>
      <c r="C15" s="11" t="s">
        <v>16</v>
      </c>
      <c r="D15" s="12">
        <v>726</v>
      </c>
      <c r="E15" s="13">
        <v>9.7279914243601773E-2</v>
      </c>
      <c r="F15" s="12">
        <v>663</v>
      </c>
      <c r="G15" s="13">
        <v>0.11144730206757439</v>
      </c>
      <c r="H15" s="14">
        <v>9.5022624434389247E-2</v>
      </c>
      <c r="I15" s="29">
        <v>-1</v>
      </c>
      <c r="J15" s="12">
        <v>620</v>
      </c>
      <c r="K15" s="14">
        <v>0.17096774193548381</v>
      </c>
      <c r="L15" s="29">
        <v>0</v>
      </c>
      <c r="M15" s="70"/>
      <c r="O15" s="10">
        <v>5</v>
      </c>
      <c r="P15" s="11" t="s">
        <v>16</v>
      </c>
      <c r="Q15" s="12">
        <v>4016</v>
      </c>
      <c r="R15" s="13">
        <v>0.1061900103122769</v>
      </c>
      <c r="S15" s="12">
        <v>3339</v>
      </c>
      <c r="T15" s="13">
        <v>0.10097069763222354</v>
      </c>
      <c r="U15" s="14">
        <v>0.20275531596286323</v>
      </c>
      <c r="V15" s="29">
        <v>0</v>
      </c>
    </row>
    <row r="16" spans="2:22" ht="14.45" customHeight="1" thickBot="1">
      <c r="B16" s="71">
        <v>6</v>
      </c>
      <c r="C16" s="15" t="s">
        <v>12</v>
      </c>
      <c r="D16" s="16">
        <v>447</v>
      </c>
      <c r="E16" s="17">
        <v>5.9895484389655633E-2</v>
      </c>
      <c r="F16" s="16">
        <v>376</v>
      </c>
      <c r="G16" s="17">
        <v>6.3203899815094972E-2</v>
      </c>
      <c r="H16" s="18">
        <v>0.18882978723404253</v>
      </c>
      <c r="I16" s="30">
        <v>1</v>
      </c>
      <c r="J16" s="16">
        <v>428</v>
      </c>
      <c r="K16" s="18">
        <v>4.4392523364485958E-2</v>
      </c>
      <c r="L16" s="30">
        <v>0</v>
      </c>
      <c r="M16" s="70"/>
      <c r="O16" s="71">
        <v>6</v>
      </c>
      <c r="P16" s="15" t="s">
        <v>12</v>
      </c>
      <c r="Q16" s="16">
        <v>2491</v>
      </c>
      <c r="R16" s="17">
        <v>6.5866363468098044E-2</v>
      </c>
      <c r="S16" s="16">
        <v>2487</v>
      </c>
      <c r="T16" s="17">
        <v>7.5206386646103601E-2</v>
      </c>
      <c r="U16" s="18">
        <v>1.6083634901487009E-3</v>
      </c>
      <c r="V16" s="30">
        <v>0</v>
      </c>
    </row>
    <row r="17" spans="2:22" ht="14.45" customHeight="1" thickBot="1">
      <c r="B17" s="10">
        <v>7</v>
      </c>
      <c r="C17" s="11" t="s">
        <v>15</v>
      </c>
      <c r="D17" s="12">
        <v>443</v>
      </c>
      <c r="E17" s="13">
        <v>5.9359506900710172E-2</v>
      </c>
      <c r="F17" s="12">
        <v>524</v>
      </c>
      <c r="G17" s="13">
        <v>8.8082030593377034E-2</v>
      </c>
      <c r="H17" s="14">
        <v>-0.15458015267175573</v>
      </c>
      <c r="I17" s="29">
        <v>-1</v>
      </c>
      <c r="J17" s="12">
        <v>290</v>
      </c>
      <c r="K17" s="14">
        <v>0.52758620689655178</v>
      </c>
      <c r="L17" s="29">
        <v>0</v>
      </c>
      <c r="M17" s="70"/>
      <c r="O17" s="10">
        <v>7</v>
      </c>
      <c r="P17" s="11" t="s">
        <v>15</v>
      </c>
      <c r="Q17" s="12">
        <v>1889</v>
      </c>
      <c r="R17" s="13">
        <v>4.9948438615510724E-2</v>
      </c>
      <c r="S17" s="12">
        <v>2135</v>
      </c>
      <c r="T17" s="13">
        <v>6.456197647343434E-2</v>
      </c>
      <c r="U17" s="14">
        <v>-0.11522248243559718</v>
      </c>
      <c r="V17" s="29">
        <v>0</v>
      </c>
    </row>
    <row r="18" spans="2:22" ht="14.45" customHeight="1" thickBot="1">
      <c r="B18" s="71">
        <v>8</v>
      </c>
      <c r="C18" s="15" t="s">
        <v>21</v>
      </c>
      <c r="D18" s="16">
        <v>356</v>
      </c>
      <c r="E18" s="17">
        <v>4.7701996516146324E-2</v>
      </c>
      <c r="F18" s="16">
        <v>227</v>
      </c>
      <c r="G18" s="17">
        <v>3.8157673558581275E-2</v>
      </c>
      <c r="H18" s="18">
        <v>0.56828193832599116</v>
      </c>
      <c r="I18" s="30">
        <v>0</v>
      </c>
      <c r="J18" s="16">
        <v>277</v>
      </c>
      <c r="K18" s="18">
        <v>0.28519855595667876</v>
      </c>
      <c r="L18" s="30">
        <v>0</v>
      </c>
      <c r="M18" s="70"/>
      <c r="O18" s="71">
        <v>8</v>
      </c>
      <c r="P18" s="15" t="s">
        <v>21</v>
      </c>
      <c r="Q18" s="16">
        <v>1755</v>
      </c>
      <c r="R18" s="17">
        <v>4.6405246040350089E-2</v>
      </c>
      <c r="S18" s="16">
        <v>1567</v>
      </c>
      <c r="T18" s="17">
        <v>4.7385769149354377E-2</v>
      </c>
      <c r="U18" s="18">
        <v>0.11997447351627311</v>
      </c>
      <c r="V18" s="30">
        <v>0</v>
      </c>
    </row>
    <row r="19" spans="2:22" ht="14.45" customHeight="1" thickBot="1">
      <c r="B19" s="10">
        <v>9</v>
      </c>
      <c r="C19" s="11" t="s">
        <v>18</v>
      </c>
      <c r="D19" s="12">
        <v>213</v>
      </c>
      <c r="E19" s="13">
        <v>2.8540801286345972E-2</v>
      </c>
      <c r="F19" s="12">
        <v>169</v>
      </c>
      <c r="G19" s="13">
        <v>2.8408135821146412E-2</v>
      </c>
      <c r="H19" s="14">
        <v>0.26035502958579881</v>
      </c>
      <c r="I19" s="29">
        <v>1</v>
      </c>
      <c r="J19" s="12">
        <v>214</v>
      </c>
      <c r="K19" s="14">
        <v>-4.6728971962616273E-3</v>
      </c>
      <c r="L19" s="29">
        <v>0</v>
      </c>
      <c r="M19" s="70"/>
      <c r="O19" s="10">
        <v>9</v>
      </c>
      <c r="P19" s="11" t="s">
        <v>18</v>
      </c>
      <c r="Q19" s="12">
        <v>1108</v>
      </c>
      <c r="R19" s="13">
        <v>2.9297443084164043E-2</v>
      </c>
      <c r="S19" s="12">
        <v>1026</v>
      </c>
      <c r="T19" s="13">
        <v>3.1026036469200761E-2</v>
      </c>
      <c r="U19" s="14">
        <v>7.9922027290448394E-2</v>
      </c>
      <c r="V19" s="29">
        <v>0</v>
      </c>
    </row>
    <row r="20" spans="2:22" ht="14.45" customHeight="1" thickBot="1">
      <c r="B20" s="71">
        <v>10</v>
      </c>
      <c r="C20" s="15" t="s">
        <v>17</v>
      </c>
      <c r="D20" s="16">
        <v>172</v>
      </c>
      <c r="E20" s="17">
        <v>2.3047032024654964E-2</v>
      </c>
      <c r="F20" s="16">
        <v>182</v>
      </c>
      <c r="G20" s="17">
        <v>3.0593377038157673E-2</v>
      </c>
      <c r="H20" s="18">
        <v>-5.4945054945054972E-2</v>
      </c>
      <c r="I20" s="30">
        <v>-1</v>
      </c>
      <c r="J20" s="16">
        <v>115</v>
      </c>
      <c r="K20" s="18">
        <v>0.4956521739130435</v>
      </c>
      <c r="L20" s="30">
        <v>0</v>
      </c>
      <c r="M20" s="70"/>
      <c r="O20" s="71">
        <v>10</v>
      </c>
      <c r="P20" s="15" t="s">
        <v>17</v>
      </c>
      <c r="Q20" s="16">
        <v>967</v>
      </c>
      <c r="R20" s="17">
        <v>2.5569158359554721E-2</v>
      </c>
      <c r="S20" s="16">
        <v>890</v>
      </c>
      <c r="T20" s="17">
        <v>2.6913423447942182E-2</v>
      </c>
      <c r="U20" s="18">
        <v>8.6516853932584237E-2</v>
      </c>
      <c r="V20" s="30">
        <v>0</v>
      </c>
    </row>
    <row r="21" spans="2:22" ht="14.45" customHeight="1" thickBot="1">
      <c r="B21" s="10">
        <v>11</v>
      </c>
      <c r="C21" s="11" t="s">
        <v>78</v>
      </c>
      <c r="D21" s="12">
        <v>134</v>
      </c>
      <c r="E21" s="13">
        <v>1.7955245879673055E-2</v>
      </c>
      <c r="F21" s="12">
        <v>26</v>
      </c>
      <c r="G21" s="13">
        <v>4.3704824340225247E-3</v>
      </c>
      <c r="H21" s="14">
        <v>4.1538461538461542</v>
      </c>
      <c r="I21" s="29">
        <v>3</v>
      </c>
      <c r="J21" s="12">
        <v>90</v>
      </c>
      <c r="K21" s="14">
        <v>0.48888888888888893</v>
      </c>
      <c r="L21" s="29">
        <v>0</v>
      </c>
      <c r="M21" s="70"/>
      <c r="O21" s="10">
        <v>11</v>
      </c>
      <c r="P21" s="11" t="s">
        <v>4</v>
      </c>
      <c r="Q21" s="12">
        <v>483</v>
      </c>
      <c r="R21" s="13">
        <v>1.2771358311959597E-2</v>
      </c>
      <c r="S21" s="12">
        <v>550</v>
      </c>
      <c r="T21" s="13">
        <v>1.663189089479573E-2</v>
      </c>
      <c r="U21" s="14">
        <v>-0.12181818181818183</v>
      </c>
      <c r="V21" s="29">
        <v>0</v>
      </c>
    </row>
    <row r="22" spans="2:22" ht="14.45" customHeight="1" thickBot="1">
      <c r="B22" s="71">
        <v>12</v>
      </c>
      <c r="C22" s="15" t="s">
        <v>4</v>
      </c>
      <c r="D22" s="16">
        <v>102</v>
      </c>
      <c r="E22" s="17">
        <v>1.366742596810934E-2</v>
      </c>
      <c r="F22" s="16">
        <v>142</v>
      </c>
      <c r="G22" s="17">
        <v>2.3869557908892249E-2</v>
      </c>
      <c r="H22" s="18">
        <v>-0.28169014084507038</v>
      </c>
      <c r="I22" s="30">
        <v>-1</v>
      </c>
      <c r="J22" s="16">
        <v>44</v>
      </c>
      <c r="K22" s="18">
        <v>1.3181818181818183</v>
      </c>
      <c r="L22" s="30">
        <v>1</v>
      </c>
      <c r="M22" s="70"/>
      <c r="O22" s="71"/>
      <c r="P22" s="15" t="s">
        <v>78</v>
      </c>
      <c r="Q22" s="16">
        <v>483</v>
      </c>
      <c r="R22" s="17">
        <v>1.2771358311959597E-2</v>
      </c>
      <c r="S22" s="16">
        <v>110</v>
      </c>
      <c r="T22" s="17">
        <v>3.3263781789591462E-3</v>
      </c>
      <c r="U22" s="18">
        <v>3.3909090909090907</v>
      </c>
      <c r="V22" s="30">
        <v>4</v>
      </c>
    </row>
    <row r="23" spans="2:22" ht="14.45" customHeight="1" thickBot="1">
      <c r="B23" s="10">
        <v>13</v>
      </c>
      <c r="C23" s="11" t="s">
        <v>85</v>
      </c>
      <c r="D23" s="12">
        <v>81</v>
      </c>
      <c r="E23" s="13">
        <v>1.0853544151145651E-2</v>
      </c>
      <c r="F23" s="12">
        <v>56</v>
      </c>
      <c r="G23" s="13">
        <v>9.4133467809715925E-3</v>
      </c>
      <c r="H23" s="14">
        <v>0.4464285714285714</v>
      </c>
      <c r="I23" s="29">
        <v>-1</v>
      </c>
      <c r="J23" s="12">
        <v>29</v>
      </c>
      <c r="K23" s="14">
        <v>1.7931034482758621</v>
      </c>
      <c r="L23" s="29">
        <v>2</v>
      </c>
      <c r="M23" s="70"/>
      <c r="O23" s="10">
        <v>13</v>
      </c>
      <c r="P23" s="11" t="s">
        <v>90</v>
      </c>
      <c r="Q23" s="12">
        <v>404</v>
      </c>
      <c r="R23" s="13">
        <v>1.0682461196752955E-2</v>
      </c>
      <c r="S23" s="12">
        <v>1</v>
      </c>
      <c r="T23" s="13">
        <v>3.0239801626901326E-5</v>
      </c>
      <c r="U23" s="14">
        <v>403</v>
      </c>
      <c r="V23" s="29">
        <v>57</v>
      </c>
    </row>
    <row r="24" spans="2:22" ht="14.45" customHeight="1" thickBot="1">
      <c r="B24" s="71">
        <v>14</v>
      </c>
      <c r="C24" s="15" t="s">
        <v>90</v>
      </c>
      <c r="D24" s="16">
        <v>55</v>
      </c>
      <c r="E24" s="17">
        <v>7.3696904730001338E-3</v>
      </c>
      <c r="F24" s="16">
        <v>0</v>
      </c>
      <c r="G24" s="17">
        <v>0</v>
      </c>
      <c r="H24" s="18"/>
      <c r="I24" s="30"/>
      <c r="J24" s="16">
        <v>70</v>
      </c>
      <c r="K24" s="18">
        <v>-0.2142857142857143</v>
      </c>
      <c r="L24" s="30">
        <v>-2</v>
      </c>
      <c r="M24" s="70"/>
      <c r="O24" s="71">
        <v>14</v>
      </c>
      <c r="P24" s="15" t="s">
        <v>85</v>
      </c>
      <c r="Q24" s="16">
        <v>207</v>
      </c>
      <c r="R24" s="17">
        <v>5.473439276554113E-3</v>
      </c>
      <c r="S24" s="16">
        <v>197</v>
      </c>
      <c r="T24" s="17">
        <v>5.9572409204995619E-3</v>
      </c>
      <c r="U24" s="18">
        <v>5.0761421319796884E-2</v>
      </c>
      <c r="V24" s="30">
        <v>-2</v>
      </c>
    </row>
    <row r="25" spans="2:22" ht="14.45" customHeight="1" thickBot="1">
      <c r="B25" s="10">
        <v>15</v>
      </c>
      <c r="C25" s="11" t="s">
        <v>81</v>
      </c>
      <c r="D25" s="12">
        <v>48</v>
      </c>
      <c r="E25" s="13">
        <v>6.4317298673455718E-3</v>
      </c>
      <c r="F25" s="12">
        <v>1</v>
      </c>
      <c r="G25" s="13">
        <v>1.6809547823163558E-4</v>
      </c>
      <c r="H25" s="14">
        <v>47</v>
      </c>
      <c r="I25" s="29">
        <v>27</v>
      </c>
      <c r="J25" s="12">
        <v>4</v>
      </c>
      <c r="K25" s="14">
        <v>11</v>
      </c>
      <c r="L25" s="29">
        <v>16</v>
      </c>
      <c r="M25" s="70"/>
      <c r="O25" s="10">
        <v>15</v>
      </c>
      <c r="P25" s="11" t="s">
        <v>72</v>
      </c>
      <c r="Q25" s="12">
        <v>160</v>
      </c>
      <c r="R25" s="13">
        <v>4.2306777016843386E-3</v>
      </c>
      <c r="S25" s="12">
        <v>147</v>
      </c>
      <c r="T25" s="13">
        <v>4.4452508391544954E-3</v>
      </c>
      <c r="U25" s="14">
        <v>8.8435374149659962E-2</v>
      </c>
      <c r="V25" s="29">
        <v>-2</v>
      </c>
    </row>
    <row r="26" spans="2:22" ht="14.45" customHeight="1" thickBot="1">
      <c r="B26" s="71">
        <v>16</v>
      </c>
      <c r="C26" s="15" t="s">
        <v>72</v>
      </c>
      <c r="D26" s="16">
        <v>47</v>
      </c>
      <c r="E26" s="17">
        <v>6.297735495109205E-3</v>
      </c>
      <c r="F26" s="16">
        <v>12</v>
      </c>
      <c r="G26" s="17">
        <v>2.017145738779627E-3</v>
      </c>
      <c r="H26" s="18">
        <v>2.9166666666666665</v>
      </c>
      <c r="I26" s="30">
        <v>4</v>
      </c>
      <c r="J26" s="16">
        <v>33</v>
      </c>
      <c r="K26" s="18">
        <v>0.42424242424242431</v>
      </c>
      <c r="L26" s="30">
        <v>-2</v>
      </c>
      <c r="M26" s="70"/>
      <c r="O26" s="71">
        <v>16</v>
      </c>
      <c r="P26" s="15" t="s">
        <v>91</v>
      </c>
      <c r="Q26" s="16">
        <v>130</v>
      </c>
      <c r="R26" s="17">
        <v>3.4374256326185249E-3</v>
      </c>
      <c r="S26" s="16">
        <v>65</v>
      </c>
      <c r="T26" s="17">
        <v>1.9655871057485861E-3</v>
      </c>
      <c r="U26" s="18">
        <v>1</v>
      </c>
      <c r="V26" s="30">
        <v>2</v>
      </c>
    </row>
    <row r="27" spans="2:22" ht="14.45" customHeight="1" thickBot="1">
      <c r="B27" s="10">
        <v>17</v>
      </c>
      <c r="C27" s="11" t="s">
        <v>126</v>
      </c>
      <c r="D27" s="12">
        <v>22</v>
      </c>
      <c r="E27" s="13">
        <v>2.9478761892000535E-3</v>
      </c>
      <c r="F27" s="12">
        <v>3</v>
      </c>
      <c r="G27" s="13">
        <v>5.0428643469490675E-4</v>
      </c>
      <c r="H27" s="14">
        <v>6.333333333333333</v>
      </c>
      <c r="I27" s="29">
        <v>15</v>
      </c>
      <c r="J27" s="12">
        <v>2</v>
      </c>
      <c r="K27" s="14">
        <v>10</v>
      </c>
      <c r="L27" s="29">
        <v>21</v>
      </c>
      <c r="M27" s="70"/>
      <c r="O27" s="10">
        <v>17</v>
      </c>
      <c r="P27" s="11" t="s">
        <v>86</v>
      </c>
      <c r="Q27" s="12">
        <v>120</v>
      </c>
      <c r="R27" s="13">
        <v>3.1730082762632538E-3</v>
      </c>
      <c r="S27" s="12">
        <v>102</v>
      </c>
      <c r="T27" s="13">
        <v>3.0844597659439353E-3</v>
      </c>
      <c r="U27" s="14">
        <v>0.17647058823529416</v>
      </c>
      <c r="V27" s="29">
        <v>-1</v>
      </c>
    </row>
    <row r="28" spans="2:22" ht="14.45" customHeight="1" thickBot="1">
      <c r="B28" s="71">
        <v>18</v>
      </c>
      <c r="C28" s="15" t="s">
        <v>93</v>
      </c>
      <c r="D28" s="16">
        <v>21</v>
      </c>
      <c r="E28" s="17">
        <v>2.8138818169636875E-3</v>
      </c>
      <c r="F28" s="16">
        <v>12</v>
      </c>
      <c r="G28" s="17">
        <v>2.017145738779627E-3</v>
      </c>
      <c r="H28" s="18">
        <v>0.75</v>
      </c>
      <c r="I28" s="30">
        <v>2</v>
      </c>
      <c r="J28" s="16">
        <v>17</v>
      </c>
      <c r="K28" s="18">
        <v>0.23529411764705888</v>
      </c>
      <c r="L28" s="30">
        <v>0</v>
      </c>
      <c r="M28" s="70"/>
      <c r="O28" s="71">
        <v>18</v>
      </c>
      <c r="P28" s="15" t="s">
        <v>93</v>
      </c>
      <c r="Q28" s="16">
        <v>96</v>
      </c>
      <c r="R28" s="17">
        <v>2.5384066210106032E-3</v>
      </c>
      <c r="S28" s="16">
        <v>64</v>
      </c>
      <c r="T28" s="17">
        <v>1.9353473041216849E-3</v>
      </c>
      <c r="U28" s="18">
        <v>0.5</v>
      </c>
      <c r="V28" s="30">
        <v>1</v>
      </c>
    </row>
    <row r="29" spans="2:22" ht="14.45" customHeight="1" thickBot="1">
      <c r="B29" s="10">
        <v>19</v>
      </c>
      <c r="C29" s="11" t="s">
        <v>92</v>
      </c>
      <c r="D29" s="12">
        <v>19</v>
      </c>
      <c r="E29" s="13">
        <v>2.5458930724909555E-3</v>
      </c>
      <c r="F29" s="12">
        <v>12</v>
      </c>
      <c r="G29" s="13">
        <v>2.017145738779627E-3</v>
      </c>
      <c r="H29" s="14">
        <v>0.58333333333333326</v>
      </c>
      <c r="I29" s="29">
        <v>1</v>
      </c>
      <c r="J29" s="12">
        <v>14</v>
      </c>
      <c r="K29" s="14">
        <v>0.35714285714285721</v>
      </c>
      <c r="L29" s="29">
        <v>0</v>
      </c>
      <c r="M29" s="70"/>
      <c r="O29" s="10">
        <v>19</v>
      </c>
      <c r="P29" s="11" t="s">
        <v>92</v>
      </c>
      <c r="Q29" s="12">
        <v>91</v>
      </c>
      <c r="R29" s="13">
        <v>2.4061979428329676E-3</v>
      </c>
      <c r="S29" s="12">
        <v>53</v>
      </c>
      <c r="T29" s="13">
        <v>1.6027094862257703E-3</v>
      </c>
      <c r="U29" s="14">
        <v>0.71698113207547176</v>
      </c>
      <c r="V29" s="29">
        <v>2</v>
      </c>
    </row>
    <row r="30" spans="2:22" ht="14.45" customHeight="1" thickBot="1">
      <c r="B30" s="71" t="s">
        <v>107</v>
      </c>
      <c r="C30" s="15" t="s">
        <v>86</v>
      </c>
      <c r="D30" s="16">
        <v>14</v>
      </c>
      <c r="E30" s="17">
        <v>1.8759212113091249E-3</v>
      </c>
      <c r="F30" s="16">
        <v>16</v>
      </c>
      <c r="G30" s="17">
        <v>2.6895276517061692E-3</v>
      </c>
      <c r="H30" s="18">
        <v>-0.125</v>
      </c>
      <c r="I30" s="30">
        <v>-4</v>
      </c>
      <c r="J30" s="16">
        <v>28</v>
      </c>
      <c r="K30" s="18">
        <v>-0.5</v>
      </c>
      <c r="L30" s="30">
        <v>-4</v>
      </c>
      <c r="M30" s="70"/>
      <c r="O30" s="71">
        <v>20</v>
      </c>
      <c r="P30" s="15" t="s">
        <v>127</v>
      </c>
      <c r="Q30" s="16">
        <v>81</v>
      </c>
      <c r="R30" s="17">
        <v>2.1417805864776965E-3</v>
      </c>
      <c r="S30" s="16">
        <v>6</v>
      </c>
      <c r="T30" s="17">
        <v>1.8143880976140796E-4</v>
      </c>
      <c r="U30" s="18">
        <v>12.5</v>
      </c>
      <c r="V30" s="30">
        <v>24</v>
      </c>
    </row>
    <row r="31" spans="2:22" ht="15.75" thickBot="1">
      <c r="B31" s="94" t="s">
        <v>75</v>
      </c>
      <c r="C31" s="95"/>
      <c r="D31" s="20">
        <f>SUM(D11:D30)</f>
        <v>7311</v>
      </c>
      <c r="E31" s="21">
        <f>D31/D33</f>
        <v>0.97963285542007239</v>
      </c>
      <c r="F31" s="20">
        <f>SUM(F11:F30)</f>
        <v>5761</v>
      </c>
      <c r="G31" s="21">
        <f>F31/F33</f>
        <v>0.9683980500924525</v>
      </c>
      <c r="H31" s="22">
        <f>D31/F31-1</f>
        <v>0.26905051206387776</v>
      </c>
      <c r="I31" s="31"/>
      <c r="J31" s="20">
        <f>SUM(J11:J30)</f>
        <v>6033</v>
      </c>
      <c r="K31" s="21">
        <f>E31/J31-1</f>
        <v>-0.9998376209422476</v>
      </c>
      <c r="L31" s="20"/>
      <c r="M31" s="70"/>
      <c r="O31" s="94" t="s">
        <v>75</v>
      </c>
      <c r="P31" s="95"/>
      <c r="Q31" s="20">
        <f>SUM(Q11:Q30)</f>
        <v>37015</v>
      </c>
      <c r="R31" s="21">
        <f>Q31/Q33</f>
        <v>0.9787408445490362</v>
      </c>
      <c r="S31" s="20">
        <f>SUM(S11:S30)</f>
        <v>32261</v>
      </c>
      <c r="T31" s="21">
        <f>S31/S33</f>
        <v>0.97556624028546368</v>
      </c>
      <c r="U31" s="22">
        <f>Q31/S31-1</f>
        <v>0.14736059018629311</v>
      </c>
      <c r="V31" s="31"/>
    </row>
    <row r="32" spans="2:22" ht="15.75" thickBot="1">
      <c r="B32" s="94" t="s">
        <v>37</v>
      </c>
      <c r="C32" s="95"/>
      <c r="D32" s="20">
        <f>D33-SUM(D11:D30)</f>
        <v>152</v>
      </c>
      <c r="E32" s="21">
        <f>D32/D33</f>
        <v>2.0367144579927644E-2</v>
      </c>
      <c r="F32" s="20">
        <f>F33-SUM(F11:F30)</f>
        <v>188</v>
      </c>
      <c r="G32" s="21">
        <f>F32/F33</f>
        <v>3.1601949907547486E-2</v>
      </c>
      <c r="H32" s="22">
        <f>D32/F32-1</f>
        <v>-0.19148936170212771</v>
      </c>
      <c r="I32" s="31"/>
      <c r="J32" s="20">
        <f>J33-SUM(J11:J30)</f>
        <v>162</v>
      </c>
      <c r="K32" s="21">
        <f>E32/J32-1</f>
        <v>-0.99987427688530905</v>
      </c>
      <c r="L32" s="20"/>
      <c r="M32" s="70"/>
      <c r="O32" s="94" t="s">
        <v>37</v>
      </c>
      <c r="P32" s="95"/>
      <c r="Q32" s="20">
        <f>Q33-SUM(Q11:Q30)</f>
        <v>804</v>
      </c>
      <c r="R32" s="21">
        <f>Q32/Q33</f>
        <v>2.1259155450963803E-2</v>
      </c>
      <c r="S32" s="20">
        <f>S33-SUM(S11:S30)</f>
        <v>808</v>
      </c>
      <c r="T32" s="21">
        <f>S32/S33</f>
        <v>2.4433759714536273E-2</v>
      </c>
      <c r="U32" s="22">
        <f>Q32/S32-1</f>
        <v>-4.9504950495049549E-3</v>
      </c>
      <c r="V32" s="32"/>
    </row>
    <row r="33" spans="2:22" ht="15.75" thickBot="1">
      <c r="B33" s="92" t="s">
        <v>59</v>
      </c>
      <c r="C33" s="93"/>
      <c r="D33" s="23">
        <v>7463</v>
      </c>
      <c r="E33" s="24">
        <v>1</v>
      </c>
      <c r="F33" s="23">
        <v>5949</v>
      </c>
      <c r="G33" s="24">
        <v>1</v>
      </c>
      <c r="H33" s="25">
        <v>0.25449655404269622</v>
      </c>
      <c r="I33" s="34"/>
      <c r="J33" s="23">
        <v>6195</v>
      </c>
      <c r="K33" s="25">
        <v>0.20468119451170308</v>
      </c>
      <c r="L33" s="23"/>
      <c r="M33" s="70"/>
      <c r="N33" s="28"/>
      <c r="O33" s="92" t="s">
        <v>59</v>
      </c>
      <c r="P33" s="93"/>
      <c r="Q33" s="23">
        <v>37819</v>
      </c>
      <c r="R33" s="24">
        <v>1</v>
      </c>
      <c r="S33" s="23">
        <v>33069</v>
      </c>
      <c r="T33" s="24">
        <v>1</v>
      </c>
      <c r="U33" s="25">
        <v>0.14363905772778129</v>
      </c>
      <c r="V33" s="34"/>
    </row>
    <row r="34" spans="2:22" ht="15">
      <c r="B34" s="72" t="s">
        <v>64</v>
      </c>
      <c r="M34" s="70"/>
      <c r="O34" s="72" t="s">
        <v>64</v>
      </c>
    </row>
    <row r="35" spans="2:22" ht="15">
      <c r="B35" s="73" t="s">
        <v>65</v>
      </c>
      <c r="M35" s="70"/>
      <c r="O35" s="73" t="s">
        <v>65</v>
      </c>
    </row>
    <row r="36" spans="2:22">
      <c r="B36" s="27"/>
    </row>
    <row r="37" spans="2:22">
      <c r="B37" s="74"/>
    </row>
    <row r="38" spans="2:22" ht="15" customHeight="1">
      <c r="B38" s="100" t="s">
        <v>128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26"/>
      <c r="O38" s="100" t="s">
        <v>94</v>
      </c>
      <c r="P38" s="100"/>
      <c r="Q38" s="100"/>
      <c r="R38" s="100"/>
      <c r="S38" s="100"/>
      <c r="T38" s="100"/>
      <c r="U38" s="100"/>
      <c r="V38" s="100"/>
    </row>
    <row r="39" spans="2:22" ht="15" customHeight="1">
      <c r="B39" s="123" t="s">
        <v>129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26"/>
      <c r="O39" s="123" t="s">
        <v>95</v>
      </c>
      <c r="P39" s="123"/>
      <c r="Q39" s="123"/>
      <c r="R39" s="123"/>
      <c r="S39" s="123"/>
      <c r="T39" s="123"/>
      <c r="U39" s="123"/>
      <c r="V39" s="123"/>
    </row>
    <row r="40" spans="2:22" ht="15" customHeight="1" thickBot="1">
      <c r="B40" s="78"/>
      <c r="C40" s="78"/>
      <c r="D40" s="78"/>
      <c r="E40" s="78"/>
      <c r="F40" s="78"/>
      <c r="G40" s="78"/>
      <c r="H40" s="78"/>
      <c r="I40" s="78"/>
      <c r="J40" s="78"/>
      <c r="K40" s="28"/>
      <c r="L40" s="79" t="s">
        <v>82</v>
      </c>
      <c r="O40" s="78"/>
      <c r="P40" s="78"/>
      <c r="Q40" s="78"/>
      <c r="R40" s="78"/>
      <c r="S40" s="78"/>
      <c r="T40" s="78"/>
      <c r="U40" s="78"/>
      <c r="V40" s="79" t="s">
        <v>82</v>
      </c>
    </row>
    <row r="41" spans="2:22">
      <c r="B41" s="85" t="s">
        <v>0</v>
      </c>
      <c r="C41" s="87" t="s">
        <v>53</v>
      </c>
      <c r="D41" s="89" t="s">
        <v>112</v>
      </c>
      <c r="E41" s="90"/>
      <c r="F41" s="90"/>
      <c r="G41" s="90"/>
      <c r="H41" s="90"/>
      <c r="I41" s="109"/>
      <c r="J41" s="89" t="s">
        <v>105</v>
      </c>
      <c r="K41" s="90"/>
      <c r="L41" s="109"/>
      <c r="O41" s="85" t="s">
        <v>0</v>
      </c>
      <c r="P41" s="87" t="s">
        <v>53</v>
      </c>
      <c r="Q41" s="89" t="s">
        <v>121</v>
      </c>
      <c r="R41" s="90"/>
      <c r="S41" s="90"/>
      <c r="T41" s="90"/>
      <c r="U41" s="90"/>
      <c r="V41" s="109"/>
    </row>
    <row r="42" spans="2:22" ht="15" customHeight="1" thickBot="1">
      <c r="B42" s="86"/>
      <c r="C42" s="88"/>
      <c r="D42" s="113" t="s">
        <v>113</v>
      </c>
      <c r="E42" s="111"/>
      <c r="F42" s="111"/>
      <c r="G42" s="111"/>
      <c r="H42" s="111"/>
      <c r="I42" s="112"/>
      <c r="J42" s="113" t="s">
        <v>106</v>
      </c>
      <c r="K42" s="111"/>
      <c r="L42" s="112"/>
      <c r="O42" s="86"/>
      <c r="P42" s="88"/>
      <c r="Q42" s="113" t="s">
        <v>122</v>
      </c>
      <c r="R42" s="111"/>
      <c r="S42" s="111"/>
      <c r="T42" s="111"/>
      <c r="U42" s="111"/>
      <c r="V42" s="112"/>
    </row>
    <row r="43" spans="2:22" ht="15" customHeight="1">
      <c r="B43" s="86"/>
      <c r="C43" s="88"/>
      <c r="D43" s="81">
        <v>2026</v>
      </c>
      <c r="E43" s="82"/>
      <c r="F43" s="81">
        <v>2025</v>
      </c>
      <c r="G43" s="82"/>
      <c r="H43" s="104" t="s">
        <v>30</v>
      </c>
      <c r="I43" s="104" t="s">
        <v>54</v>
      </c>
      <c r="J43" s="104">
        <v>2026</v>
      </c>
      <c r="K43" s="104" t="s">
        <v>123</v>
      </c>
      <c r="L43" s="121" t="s">
        <v>124</v>
      </c>
      <c r="O43" s="86"/>
      <c r="P43" s="88"/>
      <c r="Q43" s="81">
        <v>2026</v>
      </c>
      <c r="R43" s="82"/>
      <c r="S43" s="81">
        <v>2025</v>
      </c>
      <c r="T43" s="82"/>
      <c r="U43" s="104" t="s">
        <v>30</v>
      </c>
      <c r="V43" s="121" t="s">
        <v>83</v>
      </c>
    </row>
    <row r="44" spans="2:22" ht="14.45" customHeight="1" thickBot="1">
      <c r="B44" s="96" t="s">
        <v>31</v>
      </c>
      <c r="C44" s="98" t="s">
        <v>53</v>
      </c>
      <c r="D44" s="83"/>
      <c r="E44" s="84"/>
      <c r="F44" s="83"/>
      <c r="G44" s="84"/>
      <c r="H44" s="105"/>
      <c r="I44" s="105"/>
      <c r="J44" s="105"/>
      <c r="K44" s="105"/>
      <c r="L44" s="122"/>
      <c r="O44" s="96" t="s">
        <v>31</v>
      </c>
      <c r="P44" s="98" t="s">
        <v>53</v>
      </c>
      <c r="Q44" s="83"/>
      <c r="R44" s="84"/>
      <c r="S44" s="83"/>
      <c r="T44" s="84"/>
      <c r="U44" s="105"/>
      <c r="V44" s="122"/>
    </row>
    <row r="45" spans="2:22" ht="15" customHeight="1">
      <c r="B45" s="96"/>
      <c r="C45" s="98"/>
      <c r="D45" s="4" t="s">
        <v>33</v>
      </c>
      <c r="E45" s="5" t="s">
        <v>2</v>
      </c>
      <c r="F45" s="4" t="s">
        <v>33</v>
      </c>
      <c r="G45" s="5" t="s">
        <v>2</v>
      </c>
      <c r="H45" s="102" t="s">
        <v>34</v>
      </c>
      <c r="I45" s="102" t="s">
        <v>55</v>
      </c>
      <c r="J45" s="102" t="s">
        <v>33</v>
      </c>
      <c r="K45" s="102" t="s">
        <v>117</v>
      </c>
      <c r="L45" s="119" t="s">
        <v>125</v>
      </c>
      <c r="O45" s="96"/>
      <c r="P45" s="98"/>
      <c r="Q45" s="4" t="s">
        <v>33</v>
      </c>
      <c r="R45" s="5" t="s">
        <v>2</v>
      </c>
      <c r="S45" s="4" t="s">
        <v>33</v>
      </c>
      <c r="T45" s="5" t="s">
        <v>2</v>
      </c>
      <c r="U45" s="102" t="s">
        <v>34</v>
      </c>
      <c r="V45" s="119" t="s">
        <v>84</v>
      </c>
    </row>
    <row r="46" spans="2:22" ht="14.25" customHeight="1" thickBot="1">
      <c r="B46" s="97"/>
      <c r="C46" s="99"/>
      <c r="D46" s="7" t="s">
        <v>35</v>
      </c>
      <c r="E46" s="8" t="s">
        <v>36</v>
      </c>
      <c r="F46" s="7" t="s">
        <v>35</v>
      </c>
      <c r="G46" s="8" t="s">
        <v>36</v>
      </c>
      <c r="H46" s="103"/>
      <c r="I46" s="103"/>
      <c r="J46" s="103" t="s">
        <v>35</v>
      </c>
      <c r="K46" s="103"/>
      <c r="L46" s="120"/>
      <c r="O46" s="97"/>
      <c r="P46" s="99"/>
      <c r="Q46" s="7" t="s">
        <v>35</v>
      </c>
      <c r="R46" s="8" t="s">
        <v>36</v>
      </c>
      <c r="S46" s="7" t="s">
        <v>35</v>
      </c>
      <c r="T46" s="8" t="s">
        <v>36</v>
      </c>
      <c r="U46" s="103"/>
      <c r="V46" s="120"/>
    </row>
    <row r="47" spans="2:22" ht="15" thickBot="1">
      <c r="B47" s="10">
        <v>1</v>
      </c>
      <c r="C47" s="11" t="s">
        <v>56</v>
      </c>
      <c r="D47" s="12">
        <v>1235</v>
      </c>
      <c r="E47" s="13">
        <v>0.16548304971191211</v>
      </c>
      <c r="F47" s="12">
        <v>585</v>
      </c>
      <c r="G47" s="13">
        <v>9.8335854765506811E-2</v>
      </c>
      <c r="H47" s="14">
        <v>1.1111111111111112</v>
      </c>
      <c r="I47" s="29">
        <v>0</v>
      </c>
      <c r="J47" s="12">
        <v>725</v>
      </c>
      <c r="K47" s="14">
        <v>0.70344827586206904</v>
      </c>
      <c r="L47" s="29">
        <v>0</v>
      </c>
      <c r="O47" s="10">
        <v>1</v>
      </c>
      <c r="P47" s="11" t="s">
        <v>56</v>
      </c>
      <c r="Q47" s="12">
        <v>5019</v>
      </c>
      <c r="R47" s="13">
        <v>0.13271107115471059</v>
      </c>
      <c r="S47" s="12">
        <v>3277</v>
      </c>
      <c r="T47" s="13">
        <v>9.9095829931355656E-2</v>
      </c>
      <c r="U47" s="14">
        <v>0.53158376563930432</v>
      </c>
      <c r="V47" s="29">
        <v>0</v>
      </c>
    </row>
    <row r="48" spans="2:22" ht="15" thickBot="1">
      <c r="B48" s="71">
        <v>2</v>
      </c>
      <c r="C48" s="15" t="s">
        <v>69</v>
      </c>
      <c r="D48" s="16">
        <v>509</v>
      </c>
      <c r="E48" s="17">
        <v>6.8203135468310333E-2</v>
      </c>
      <c r="F48" s="16">
        <v>523</v>
      </c>
      <c r="G48" s="17">
        <v>8.7913935115145406E-2</v>
      </c>
      <c r="H48" s="18">
        <v>-2.6768642447418722E-2</v>
      </c>
      <c r="I48" s="30">
        <v>1</v>
      </c>
      <c r="J48" s="16">
        <v>474</v>
      </c>
      <c r="K48" s="18">
        <v>7.3839662447257481E-2</v>
      </c>
      <c r="L48" s="30">
        <v>1</v>
      </c>
      <c r="O48" s="71">
        <v>2</v>
      </c>
      <c r="P48" s="15" t="s">
        <v>69</v>
      </c>
      <c r="Q48" s="16">
        <v>2926</v>
      </c>
      <c r="R48" s="17">
        <v>7.7368518469552339E-2</v>
      </c>
      <c r="S48" s="16">
        <v>2359</v>
      </c>
      <c r="T48" s="17">
        <v>7.1335692037860235E-2</v>
      </c>
      <c r="U48" s="18">
        <v>0.24035608308605338</v>
      </c>
      <c r="V48" s="30">
        <v>0</v>
      </c>
    </row>
    <row r="49" spans="2:22" ht="15" thickBot="1">
      <c r="B49" s="10">
        <v>3</v>
      </c>
      <c r="C49" s="11" t="s">
        <v>57</v>
      </c>
      <c r="D49" s="12">
        <v>443</v>
      </c>
      <c r="E49" s="13">
        <v>5.9359506900710172E-2</v>
      </c>
      <c r="F49" s="12">
        <v>524</v>
      </c>
      <c r="G49" s="13">
        <v>8.8082030593377034E-2</v>
      </c>
      <c r="H49" s="14">
        <v>-0.15458015267175573</v>
      </c>
      <c r="I49" s="29">
        <v>-1</v>
      </c>
      <c r="J49" s="12">
        <v>290</v>
      </c>
      <c r="K49" s="14">
        <v>0.52758620689655178</v>
      </c>
      <c r="L49" s="29">
        <v>4</v>
      </c>
      <c r="O49" s="10">
        <v>3</v>
      </c>
      <c r="P49" s="11" t="s">
        <v>63</v>
      </c>
      <c r="Q49" s="12">
        <v>2524</v>
      </c>
      <c r="R49" s="13">
        <v>6.6738940744070441E-2</v>
      </c>
      <c r="S49" s="12">
        <v>2119</v>
      </c>
      <c r="T49" s="13">
        <v>6.4078139647403914E-2</v>
      </c>
      <c r="U49" s="14">
        <v>0.19112789051439361</v>
      </c>
      <c r="V49" s="29">
        <v>1</v>
      </c>
    </row>
    <row r="50" spans="2:22" ht="15" thickBot="1">
      <c r="B50" s="71">
        <v>4</v>
      </c>
      <c r="C50" s="15" t="s">
        <v>63</v>
      </c>
      <c r="D50" s="16">
        <v>393</v>
      </c>
      <c r="E50" s="17">
        <v>5.2659788288891868E-2</v>
      </c>
      <c r="F50" s="16">
        <v>321</v>
      </c>
      <c r="G50" s="17">
        <v>5.3958648512355017E-2</v>
      </c>
      <c r="H50" s="18">
        <v>0.22429906542056077</v>
      </c>
      <c r="I50" s="30">
        <v>2</v>
      </c>
      <c r="J50" s="16">
        <v>567</v>
      </c>
      <c r="K50" s="18">
        <v>-0.30687830687830686</v>
      </c>
      <c r="L50" s="30">
        <v>-2</v>
      </c>
      <c r="O50" s="71">
        <v>4</v>
      </c>
      <c r="P50" s="15" t="s">
        <v>77</v>
      </c>
      <c r="Q50" s="16">
        <v>2080</v>
      </c>
      <c r="R50" s="17">
        <v>5.4998810121896398E-2</v>
      </c>
      <c r="S50" s="16">
        <v>1564</v>
      </c>
      <c r="T50" s="17">
        <v>4.7295049744473676E-2</v>
      </c>
      <c r="U50" s="18">
        <v>0.32992327365728902</v>
      </c>
      <c r="V50" s="30">
        <v>4</v>
      </c>
    </row>
    <row r="51" spans="2:22" ht="15" thickBot="1">
      <c r="B51" s="10">
        <v>5</v>
      </c>
      <c r="C51" s="11" t="s">
        <v>77</v>
      </c>
      <c r="D51" s="12">
        <v>379</v>
      </c>
      <c r="E51" s="13">
        <v>5.0783867077582742E-2</v>
      </c>
      <c r="F51" s="12">
        <v>201</v>
      </c>
      <c r="G51" s="13">
        <v>3.3787191124558746E-2</v>
      </c>
      <c r="H51" s="14">
        <v>0.88557213930348255</v>
      </c>
      <c r="I51" s="29">
        <v>6</v>
      </c>
      <c r="J51" s="12">
        <v>418</v>
      </c>
      <c r="K51" s="14">
        <v>-9.3301435406698552E-2</v>
      </c>
      <c r="L51" s="29">
        <v>-1</v>
      </c>
      <c r="O51" s="10">
        <v>5</v>
      </c>
      <c r="P51" s="11" t="s">
        <v>57</v>
      </c>
      <c r="Q51" s="12">
        <v>1889</v>
      </c>
      <c r="R51" s="13">
        <v>4.9948438615510724E-2</v>
      </c>
      <c r="S51" s="12">
        <v>2135</v>
      </c>
      <c r="T51" s="13">
        <v>6.456197647343434E-2</v>
      </c>
      <c r="U51" s="14">
        <v>-0.11522248243559718</v>
      </c>
      <c r="V51" s="29">
        <v>-2</v>
      </c>
    </row>
    <row r="52" spans="2:22" ht="15" thickBot="1">
      <c r="B52" s="71">
        <v>6</v>
      </c>
      <c r="C52" s="15" t="s">
        <v>97</v>
      </c>
      <c r="D52" s="16">
        <v>328</v>
      </c>
      <c r="E52" s="17">
        <v>4.3950154093528072E-2</v>
      </c>
      <c r="F52" s="16">
        <v>179</v>
      </c>
      <c r="G52" s="17">
        <v>3.0089090603462768E-2</v>
      </c>
      <c r="H52" s="18">
        <v>0.83240223463687157</v>
      </c>
      <c r="I52" s="30">
        <v>6</v>
      </c>
      <c r="J52" s="16">
        <v>154</v>
      </c>
      <c r="K52" s="18">
        <v>1.1298701298701297</v>
      </c>
      <c r="L52" s="30">
        <v>6</v>
      </c>
      <c r="O52" s="71">
        <v>6</v>
      </c>
      <c r="P52" s="15" t="s">
        <v>58</v>
      </c>
      <c r="Q52" s="16">
        <v>1887</v>
      </c>
      <c r="R52" s="17">
        <v>4.989555514423967E-2</v>
      </c>
      <c r="S52" s="16">
        <v>2051</v>
      </c>
      <c r="T52" s="17">
        <v>6.2021833136774625E-2</v>
      </c>
      <c r="U52" s="18">
        <v>-7.9960994636762539E-2</v>
      </c>
      <c r="V52" s="30">
        <v>-1</v>
      </c>
    </row>
    <row r="53" spans="2:22" ht="15" thickBot="1">
      <c r="B53" s="10">
        <v>7</v>
      </c>
      <c r="C53" s="11" t="s">
        <v>61</v>
      </c>
      <c r="D53" s="12">
        <v>317</v>
      </c>
      <c r="E53" s="13">
        <v>4.2476215998928042E-2</v>
      </c>
      <c r="F53" s="12">
        <v>268</v>
      </c>
      <c r="G53" s="13">
        <v>4.5049588166078333E-2</v>
      </c>
      <c r="H53" s="14">
        <v>0.18283582089552231</v>
      </c>
      <c r="I53" s="29">
        <v>0</v>
      </c>
      <c r="J53" s="12">
        <v>327</v>
      </c>
      <c r="K53" s="14">
        <v>-3.0581039755351647E-2</v>
      </c>
      <c r="L53" s="29">
        <v>-2</v>
      </c>
      <c r="O53" s="10">
        <v>7</v>
      </c>
      <c r="P53" s="11" t="s">
        <v>71</v>
      </c>
      <c r="Q53" s="12">
        <v>1871</v>
      </c>
      <c r="R53" s="13">
        <v>4.9472487374071235E-2</v>
      </c>
      <c r="S53" s="12">
        <v>1947</v>
      </c>
      <c r="T53" s="13">
        <v>5.8876893767576884E-2</v>
      </c>
      <c r="U53" s="14">
        <v>-3.9034411915767842E-2</v>
      </c>
      <c r="V53" s="29">
        <v>-1</v>
      </c>
    </row>
    <row r="54" spans="2:22" ht="15" thickBot="1">
      <c r="B54" s="71">
        <v>8</v>
      </c>
      <c r="C54" s="15" t="s">
        <v>96</v>
      </c>
      <c r="D54" s="16">
        <v>310</v>
      </c>
      <c r="E54" s="17">
        <v>4.1538255393273479E-2</v>
      </c>
      <c r="F54" s="16">
        <v>99</v>
      </c>
      <c r="G54" s="17">
        <v>1.6641452344931921E-2</v>
      </c>
      <c r="H54" s="18">
        <v>2.1313131313131315</v>
      </c>
      <c r="I54" s="30">
        <v>10</v>
      </c>
      <c r="J54" s="16">
        <v>241</v>
      </c>
      <c r="K54" s="18">
        <v>0.28630705394190881</v>
      </c>
      <c r="L54" s="30">
        <v>1</v>
      </c>
      <c r="O54" s="71">
        <v>8</v>
      </c>
      <c r="P54" s="15" t="s">
        <v>61</v>
      </c>
      <c r="Q54" s="16">
        <v>1849</v>
      </c>
      <c r="R54" s="17">
        <v>4.8890769190089639E-2</v>
      </c>
      <c r="S54" s="16">
        <v>1855</v>
      </c>
      <c r="T54" s="17">
        <v>5.6094832017901962E-2</v>
      </c>
      <c r="U54" s="18">
        <v>-3.2345013477088624E-3</v>
      </c>
      <c r="V54" s="30">
        <v>-1</v>
      </c>
    </row>
    <row r="55" spans="2:22" ht="15" thickBot="1">
      <c r="B55" s="10">
        <v>9</v>
      </c>
      <c r="C55" s="11" t="s">
        <v>58</v>
      </c>
      <c r="D55" s="12">
        <v>305</v>
      </c>
      <c r="E55" s="13">
        <v>4.0868283532091654E-2</v>
      </c>
      <c r="F55" s="12">
        <v>355</v>
      </c>
      <c r="G55" s="13">
        <v>5.9673894772230625E-2</v>
      </c>
      <c r="H55" s="14">
        <v>-0.14084507042253525</v>
      </c>
      <c r="I55" s="29">
        <v>-4</v>
      </c>
      <c r="J55" s="12">
        <v>277</v>
      </c>
      <c r="K55" s="14">
        <v>0.10108303249097483</v>
      </c>
      <c r="L55" s="29">
        <v>-1</v>
      </c>
      <c r="O55" s="10">
        <v>9</v>
      </c>
      <c r="P55" s="11" t="s">
        <v>96</v>
      </c>
      <c r="Q55" s="12">
        <v>1378</v>
      </c>
      <c r="R55" s="13">
        <v>3.6436711705756367E-2</v>
      </c>
      <c r="S55" s="12">
        <v>721</v>
      </c>
      <c r="T55" s="13">
        <v>2.1802896972995856E-2</v>
      </c>
      <c r="U55" s="14">
        <v>0.91123439667128991</v>
      </c>
      <c r="V55" s="29">
        <v>6</v>
      </c>
    </row>
    <row r="56" spans="2:22" ht="15" thickBot="1">
      <c r="B56" s="71">
        <v>10</v>
      </c>
      <c r="C56" s="15" t="s">
        <v>71</v>
      </c>
      <c r="D56" s="16">
        <v>284</v>
      </c>
      <c r="E56" s="17">
        <v>3.8054401715127965E-2</v>
      </c>
      <c r="F56" s="16">
        <v>397</v>
      </c>
      <c r="G56" s="17">
        <v>6.6733904857959325E-2</v>
      </c>
      <c r="H56" s="18">
        <v>-0.2846347607052897</v>
      </c>
      <c r="I56" s="30">
        <v>-6</v>
      </c>
      <c r="J56" s="16">
        <v>299</v>
      </c>
      <c r="K56" s="18">
        <v>-5.0167224080267525E-2</v>
      </c>
      <c r="L56" s="30">
        <v>-4</v>
      </c>
      <c r="O56" s="71">
        <v>10</v>
      </c>
      <c r="P56" s="15" t="s">
        <v>70</v>
      </c>
      <c r="Q56" s="16">
        <v>1293</v>
      </c>
      <c r="R56" s="17">
        <v>3.4189164176736564E-2</v>
      </c>
      <c r="S56" s="16">
        <v>1229</v>
      </c>
      <c r="T56" s="17">
        <v>3.7164716199461732E-2</v>
      </c>
      <c r="U56" s="18">
        <v>5.2074857607811165E-2</v>
      </c>
      <c r="V56" s="30">
        <v>0</v>
      </c>
    </row>
    <row r="57" spans="2:22" ht="15" thickBot="1">
      <c r="B57" s="10">
        <v>11</v>
      </c>
      <c r="C57" s="11" t="s">
        <v>103</v>
      </c>
      <c r="D57" s="12">
        <v>257</v>
      </c>
      <c r="E57" s="13">
        <v>3.4436553664746079E-2</v>
      </c>
      <c r="F57" s="12">
        <v>115</v>
      </c>
      <c r="G57" s="13">
        <v>1.933097999663809E-2</v>
      </c>
      <c r="H57" s="14">
        <v>1.2347826086956522</v>
      </c>
      <c r="I57" s="29">
        <v>5</v>
      </c>
      <c r="J57" s="12">
        <v>128</v>
      </c>
      <c r="K57" s="14">
        <v>1.0078125</v>
      </c>
      <c r="L57" s="29">
        <v>3</v>
      </c>
      <c r="O57" s="10">
        <v>11</v>
      </c>
      <c r="P57" s="11" t="s">
        <v>76</v>
      </c>
      <c r="Q57" s="12">
        <v>1254</v>
      </c>
      <c r="R57" s="13">
        <v>3.3157936486951006E-2</v>
      </c>
      <c r="S57" s="12">
        <v>1296</v>
      </c>
      <c r="T57" s="13">
        <v>3.9190782908464124E-2</v>
      </c>
      <c r="U57" s="14">
        <v>-3.240740740740744E-2</v>
      </c>
      <c r="V57" s="29">
        <v>-2</v>
      </c>
    </row>
    <row r="58" spans="2:22" ht="15" thickBot="1">
      <c r="B58" s="71">
        <v>12</v>
      </c>
      <c r="C58" s="15" t="s">
        <v>70</v>
      </c>
      <c r="D58" s="16">
        <v>222</v>
      </c>
      <c r="E58" s="17">
        <v>2.9746750636473269E-2</v>
      </c>
      <c r="F58" s="16">
        <v>226</v>
      </c>
      <c r="G58" s="17">
        <v>3.798957808034964E-2</v>
      </c>
      <c r="H58" s="18">
        <v>-1.7699115044247815E-2</v>
      </c>
      <c r="I58" s="30">
        <v>-4</v>
      </c>
      <c r="J58" s="16">
        <v>196</v>
      </c>
      <c r="K58" s="18">
        <v>0.13265306122448983</v>
      </c>
      <c r="L58" s="30">
        <v>-1</v>
      </c>
      <c r="O58" s="71">
        <v>12</v>
      </c>
      <c r="P58" s="15" t="s">
        <v>97</v>
      </c>
      <c r="Q58" s="16">
        <v>1233</v>
      </c>
      <c r="R58" s="17">
        <v>3.2602660038604937E-2</v>
      </c>
      <c r="S58" s="16">
        <v>972</v>
      </c>
      <c r="T58" s="17">
        <v>2.9393087181348091E-2</v>
      </c>
      <c r="U58" s="18">
        <v>0.2685185185185186</v>
      </c>
      <c r="V58" s="30">
        <v>-1</v>
      </c>
    </row>
    <row r="59" spans="2:22" ht="15" thickBot="1">
      <c r="B59" s="10">
        <v>13</v>
      </c>
      <c r="C59" s="11" t="s">
        <v>100</v>
      </c>
      <c r="D59" s="12">
        <v>205</v>
      </c>
      <c r="E59" s="13">
        <v>2.7468846308455044E-2</v>
      </c>
      <c r="F59" s="12">
        <v>136</v>
      </c>
      <c r="G59" s="13">
        <v>2.2860985039502436E-2</v>
      </c>
      <c r="H59" s="14">
        <v>0.50735294117647056</v>
      </c>
      <c r="I59" s="29">
        <v>1</v>
      </c>
      <c r="J59" s="12">
        <v>113</v>
      </c>
      <c r="K59" s="14">
        <v>0.81415929203539816</v>
      </c>
      <c r="L59" s="29">
        <v>2</v>
      </c>
      <c r="O59" s="10">
        <v>13</v>
      </c>
      <c r="P59" s="11" t="s">
        <v>100</v>
      </c>
      <c r="Q59" s="12">
        <v>825</v>
      </c>
      <c r="R59" s="13">
        <v>2.1814431899309872E-2</v>
      </c>
      <c r="S59" s="12">
        <v>807</v>
      </c>
      <c r="T59" s="13">
        <v>2.4403519912909372E-2</v>
      </c>
      <c r="U59" s="14">
        <v>2.2304832713754719E-2</v>
      </c>
      <c r="V59" s="29">
        <v>1</v>
      </c>
    </row>
    <row r="60" spans="2:22" ht="15" thickBot="1">
      <c r="B60" s="71">
        <v>14</v>
      </c>
      <c r="C60" s="15" t="s">
        <v>76</v>
      </c>
      <c r="D60" s="16">
        <v>176</v>
      </c>
      <c r="E60" s="17">
        <v>2.3583009513600428E-2</v>
      </c>
      <c r="F60" s="16">
        <v>225</v>
      </c>
      <c r="G60" s="17">
        <v>3.7821482602118005E-2</v>
      </c>
      <c r="H60" s="18">
        <v>-0.21777777777777774</v>
      </c>
      <c r="I60" s="30">
        <v>-5</v>
      </c>
      <c r="J60" s="16">
        <v>223</v>
      </c>
      <c r="K60" s="18">
        <v>-0.21076233183856508</v>
      </c>
      <c r="L60" s="30">
        <v>-4</v>
      </c>
      <c r="O60" s="71">
        <v>14</v>
      </c>
      <c r="P60" s="15" t="s">
        <v>103</v>
      </c>
      <c r="Q60" s="16">
        <v>795</v>
      </c>
      <c r="R60" s="17">
        <v>2.1021179830244058E-2</v>
      </c>
      <c r="S60" s="16">
        <v>653</v>
      </c>
      <c r="T60" s="17">
        <v>1.9746590462366567E-2</v>
      </c>
      <c r="U60" s="18">
        <v>0.21745788667687593</v>
      </c>
      <c r="V60" s="30">
        <v>2</v>
      </c>
    </row>
    <row r="61" spans="2:22" ht="15" thickBot="1">
      <c r="B61" s="10">
        <v>15</v>
      </c>
      <c r="C61" s="11" t="s">
        <v>101</v>
      </c>
      <c r="D61" s="12">
        <v>153</v>
      </c>
      <c r="E61" s="13">
        <v>2.0501138952164009E-2</v>
      </c>
      <c r="F61" s="12">
        <v>86</v>
      </c>
      <c r="G61" s="13">
        <v>1.4456211127920659E-2</v>
      </c>
      <c r="H61" s="14">
        <v>0.77906976744186052</v>
      </c>
      <c r="I61" s="29">
        <v>5</v>
      </c>
      <c r="J61" s="12">
        <v>101</v>
      </c>
      <c r="K61" s="14">
        <v>0.51485148514851486</v>
      </c>
      <c r="L61" s="29">
        <v>2</v>
      </c>
      <c r="O61" s="10">
        <v>15</v>
      </c>
      <c r="P61" s="11" t="s">
        <v>101</v>
      </c>
      <c r="Q61" s="12">
        <v>737</v>
      </c>
      <c r="R61" s="13">
        <v>1.9487559163383485E-2</v>
      </c>
      <c r="S61" s="12">
        <v>318</v>
      </c>
      <c r="T61" s="13">
        <v>9.6162569173546229E-3</v>
      </c>
      <c r="U61" s="14">
        <v>1.3176100628930816</v>
      </c>
      <c r="V61" s="29">
        <v>14</v>
      </c>
    </row>
    <row r="62" spans="2:22" ht="15" thickBot="1">
      <c r="B62" s="71">
        <v>16</v>
      </c>
      <c r="C62" s="15" t="s">
        <v>102</v>
      </c>
      <c r="D62" s="16">
        <v>119</v>
      </c>
      <c r="E62" s="17">
        <v>1.5945330296127564E-2</v>
      </c>
      <c r="F62" s="16">
        <v>71</v>
      </c>
      <c r="G62" s="17">
        <v>1.1934778954446125E-2</v>
      </c>
      <c r="H62" s="18">
        <v>0.676056338028169</v>
      </c>
      <c r="I62" s="30">
        <v>5</v>
      </c>
      <c r="J62" s="16">
        <v>97</v>
      </c>
      <c r="K62" s="18">
        <v>0.22680412371134029</v>
      </c>
      <c r="L62" s="30">
        <v>3</v>
      </c>
      <c r="O62" s="71">
        <v>16</v>
      </c>
      <c r="P62" s="15" t="s">
        <v>98</v>
      </c>
      <c r="Q62" s="16">
        <v>699</v>
      </c>
      <c r="R62" s="17">
        <v>1.8482773209233454E-2</v>
      </c>
      <c r="S62" s="16">
        <v>954</v>
      </c>
      <c r="T62" s="17">
        <v>2.8848770752063865E-2</v>
      </c>
      <c r="U62" s="18">
        <v>-0.26729559748427678</v>
      </c>
      <c r="V62" s="30">
        <v>-4</v>
      </c>
    </row>
    <row r="63" spans="2:22" ht="15" thickBot="1">
      <c r="B63" s="10">
        <v>17</v>
      </c>
      <c r="C63" s="11" t="s">
        <v>130</v>
      </c>
      <c r="D63" s="12">
        <v>107</v>
      </c>
      <c r="E63" s="13">
        <v>1.433739782929117E-2</v>
      </c>
      <c r="F63" s="12">
        <v>94</v>
      </c>
      <c r="G63" s="13">
        <v>1.5800974953773743E-2</v>
      </c>
      <c r="H63" s="14">
        <v>0.13829787234042556</v>
      </c>
      <c r="I63" s="29">
        <v>2</v>
      </c>
      <c r="J63" s="12">
        <v>85</v>
      </c>
      <c r="K63" s="14">
        <v>0.25882352941176467</v>
      </c>
      <c r="L63" s="29">
        <v>4</v>
      </c>
      <c r="O63" s="10">
        <v>17</v>
      </c>
      <c r="P63" s="11" t="s">
        <v>102</v>
      </c>
      <c r="Q63" s="12">
        <v>643</v>
      </c>
      <c r="R63" s="13">
        <v>1.7002036013643935E-2</v>
      </c>
      <c r="S63" s="12">
        <v>407</v>
      </c>
      <c r="T63" s="13">
        <v>1.230759926214884E-2</v>
      </c>
      <c r="U63" s="14">
        <v>0.57985257985257976</v>
      </c>
      <c r="V63" s="29">
        <v>7</v>
      </c>
    </row>
    <row r="64" spans="2:22" ht="15" thickBot="1">
      <c r="B64" s="71" t="s">
        <v>107</v>
      </c>
      <c r="C64" s="15" t="s">
        <v>131</v>
      </c>
      <c r="D64" s="16">
        <v>102</v>
      </c>
      <c r="E64" s="17">
        <v>1.366742596810934E-2</v>
      </c>
      <c r="F64" s="16">
        <v>142</v>
      </c>
      <c r="G64" s="17">
        <v>2.3869557908892249E-2</v>
      </c>
      <c r="H64" s="18">
        <v>-0.28169014084507038</v>
      </c>
      <c r="I64" s="30">
        <v>-5</v>
      </c>
      <c r="J64" s="16">
        <v>44</v>
      </c>
      <c r="K64" s="18">
        <v>1.3181818181818183</v>
      </c>
      <c r="L64" s="30">
        <v>12</v>
      </c>
      <c r="O64" s="71">
        <v>18</v>
      </c>
      <c r="P64" s="15" t="s">
        <v>99</v>
      </c>
      <c r="Q64" s="16">
        <v>608</v>
      </c>
      <c r="R64" s="17">
        <v>1.6076575266400488E-2</v>
      </c>
      <c r="S64" s="16">
        <v>462</v>
      </c>
      <c r="T64" s="17">
        <v>1.3970788351628413E-2</v>
      </c>
      <c r="U64" s="18">
        <v>0.31601731601731609</v>
      </c>
      <c r="V64" s="30">
        <v>3</v>
      </c>
    </row>
    <row r="65" spans="2:22" ht="15" thickBot="1">
      <c r="B65" s="10">
        <v>19</v>
      </c>
      <c r="C65" s="11" t="s">
        <v>132</v>
      </c>
      <c r="D65" s="12">
        <v>98</v>
      </c>
      <c r="E65" s="13">
        <v>1.3131448479163876E-2</v>
      </c>
      <c r="F65" s="12">
        <v>69</v>
      </c>
      <c r="G65" s="13">
        <v>1.1598587997982855E-2</v>
      </c>
      <c r="H65" s="14">
        <v>0.42028985507246386</v>
      </c>
      <c r="I65" s="29">
        <v>3</v>
      </c>
      <c r="J65" s="12">
        <v>49</v>
      </c>
      <c r="K65" s="14">
        <v>1</v>
      </c>
      <c r="L65" s="29">
        <v>8</v>
      </c>
      <c r="O65" s="10">
        <v>19</v>
      </c>
      <c r="P65" s="11" t="s">
        <v>130</v>
      </c>
      <c r="Q65" s="12">
        <v>537</v>
      </c>
      <c r="R65" s="13">
        <v>1.4199212036278061E-2</v>
      </c>
      <c r="S65" s="12">
        <v>548</v>
      </c>
      <c r="T65" s="13">
        <v>1.6571411291541927E-2</v>
      </c>
      <c r="U65" s="14">
        <v>-2.007299270072993E-2</v>
      </c>
      <c r="V65" s="29">
        <v>-1</v>
      </c>
    </row>
    <row r="66" spans="2:22" ht="15" thickBot="1">
      <c r="B66" s="71" t="s">
        <v>107</v>
      </c>
      <c r="C66" s="15" t="s">
        <v>99</v>
      </c>
      <c r="D66" s="16">
        <v>93</v>
      </c>
      <c r="E66" s="17">
        <v>1.2461476617982045E-2</v>
      </c>
      <c r="F66" s="16">
        <v>54</v>
      </c>
      <c r="G66" s="17">
        <v>9.0771558245083209E-3</v>
      </c>
      <c r="H66" s="18">
        <v>0.72222222222222232</v>
      </c>
      <c r="I66" s="30">
        <v>8</v>
      </c>
      <c r="J66" s="16">
        <v>97</v>
      </c>
      <c r="K66" s="18">
        <v>-4.123711340206182E-2</v>
      </c>
      <c r="L66" s="30">
        <v>-1</v>
      </c>
      <c r="O66" s="71">
        <v>20</v>
      </c>
      <c r="P66" s="15" t="s">
        <v>104</v>
      </c>
      <c r="Q66" s="16">
        <v>519</v>
      </c>
      <c r="R66" s="17">
        <v>1.3723260794838573E-2</v>
      </c>
      <c r="S66" s="16">
        <v>842</v>
      </c>
      <c r="T66" s="17">
        <v>2.5461912969850918E-2</v>
      </c>
      <c r="U66" s="18">
        <v>-0.38361045130641325</v>
      </c>
      <c r="V66" s="30">
        <v>-7</v>
      </c>
    </row>
    <row r="67" spans="2:22" ht="15" thickBot="1">
      <c r="B67" s="94" t="s">
        <v>87</v>
      </c>
      <c r="C67" s="95"/>
      <c r="D67" s="20">
        <f>SUM(D47:D66)</f>
        <v>6035</v>
      </c>
      <c r="E67" s="21">
        <f>D67/D69</f>
        <v>0.80865603644646922</v>
      </c>
      <c r="F67" s="20">
        <f>SUM(F47:F66)</f>
        <v>4670</v>
      </c>
      <c r="G67" s="21">
        <f>F67/F69</f>
        <v>0.78500588334173815</v>
      </c>
      <c r="H67" s="22">
        <f>D67/F67-1</f>
        <v>0.29229122055674517</v>
      </c>
      <c r="I67" s="31"/>
      <c r="J67" s="20">
        <f>SUM(J47:J66)</f>
        <v>4905</v>
      </c>
      <c r="K67" s="21">
        <f>D67/J67-1</f>
        <v>0.23037716615698267</v>
      </c>
      <c r="L67" s="20"/>
      <c r="O67" s="94" t="s">
        <v>87</v>
      </c>
      <c r="P67" s="95"/>
      <c r="Q67" s="20">
        <f>SUM(Q47:Q66)</f>
        <v>30566</v>
      </c>
      <c r="R67" s="21">
        <f>Q67/Q69</f>
        <v>0.80821809143552181</v>
      </c>
      <c r="S67" s="20">
        <f>SUM(S47:S66)</f>
        <v>26516</v>
      </c>
      <c r="T67" s="21">
        <f>S67/S69</f>
        <v>0.80183857993891561</v>
      </c>
      <c r="U67" s="22">
        <f>Q67/S67-1</f>
        <v>0.15273796952783236</v>
      </c>
      <c r="V67" s="31"/>
    </row>
    <row r="68" spans="2:22" ht="15" thickBot="1">
      <c r="B68" s="94" t="s">
        <v>37</v>
      </c>
      <c r="C68" s="95"/>
      <c r="D68" s="20">
        <f>D69-D67</f>
        <v>1428</v>
      </c>
      <c r="E68" s="21">
        <f>D68/D69</f>
        <v>0.19134396355353075</v>
      </c>
      <c r="F68" s="20">
        <f>F69-F67</f>
        <v>1279</v>
      </c>
      <c r="G68" s="21">
        <f>F68/F69</f>
        <v>0.2149941166582619</v>
      </c>
      <c r="H68" s="22">
        <f>D68/F68-1</f>
        <v>0.11649726348709932</v>
      </c>
      <c r="I68" s="32"/>
      <c r="J68" s="20">
        <f>J69-SUM(J47:J56)</f>
        <v>2423</v>
      </c>
      <c r="K68" s="22">
        <f>D68/J68-1</f>
        <v>-0.4106479570780025</v>
      </c>
      <c r="L68" s="33"/>
      <c r="O68" s="94" t="s">
        <v>37</v>
      </c>
      <c r="P68" s="95"/>
      <c r="Q68" s="20">
        <f>Q69-Q67</f>
        <v>7253</v>
      </c>
      <c r="R68" s="21">
        <f>Q68/Q69</f>
        <v>0.19178190856447816</v>
      </c>
      <c r="S68" s="20">
        <f>S69-S67</f>
        <v>6553</v>
      </c>
      <c r="T68" s="21">
        <f>S68/S69</f>
        <v>0.19816142006108439</v>
      </c>
      <c r="U68" s="22">
        <f>Q68/S68-1</f>
        <v>0.10682130321989924</v>
      </c>
      <c r="V68" s="32"/>
    </row>
    <row r="69" spans="2:22" ht="15" thickBot="1">
      <c r="B69" s="92" t="s">
        <v>59</v>
      </c>
      <c r="C69" s="93"/>
      <c r="D69" s="23">
        <v>7463</v>
      </c>
      <c r="E69" s="24">
        <v>1</v>
      </c>
      <c r="F69" s="23">
        <v>5949</v>
      </c>
      <c r="G69" s="24">
        <v>1</v>
      </c>
      <c r="H69" s="25">
        <v>0.25449655404269622</v>
      </c>
      <c r="I69" s="34"/>
      <c r="J69" s="23">
        <v>6195</v>
      </c>
      <c r="K69" s="25">
        <v>0.20468119451170308</v>
      </c>
      <c r="L69" s="23"/>
      <c r="O69" s="92" t="s">
        <v>59</v>
      </c>
      <c r="P69" s="93"/>
      <c r="Q69" s="23">
        <v>37819</v>
      </c>
      <c r="R69" s="24">
        <v>1</v>
      </c>
      <c r="S69" s="23">
        <v>33069</v>
      </c>
      <c r="T69" s="24">
        <v>1</v>
      </c>
      <c r="U69" s="25">
        <v>0.14363905772778129</v>
      </c>
      <c r="V69" s="34"/>
    </row>
    <row r="70" spans="2:22">
      <c r="B70" s="72" t="s">
        <v>64</v>
      </c>
      <c r="O70" s="72" t="s">
        <v>64</v>
      </c>
    </row>
    <row r="71" spans="2:22">
      <c r="B71" s="73" t="s">
        <v>65</v>
      </c>
      <c r="O71" s="73" t="s">
        <v>65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7" priority="7" operator="equal">
      <formula>0</formula>
    </cfRule>
  </conditionalFormatting>
  <conditionalFormatting sqref="D47:H66">
    <cfRule type="cellIs" dxfId="26" priority="19" operator="equal">
      <formula>0</formula>
    </cfRule>
  </conditionalFormatting>
  <conditionalFormatting sqref="H11:H32 U11:U32 H47:H68">
    <cfRule type="cellIs" dxfId="25" priority="14" operator="lessThan">
      <formula>0</formula>
    </cfRule>
  </conditionalFormatting>
  <conditionalFormatting sqref="I11:I30">
    <cfRule type="cellIs" dxfId="24" priority="6" operator="lessThan">
      <formula>0</formula>
    </cfRule>
  </conditionalFormatting>
  <conditionalFormatting sqref="I47:I66">
    <cfRule type="cellIs" dxfId="23" priority="20" operator="lessThan">
      <formula>0</formula>
    </cfRule>
    <cfRule type="cellIs" dxfId="22" priority="21" operator="equal">
      <formula>0</formula>
    </cfRule>
    <cfRule type="cellIs" dxfId="21" priority="22" operator="greaterThan">
      <formula>0</formula>
    </cfRule>
  </conditionalFormatting>
  <conditionalFormatting sqref="J11:K30">
    <cfRule type="cellIs" dxfId="20" priority="5" operator="equal">
      <formula>0</formula>
    </cfRule>
  </conditionalFormatting>
  <conditionalFormatting sqref="J47:K66">
    <cfRule type="cellIs" dxfId="19" priority="18" operator="equal">
      <formula>0</formula>
    </cfRule>
  </conditionalFormatting>
  <conditionalFormatting sqref="K68">
    <cfRule type="cellIs" dxfId="18" priority="13" operator="lessThan">
      <formula>0</formula>
    </cfRule>
  </conditionalFormatting>
  <conditionalFormatting sqref="K11:L30">
    <cfRule type="cellIs" dxfId="17" priority="4" operator="lessThan">
      <formula>0</formula>
    </cfRule>
  </conditionalFormatting>
  <conditionalFormatting sqref="K47:L66">
    <cfRule type="cellIs" dxfId="16" priority="15" operator="lessThan">
      <formula>0</formula>
    </cfRule>
  </conditionalFormatting>
  <conditionalFormatting sqref="L11:L30">
    <cfRule type="cellIs" dxfId="15" priority="3" operator="equal">
      <formula>0</formula>
    </cfRule>
  </conditionalFormatting>
  <conditionalFormatting sqref="L47:L66">
    <cfRule type="cellIs" dxfId="14" priority="16" operator="equal">
      <formula>0</formula>
    </cfRule>
    <cfRule type="cellIs" dxfId="13" priority="17" operator="greaterThan">
      <formula>0</formula>
    </cfRule>
  </conditionalFormatting>
  <conditionalFormatting sqref="Q11:U30">
    <cfRule type="cellIs" dxfId="12" priority="2" operator="equal">
      <formula>0</formula>
    </cfRule>
  </conditionalFormatting>
  <conditionalFormatting sqref="Q47:U66">
    <cfRule type="cellIs" dxfId="11" priority="9" operator="equal">
      <formula>0</formula>
    </cfRule>
  </conditionalFormatting>
  <conditionalFormatting sqref="U47:U68">
    <cfRule type="cellIs" dxfId="10" priority="8" operator="lessThan">
      <formula>0</formula>
    </cfRule>
  </conditionalFormatting>
  <conditionalFormatting sqref="V11:V30">
    <cfRule type="cellIs" dxfId="9" priority="1" operator="lessThan">
      <formula>0</formula>
    </cfRule>
  </conditionalFormatting>
  <conditionalFormatting sqref="V47:V66">
    <cfRule type="cellIs" dxfId="8" priority="10" operator="lessThan">
      <formula>0</formula>
    </cfRule>
    <cfRule type="cellIs" dxfId="7" priority="11" operator="equal">
      <formula>0</formula>
    </cfRule>
    <cfRule type="cellIs" dxfId="6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2026-07-06T09:38:26Z</dcterms:modified>
</cp:coreProperties>
</file>