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X:\PZPM 2026\CEP\Informacje Prasowe\2026.03\SC\"/>
    </mc:Choice>
  </mc:AlternateContent>
  <xr:revisionPtr revIDLastSave="0" documentId="13_ncr:1_{927B8307-6B1A-42A4-89E7-9C7B1C1D9D75}" xr6:coauthVersionLast="47" xr6:coauthVersionMax="47" xr10:uidLastSave="{00000000-0000-0000-0000-000000000000}"/>
  <bookViews>
    <workbookView xWindow="-96" yWindow="0" windowWidth="20832" windowHeight="16656" xr2:uid="{00000000-000D-0000-FFFF-FFFF00000000}"/>
  </bookViews>
  <sheets>
    <sheet name="Tabele zbiorcze" sheetId="7" r:id="rId1"/>
    <sheet name="Samochody ciężarowe" sheetId="1" r:id="rId2"/>
    <sheet name="Samochody ciężarowe-segmenty 1" sheetId="3" r:id="rId3"/>
    <sheet name="Samochody ciężarowe-segmenty 2" sheetId="9" r:id="rId4"/>
    <sheet name="Autobusy" sheetId="5" r:id="rId5"/>
    <sheet name="Samochody dostawcze " sheetId="61" r:id="rId6"/>
  </sheets>
  <externalReferences>
    <externalReference r:id="rId7"/>
    <externalReference r:id="rId8"/>
  </externalReferences>
  <definedNames>
    <definedName name="mancs">[1]INDEX!$A$61</definedName>
    <definedName name="mansc">[1]INDEX!$A$60</definedName>
    <definedName name="Mnth" localSheetId="5">[2]INDEX!$E$16</definedName>
    <definedName name="Mnth">[1]INDEX!$E$21</definedName>
    <definedName name="pickups">[1]INDEX!$A$59</definedName>
    <definedName name="Yr" localSheetId="5">[2]INDEX!$E$21</definedName>
    <definedName name="Yr">[1]INDEX!$E$26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8" i="61" l="1"/>
  <c r="F68" i="61"/>
  <c r="G68" i="61" s="1"/>
  <c r="D68" i="61"/>
  <c r="K68" i="61" s="1"/>
  <c r="S67" i="61"/>
  <c r="S68" i="61" s="1"/>
  <c r="T68" i="61" s="1"/>
  <c r="Q67" i="61"/>
  <c r="R67" i="61" s="1"/>
  <c r="J67" i="61"/>
  <c r="K67" i="61" s="1"/>
  <c r="H67" i="61"/>
  <c r="F67" i="61"/>
  <c r="G67" i="61" s="1"/>
  <c r="D67" i="61"/>
  <c r="E67" i="61" s="1"/>
  <c r="S32" i="61"/>
  <c r="T32" i="61" s="1"/>
  <c r="Q32" i="61"/>
  <c r="U32" i="61" s="1"/>
  <c r="J32" i="61"/>
  <c r="F32" i="61"/>
  <c r="G32" i="61" s="1"/>
  <c r="D32" i="61"/>
  <c r="E32" i="61" s="1"/>
  <c r="K32" i="61" s="1"/>
  <c r="S31" i="61"/>
  <c r="T31" i="61" s="1"/>
  <c r="R31" i="61"/>
  <c r="Q31" i="61"/>
  <c r="J31" i="61"/>
  <c r="F31" i="61"/>
  <c r="G31" i="61" s="1"/>
  <c r="D31" i="61"/>
  <c r="E31" i="61" s="1"/>
  <c r="K31" i="61" s="1"/>
  <c r="U31" i="61" l="1"/>
  <c r="T67" i="61"/>
  <c r="U67" i="61"/>
  <c r="H32" i="61"/>
  <c r="E68" i="61"/>
  <c r="H68" i="61"/>
  <c r="Q68" i="61"/>
  <c r="H31" i="61"/>
  <c r="R32" i="61"/>
  <c r="U68" i="61" l="1"/>
  <c r="R68" i="61"/>
  <c r="M15" i="5" l="1"/>
  <c r="M16" i="5" s="1"/>
  <c r="K15" i="5"/>
  <c r="K16" i="5" s="1"/>
  <c r="N75" i="9"/>
  <c r="M75" i="9"/>
  <c r="L75" i="9"/>
  <c r="K75" i="9"/>
  <c r="N27" i="9"/>
  <c r="M27" i="9"/>
  <c r="L27" i="9"/>
  <c r="K27" i="9"/>
  <c r="O27" i="9" s="1"/>
  <c r="M17" i="1"/>
  <c r="M18" i="1" s="1"/>
  <c r="N18" i="1" s="1"/>
  <c r="K17" i="1"/>
  <c r="K18" i="1" s="1"/>
  <c r="O75" i="9" l="1"/>
  <c r="L15" i="5"/>
  <c r="L16" i="5" s="1"/>
  <c r="N15" i="5"/>
  <c r="N16" i="5" s="1"/>
  <c r="O15" i="5"/>
  <c r="O16" i="5" s="1"/>
  <c r="O18" i="1"/>
  <c r="L18" i="1"/>
  <c r="L17" i="1"/>
  <c r="N17" i="1"/>
  <c r="O17" i="1"/>
  <c r="D27" i="9" l="1"/>
  <c r="E27" i="9"/>
  <c r="F27" i="9"/>
  <c r="H27" i="9" s="1"/>
  <c r="G27" i="9"/>
  <c r="I27" i="9"/>
  <c r="J27" i="9" s="1"/>
  <c r="G75" i="9" l="1"/>
  <c r="E75" i="9"/>
  <c r="I75" i="9"/>
  <c r="F75" i="9"/>
  <c r="D75" i="9"/>
  <c r="I15" i="5"/>
  <c r="I16" i="5" s="1"/>
  <c r="F15" i="5"/>
  <c r="G15" i="5" s="1"/>
  <c r="G16" i="5" s="1"/>
  <c r="D15" i="5"/>
  <c r="D16" i="5" s="1"/>
  <c r="I17" i="1"/>
  <c r="I18" i="1" s="1"/>
  <c r="F17" i="1"/>
  <c r="G17" i="1" s="1"/>
  <c r="D17" i="1"/>
  <c r="E17" i="1" s="1"/>
  <c r="F16" i="5" l="1"/>
  <c r="H75" i="9"/>
  <c r="F18" i="1"/>
  <c r="G18" i="1" s="1"/>
  <c r="H17" i="1"/>
  <c r="D18" i="1"/>
  <c r="J18" i="1" s="1"/>
  <c r="J15" i="5"/>
  <c r="J16" i="5" s="1"/>
  <c r="H15" i="5"/>
  <c r="H16" i="5" s="1"/>
  <c r="E15" i="5"/>
  <c r="E16" i="5" s="1"/>
  <c r="J75" i="9"/>
  <c r="E18" i="1"/>
  <c r="J17" i="1"/>
  <c r="H18" i="1" l="1"/>
</calcChain>
</file>

<file path=xl/sharedStrings.xml><?xml version="1.0" encoding="utf-8"?>
<sst xmlns="http://schemas.openxmlformats.org/spreadsheetml/2006/main" count="670" uniqueCount="130">
  <si>
    <t>Pozycja</t>
  </si>
  <si>
    <t>Marka</t>
  </si>
  <si>
    <t>Udział %</t>
  </si>
  <si>
    <t>DAF</t>
  </si>
  <si>
    <t>MAN</t>
  </si>
  <si>
    <t>3.5T&lt;DMC&lt;16T</t>
  </si>
  <si>
    <t>DMC&gt;=16T</t>
  </si>
  <si>
    <t>PZPM*</t>
  </si>
  <si>
    <t>% zmiana r/r</t>
  </si>
  <si>
    <t>SAMOCHODY CIĘŻAROWE - RAZEM</t>
  </si>
  <si>
    <t>AUTOBUSY - RAZEM</t>
  </si>
  <si>
    <t>VOLVO</t>
  </si>
  <si>
    <t>MERCEDES-BENZ</t>
  </si>
  <si>
    <t>SCANIA</t>
  </si>
  <si>
    <t>RENAULT</t>
  </si>
  <si>
    <t>IVECO</t>
  </si>
  <si>
    <t>FIAT</t>
  </si>
  <si>
    <t>CITROEN</t>
  </si>
  <si>
    <t>PEUGEOT</t>
  </si>
  <si>
    <t>FORD</t>
  </si>
  <si>
    <t>VOLKSWAGEN</t>
  </si>
  <si>
    <t>OPEL</t>
  </si>
  <si>
    <t>samochody ciężarowe o DMC&gt;3,5t*</t>
  </si>
  <si>
    <t>samochody specjalne o DMC&gt;3,5t</t>
  </si>
  <si>
    <t>ciągniki samochodowe*</t>
  </si>
  <si>
    <t>PIERWSZE REJESTRACJE NOWYCH POJAZDÓW UŻYTKOWYCH O DMC&gt;3,5T</t>
  </si>
  <si>
    <t>RAZEM POJAZDY UŻYTKOWE</t>
  </si>
  <si>
    <t>Pierwsze rejestracje NOWYCH samochodów ciężarowych o DMC&gt;3,5T, udział w rynku %</t>
  </si>
  <si>
    <t>First Registrations of NEW Commercial Vehicles, GVW&gt;3.5T, Market Share %</t>
  </si>
  <si>
    <t>Segment</t>
  </si>
  <si>
    <t>Zmiana % r/r</t>
  </si>
  <si>
    <t>No.</t>
  </si>
  <si>
    <t>Make</t>
  </si>
  <si>
    <t>Ogółem</t>
  </si>
  <si>
    <t>Change % y/y</t>
  </si>
  <si>
    <t>Total</t>
  </si>
  <si>
    <t>Mkt shr %</t>
  </si>
  <si>
    <t>Pozostałe / Others</t>
  </si>
  <si>
    <t>OGÓŁEM / TOTAL</t>
  </si>
  <si>
    <t>First Registrations of NEW Buses, GVW&gt;3.5T, Market Share %</t>
  </si>
  <si>
    <t>Pierwsze rejestracje NOWYCH autobusów o DMC&gt;3,5T, udział w rynku %</t>
  </si>
  <si>
    <t>DMC&lt;=6T</t>
  </si>
  <si>
    <t>DMC&gt;6T</t>
  </si>
  <si>
    <t>Pierwsze rejestracje NOWYCH ciągników samochodowych o DMC&gt;3,5T, udział w rynku %</t>
  </si>
  <si>
    <t>First Registrations of NEW Road Tractors, GVW&gt;3.5T, Market Share %</t>
  </si>
  <si>
    <t>MITSUBISHI FUSO</t>
  </si>
  <si>
    <t>TOYOTA</t>
  </si>
  <si>
    <t>*/ Nie uwzgledniono rejestracji własnych marek krajowych producentów</t>
  </si>
  <si>
    <t>SOLARIS</t>
  </si>
  <si>
    <t>RAZEM / Sub Total 1-5</t>
  </si>
  <si>
    <t>Pierwsze rejestracje NOWYCH podwozi samochodowych o DMC&gt;3,5T, udział w rynku %</t>
  </si>
  <si>
    <t>First Registrations of NEW commercial vehicles (without Road Tractors), GVW&gt;3.5T, Market Share %</t>
  </si>
  <si>
    <t>B.D / N.A</t>
  </si>
  <si>
    <t>Model</t>
  </si>
  <si>
    <t>Zmiana poz r/r</t>
  </si>
  <si>
    <t>Ch position y/y</t>
  </si>
  <si>
    <t>Renault Master</t>
  </si>
  <si>
    <t>Iveco Daily</t>
  </si>
  <si>
    <t>Ford Transit</t>
  </si>
  <si>
    <t>RAZEM / TOTAL</t>
  </si>
  <si>
    <t>RAZEM / Sub Total 1-7</t>
  </si>
  <si>
    <t>Mercedes-Benz Sprinter</t>
  </si>
  <si>
    <t>FORD TRUCKS</t>
  </si>
  <si>
    <t>Toyota Proace City</t>
  </si>
  <si>
    <t>* PZPM na podstawie CEP (Centralnej Ewidencji Pojazdów)</t>
  </si>
  <si>
    <t xml:space="preserve">   Source: PZPM on the basis of CEP (Central Register of Vehicles)</t>
  </si>
  <si>
    <t>* Źródło: analizy PZPM na podstawie CEP (Centralnej Ewidencji Pojazdów)</t>
  </si>
  <si>
    <t xml:space="preserve"> *  Source: PZPM on the basis of CEP (Central Register of Vehicles)</t>
  </si>
  <si>
    <t>CARTHAGO</t>
  </si>
  <si>
    <t>Fiat Ducato</t>
  </si>
  <si>
    <t>Ford Transit Custom</t>
  </si>
  <si>
    <t>Volkswagen Crafter</t>
  </si>
  <si>
    <t>SKODA</t>
  </si>
  <si>
    <t>** Dane zawierają zabudowy krajowych producentów na podwoziach podanych producentów</t>
  </si>
  <si>
    <t>**The data includes bodies built by domestic manufacturers on chassis from the specified manufacturers</t>
  </si>
  <si>
    <t>RAZEM 1-20</t>
  </si>
  <si>
    <t>Ford Ranger</t>
  </si>
  <si>
    <t>Toyota Proace Max</t>
  </si>
  <si>
    <t>MAXUS</t>
  </si>
  <si>
    <t>**/ PZPM na podstawIe danych CEP</t>
  </si>
  <si>
    <t>**/ PZPM na podstawie CEP (Centralnej Ewidencji Pojazdów)</t>
  </si>
  <si>
    <t>FOTON</t>
  </si>
  <si>
    <t>Sztuki / Units</t>
  </si>
  <si>
    <t>Luty</t>
  </si>
  <si>
    <t>February</t>
  </si>
  <si>
    <t>Zmiana poz
r/r</t>
  </si>
  <si>
    <t>Ch. Position
y/y</t>
  </si>
  <si>
    <t>ISUZU</t>
  </si>
  <si>
    <t>BENIMAR</t>
  </si>
  <si>
    <t>RAZEM 1-10</t>
  </si>
  <si>
    <t>Rejestracje nowych samochodów dostawczych OGÓŁEM, ranking marek - 2026 narastająco</t>
  </si>
  <si>
    <t>Registrations of new LCV, Top Brands - 2026 YTD</t>
  </si>
  <si>
    <t>JAC</t>
  </si>
  <si>
    <t>MASURIA</t>
  </si>
  <si>
    <t>NISSAN</t>
  </si>
  <si>
    <t>MCLOUIS</t>
  </si>
  <si>
    <t>RIMOR</t>
  </si>
  <si>
    <t>Rejestracje nowych samochodów dostawczych do 3,5T, ranking modeli - 2026 narastająco</t>
  </si>
  <si>
    <t>Registrations of new LCV up to 3.5T, Top Models - 2026 YTD</t>
  </si>
  <si>
    <t>Volkswagen Caddy</t>
  </si>
  <si>
    <t>Renault Trafic</t>
  </si>
  <si>
    <t>Toyota Proace</t>
  </si>
  <si>
    <t>Opel Combo</t>
  </si>
  <si>
    <t>Opel Movano</t>
  </si>
  <si>
    <t>Volkswagen Transporter</t>
  </si>
  <si>
    <t>Fiat Doblo</t>
  </si>
  <si>
    <t>Renault Kangoo</t>
  </si>
  <si>
    <t>MAN TGE</t>
  </si>
  <si>
    <t>Ford Transit Courier</t>
  </si>
  <si>
    <t>Citroen Berlingo</t>
  </si>
  <si>
    <t>2026
Mar</t>
  </si>
  <si>
    <t>2025
Mar</t>
  </si>
  <si>
    <t>2026
Sty-Mar</t>
  </si>
  <si>
    <t>Marzec</t>
  </si>
  <si>
    <t>March</t>
  </si>
  <si>
    <t>Mar/Lut
Zmiana %</t>
  </si>
  <si>
    <t>Mar/Feb Ch %</t>
  </si>
  <si>
    <t>Rok narastająco Styczeń - Marzec</t>
  </si>
  <si>
    <t>YTD January - March</t>
  </si>
  <si>
    <t>HYMER</t>
  </si>
  <si>
    <t>Rejestracje nowych samochodów dostawczych do 3,5T, ranking marek - Marzec 2026</t>
  </si>
  <si>
    <t>Registrations of new LCV up to 3.5T, Top Brands - March 2026</t>
  </si>
  <si>
    <t>Rok narastająco Styczeń -Marzec</t>
  </si>
  <si>
    <t>Mar/Lut
Zmiana poz</t>
  </si>
  <si>
    <t>Mar/Feb  Ch position</t>
  </si>
  <si>
    <t/>
  </si>
  <si>
    <t>ROLLER TEAM</t>
  </si>
  <si>
    <t>Rejestracje nowych samochodów dostawczych do 3,5T, ranking modeli - Marzec 2026</t>
  </si>
  <si>
    <t>Registrations of new LCV up to 3.5T, Top Models - March 2026</t>
  </si>
  <si>
    <t>2025
Sty-Mar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</si>
</sst>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.00\ _z_ł_-;\-* #,##0.00\ _z_ł_-;_-* &quot;-&quot;??\ _z_ł_-;_-@_-"/>
    <numFmt numFmtId="165" formatCode="0.0%"/>
    <numFmt numFmtId="166" formatCode="_-* #,##0\ _z_ł_-;\-* #,##0\ _z_ł_-;_-* &quot;-&quot;??\ _z_ł_-;_-@_-"/>
    <numFmt numFmtId="167" formatCode="_(* #,##0.00_);_(* \(#,##0.00\);_(* &quot;-&quot;??_);_(@_)"/>
  </numFmts>
  <fonts count="36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</font>
    <font>
      <sz val="8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zcionka tekstu podstawowego"/>
      <family val="2"/>
      <charset val="238"/>
    </font>
    <font>
      <sz val="11"/>
      <color theme="1"/>
      <name val="Arial Nova"/>
      <family val="2"/>
      <charset val="238"/>
    </font>
    <font>
      <i/>
      <sz val="11"/>
      <color rgb="FFFF0000"/>
      <name val="Arial Nova"/>
      <family val="2"/>
      <charset val="238"/>
    </font>
    <font>
      <sz val="10"/>
      <color theme="1"/>
      <name val="Arial Nova"/>
      <family val="2"/>
      <charset val="238"/>
    </font>
    <font>
      <b/>
      <sz val="10"/>
      <name val="Arial Nova"/>
      <family val="2"/>
      <charset val="238"/>
    </font>
    <font>
      <b/>
      <i/>
      <sz val="10"/>
      <color theme="1" tint="0.499984740745262"/>
      <name val="Arial Nova"/>
      <family val="2"/>
      <charset val="238"/>
    </font>
    <font>
      <b/>
      <sz val="10"/>
      <color theme="0"/>
      <name val="Arial Nova"/>
      <family val="2"/>
      <charset val="238"/>
    </font>
    <font>
      <b/>
      <i/>
      <sz val="10"/>
      <color theme="0" tint="-0.34998626667073579"/>
      <name val="Arial Nova"/>
      <family val="2"/>
      <charset val="238"/>
    </font>
    <font>
      <sz val="10"/>
      <color theme="0"/>
      <name val="Arial Nova"/>
      <family val="2"/>
      <charset val="238"/>
    </font>
    <font>
      <i/>
      <sz val="10"/>
      <color theme="0" tint="-0.34998626667073579"/>
      <name val="Arial Nova"/>
      <family val="2"/>
      <charset val="238"/>
    </font>
    <font>
      <sz val="10"/>
      <name val="Arial Nova"/>
      <family val="2"/>
      <charset val="238"/>
    </font>
    <font>
      <b/>
      <sz val="10"/>
      <color rgb="FF000000"/>
      <name val="Arial Nova"/>
      <family val="2"/>
      <charset val="238"/>
    </font>
    <font>
      <sz val="11"/>
      <color theme="1" tint="0.499984740745262"/>
      <name val="Arial Nova"/>
      <family val="2"/>
      <charset val="238"/>
    </font>
    <font>
      <i/>
      <sz val="11"/>
      <color theme="1" tint="0.499984740745262"/>
      <name val="Arial Nova"/>
      <family val="2"/>
      <charset val="238"/>
    </font>
    <font>
      <sz val="9"/>
      <color theme="1"/>
      <name val="Arial Nova"/>
      <family val="2"/>
      <charset val="238"/>
    </font>
    <font>
      <i/>
      <sz val="11"/>
      <color theme="1"/>
      <name val="Arial Nova"/>
      <family val="2"/>
      <charset val="238"/>
    </font>
    <font>
      <u/>
      <sz val="11"/>
      <color theme="10"/>
      <name val="Arial Nova"/>
      <family val="2"/>
      <charset val="238"/>
    </font>
    <font>
      <sz val="10"/>
      <name val="Arial Nova"/>
      <family val="2"/>
    </font>
    <font>
      <sz val="9"/>
      <color theme="0"/>
      <name val="Arial Nova"/>
      <family val="2"/>
      <charset val="238"/>
    </font>
    <font>
      <i/>
      <sz val="9"/>
      <color theme="0" tint="-0.34998626667073579"/>
      <name val="Arial Nova"/>
      <family val="2"/>
      <charset val="238"/>
    </font>
    <font>
      <b/>
      <sz val="10"/>
      <color theme="1"/>
      <name val="Arial Nova"/>
      <family val="2"/>
    </font>
    <font>
      <i/>
      <sz val="10"/>
      <color theme="1"/>
      <name val="Arial Nova"/>
      <family val="2"/>
    </font>
    <font>
      <i/>
      <sz val="10"/>
      <color theme="1" tint="0.499984740745262"/>
      <name val="Arial Nova"/>
      <family val="2"/>
    </font>
    <font>
      <sz val="9"/>
      <color theme="1" tint="0.499984740745262"/>
      <name val="Arial Nova"/>
      <family val="2"/>
      <charset val="238"/>
    </font>
    <font>
      <sz val="10"/>
      <name val="Aptos"/>
      <family val="2"/>
    </font>
    <font>
      <b/>
      <sz val="20"/>
      <color rgb="FFFF0000"/>
      <name val="Arial Nova"/>
      <family val="2"/>
      <charset val="238"/>
    </font>
    <font>
      <sz val="10"/>
      <color theme="1" tint="0.499984740745262"/>
      <name val="Arial Nov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15448A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rgb="FF94CBEE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F2F2F2"/>
      </left>
      <right/>
      <top style="medium">
        <color rgb="FFF2F2F2"/>
      </top>
      <bottom/>
      <diagonal/>
    </border>
    <border>
      <left style="medium">
        <color rgb="FFF2F2F2"/>
      </left>
      <right style="medium">
        <color rgb="FFF2F2F2"/>
      </right>
      <top style="medium">
        <color rgb="FFF2F2F2"/>
      </top>
      <bottom/>
      <diagonal/>
    </border>
    <border>
      <left/>
      <right/>
      <top style="medium">
        <color rgb="FFF2F2F2"/>
      </top>
      <bottom/>
      <diagonal/>
    </border>
    <border>
      <left/>
      <right style="thin">
        <color rgb="FFF2F2F2"/>
      </right>
      <top style="medium">
        <color rgb="FFF2F2F2"/>
      </top>
      <bottom/>
      <diagonal/>
    </border>
    <border>
      <left style="thin">
        <color rgb="FFF2F2F2"/>
      </left>
      <right/>
      <top style="medium">
        <color rgb="FFF2F2F2"/>
      </top>
      <bottom/>
      <diagonal/>
    </border>
    <border>
      <left/>
      <right style="medium">
        <color rgb="FFF2F2F2"/>
      </right>
      <top style="medium">
        <color rgb="FFF2F2F2"/>
      </top>
      <bottom/>
      <diagonal/>
    </border>
    <border>
      <left style="medium">
        <color rgb="FFF2F2F2"/>
      </left>
      <right/>
      <top/>
      <bottom/>
      <diagonal/>
    </border>
    <border>
      <left style="medium">
        <color rgb="FFF2F2F2"/>
      </left>
      <right style="medium">
        <color rgb="FFF2F2F2"/>
      </right>
      <top/>
      <bottom/>
      <diagonal/>
    </border>
    <border>
      <left style="medium">
        <color rgb="FFF2F2F2"/>
      </left>
      <right/>
      <top/>
      <bottom style="medium">
        <color rgb="FFF2F2F2"/>
      </bottom>
      <diagonal/>
    </border>
    <border>
      <left style="medium">
        <color rgb="FFF2F2F2"/>
      </left>
      <right style="medium">
        <color rgb="FFF2F2F2"/>
      </right>
      <top/>
      <bottom style="medium">
        <color rgb="FFF2F2F2"/>
      </bottom>
      <diagonal/>
    </border>
    <border>
      <left/>
      <right style="medium">
        <color rgb="FFF2F2F2"/>
      </right>
      <top/>
      <bottom style="medium">
        <color rgb="FFF2F2F2"/>
      </bottom>
      <diagonal/>
    </border>
    <border>
      <left style="medium">
        <color rgb="FFF2F2F2"/>
      </left>
      <right style="medium">
        <color rgb="FFF2F2F2"/>
      </right>
      <top style="medium">
        <color rgb="FFF2F2F2"/>
      </top>
      <bottom style="medium">
        <color rgb="FFF2F2F2"/>
      </bottom>
      <diagonal/>
    </border>
    <border>
      <left/>
      <right style="medium">
        <color rgb="FFF2F2F2"/>
      </right>
      <top style="medium">
        <color rgb="FFF2F2F2"/>
      </top>
      <bottom style="medium">
        <color rgb="FFF2F2F2"/>
      </bottom>
      <diagonal/>
    </border>
    <border>
      <left/>
      <right/>
      <top style="medium">
        <color rgb="FFF2F2F2"/>
      </top>
      <bottom style="medium">
        <color rgb="FFF2F2F2"/>
      </bottom>
      <diagonal/>
    </border>
    <border>
      <left style="thin">
        <color rgb="FFF2F2F2"/>
      </left>
      <right/>
      <top style="medium">
        <color rgb="FFF2F2F2"/>
      </top>
      <bottom style="medium">
        <color rgb="FFF2F2F2"/>
      </bottom>
      <diagonal/>
    </border>
    <border>
      <left/>
      <right/>
      <top/>
      <bottom style="medium">
        <color rgb="FFF2F2F2"/>
      </bottom>
      <diagonal/>
    </border>
    <border>
      <left/>
      <right style="thin">
        <color rgb="FFF2F2F2"/>
      </right>
      <top/>
      <bottom style="medium">
        <color rgb="FFF2F2F2"/>
      </bottom>
      <diagonal/>
    </border>
    <border>
      <left style="thin">
        <color rgb="FFF2F2F2"/>
      </left>
      <right/>
      <top/>
      <bottom style="medium">
        <color rgb="FFF2F2F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35">
    <xf numFmtId="0" fontId="0" fillId="0" borderId="0"/>
    <xf numFmtId="164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2" fillId="0" borderId="0"/>
    <xf numFmtId="0" fontId="7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9" fillId="0" borderId="0"/>
    <xf numFmtId="0" fontId="7" fillId="0" borderId="0"/>
    <xf numFmtId="167" fontId="7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5" fillId="0" borderId="0"/>
    <xf numFmtId="9" fontId="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8" fillId="0" borderId="0" applyNumberFormat="0" applyFill="0" applyBorder="0" applyAlignment="0" applyProtection="0"/>
    <xf numFmtId="9" fontId="5" fillId="0" borderId="0" applyFont="0" applyFill="0" applyBorder="0" applyAlignment="0" applyProtection="0"/>
  </cellStyleXfs>
  <cellXfs count="138">
    <xf numFmtId="0" fontId="0" fillId="0" borderId="0" xfId="0"/>
    <xf numFmtId="0" fontId="10" fillId="0" borderId="0" xfId="6" applyFont="1"/>
    <xf numFmtId="0" fontId="11" fillId="0" borderId="0" xfId="6" applyFont="1"/>
    <xf numFmtId="14" fontId="12" fillId="0" borderId="0" xfId="6" applyNumberFormat="1" applyFont="1"/>
    <xf numFmtId="0" fontId="17" fillId="3" borderId="6" xfId="4" applyFont="1" applyFill="1" applyBorder="1" applyAlignment="1">
      <alignment horizontal="center" vertical="center" wrapText="1"/>
    </xf>
    <xf numFmtId="0" fontId="17" fillId="3" borderId="11" xfId="4" applyFont="1" applyFill="1" applyBorder="1" applyAlignment="1">
      <alignment horizontal="center" wrapText="1"/>
    </xf>
    <xf numFmtId="0" fontId="17" fillId="3" borderId="13" xfId="4" applyFont="1" applyFill="1" applyBorder="1" applyAlignment="1">
      <alignment horizontal="center" vertical="center" wrapText="1"/>
    </xf>
    <xf numFmtId="0" fontId="18" fillId="3" borderId="14" xfId="4" applyFont="1" applyFill="1" applyBorder="1" applyAlignment="1">
      <alignment horizontal="center" vertical="center" wrapText="1"/>
    </xf>
    <xf numFmtId="0" fontId="18" fillId="3" borderId="16" xfId="4" applyFont="1" applyFill="1" applyBorder="1" applyAlignment="1">
      <alignment horizontal="center" vertical="top" wrapText="1"/>
    </xf>
    <xf numFmtId="0" fontId="18" fillId="3" borderId="15" xfId="4" applyFont="1" applyFill="1" applyBorder="1" applyAlignment="1">
      <alignment horizontal="center" vertical="center" wrapText="1"/>
    </xf>
    <xf numFmtId="0" fontId="13" fillId="0" borderId="17" xfId="4" applyFont="1" applyBorder="1" applyAlignment="1">
      <alignment horizontal="center" vertical="center"/>
    </xf>
    <xf numFmtId="0" fontId="19" fillId="0" borderId="18" xfId="4" applyFont="1" applyBorder="1" applyAlignment="1">
      <alignment vertical="center"/>
    </xf>
    <xf numFmtId="3" fontId="19" fillId="0" borderId="19" xfId="4" applyNumberFormat="1" applyFont="1" applyBorder="1" applyAlignment="1">
      <alignment vertical="center"/>
    </xf>
    <xf numFmtId="10" fontId="19" fillId="0" borderId="18" xfId="7" applyNumberFormat="1" applyFont="1" applyBorder="1" applyAlignment="1">
      <alignment vertical="center"/>
    </xf>
    <xf numFmtId="165" fontId="19" fillId="0" borderId="18" xfId="7" applyNumberFormat="1" applyFont="1" applyBorder="1" applyAlignment="1">
      <alignment vertical="center"/>
    </xf>
    <xf numFmtId="0" fontId="19" fillId="4" borderId="18" xfId="4" applyFont="1" applyFill="1" applyBorder="1" applyAlignment="1">
      <alignment vertical="center"/>
    </xf>
    <xf numFmtId="3" fontId="19" fillId="4" borderId="19" xfId="4" applyNumberFormat="1" applyFont="1" applyFill="1" applyBorder="1" applyAlignment="1">
      <alignment vertical="center"/>
    </xf>
    <xf numFmtId="10" fontId="19" fillId="4" borderId="18" xfId="7" applyNumberFormat="1" applyFont="1" applyFill="1" applyBorder="1" applyAlignment="1">
      <alignment vertical="center"/>
    </xf>
    <xf numFmtId="165" fontId="19" fillId="4" borderId="18" xfId="7" applyNumberFormat="1" applyFont="1" applyFill="1" applyBorder="1" applyAlignment="1">
      <alignment vertical="center"/>
    </xf>
    <xf numFmtId="0" fontId="13" fillId="5" borderId="20" xfId="4" applyFont="1" applyFill="1" applyBorder="1" applyAlignment="1">
      <alignment horizontal="center" vertical="center"/>
    </xf>
    <xf numFmtId="3" fontId="19" fillId="5" borderId="19" xfId="4" applyNumberFormat="1" applyFont="1" applyFill="1" applyBorder="1" applyAlignment="1">
      <alignment vertical="center"/>
    </xf>
    <xf numFmtId="10" fontId="19" fillId="5" borderId="18" xfId="7" applyNumberFormat="1" applyFont="1" applyFill="1" applyBorder="1" applyAlignment="1">
      <alignment vertical="center"/>
    </xf>
    <xf numFmtId="165" fontId="19" fillId="5" borderId="18" xfId="7" applyNumberFormat="1" applyFont="1" applyFill="1" applyBorder="1" applyAlignment="1">
      <alignment vertical="center"/>
    </xf>
    <xf numFmtId="3" fontId="15" fillId="3" borderId="19" xfId="4" applyNumberFormat="1" applyFont="1" applyFill="1" applyBorder="1" applyAlignment="1">
      <alignment vertical="center"/>
    </xf>
    <xf numFmtId="9" fontId="15" fillId="3" borderId="18" xfId="7" applyFont="1" applyFill="1" applyBorder="1" applyAlignment="1">
      <alignment vertical="center"/>
    </xf>
    <xf numFmtId="165" fontId="15" fillId="3" borderId="18" xfId="4" applyNumberFormat="1" applyFont="1" applyFill="1" applyBorder="1" applyAlignment="1">
      <alignment vertical="center"/>
    </xf>
    <xf numFmtId="0" fontId="12" fillId="0" borderId="0" xfId="6" applyFont="1"/>
    <xf numFmtId="0" fontId="21" fillId="0" borderId="0" xfId="6" applyFont="1"/>
    <xf numFmtId="0" fontId="19" fillId="0" borderId="0" xfId="4" applyFont="1"/>
    <xf numFmtId="1" fontId="19" fillId="0" borderId="17" xfId="7" applyNumberFormat="1" applyFont="1" applyBorder="1" applyAlignment="1">
      <alignment horizontal="center"/>
    </xf>
    <xf numFmtId="1" fontId="19" fillId="4" borderId="17" xfId="7" applyNumberFormat="1" applyFont="1" applyFill="1" applyBorder="1" applyAlignment="1">
      <alignment horizontal="center"/>
    </xf>
    <xf numFmtId="3" fontId="19" fillId="5" borderId="17" xfId="4" applyNumberFormat="1" applyFont="1" applyFill="1" applyBorder="1" applyAlignment="1">
      <alignment vertical="center"/>
    </xf>
    <xf numFmtId="0" fontId="19" fillId="5" borderId="17" xfId="4" applyFont="1" applyFill="1" applyBorder="1" applyAlignment="1">
      <alignment vertical="center"/>
    </xf>
    <xf numFmtId="0" fontId="19" fillId="5" borderId="19" xfId="4" applyFont="1" applyFill="1" applyBorder="1" applyAlignment="1">
      <alignment vertical="center"/>
    </xf>
    <xf numFmtId="3" fontId="15" fillId="3" borderId="17" xfId="4" applyNumberFormat="1" applyFont="1" applyFill="1" applyBorder="1" applyAlignment="1">
      <alignment vertical="center"/>
    </xf>
    <xf numFmtId="0" fontId="10" fillId="0" borderId="0" xfId="0" applyFont="1"/>
    <xf numFmtId="0" fontId="24" fillId="0" borderId="0" xfId="0" applyFont="1"/>
    <xf numFmtId="14" fontId="10" fillId="0" borderId="0" xfId="6" applyNumberFormat="1" applyFont="1"/>
    <xf numFmtId="0" fontId="15" fillId="3" borderId="3" xfId="0" applyFont="1" applyFill="1" applyBorder="1" applyAlignment="1">
      <alignment wrapText="1"/>
    </xf>
    <xf numFmtId="166" fontId="15" fillId="3" borderId="2" xfId="32" applyNumberFormat="1" applyFont="1" applyFill="1" applyBorder="1" applyAlignment="1">
      <alignment horizontal="center" vertical="center" wrapText="1"/>
    </xf>
    <xf numFmtId="0" fontId="15" fillId="3" borderId="5" xfId="0" applyFont="1" applyFill="1" applyBorder="1" applyAlignment="1">
      <alignment horizontal="center" vertical="center" wrapText="1"/>
    </xf>
    <xf numFmtId="166" fontId="12" fillId="0" borderId="2" xfId="32" applyNumberFormat="1" applyFont="1" applyBorder="1" applyAlignment="1">
      <alignment horizontal="center"/>
    </xf>
    <xf numFmtId="165" fontId="12" fillId="0" borderId="2" xfId="31" applyNumberFormat="1" applyFont="1" applyBorder="1" applyAlignment="1">
      <alignment horizontal="center"/>
    </xf>
    <xf numFmtId="0" fontId="12" fillId="0" borderId="3" xfId="0" applyFont="1" applyBorder="1" applyAlignment="1">
      <alignment horizontal="left" wrapText="1" indent="1"/>
    </xf>
    <xf numFmtId="166" fontId="12" fillId="0" borderId="4" xfId="32" applyNumberFormat="1" applyFont="1" applyBorder="1" applyAlignment="1">
      <alignment horizontal="center"/>
    </xf>
    <xf numFmtId="165" fontId="12" fillId="0" borderId="4" xfId="34" applyNumberFormat="1" applyFont="1" applyBorder="1" applyAlignment="1">
      <alignment horizontal="center"/>
    </xf>
    <xf numFmtId="0" fontId="15" fillId="3" borderId="2" xfId="0" applyFont="1" applyFill="1" applyBorder="1" applyAlignment="1">
      <alignment vertical="center" wrapText="1"/>
    </xf>
    <xf numFmtId="166" fontId="15" fillId="3" borderId="2" xfId="32" applyNumberFormat="1" applyFont="1" applyFill="1" applyBorder="1" applyAlignment="1">
      <alignment horizontal="center" vertical="center"/>
    </xf>
    <xf numFmtId="165" fontId="15" fillId="3" borderId="2" xfId="31" applyNumberFormat="1" applyFont="1" applyFill="1" applyBorder="1" applyAlignment="1">
      <alignment horizontal="center" vertical="center"/>
    </xf>
    <xf numFmtId="0" fontId="25" fillId="0" borderId="0" xfId="3" applyFont="1"/>
    <xf numFmtId="0" fontId="20" fillId="4" borderId="17" xfId="0" applyFont="1" applyFill="1" applyBorder="1" applyAlignment="1">
      <alignment horizontal="center" vertical="center" wrapText="1"/>
    </xf>
    <xf numFmtId="0" fontId="13" fillId="0" borderId="7" xfId="4" applyFont="1" applyBorder="1" applyAlignment="1">
      <alignment horizontal="center" vertical="center"/>
    </xf>
    <xf numFmtId="0" fontId="13" fillId="0" borderId="13" xfId="4" applyFont="1" applyBorder="1" applyAlignment="1">
      <alignment horizontal="center" vertical="center"/>
    </xf>
    <xf numFmtId="0" fontId="19" fillId="4" borderId="11" xfId="4" applyFont="1" applyFill="1" applyBorder="1" applyAlignment="1">
      <alignment vertical="center"/>
    </xf>
    <xf numFmtId="0" fontId="19" fillId="0" borderId="0" xfId="4" applyFont="1" applyAlignment="1">
      <alignment vertical="center"/>
    </xf>
    <xf numFmtId="0" fontId="19" fillId="4" borderId="16" xfId="4" applyFont="1" applyFill="1" applyBorder="1" applyAlignment="1">
      <alignment vertical="center"/>
    </xf>
    <xf numFmtId="0" fontId="13" fillId="0" borderId="15" xfId="4" applyFont="1" applyBorder="1" applyAlignment="1">
      <alignment horizontal="center" vertical="center"/>
    </xf>
    <xf numFmtId="0" fontId="13" fillId="0" borderId="8" xfId="4" applyFont="1" applyBorder="1" applyAlignment="1">
      <alignment horizontal="center" vertical="center"/>
    </xf>
    <xf numFmtId="0" fontId="12" fillId="0" borderId="0" xfId="0" applyFont="1" applyAlignment="1">
      <alignment horizontal="left"/>
    </xf>
    <xf numFmtId="0" fontId="10" fillId="2" borderId="0" xfId="0" applyFont="1" applyFill="1"/>
    <xf numFmtId="0" fontId="22" fillId="0" borderId="0" xfId="0" applyFont="1"/>
    <xf numFmtId="0" fontId="23" fillId="0" borderId="1" xfId="0" applyFont="1" applyBorder="1" applyAlignment="1">
      <alignment wrapText="1"/>
    </xf>
    <xf numFmtId="0" fontId="26" fillId="5" borderId="20" xfId="4" applyFont="1" applyFill="1" applyBorder="1" applyAlignment="1">
      <alignment horizontal="center" vertical="center"/>
    </xf>
    <xf numFmtId="0" fontId="19" fillId="0" borderId="19" xfId="4" applyFont="1" applyBorder="1" applyAlignment="1">
      <alignment vertical="center"/>
    </xf>
    <xf numFmtId="0" fontId="30" fillId="0" borderId="0" xfId="0" applyFont="1"/>
    <xf numFmtId="0" fontId="30" fillId="0" borderId="0" xfId="0" applyFont="1" applyAlignment="1">
      <alignment horizontal="left" vertical="top"/>
    </xf>
    <xf numFmtId="0" fontId="30" fillId="0" borderId="0" xfId="11" applyFont="1" applyAlignment="1">
      <alignment horizontal="left"/>
    </xf>
    <xf numFmtId="0" fontId="30" fillId="0" borderId="0" xfId="6" applyFont="1"/>
    <xf numFmtId="0" fontId="31" fillId="0" borderId="0" xfId="6" applyFont="1"/>
    <xf numFmtId="0" fontId="31" fillId="0" borderId="0" xfId="0" applyFont="1"/>
    <xf numFmtId="0" fontId="7" fillId="0" borderId="0" xfId="6"/>
    <xf numFmtId="0" fontId="20" fillId="4" borderId="17" xfId="6" applyFont="1" applyFill="1" applyBorder="1" applyAlignment="1">
      <alignment horizontal="center" vertical="center" wrapText="1"/>
    </xf>
    <xf numFmtId="0" fontId="23" fillId="0" borderId="0" xfId="6" applyFont="1"/>
    <xf numFmtId="0" fontId="32" fillId="0" borderId="0" xfId="6" applyFont="1"/>
    <xf numFmtId="0" fontId="22" fillId="0" borderId="0" xfId="6" applyFont="1"/>
    <xf numFmtId="3" fontId="10" fillId="0" borderId="0" xfId="0" applyNumberFormat="1" applyFont="1"/>
    <xf numFmtId="3" fontId="19" fillId="0" borderId="0" xfId="4" applyNumberFormat="1" applyFont="1"/>
    <xf numFmtId="0" fontId="33" fillId="0" borderId="24" xfId="4" applyFont="1" applyBorder="1" applyAlignment="1">
      <alignment vertical="center"/>
    </xf>
    <xf numFmtId="0" fontId="33" fillId="0" borderId="25" xfId="4" applyFont="1" applyBorder="1" applyAlignment="1">
      <alignment vertical="center"/>
    </xf>
    <xf numFmtId="10" fontId="33" fillId="0" borderId="26" xfId="7" applyNumberFormat="1" applyFont="1" applyBorder="1" applyAlignment="1">
      <alignment vertical="center"/>
    </xf>
    <xf numFmtId="0" fontId="33" fillId="0" borderId="27" xfId="4" applyFont="1" applyBorder="1" applyAlignment="1">
      <alignment vertical="center"/>
    </xf>
    <xf numFmtId="10" fontId="33" fillId="0" borderId="27" xfId="7" applyNumberFormat="1" applyFont="1" applyBorder="1" applyAlignment="1">
      <alignment vertical="center"/>
    </xf>
    <xf numFmtId="165" fontId="33" fillId="0" borderId="24" xfId="7" applyNumberFormat="1" applyFont="1" applyBorder="1" applyAlignment="1">
      <alignment vertical="center"/>
    </xf>
    <xf numFmtId="165" fontId="33" fillId="0" borderId="27" xfId="7" applyNumberFormat="1" applyFont="1" applyBorder="1" applyAlignment="1">
      <alignment vertical="center"/>
    </xf>
    <xf numFmtId="0" fontId="33" fillId="0" borderId="4" xfId="4" applyFont="1" applyBorder="1" applyAlignment="1">
      <alignment vertical="center"/>
    </xf>
    <xf numFmtId="0" fontId="33" fillId="0" borderId="3" xfId="4" applyFont="1" applyBorder="1" applyAlignment="1">
      <alignment vertical="center"/>
    </xf>
    <xf numFmtId="10" fontId="33" fillId="0" borderId="28" xfId="7" applyNumberFormat="1" applyFont="1" applyBorder="1" applyAlignment="1">
      <alignment vertical="center"/>
    </xf>
    <xf numFmtId="0" fontId="33" fillId="0" borderId="0" xfId="4" applyFont="1" applyAlignment="1">
      <alignment vertical="center"/>
    </xf>
    <xf numFmtId="10" fontId="33" fillId="0" borderId="0" xfId="7" applyNumberFormat="1" applyFont="1" applyAlignment="1">
      <alignment vertical="center"/>
    </xf>
    <xf numFmtId="165" fontId="33" fillId="0" borderId="4" xfId="7" applyNumberFormat="1" applyFont="1" applyBorder="1" applyAlignment="1">
      <alignment vertical="center"/>
    </xf>
    <xf numFmtId="165" fontId="33" fillId="0" borderId="0" xfId="7" applyNumberFormat="1" applyFont="1" applyAlignment="1">
      <alignment vertical="center"/>
    </xf>
    <xf numFmtId="14" fontId="23" fillId="0" borderId="0" xfId="6" applyNumberFormat="1" applyFont="1"/>
    <xf numFmtId="0" fontId="34" fillId="0" borderId="0" xfId="33" applyFont="1" applyAlignment="1">
      <alignment horizontal="center" vertical="top"/>
    </xf>
    <xf numFmtId="0" fontId="35" fillId="0" borderId="0" xfId="4" applyFont="1" applyAlignment="1">
      <alignment horizontal="right" vertical="center"/>
    </xf>
    <xf numFmtId="0" fontId="29" fillId="0" borderId="0" xfId="0" applyFont="1" applyAlignment="1">
      <alignment horizontal="center" vertical="center"/>
    </xf>
    <xf numFmtId="0" fontId="13" fillId="0" borderId="0" xfId="4" applyFont="1" applyAlignment="1">
      <alignment horizontal="center" vertical="center"/>
    </xf>
    <xf numFmtId="0" fontId="14" fillId="0" borderId="0" xfId="4" applyFont="1" applyAlignment="1">
      <alignment horizontal="center" vertical="center"/>
    </xf>
    <xf numFmtId="0" fontId="16" fillId="3" borderId="14" xfId="4" applyFont="1" applyFill="1" applyBorder="1" applyAlignment="1">
      <alignment horizontal="center" vertical="center"/>
    </xf>
    <xf numFmtId="0" fontId="16" fillId="3" borderId="21" xfId="4" applyFont="1" applyFill="1" applyBorder="1" applyAlignment="1">
      <alignment horizontal="center" vertical="center"/>
    </xf>
    <xf numFmtId="0" fontId="16" fillId="3" borderId="22" xfId="4" applyFont="1" applyFill="1" applyBorder="1" applyAlignment="1">
      <alignment horizontal="center" vertical="center"/>
    </xf>
    <xf numFmtId="0" fontId="16" fillId="3" borderId="23" xfId="4" applyFont="1" applyFill="1" applyBorder="1" applyAlignment="1">
      <alignment horizontal="center" vertical="center"/>
    </xf>
    <xf numFmtId="0" fontId="15" fillId="3" borderId="20" xfId="4" applyFont="1" applyFill="1" applyBorder="1" applyAlignment="1">
      <alignment horizontal="center" vertical="top"/>
    </xf>
    <xf numFmtId="0" fontId="15" fillId="3" borderId="18" xfId="4" applyFont="1" applyFill="1" applyBorder="1" applyAlignment="1">
      <alignment horizontal="center" vertical="top"/>
    </xf>
    <xf numFmtId="0" fontId="13" fillId="5" borderId="20" xfId="4" applyFont="1" applyFill="1" applyBorder="1" applyAlignment="1">
      <alignment horizontal="center" vertical="center"/>
    </xf>
    <xf numFmtId="0" fontId="13" fillId="5" borderId="18" xfId="4" applyFont="1" applyFill="1" applyBorder="1" applyAlignment="1">
      <alignment horizontal="center" vertical="center"/>
    </xf>
    <xf numFmtId="0" fontId="16" fillId="3" borderId="12" xfId="4" applyFont="1" applyFill="1" applyBorder="1" applyAlignment="1">
      <alignment horizontal="center" vertical="top"/>
    </xf>
    <xf numFmtId="0" fontId="16" fillId="3" borderId="14" xfId="4" applyFont="1" applyFill="1" applyBorder="1" applyAlignment="1">
      <alignment horizontal="center" vertical="top"/>
    </xf>
    <xf numFmtId="0" fontId="16" fillId="3" borderId="13" xfId="4" applyFont="1" applyFill="1" applyBorder="1" applyAlignment="1">
      <alignment horizontal="center" vertical="top"/>
    </xf>
    <xf numFmtId="0" fontId="16" fillId="3" borderId="15" xfId="4" applyFont="1" applyFill="1" applyBorder="1" applyAlignment="1">
      <alignment horizontal="center" vertical="top"/>
    </xf>
    <xf numFmtId="0" fontId="18" fillId="3" borderId="13" xfId="4" applyFont="1" applyFill="1" applyBorder="1" applyAlignment="1">
      <alignment horizontal="center" vertical="top" wrapText="1"/>
    </xf>
    <xf numFmtId="0" fontId="18" fillId="3" borderId="15" xfId="4" applyFont="1" applyFill="1" applyBorder="1" applyAlignment="1">
      <alignment horizontal="center" vertical="top" wrapText="1"/>
    </xf>
    <xf numFmtId="0" fontId="18" fillId="3" borderId="13" xfId="4" applyFont="1" applyFill="1" applyBorder="1" applyAlignment="1">
      <alignment horizontal="center" vertical="center" wrapText="1"/>
    </xf>
    <xf numFmtId="0" fontId="18" fillId="3" borderId="15" xfId="4" applyFont="1" applyFill="1" applyBorder="1" applyAlignment="1">
      <alignment horizontal="center" vertical="center" wrapText="1"/>
    </xf>
    <xf numFmtId="0" fontId="17" fillId="3" borderId="6" xfId="4" applyFont="1" applyFill="1" applyBorder="1" applyAlignment="1">
      <alignment horizontal="center" vertical="center" wrapText="1"/>
    </xf>
    <xf numFmtId="0" fontId="17" fillId="3" borderId="11" xfId="4" applyFont="1" applyFill="1" applyBorder="1" applyAlignment="1">
      <alignment horizontal="center" vertical="center" wrapText="1"/>
    </xf>
    <xf numFmtId="0" fontId="17" fillId="3" borderId="14" xfId="4" applyFont="1" applyFill="1" applyBorder="1" applyAlignment="1">
      <alignment horizontal="center" vertical="center" wrapText="1"/>
    </xf>
    <xf numFmtId="0" fontId="17" fillId="3" borderId="16" xfId="4" applyFont="1" applyFill="1" applyBorder="1" applyAlignment="1">
      <alignment horizontal="center" vertical="center" wrapText="1"/>
    </xf>
    <xf numFmtId="0" fontId="15" fillId="3" borderId="6" xfId="4" applyFont="1" applyFill="1" applyBorder="1" applyAlignment="1">
      <alignment horizontal="center" wrapText="1"/>
    </xf>
    <xf numFmtId="0" fontId="15" fillId="3" borderId="12" xfId="4" applyFont="1" applyFill="1" applyBorder="1" applyAlignment="1">
      <alignment horizontal="center" wrapText="1"/>
    </xf>
    <xf numFmtId="0" fontId="15" fillId="3" borderId="7" xfId="4" applyFont="1" applyFill="1" applyBorder="1" applyAlignment="1">
      <alignment horizontal="center" wrapText="1"/>
    </xf>
    <xf numFmtId="0" fontId="15" fillId="3" borderId="13" xfId="4" applyFont="1" applyFill="1" applyBorder="1" applyAlignment="1">
      <alignment horizontal="center" wrapText="1"/>
    </xf>
    <xf numFmtId="0" fontId="15" fillId="3" borderId="6" xfId="4" applyFont="1" applyFill="1" applyBorder="1" applyAlignment="1">
      <alignment horizontal="center" vertical="center"/>
    </xf>
    <xf numFmtId="0" fontId="15" fillId="3" borderId="8" xfId="4" applyFont="1" applyFill="1" applyBorder="1" applyAlignment="1">
      <alignment horizontal="center" vertical="center"/>
    </xf>
    <xf numFmtId="0" fontId="15" fillId="3" borderId="9" xfId="4" applyFont="1" applyFill="1" applyBorder="1" applyAlignment="1">
      <alignment horizontal="center" vertical="center"/>
    </xf>
    <xf numFmtId="0" fontId="17" fillId="3" borderId="7" xfId="4" applyFont="1" applyFill="1" applyBorder="1" applyAlignment="1">
      <alignment horizontal="center" wrapText="1"/>
    </xf>
    <xf numFmtId="0" fontId="17" fillId="3" borderId="13" xfId="4" applyFont="1" applyFill="1" applyBorder="1" applyAlignment="1">
      <alignment horizontal="center" wrapText="1"/>
    </xf>
    <xf numFmtId="0" fontId="17" fillId="3" borderId="7" xfId="4" applyFont="1" applyFill="1" applyBorder="1" applyAlignment="1">
      <alignment horizontal="center" vertical="center" wrapText="1"/>
    </xf>
    <xf numFmtId="0" fontId="17" fillId="3" borderId="13" xfId="4" applyFont="1" applyFill="1" applyBorder="1" applyAlignment="1">
      <alignment horizontal="center" vertical="center" wrapText="1"/>
    </xf>
    <xf numFmtId="0" fontId="15" fillId="3" borderId="10" xfId="4" applyFont="1" applyFill="1" applyBorder="1" applyAlignment="1">
      <alignment horizontal="center" vertical="center"/>
    </xf>
    <xf numFmtId="0" fontId="15" fillId="3" borderId="11" xfId="4" applyFont="1" applyFill="1" applyBorder="1" applyAlignment="1">
      <alignment horizontal="center" vertical="center"/>
    </xf>
    <xf numFmtId="0" fontId="16" fillId="3" borderId="16" xfId="4" applyFont="1" applyFill="1" applyBorder="1" applyAlignment="1">
      <alignment horizontal="center" vertical="center"/>
    </xf>
    <xf numFmtId="0" fontId="14" fillId="0" borderId="21" xfId="4" applyFont="1" applyBorder="1" applyAlignment="1">
      <alignment horizontal="center" vertical="center"/>
    </xf>
    <xf numFmtId="0" fontId="15" fillId="3" borderId="20" xfId="4" applyFont="1" applyFill="1" applyBorder="1" applyAlignment="1">
      <alignment horizontal="right" vertical="top"/>
    </xf>
    <xf numFmtId="0" fontId="15" fillId="3" borderId="18" xfId="4" applyFont="1" applyFill="1" applyBorder="1" applyAlignment="1">
      <alignment horizontal="right" vertical="top"/>
    </xf>
    <xf numFmtId="0" fontId="28" fillId="3" borderId="13" xfId="4" applyFont="1" applyFill="1" applyBorder="1" applyAlignment="1">
      <alignment horizontal="center" vertical="top" wrapText="1"/>
    </xf>
    <xf numFmtId="0" fontId="28" fillId="3" borderId="15" xfId="4" applyFont="1" applyFill="1" applyBorder="1" applyAlignment="1">
      <alignment horizontal="center" vertical="top" wrapText="1"/>
    </xf>
    <xf numFmtId="0" fontId="27" fillId="3" borderId="7" xfId="4" applyFont="1" applyFill="1" applyBorder="1" applyAlignment="1">
      <alignment horizontal="center" wrapText="1"/>
    </xf>
    <xf numFmtId="0" fontId="27" fillId="3" borderId="13" xfId="4" applyFont="1" applyFill="1" applyBorder="1" applyAlignment="1">
      <alignment horizontal="center" wrapText="1"/>
    </xf>
  </cellXfs>
  <cellStyles count="35">
    <cellStyle name="Dziesiętny" xfId="32" builtinId="3"/>
    <cellStyle name="Dziesiętny 2" xfId="1" xr:uid="{00000000-0005-0000-0000-000001000000}"/>
    <cellStyle name="Dziesiętny 2 2" xfId="14" xr:uid="{00000000-0005-0000-0000-000002000000}"/>
    <cellStyle name="Dziesiętny 2 3" xfId="26" xr:uid="{00000000-0005-0000-0000-000003000000}"/>
    <cellStyle name="Dziesiętny 2 4" xfId="13" xr:uid="{00000000-0005-0000-0000-000004000000}"/>
    <cellStyle name="Dziesiętny 3" xfId="2" xr:uid="{00000000-0005-0000-0000-000005000000}"/>
    <cellStyle name="Dziesiętny 3 2" xfId="27" xr:uid="{00000000-0005-0000-0000-000006000000}"/>
    <cellStyle name="Dziesiętny 3 3" xfId="12" xr:uid="{00000000-0005-0000-0000-000007000000}"/>
    <cellStyle name="Dziesiętny 4" xfId="25" xr:uid="{00000000-0005-0000-0000-000008000000}"/>
    <cellStyle name="Hiperłącze" xfId="3" builtinId="8"/>
    <cellStyle name="Hiperłącze 2" xfId="28" xr:uid="{00000000-0005-0000-0000-00000A000000}"/>
    <cellStyle name="Hiperłącze 3" xfId="33" xr:uid="{00000000-0005-0000-0000-00000B000000}"/>
    <cellStyle name="Normalny" xfId="0" builtinId="0"/>
    <cellStyle name="Normalny 2" xfId="4" xr:uid="{00000000-0005-0000-0000-00000D000000}"/>
    <cellStyle name="Normalny 3" xfId="5" xr:uid="{00000000-0005-0000-0000-00000E000000}"/>
    <cellStyle name="Normalny 3 2" xfId="15" xr:uid="{00000000-0005-0000-0000-00000F000000}"/>
    <cellStyle name="Normalny 4" xfId="6" xr:uid="{00000000-0005-0000-0000-000010000000}"/>
    <cellStyle name="Normalny 4 2" xfId="17" xr:uid="{00000000-0005-0000-0000-000011000000}"/>
    <cellStyle name="Normalny 4 3" xfId="29" xr:uid="{00000000-0005-0000-0000-000012000000}"/>
    <cellStyle name="Normalny 4 4" xfId="16" xr:uid="{00000000-0005-0000-0000-000013000000}"/>
    <cellStyle name="Normalny 5" xfId="18" xr:uid="{00000000-0005-0000-0000-000014000000}"/>
    <cellStyle name="Normalny 5 2" xfId="19" xr:uid="{00000000-0005-0000-0000-000015000000}"/>
    <cellStyle name="Normalny 6" xfId="20" xr:uid="{00000000-0005-0000-0000-000016000000}"/>
    <cellStyle name="Normalny 7" xfId="21" xr:uid="{00000000-0005-0000-0000-000017000000}"/>
    <cellStyle name="Normalny 8" xfId="11" xr:uid="{00000000-0005-0000-0000-000018000000}"/>
    <cellStyle name="Normalny 9" xfId="10" xr:uid="{00000000-0005-0000-0000-000019000000}"/>
    <cellStyle name="Procentowy" xfId="34" builtinId="5"/>
    <cellStyle name="Procentowy 2" xfId="7" xr:uid="{00000000-0005-0000-0000-00001B000000}"/>
    <cellStyle name="Procentowy 3" xfId="8" xr:uid="{00000000-0005-0000-0000-00001C000000}"/>
    <cellStyle name="Procentowy 3 2" xfId="23" xr:uid="{00000000-0005-0000-0000-00001D000000}"/>
    <cellStyle name="Procentowy 4" xfId="9" xr:uid="{00000000-0005-0000-0000-00001E000000}"/>
    <cellStyle name="Procentowy 4 2" xfId="31" xr:uid="{00000000-0005-0000-0000-00001F000000}"/>
    <cellStyle name="Procentowy 4 3" xfId="24" xr:uid="{00000000-0005-0000-0000-000020000000}"/>
    <cellStyle name="Procentowy 5" xfId="22" xr:uid="{00000000-0005-0000-0000-000021000000}"/>
    <cellStyle name="Procentowy 6" xfId="30" xr:uid="{00000000-0005-0000-0000-000022000000}"/>
  </cellStyles>
  <dxfs count="65">
    <dxf>
      <font>
        <color auto="1"/>
      </font>
      <numFmt numFmtId="168" formatCode="\+General"/>
    </dxf>
    <dxf>
      <font>
        <color auto="1"/>
      </font>
      <numFmt numFmtId="169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8" formatCode="\+General"/>
    </dxf>
    <dxf>
      <font>
        <color auto="1"/>
      </font>
      <numFmt numFmtId="169" formatCode="\-"/>
    </dxf>
    <dxf>
      <font>
        <color auto="1"/>
      </font>
      <numFmt numFmtId="169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8" formatCode="\+General"/>
    </dxf>
    <dxf>
      <font>
        <color auto="1"/>
      </font>
      <numFmt numFmtId="169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5"/>
      </font>
    </dxf>
    <dxf>
      <font>
        <color theme="5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ZMSOIS/PZPM%202012/CEP/12.2012/dane%20szczeg&#243;&#322;owe/raporty/PZPM_CEP_RAPORT_WSZYSTKIE_POJAZDY_GRUDZIE&#323;_2012_NOWE%20I%20U&#379;YWANE.xls" TargetMode="External"/><Relationship Id="rId1" Type="http://schemas.openxmlformats.org/officeDocument/2006/relationships/externalLinkPath" Target="/ZMSOIS/PZPM%202012/CEP/12.2012/dane%20szczeg&#243;&#322;owe/raporty/PZPM_CEP_RAPORT_WSZYSTKIE_POJAZDY_GRUDZIE&#323;_2012_NOWE%20I%20U&#379;YWANE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PZPM%202019/CEP/2019.07/dane%20szczeg&#243;&#322;owe/raporty/PZPM_CEP_RAPORT_WSZYSTKIE_POJAZDY.xlsm" TargetMode="External"/><Relationship Id="rId1" Type="http://schemas.openxmlformats.org/officeDocument/2006/relationships/externalLinkPath" Target="/PZPM%202019/CEP/2019.07/dane%20szczeg&#243;&#322;owe/raporty/PZPM_CEP_RAPORT_WSZYSTKIE_POJAZDY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INDEX"/>
      <sheetName val="SO i SD - tabele i wykresy"/>
      <sheetName val="SC pow 3,5T - tabele i wykresy "/>
      <sheetName val="PTW i ATV - tabele i wykresy"/>
      <sheetName val="SO i SO# - tabela (1)"/>
      <sheetName val="SO i SO# - tabela (2)"/>
      <sheetName val="SO# - tabela (1)"/>
      <sheetName val="SC-DOST i SS-DOST - tabela (1)"/>
      <sheetName val="SC-DOST i SS-DOST - tabela (2)"/>
      <sheetName val="SO i SC do 3.5T - tabela (1)"/>
      <sheetName val="SO i SC do 3.5T - tabela (2)"/>
      <sheetName val="SC pow 3.5T - tabela (1)"/>
      <sheetName val="SC pow 3.5T - tabela (2)"/>
      <sheetName val="SC od 3,5T segmenty - tabela1 "/>
      <sheetName val="SC od 3,5T segmenty - tabela2"/>
      <sheetName val="AUTOBUSY - tabela (1)"/>
      <sheetName val="AUTOBUSY - tabela (2)"/>
      <sheetName val="MC - tabela (1)"/>
      <sheetName val="MC - tabela (2)"/>
      <sheetName val="MP - tabela (1)"/>
      <sheetName val="MP - tabela (2)"/>
      <sheetName val="Samochodowy inny - tabela (1)"/>
      <sheetName val="Samochodowy inny - tabela (2)"/>
      <sheetName val="Ciągniki rolnicze - tabela (1)"/>
      <sheetName val="Ciągniki rolnicze - tabela (2)"/>
    </sheetNames>
    <sheetDataSet>
      <sheetData sheetId="0" refreshError="1">
        <row r="21">
          <cell r="E21" t="str">
            <v>Grudzień</v>
          </cell>
        </row>
        <row r="26">
          <cell r="E26">
            <v>2012</v>
          </cell>
        </row>
        <row r="59">
          <cell r="A59">
            <v>0</v>
          </cell>
        </row>
        <row r="60">
          <cell r="A60">
            <v>0</v>
          </cell>
        </row>
        <row r="61">
          <cell r="A61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INDEX"/>
      <sheetName val="INDEXpdf"/>
      <sheetName val="INDEXpdf (2)"/>
      <sheetName val="POJAZDY - tabele i wykresy (1)"/>
      <sheetName val="Rodzaje - analiza (2)"/>
      <sheetName val="POJAZDY - tabele i wykresy (2)"/>
      <sheetName val="Rodzaje - analiza (3)"/>
      <sheetName val="POJAZDY - tabele i wykresy (3)"/>
      <sheetName val="Rodzaje - analiza (4)"/>
      <sheetName val="SO i SD - tabele i wykresy"/>
      <sheetName val="SC pow 3,5T - tabele i wykresy"/>
      <sheetName val="PRZYCZ. NACZ.-tabele i wykresy"/>
      <sheetName val="PTW i ATV - tabele i wykresy"/>
      <sheetName val="SO - tabela (1)"/>
      <sheetName val="SO - analiza1"/>
      <sheetName val="SO - tabela (2)"/>
      <sheetName val="SO - analiza2"/>
      <sheetName val="SO# - tabela (1)"/>
      <sheetName val="SO# - analiza1"/>
      <sheetName val="SO# - tabela (2)"/>
      <sheetName val="SO# - analiza2"/>
      <sheetName val="SC-DOST i SS-DOST - tabela (1)"/>
      <sheetName val="SC-DOST i SS-DOST - analiza1"/>
      <sheetName val="SC-DOST i SS-DOST - tabela (2)"/>
      <sheetName val="SC-DOST i SS-DOST - analiza2"/>
      <sheetName val="SO i SC do 3.5T - tabela (1)"/>
      <sheetName val="SO i SC do 3.5T - analiza1"/>
      <sheetName val="SO i SC do 3.5T - tabela (2)"/>
      <sheetName val="SO i SC do 3.5T - analiza2"/>
      <sheetName val="SC pow 3.5T - tabela (1)"/>
      <sheetName val="SC pow 3.5T - analiza1"/>
      <sheetName val="SC pow 3.5T - tabela (2)"/>
      <sheetName val="SC pow 3.5T - analiza2"/>
      <sheetName val="SC od 3,5T segmenty - tabela1 "/>
      <sheetName val="SC od 3,5T segmenty - tabela2"/>
      <sheetName val="SC od 3,5T seg-analiza1"/>
      <sheetName val="SC od 3,5T seg-analiza2"/>
      <sheetName val="SC od 3,5T seg-analiza3"/>
      <sheetName val="SC od 3,5T seg-analiza4"/>
      <sheetName val="SC od 3,5T seg-analiza5"/>
      <sheetName val="SC od 3,5T seg-analiza6"/>
      <sheetName val="SC od 3,5T seg-analiza7"/>
      <sheetName val="PN&gt;3.5T - tabela (1)"/>
      <sheetName val="PN&gt;3.5T - analiza1"/>
      <sheetName val="PN&gt;3.5T - tabela (2)"/>
      <sheetName val="PN&gt;3.5T - analiza2"/>
      <sheetName val="AUTOBUSY - tabela (1)"/>
      <sheetName val="AUTOBUSY - analiza1"/>
      <sheetName val="AUTOBUSY - tabela (2)"/>
      <sheetName val="AUTOBUSY - analiza2"/>
      <sheetName val="MC - tabela (1)"/>
      <sheetName val="MC - analiza1"/>
      <sheetName val="MC - tabela (2)"/>
      <sheetName val="MC - analiza2"/>
      <sheetName val="MP - tabela (1)"/>
      <sheetName val="MP - analiza1"/>
      <sheetName val="MP - tabela (2)"/>
      <sheetName val="MP - analiza2"/>
      <sheetName val="Samochodowy inny - tabela (1)"/>
      <sheetName val="Samochodowy inny - analiza1"/>
      <sheetName val="Samochodowy inny - tabela (2)"/>
      <sheetName val="Samochodowy inny - analiza2"/>
      <sheetName val="Ciągniki rolnicze - tabela (1)"/>
      <sheetName val="Ciągniki rolnicze - analiza1"/>
      <sheetName val="Ciągniki rolnicze - tabela (2)"/>
      <sheetName val="Ciągniki rolnicze - analiza2"/>
      <sheetName val="Microcar - tabela (1)"/>
      <sheetName val="Microcar - analiza1"/>
      <sheetName val="Microcar - tabela (2)"/>
      <sheetName val="Microcar - analiza2"/>
      <sheetName val="Rodzaje - analiza"/>
      <sheetName val="Rodzaje PiN - analiza"/>
      <sheetName val="Analiza - CV"/>
      <sheetName val="Analiza - CV (2)"/>
      <sheetName val="BAZA_REJESTRACJE"/>
      <sheetName val="BAZA_PRZYCZEPY_NACZEPY"/>
    </sheetNames>
    <sheetDataSet>
      <sheetData sheetId="0" refreshError="1">
        <row r="16">
          <cell r="E16" t="str">
            <v>Lipiec</v>
          </cell>
        </row>
        <row r="21">
          <cell r="E21">
            <v>2019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2"/>
  <dimension ref="B1:M17"/>
  <sheetViews>
    <sheetView showGridLines="0" tabSelected="1" zoomScale="90" zoomScaleNormal="90" workbookViewId="0">
      <selection activeCell="G24" sqref="G24"/>
    </sheetView>
  </sheetViews>
  <sheetFormatPr defaultColWidth="9.109375" defaultRowHeight="13.8"/>
  <cols>
    <col min="1" max="1" width="1.6640625" style="35" customWidth="1"/>
    <col min="2" max="2" width="38.77734375" style="35" customWidth="1"/>
    <col min="3" max="5" width="11.44140625" style="35" customWidth="1"/>
    <col min="6" max="8" width="13.109375" style="35" customWidth="1"/>
    <col min="9" max="9" width="15.77734375" style="35" customWidth="1"/>
    <col min="10" max="10" width="11" style="35" customWidth="1"/>
    <col min="11" max="12" width="9.109375" style="35"/>
    <col min="13" max="13" width="10.5546875" style="35" customWidth="1"/>
    <col min="14" max="14" width="11.44140625" style="35" customWidth="1"/>
    <col min="15" max="16384" width="9.109375" style="35"/>
  </cols>
  <sheetData>
    <row r="1" spans="2:8">
      <c r="D1" s="36"/>
      <c r="E1" s="37"/>
      <c r="H1" s="37">
        <v>46119</v>
      </c>
    </row>
    <row r="2" spans="2:8" ht="26.25" customHeight="1">
      <c r="B2" s="94" t="s">
        <v>25</v>
      </c>
      <c r="C2" s="94"/>
      <c r="D2" s="94"/>
      <c r="E2" s="94"/>
    </row>
    <row r="3" spans="2:8" ht="26.25" customHeight="1">
      <c r="B3" s="38"/>
      <c r="C3" s="39" t="s">
        <v>110</v>
      </c>
      <c r="D3" s="39" t="s">
        <v>111</v>
      </c>
      <c r="E3" s="40" t="s">
        <v>8</v>
      </c>
      <c r="F3" s="39" t="s">
        <v>112</v>
      </c>
      <c r="G3" s="39" t="s">
        <v>129</v>
      </c>
      <c r="H3" s="40" t="s">
        <v>8</v>
      </c>
    </row>
    <row r="4" spans="2:8" ht="26.25" customHeight="1">
      <c r="B4" s="61" t="s">
        <v>9</v>
      </c>
      <c r="C4" s="41">
        <v>3601</v>
      </c>
      <c r="D4" s="41">
        <v>2573</v>
      </c>
      <c r="E4" s="42">
        <v>0.3995336183443452</v>
      </c>
      <c r="F4" s="41">
        <v>8410</v>
      </c>
      <c r="G4" s="41">
        <v>6324</v>
      </c>
      <c r="H4" s="42">
        <v>0.32985452245414293</v>
      </c>
    </row>
    <row r="5" spans="2:8" ht="26.25" customHeight="1">
      <c r="B5" s="43" t="s">
        <v>22</v>
      </c>
      <c r="C5" s="44">
        <v>765</v>
      </c>
      <c r="D5" s="44">
        <v>621</v>
      </c>
      <c r="E5" s="45">
        <v>0.23188405797101441</v>
      </c>
      <c r="F5" s="44">
        <v>1749</v>
      </c>
      <c r="G5" s="44">
        <v>1450</v>
      </c>
      <c r="H5" s="45">
        <v>0.20620689655172408</v>
      </c>
    </row>
    <row r="6" spans="2:8" ht="26.25" customHeight="1">
      <c r="B6" s="43" t="s">
        <v>23</v>
      </c>
      <c r="C6" s="44">
        <v>77</v>
      </c>
      <c r="D6" s="44">
        <v>88</v>
      </c>
      <c r="E6" s="45">
        <v>-0.125</v>
      </c>
      <c r="F6" s="44">
        <v>217</v>
      </c>
      <c r="G6" s="44">
        <v>236</v>
      </c>
      <c r="H6" s="45">
        <v>-8.0508474576271194E-2</v>
      </c>
    </row>
    <row r="7" spans="2:8" ht="26.25" customHeight="1">
      <c r="B7" s="43" t="s">
        <v>24</v>
      </c>
      <c r="C7" s="44">
        <v>2759</v>
      </c>
      <c r="D7" s="44">
        <v>1864</v>
      </c>
      <c r="E7" s="45">
        <v>0.48015021459227469</v>
      </c>
      <c r="F7" s="44">
        <v>6444</v>
      </c>
      <c r="G7" s="44">
        <v>4638</v>
      </c>
      <c r="H7" s="45">
        <v>0.38939197930142311</v>
      </c>
    </row>
    <row r="8" spans="2:8" ht="26.25" customHeight="1">
      <c r="B8" s="61" t="s">
        <v>10</v>
      </c>
      <c r="C8" s="41">
        <v>391</v>
      </c>
      <c r="D8" s="41">
        <v>170</v>
      </c>
      <c r="E8" s="42">
        <v>1.2999999999999998</v>
      </c>
      <c r="F8" s="41">
        <v>878</v>
      </c>
      <c r="G8" s="41">
        <v>540</v>
      </c>
      <c r="H8" s="42">
        <v>0.625925925925926</v>
      </c>
    </row>
    <row r="9" spans="2:8" ht="26.25" customHeight="1">
      <c r="B9" s="46" t="s">
        <v>26</v>
      </c>
      <c r="C9" s="47">
        <v>3992</v>
      </c>
      <c r="D9" s="47">
        <v>2743</v>
      </c>
      <c r="E9" s="48">
        <v>0.45534086766314252</v>
      </c>
      <c r="F9" s="47">
        <v>9288</v>
      </c>
      <c r="G9" s="47">
        <v>6864</v>
      </c>
      <c r="H9" s="48">
        <v>0.35314685314685312</v>
      </c>
    </row>
    <row r="10" spans="2:8" ht="16.5" customHeight="1">
      <c r="B10" s="65" t="s">
        <v>47</v>
      </c>
    </row>
    <row r="11" spans="2:8" ht="15" customHeight="1">
      <c r="B11" s="64" t="s">
        <v>79</v>
      </c>
    </row>
    <row r="17" spans="13:13">
      <c r="M17" s="49"/>
    </row>
  </sheetData>
  <mergeCells count="1">
    <mergeCell ref="B2:E2"/>
  </mergeCells>
  <phoneticPr fontId="4" type="noConversion"/>
  <conditionalFormatting sqref="E4:E9">
    <cfRule type="cellIs" dxfId="64" priority="3" operator="lessThan">
      <formula>0</formula>
    </cfRule>
  </conditionalFormatting>
  <conditionalFormatting sqref="H4:H9">
    <cfRule type="cellIs" dxfId="63" priority="1" operator="lessThan">
      <formula>0</formula>
    </cfRule>
  </conditionalFormatting>
  <pageMargins left="0.7" right="0.7" top="0.75" bottom="0.75" header="0.3" footer="0.3"/>
  <pageSetup paperSize="9" scale="60" orientation="portrait" horizontalDpi="429496729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1">
    <pageSetUpPr fitToPage="1"/>
  </sheetPr>
  <dimension ref="B1:O22"/>
  <sheetViews>
    <sheetView showGridLines="0" zoomScale="90" zoomScaleNormal="90" workbookViewId="0">
      <selection activeCell="I8" sqref="I8"/>
    </sheetView>
  </sheetViews>
  <sheetFormatPr defaultColWidth="9.109375" defaultRowHeight="13.8"/>
  <cols>
    <col min="1" max="1" width="1.109375" style="35" customWidth="1"/>
    <col min="2" max="2" width="9.109375" style="35" customWidth="1"/>
    <col min="3" max="3" width="16.88671875" style="35" customWidth="1"/>
    <col min="4" max="4" width="9" style="35" customWidth="1"/>
    <col min="5" max="5" width="11" style="35" customWidth="1"/>
    <col min="6" max="6" width="9" style="35" customWidth="1"/>
    <col min="7" max="7" width="12.88671875" style="35" customWidth="1"/>
    <col min="8" max="9" width="9" style="35" customWidth="1"/>
    <col min="10" max="10" width="11.33203125" style="35" customWidth="1"/>
    <col min="11" max="14" width="9.109375" style="35"/>
    <col min="15" max="15" width="11.44140625" style="35" customWidth="1"/>
    <col min="16" max="16384" width="9.109375" style="35"/>
  </cols>
  <sheetData>
    <row r="1" spans="2:15">
      <c r="B1" s="35" t="s">
        <v>7</v>
      </c>
      <c r="E1" s="36"/>
      <c r="O1" s="37">
        <v>46119</v>
      </c>
    </row>
    <row r="2" spans="2:15" ht="14.4" customHeight="1">
      <c r="B2" s="95" t="s">
        <v>27</v>
      </c>
      <c r="C2" s="95"/>
      <c r="D2" s="95"/>
      <c r="E2" s="95"/>
      <c r="F2" s="95"/>
      <c r="G2" s="95"/>
      <c r="H2" s="95"/>
      <c r="I2" s="95"/>
      <c r="J2" s="95"/>
    </row>
    <row r="3" spans="2:15" ht="14.4" customHeight="1" thickBot="1">
      <c r="B3" s="96" t="s">
        <v>28</v>
      </c>
      <c r="C3" s="96"/>
      <c r="D3" s="96"/>
      <c r="E3" s="96"/>
      <c r="F3" s="96"/>
      <c r="G3" s="96"/>
      <c r="H3" s="96"/>
      <c r="I3" s="96"/>
      <c r="J3" s="96"/>
    </row>
    <row r="4" spans="2:15" ht="14.4" customHeight="1">
      <c r="B4" s="117" t="s">
        <v>0</v>
      </c>
      <c r="C4" s="119" t="s">
        <v>1</v>
      </c>
      <c r="D4" s="121" t="s">
        <v>113</v>
      </c>
      <c r="E4" s="122"/>
      <c r="F4" s="122"/>
      <c r="G4" s="122"/>
      <c r="H4" s="123"/>
      <c r="I4" s="128" t="s">
        <v>83</v>
      </c>
      <c r="J4" s="123"/>
      <c r="K4" s="128" t="s">
        <v>117</v>
      </c>
      <c r="L4" s="122"/>
      <c r="M4" s="122"/>
      <c r="N4" s="122"/>
      <c r="O4" s="129"/>
    </row>
    <row r="5" spans="2:15" ht="14.4" customHeight="1" thickBot="1">
      <c r="B5" s="118"/>
      <c r="C5" s="120"/>
      <c r="D5" s="97" t="s">
        <v>114</v>
      </c>
      <c r="E5" s="98"/>
      <c r="F5" s="98"/>
      <c r="G5" s="98"/>
      <c r="H5" s="99"/>
      <c r="I5" s="100" t="s">
        <v>84</v>
      </c>
      <c r="J5" s="99"/>
      <c r="K5" s="100" t="s">
        <v>118</v>
      </c>
      <c r="L5" s="98"/>
      <c r="M5" s="98"/>
      <c r="N5" s="98"/>
      <c r="O5" s="130"/>
    </row>
    <row r="6" spans="2:15" ht="14.4" customHeight="1">
      <c r="B6" s="118"/>
      <c r="C6" s="120"/>
      <c r="D6" s="113">
        <v>2026</v>
      </c>
      <c r="E6" s="114"/>
      <c r="F6" s="113">
        <v>2025</v>
      </c>
      <c r="G6" s="114"/>
      <c r="H6" s="124" t="s">
        <v>30</v>
      </c>
      <c r="I6" s="126">
        <v>2026</v>
      </c>
      <c r="J6" s="126" t="s">
        <v>115</v>
      </c>
      <c r="K6" s="113">
        <v>2026</v>
      </c>
      <c r="L6" s="114"/>
      <c r="M6" s="113">
        <v>2025</v>
      </c>
      <c r="N6" s="114"/>
      <c r="O6" s="124" t="s">
        <v>30</v>
      </c>
    </row>
    <row r="7" spans="2:15" ht="14.4" customHeight="1" thickBot="1">
      <c r="B7" s="105" t="s">
        <v>31</v>
      </c>
      <c r="C7" s="107" t="s">
        <v>32</v>
      </c>
      <c r="D7" s="115"/>
      <c r="E7" s="116"/>
      <c r="F7" s="115"/>
      <c r="G7" s="116"/>
      <c r="H7" s="125"/>
      <c r="I7" s="127"/>
      <c r="J7" s="127"/>
      <c r="K7" s="115"/>
      <c r="L7" s="116"/>
      <c r="M7" s="115"/>
      <c r="N7" s="116"/>
      <c r="O7" s="125"/>
    </row>
    <row r="8" spans="2:15" ht="14.4" customHeight="1">
      <c r="B8" s="105"/>
      <c r="C8" s="107"/>
      <c r="D8" s="4" t="s">
        <v>33</v>
      </c>
      <c r="E8" s="5" t="s">
        <v>2</v>
      </c>
      <c r="F8" s="4" t="s">
        <v>33</v>
      </c>
      <c r="G8" s="5" t="s">
        <v>2</v>
      </c>
      <c r="H8" s="109" t="s">
        <v>34</v>
      </c>
      <c r="I8" s="6" t="s">
        <v>33</v>
      </c>
      <c r="J8" s="111" t="s">
        <v>116</v>
      </c>
      <c r="K8" s="4" t="s">
        <v>33</v>
      </c>
      <c r="L8" s="5" t="s">
        <v>2</v>
      </c>
      <c r="M8" s="4" t="s">
        <v>33</v>
      </c>
      <c r="N8" s="5" t="s">
        <v>2</v>
      </c>
      <c r="O8" s="109" t="s">
        <v>34</v>
      </c>
    </row>
    <row r="9" spans="2:15" ht="14.4" customHeight="1" thickBot="1">
      <c r="B9" s="106"/>
      <c r="C9" s="108"/>
      <c r="D9" s="7" t="s">
        <v>35</v>
      </c>
      <c r="E9" s="8" t="s">
        <v>36</v>
      </c>
      <c r="F9" s="7" t="s">
        <v>35</v>
      </c>
      <c r="G9" s="8" t="s">
        <v>36</v>
      </c>
      <c r="H9" s="110"/>
      <c r="I9" s="9" t="s">
        <v>35</v>
      </c>
      <c r="J9" s="112"/>
      <c r="K9" s="7" t="s">
        <v>35</v>
      </c>
      <c r="L9" s="8" t="s">
        <v>36</v>
      </c>
      <c r="M9" s="7" t="s">
        <v>35</v>
      </c>
      <c r="N9" s="8" t="s">
        <v>36</v>
      </c>
      <c r="O9" s="110"/>
    </row>
    <row r="10" spans="2:15" ht="14.4" customHeight="1" thickBot="1">
      <c r="B10" s="10">
        <v>1</v>
      </c>
      <c r="C10" s="11" t="s">
        <v>11</v>
      </c>
      <c r="D10" s="12">
        <v>733</v>
      </c>
      <c r="E10" s="13">
        <v>0.20355456817550679</v>
      </c>
      <c r="F10" s="12">
        <v>589</v>
      </c>
      <c r="G10" s="13">
        <v>0.2289156626506024</v>
      </c>
      <c r="H10" s="14">
        <v>0.24448217317487275</v>
      </c>
      <c r="I10" s="12">
        <v>469</v>
      </c>
      <c r="J10" s="14">
        <v>0.56289978678038377</v>
      </c>
      <c r="K10" s="12">
        <v>1628</v>
      </c>
      <c r="L10" s="13">
        <v>0.19357907253269918</v>
      </c>
      <c r="M10" s="12">
        <v>1448</v>
      </c>
      <c r="N10" s="13">
        <v>0.22896900695762176</v>
      </c>
      <c r="O10" s="14">
        <v>0.12430939226519344</v>
      </c>
    </row>
    <row r="11" spans="2:15" ht="14.4" customHeight="1" thickBot="1">
      <c r="B11" s="50">
        <v>2</v>
      </c>
      <c r="C11" s="15" t="s">
        <v>13</v>
      </c>
      <c r="D11" s="16">
        <v>632</v>
      </c>
      <c r="E11" s="17">
        <v>0.17550680366564844</v>
      </c>
      <c r="F11" s="16">
        <v>576</v>
      </c>
      <c r="G11" s="17">
        <v>0.22386319471434124</v>
      </c>
      <c r="H11" s="18">
        <v>9.7222222222222321E-2</v>
      </c>
      <c r="I11" s="16">
        <v>581</v>
      </c>
      <c r="J11" s="18">
        <v>8.7779690189328852E-2</v>
      </c>
      <c r="K11" s="16">
        <v>1610</v>
      </c>
      <c r="L11" s="17">
        <v>0.19143876337693222</v>
      </c>
      <c r="M11" s="16">
        <v>1450</v>
      </c>
      <c r="N11" s="17">
        <v>0.22928526249209361</v>
      </c>
      <c r="O11" s="18">
        <v>0.1103448275862069</v>
      </c>
    </row>
    <row r="12" spans="2:15" ht="14.4" customHeight="1" thickBot="1">
      <c r="B12" s="10">
        <v>3</v>
      </c>
      <c r="C12" s="11" t="s">
        <v>12</v>
      </c>
      <c r="D12" s="12">
        <v>668</v>
      </c>
      <c r="E12" s="13">
        <v>0.18550402665926133</v>
      </c>
      <c r="F12" s="12">
        <v>305</v>
      </c>
      <c r="G12" s="13">
        <v>0.11853867081228138</v>
      </c>
      <c r="H12" s="14">
        <v>1.1901639344262294</v>
      </c>
      <c r="I12" s="12">
        <v>403</v>
      </c>
      <c r="J12" s="14">
        <v>0.6575682382133996</v>
      </c>
      <c r="K12" s="12">
        <v>1326</v>
      </c>
      <c r="L12" s="13">
        <v>0.15766944114149822</v>
      </c>
      <c r="M12" s="12">
        <v>732</v>
      </c>
      <c r="N12" s="13">
        <v>0.1157495256166983</v>
      </c>
      <c r="O12" s="14">
        <v>0.81147540983606548</v>
      </c>
    </row>
    <row r="13" spans="2:15" ht="14.4" customHeight="1" thickBot="1">
      <c r="B13" s="50">
        <v>4</v>
      </c>
      <c r="C13" s="15" t="s">
        <v>3</v>
      </c>
      <c r="D13" s="16">
        <v>513</v>
      </c>
      <c r="E13" s="17">
        <v>0.14246042765898362</v>
      </c>
      <c r="F13" s="16">
        <v>333</v>
      </c>
      <c r="G13" s="17">
        <v>0.12942090944422852</v>
      </c>
      <c r="H13" s="18">
        <v>0.54054054054054057</v>
      </c>
      <c r="I13" s="16">
        <v>460</v>
      </c>
      <c r="J13" s="18">
        <v>0.11521739130434772</v>
      </c>
      <c r="K13" s="16">
        <v>1265</v>
      </c>
      <c r="L13" s="17">
        <v>0.15041617122473247</v>
      </c>
      <c r="M13" s="16">
        <v>867</v>
      </c>
      <c r="N13" s="17">
        <v>0.13709677419354838</v>
      </c>
      <c r="O13" s="18">
        <v>0.45905420991926182</v>
      </c>
    </row>
    <row r="14" spans="2:15" ht="14.4" customHeight="1" thickBot="1">
      <c r="B14" s="10">
        <v>5</v>
      </c>
      <c r="C14" s="11" t="s">
        <v>4</v>
      </c>
      <c r="D14" s="12">
        <v>480</v>
      </c>
      <c r="E14" s="13">
        <v>0.13329630658150513</v>
      </c>
      <c r="F14" s="12">
        <v>373</v>
      </c>
      <c r="G14" s="13">
        <v>0.14496696463272446</v>
      </c>
      <c r="H14" s="14">
        <v>0.28686327077747986</v>
      </c>
      <c r="I14" s="12">
        <v>421</v>
      </c>
      <c r="J14" s="14">
        <v>0.14014251781472686</v>
      </c>
      <c r="K14" s="12">
        <v>1222</v>
      </c>
      <c r="L14" s="13">
        <v>0.14530321046373365</v>
      </c>
      <c r="M14" s="12">
        <v>780</v>
      </c>
      <c r="N14" s="13">
        <v>0.12333965844402277</v>
      </c>
      <c r="O14" s="14">
        <v>0.56666666666666665</v>
      </c>
    </row>
    <row r="15" spans="2:15" ht="14.4" customHeight="1" thickBot="1">
      <c r="B15" s="50">
        <v>6</v>
      </c>
      <c r="C15" s="15" t="s">
        <v>14</v>
      </c>
      <c r="D15" s="16">
        <v>312</v>
      </c>
      <c r="E15" s="17">
        <v>8.6642599277978335E-2</v>
      </c>
      <c r="F15" s="16">
        <v>131</v>
      </c>
      <c r="G15" s="17">
        <v>5.0913330742324132E-2</v>
      </c>
      <c r="H15" s="18">
        <v>1.3816793893129771</v>
      </c>
      <c r="I15" s="16">
        <v>272</v>
      </c>
      <c r="J15" s="18">
        <v>0.14705882352941169</v>
      </c>
      <c r="K15" s="16">
        <v>747</v>
      </c>
      <c r="L15" s="17">
        <v>8.8822829964328179E-2</v>
      </c>
      <c r="M15" s="16">
        <v>400</v>
      </c>
      <c r="N15" s="17">
        <v>6.3251106894370648E-2</v>
      </c>
      <c r="O15" s="18">
        <v>0.86749999999999994</v>
      </c>
    </row>
    <row r="16" spans="2:15" ht="14.4" customHeight="1" thickBot="1">
      <c r="B16" s="10">
        <v>7</v>
      </c>
      <c r="C16" s="11" t="s">
        <v>15</v>
      </c>
      <c r="D16" s="12">
        <v>227</v>
      </c>
      <c r="E16" s="13">
        <v>6.3038044987503469E-2</v>
      </c>
      <c r="F16" s="12">
        <v>195</v>
      </c>
      <c r="G16" s="13">
        <v>7.5787019043917603E-2</v>
      </c>
      <c r="H16" s="14">
        <v>0.16410256410256419</v>
      </c>
      <c r="I16" s="12">
        <v>126</v>
      </c>
      <c r="J16" s="14">
        <v>0.80158730158730163</v>
      </c>
      <c r="K16" s="12">
        <v>458</v>
      </c>
      <c r="L16" s="13">
        <v>5.4458977407847803E-2</v>
      </c>
      <c r="M16" s="12">
        <v>448</v>
      </c>
      <c r="N16" s="13">
        <v>7.0841239721695135E-2</v>
      </c>
      <c r="O16" s="14">
        <v>2.2321428571428603E-2</v>
      </c>
    </row>
    <row r="17" spans="2:15" ht="14.4" thickBot="1">
      <c r="B17" s="103" t="s">
        <v>60</v>
      </c>
      <c r="C17" s="104"/>
      <c r="D17" s="20">
        <f>SUM(D10:D16)</f>
        <v>3565</v>
      </c>
      <c r="E17" s="21">
        <f>D17/D19</f>
        <v>0.99000277700638717</v>
      </c>
      <c r="F17" s="20">
        <f>SUM(F10:F16)</f>
        <v>2502</v>
      </c>
      <c r="G17" s="21">
        <f>F17/F19</f>
        <v>0.97240575204041979</v>
      </c>
      <c r="H17" s="22">
        <f>D17/F17-1</f>
        <v>0.42486011191047157</v>
      </c>
      <c r="I17" s="20">
        <f>SUM(I10:I16)</f>
        <v>2732</v>
      </c>
      <c r="J17" s="21">
        <f>D17/I17-1</f>
        <v>0.304904831625183</v>
      </c>
      <c r="K17" s="20">
        <f>SUM(K10:K16)</f>
        <v>8256</v>
      </c>
      <c r="L17" s="21">
        <f>K17/K19</f>
        <v>0.98168846611177174</v>
      </c>
      <c r="M17" s="20">
        <f>SUM(M10:M16)</f>
        <v>6125</v>
      </c>
      <c r="N17" s="21">
        <f>M17/M19</f>
        <v>0.96853257432005058</v>
      </c>
      <c r="O17" s="22">
        <f>K17/M17-1</f>
        <v>0.34791836734693882</v>
      </c>
    </row>
    <row r="18" spans="2:15" ht="14.4" thickBot="1">
      <c r="B18" s="103" t="s">
        <v>37</v>
      </c>
      <c r="C18" s="104"/>
      <c r="D18" s="33">
        <f>D19-D17</f>
        <v>36</v>
      </c>
      <c r="E18" s="21">
        <f>D18/D19</f>
        <v>9.9972229936128847E-3</v>
      </c>
      <c r="F18" s="33">
        <f>F19-F17</f>
        <v>71</v>
      </c>
      <c r="G18" s="21">
        <f>F18/F19</f>
        <v>2.7594247959580258E-2</v>
      </c>
      <c r="H18" s="22">
        <f>D18/F18-1</f>
        <v>-0.49295774647887325</v>
      </c>
      <c r="I18" s="33">
        <f>I19-I17</f>
        <v>48</v>
      </c>
      <c r="J18" s="22">
        <f>D18/I18-1</f>
        <v>-0.25</v>
      </c>
      <c r="K18" s="33">
        <f>K19-K17</f>
        <v>154</v>
      </c>
      <c r="L18" s="21">
        <f>K18/K19</f>
        <v>1.8311533888228301E-2</v>
      </c>
      <c r="M18" s="33">
        <f>M19-M17</f>
        <v>199</v>
      </c>
      <c r="N18" s="21">
        <f>M18/M19</f>
        <v>3.1467425679949396E-2</v>
      </c>
      <c r="O18" s="22">
        <f>K18/M18-1</f>
        <v>-0.22613065326633164</v>
      </c>
    </row>
    <row r="19" spans="2:15" ht="14.4" thickBot="1">
      <c r="B19" s="101" t="s">
        <v>38</v>
      </c>
      <c r="C19" s="102"/>
      <c r="D19" s="23">
        <v>3601</v>
      </c>
      <c r="E19" s="24">
        <v>1</v>
      </c>
      <c r="F19" s="23">
        <v>2573</v>
      </c>
      <c r="G19" s="24">
        <v>1</v>
      </c>
      <c r="H19" s="25">
        <v>0.3995336183443452</v>
      </c>
      <c r="I19" s="23">
        <v>2780</v>
      </c>
      <c r="J19" s="25">
        <v>0.29532374100719427</v>
      </c>
      <c r="K19" s="23">
        <v>8410</v>
      </c>
      <c r="L19" s="24">
        <v>1</v>
      </c>
      <c r="M19" s="23">
        <v>6324</v>
      </c>
      <c r="N19" s="24">
        <v>1</v>
      </c>
      <c r="O19" s="25">
        <v>0.32985452245414293</v>
      </c>
    </row>
    <row r="20" spans="2:15">
      <c r="B20" s="66" t="s">
        <v>47</v>
      </c>
    </row>
    <row r="21" spans="2:15">
      <c r="B21" s="67" t="s">
        <v>80</v>
      </c>
      <c r="I21" s="75"/>
    </row>
    <row r="22" spans="2:15">
      <c r="B22" s="27" t="s">
        <v>65</v>
      </c>
    </row>
  </sheetData>
  <mergeCells count="26">
    <mergeCell ref="O8:O9"/>
    <mergeCell ref="H6:H7"/>
    <mergeCell ref="I6:I7"/>
    <mergeCell ref="J6:J7"/>
    <mergeCell ref="I4:J4"/>
    <mergeCell ref="K4:O4"/>
    <mergeCell ref="K5:O5"/>
    <mergeCell ref="K6:L7"/>
    <mergeCell ref="M6:N7"/>
    <mergeCell ref="O6:O7"/>
    <mergeCell ref="B2:J2"/>
    <mergeCell ref="B3:J3"/>
    <mergeCell ref="D5:H5"/>
    <mergeCell ref="I5:J5"/>
    <mergeCell ref="B19:C19"/>
    <mergeCell ref="B18:C18"/>
    <mergeCell ref="B17:C17"/>
    <mergeCell ref="B7:B9"/>
    <mergeCell ref="C7:C9"/>
    <mergeCell ref="H8:H9"/>
    <mergeCell ref="J8:J9"/>
    <mergeCell ref="D6:E7"/>
    <mergeCell ref="B4:B6"/>
    <mergeCell ref="C4:C6"/>
    <mergeCell ref="D4:H4"/>
    <mergeCell ref="F6:G7"/>
  </mergeCells>
  <phoneticPr fontId="4" type="noConversion"/>
  <conditionalFormatting sqref="D10:O16">
    <cfRule type="cellIs" dxfId="62" priority="2" operator="equal">
      <formula>0</formula>
    </cfRule>
  </conditionalFormatting>
  <conditionalFormatting sqref="H10:H18">
    <cfRule type="cellIs" dxfId="61" priority="3" operator="lessThan">
      <formula>0</formula>
    </cfRule>
  </conditionalFormatting>
  <conditionalFormatting sqref="J10:J16">
    <cfRule type="cellIs" dxfId="60" priority="9" operator="lessThan">
      <formula>0</formula>
    </cfRule>
  </conditionalFormatting>
  <conditionalFormatting sqref="J18">
    <cfRule type="cellIs" dxfId="59" priority="4" operator="lessThan">
      <formula>0</formula>
    </cfRule>
  </conditionalFormatting>
  <conditionalFormatting sqref="O10:O18">
    <cfRule type="cellIs" dxfId="58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94" orientation="landscape" horizontalDpi="4294967292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3">
    <pageSetUpPr fitToPage="1"/>
  </sheetPr>
  <dimension ref="B1:O89"/>
  <sheetViews>
    <sheetView showGridLines="0" topLeftCell="A54" zoomScale="90" zoomScaleNormal="90" workbookViewId="0">
      <selection activeCell="I40" sqref="I40"/>
    </sheetView>
  </sheetViews>
  <sheetFormatPr defaultColWidth="9.109375" defaultRowHeight="13.8"/>
  <cols>
    <col min="1" max="1" width="1.33203125" style="35" customWidth="1"/>
    <col min="2" max="2" width="15.44140625" style="35" bestFit="1" customWidth="1"/>
    <col min="3" max="3" width="17.88671875" style="35" customWidth="1"/>
    <col min="4" max="9" width="9" style="35" customWidth="1"/>
    <col min="10" max="10" width="11.44140625" style="35" customWidth="1"/>
    <col min="11" max="14" width="9.109375" style="35"/>
    <col min="15" max="15" width="12" style="35" customWidth="1"/>
    <col min="16" max="16384" width="9.109375" style="35"/>
  </cols>
  <sheetData>
    <row r="1" spans="2:15">
      <c r="B1" s="35" t="s">
        <v>7</v>
      </c>
      <c r="E1" s="36"/>
      <c r="O1" s="37">
        <v>46119</v>
      </c>
    </row>
    <row r="2" spans="2:15" ht="14.4" customHeight="1">
      <c r="B2" s="95" t="s">
        <v>27</v>
      </c>
      <c r="C2" s="95"/>
      <c r="D2" s="95"/>
      <c r="E2" s="95"/>
      <c r="F2" s="95"/>
      <c r="G2" s="95"/>
      <c r="H2" s="95"/>
      <c r="I2" s="95"/>
      <c r="J2" s="95"/>
    </row>
    <row r="3" spans="2:15" ht="14.4" customHeight="1" thickBot="1">
      <c r="B3" s="131" t="s">
        <v>28</v>
      </c>
      <c r="C3" s="131"/>
      <c r="D3" s="131"/>
      <c r="E3" s="131"/>
      <c r="F3" s="131"/>
      <c r="G3" s="131"/>
      <c r="H3" s="131"/>
      <c r="I3" s="131"/>
      <c r="J3" s="131"/>
    </row>
    <row r="4" spans="2:15" ht="14.4" customHeight="1">
      <c r="B4" s="117" t="s">
        <v>29</v>
      </c>
      <c r="C4" s="119" t="s">
        <v>1</v>
      </c>
      <c r="D4" s="121" t="s">
        <v>113</v>
      </c>
      <c r="E4" s="122"/>
      <c r="F4" s="122"/>
      <c r="G4" s="122"/>
      <c r="H4" s="123"/>
      <c r="I4" s="128" t="s">
        <v>83</v>
      </c>
      <c r="J4" s="123"/>
      <c r="K4" s="128" t="s">
        <v>117</v>
      </c>
      <c r="L4" s="122"/>
      <c r="M4" s="122"/>
      <c r="N4" s="122"/>
      <c r="O4" s="129"/>
    </row>
    <row r="5" spans="2:15" ht="14.4" customHeight="1" thickBot="1">
      <c r="B5" s="118"/>
      <c r="C5" s="120"/>
      <c r="D5" s="97" t="s">
        <v>114</v>
      </c>
      <c r="E5" s="98"/>
      <c r="F5" s="98"/>
      <c r="G5" s="98"/>
      <c r="H5" s="99"/>
      <c r="I5" s="100" t="s">
        <v>84</v>
      </c>
      <c r="J5" s="99"/>
      <c r="K5" s="100" t="s">
        <v>118</v>
      </c>
      <c r="L5" s="98"/>
      <c r="M5" s="98"/>
      <c r="N5" s="98"/>
      <c r="O5" s="130"/>
    </row>
    <row r="6" spans="2:15" ht="14.4" customHeight="1">
      <c r="B6" s="118"/>
      <c r="C6" s="120"/>
      <c r="D6" s="113">
        <v>2026</v>
      </c>
      <c r="E6" s="114"/>
      <c r="F6" s="113">
        <v>2025</v>
      </c>
      <c r="G6" s="114"/>
      <c r="H6" s="124" t="s">
        <v>30</v>
      </c>
      <c r="I6" s="126">
        <v>2026</v>
      </c>
      <c r="J6" s="126" t="s">
        <v>115</v>
      </c>
      <c r="K6" s="113">
        <v>2026</v>
      </c>
      <c r="L6" s="114"/>
      <c r="M6" s="113">
        <v>2025</v>
      </c>
      <c r="N6" s="114"/>
      <c r="O6" s="124" t="s">
        <v>30</v>
      </c>
    </row>
    <row r="7" spans="2:15" ht="14.4" customHeight="1" thickBot="1">
      <c r="B7" s="105" t="s">
        <v>29</v>
      </c>
      <c r="C7" s="107" t="s">
        <v>32</v>
      </c>
      <c r="D7" s="115"/>
      <c r="E7" s="116"/>
      <c r="F7" s="115"/>
      <c r="G7" s="116"/>
      <c r="H7" s="125"/>
      <c r="I7" s="127"/>
      <c r="J7" s="127"/>
      <c r="K7" s="115"/>
      <c r="L7" s="116"/>
      <c r="M7" s="115"/>
      <c r="N7" s="116"/>
      <c r="O7" s="125"/>
    </row>
    <row r="8" spans="2:15" ht="14.4" customHeight="1">
      <c r="B8" s="105"/>
      <c r="C8" s="107"/>
      <c r="D8" s="4" t="s">
        <v>33</v>
      </c>
      <c r="E8" s="5" t="s">
        <v>2</v>
      </c>
      <c r="F8" s="4" t="s">
        <v>33</v>
      </c>
      <c r="G8" s="5" t="s">
        <v>2</v>
      </c>
      <c r="H8" s="109" t="s">
        <v>34</v>
      </c>
      <c r="I8" s="6" t="s">
        <v>33</v>
      </c>
      <c r="J8" s="111" t="s">
        <v>116</v>
      </c>
      <c r="K8" s="4" t="s">
        <v>33</v>
      </c>
      <c r="L8" s="5" t="s">
        <v>2</v>
      </c>
      <c r="M8" s="4" t="s">
        <v>33</v>
      </c>
      <c r="N8" s="5" t="s">
        <v>2</v>
      </c>
      <c r="O8" s="109" t="s">
        <v>34</v>
      </c>
    </row>
    <row r="9" spans="2:15" ht="14.4" customHeight="1" thickBot="1">
      <c r="B9" s="106"/>
      <c r="C9" s="108"/>
      <c r="D9" s="7" t="s">
        <v>35</v>
      </c>
      <c r="E9" s="8" t="s">
        <v>36</v>
      </c>
      <c r="F9" s="7" t="s">
        <v>35</v>
      </c>
      <c r="G9" s="8" t="s">
        <v>36</v>
      </c>
      <c r="H9" s="110"/>
      <c r="I9" s="9" t="s">
        <v>35</v>
      </c>
      <c r="J9" s="112"/>
      <c r="K9" s="7" t="s">
        <v>35</v>
      </c>
      <c r="L9" s="8" t="s">
        <v>36</v>
      </c>
      <c r="M9" s="7" t="s">
        <v>35</v>
      </c>
      <c r="N9" s="8" t="s">
        <v>36</v>
      </c>
      <c r="O9" s="110"/>
    </row>
    <row r="10" spans="2:15" ht="14.4" customHeight="1" thickBot="1">
      <c r="B10" s="51"/>
      <c r="C10" s="11" t="s">
        <v>15</v>
      </c>
      <c r="D10" s="12">
        <v>197</v>
      </c>
      <c r="E10" s="13">
        <v>0.66779661016949154</v>
      </c>
      <c r="F10" s="12">
        <v>145</v>
      </c>
      <c r="G10" s="13">
        <v>0.60924369747899154</v>
      </c>
      <c r="H10" s="14">
        <v>0.35862068965517246</v>
      </c>
      <c r="I10" s="12">
        <v>104</v>
      </c>
      <c r="J10" s="14">
        <v>0.89423076923076916</v>
      </c>
      <c r="K10" s="12">
        <v>383</v>
      </c>
      <c r="L10" s="13">
        <v>0.56994047619047616</v>
      </c>
      <c r="M10" s="12">
        <v>297</v>
      </c>
      <c r="N10" s="13">
        <v>0.53707052441229652</v>
      </c>
      <c r="O10" s="14">
        <v>0.28956228956228958</v>
      </c>
    </row>
    <row r="11" spans="2:15" ht="14.4" customHeight="1" thickBot="1">
      <c r="B11" s="52"/>
      <c r="C11" s="15" t="s">
        <v>4</v>
      </c>
      <c r="D11" s="16">
        <v>41</v>
      </c>
      <c r="E11" s="17">
        <v>0.13898305084745763</v>
      </c>
      <c r="F11" s="16">
        <v>22</v>
      </c>
      <c r="G11" s="17">
        <v>9.2436974789915971E-2</v>
      </c>
      <c r="H11" s="18">
        <v>0.86363636363636354</v>
      </c>
      <c r="I11" s="16">
        <v>23</v>
      </c>
      <c r="J11" s="18">
        <v>0.78260869565217384</v>
      </c>
      <c r="K11" s="16">
        <v>97</v>
      </c>
      <c r="L11" s="17">
        <v>0.14434523809523808</v>
      </c>
      <c r="M11" s="16">
        <v>61</v>
      </c>
      <c r="N11" s="17">
        <v>0.11030741410488246</v>
      </c>
      <c r="O11" s="18">
        <v>0.5901639344262295</v>
      </c>
    </row>
    <row r="12" spans="2:15" ht="14.4" customHeight="1" thickBot="1">
      <c r="B12" s="52"/>
      <c r="C12" s="11" t="s">
        <v>12</v>
      </c>
      <c r="D12" s="12">
        <v>17</v>
      </c>
      <c r="E12" s="13">
        <v>5.7627118644067797E-2</v>
      </c>
      <c r="F12" s="12">
        <v>27</v>
      </c>
      <c r="G12" s="13">
        <v>0.1134453781512605</v>
      </c>
      <c r="H12" s="14">
        <v>-0.37037037037037035</v>
      </c>
      <c r="I12" s="12">
        <v>19</v>
      </c>
      <c r="J12" s="14">
        <v>-0.10526315789473684</v>
      </c>
      <c r="K12" s="12">
        <v>72</v>
      </c>
      <c r="L12" s="13">
        <v>0.10714285714285714</v>
      </c>
      <c r="M12" s="12">
        <v>65</v>
      </c>
      <c r="N12" s="13">
        <v>0.11754068716094032</v>
      </c>
      <c r="O12" s="14">
        <v>0.10769230769230775</v>
      </c>
    </row>
    <row r="13" spans="2:15" ht="14.4" customHeight="1" thickBot="1">
      <c r="B13" s="52"/>
      <c r="C13" s="53" t="s">
        <v>45</v>
      </c>
      <c r="D13" s="16">
        <v>4</v>
      </c>
      <c r="E13" s="17">
        <v>1.3559322033898305E-2</v>
      </c>
      <c r="F13" s="16">
        <v>15</v>
      </c>
      <c r="G13" s="17">
        <v>6.3025210084033612E-2</v>
      </c>
      <c r="H13" s="18">
        <v>-0.73333333333333339</v>
      </c>
      <c r="I13" s="16">
        <v>1</v>
      </c>
      <c r="J13" s="18">
        <v>3</v>
      </c>
      <c r="K13" s="16">
        <v>22</v>
      </c>
      <c r="L13" s="17">
        <v>3.273809523809524E-2</v>
      </c>
      <c r="M13" s="16">
        <v>36</v>
      </c>
      <c r="N13" s="17">
        <v>6.50994575045208E-2</v>
      </c>
      <c r="O13" s="18">
        <v>-0.38888888888888884</v>
      </c>
    </row>
    <row r="14" spans="2:15" ht="14.4" customHeight="1" thickBot="1">
      <c r="B14" s="52"/>
      <c r="C14" s="54" t="s">
        <v>3</v>
      </c>
      <c r="D14" s="12">
        <v>9</v>
      </c>
      <c r="E14" s="13">
        <v>3.0508474576271188E-2</v>
      </c>
      <c r="F14" s="12">
        <v>4</v>
      </c>
      <c r="G14" s="13">
        <v>1.680672268907563E-2</v>
      </c>
      <c r="H14" s="14">
        <v>1.25</v>
      </c>
      <c r="I14" s="12">
        <v>6</v>
      </c>
      <c r="J14" s="14">
        <v>0.5</v>
      </c>
      <c r="K14" s="12">
        <v>19</v>
      </c>
      <c r="L14" s="13">
        <v>2.8273809523809524E-2</v>
      </c>
      <c r="M14" s="12">
        <v>19</v>
      </c>
      <c r="N14" s="13">
        <v>3.4358047016274866E-2</v>
      </c>
      <c r="O14" s="14">
        <v>0</v>
      </c>
    </row>
    <row r="15" spans="2:15" ht="14.4" customHeight="1" thickBot="1">
      <c r="B15" s="52"/>
      <c r="C15" s="55" t="s">
        <v>81</v>
      </c>
      <c r="D15" s="16">
        <v>0</v>
      </c>
      <c r="E15" s="17">
        <v>0</v>
      </c>
      <c r="F15" s="16">
        <v>0</v>
      </c>
      <c r="G15" s="17">
        <v>0</v>
      </c>
      <c r="H15" s="18"/>
      <c r="I15" s="16">
        <v>0</v>
      </c>
      <c r="J15" s="18"/>
      <c r="K15" s="16">
        <v>17</v>
      </c>
      <c r="L15" s="17">
        <v>2.5297619047619048E-2</v>
      </c>
      <c r="M15" s="16">
        <v>3</v>
      </c>
      <c r="N15" s="17">
        <v>5.4249547920433997E-3</v>
      </c>
      <c r="O15" s="18">
        <v>4.666666666666667</v>
      </c>
    </row>
    <row r="16" spans="2:15" ht="14.4" customHeight="1" thickBot="1">
      <c r="B16" s="52"/>
      <c r="C16" s="11" t="s">
        <v>14</v>
      </c>
      <c r="D16" s="12">
        <v>3</v>
      </c>
      <c r="E16" s="13">
        <v>1.0169491525423728E-2</v>
      </c>
      <c r="F16" s="12">
        <v>2</v>
      </c>
      <c r="G16" s="13">
        <v>8.4033613445378148E-3</v>
      </c>
      <c r="H16" s="14">
        <v>0.5</v>
      </c>
      <c r="I16" s="12">
        <v>11</v>
      </c>
      <c r="J16" s="14">
        <v>-0.72727272727272729</v>
      </c>
      <c r="K16" s="12">
        <v>16</v>
      </c>
      <c r="L16" s="13">
        <v>2.3809523809523808E-2</v>
      </c>
      <c r="M16" s="12">
        <v>12</v>
      </c>
      <c r="N16" s="13">
        <v>2.1699819168173599E-2</v>
      </c>
      <c r="O16" s="14">
        <v>0.33333333333333326</v>
      </c>
    </row>
    <row r="17" spans="2:15" ht="14.4" customHeight="1" thickBot="1">
      <c r="B17" s="56"/>
      <c r="C17" s="55" t="s">
        <v>37</v>
      </c>
      <c r="D17" s="16">
        <v>24</v>
      </c>
      <c r="E17" s="17">
        <v>8.1355932203389825E-2</v>
      </c>
      <c r="F17" s="16">
        <v>23</v>
      </c>
      <c r="G17" s="17">
        <v>9.6638655462184878E-2</v>
      </c>
      <c r="H17" s="18">
        <v>4.3478260869565188E-2</v>
      </c>
      <c r="I17" s="16">
        <v>25</v>
      </c>
      <c r="J17" s="18">
        <v>0.1404494382022472</v>
      </c>
      <c r="K17" s="16">
        <v>46</v>
      </c>
      <c r="L17" s="17">
        <v>6.8452380952380959E-2</v>
      </c>
      <c r="M17" s="16">
        <v>60</v>
      </c>
      <c r="N17" s="17">
        <v>0.10849909584086799</v>
      </c>
      <c r="O17" s="18">
        <v>-0.23333333333333328</v>
      </c>
    </row>
    <row r="18" spans="2:15" ht="14.4" customHeight="1" thickBot="1">
      <c r="B18" s="19" t="s">
        <v>5</v>
      </c>
      <c r="C18" s="19" t="s">
        <v>38</v>
      </c>
      <c r="D18" s="20">
        <v>295</v>
      </c>
      <c r="E18" s="21">
        <v>0.99999999999999944</v>
      </c>
      <c r="F18" s="20">
        <v>238</v>
      </c>
      <c r="G18" s="21">
        <v>0.99999999999999989</v>
      </c>
      <c r="H18" s="22">
        <v>0.23949579831932777</v>
      </c>
      <c r="I18" s="20">
        <v>178</v>
      </c>
      <c r="J18" s="21">
        <v>0.65730337078651679</v>
      </c>
      <c r="K18" s="20">
        <v>672</v>
      </c>
      <c r="L18" s="21">
        <v>0.99999999999999967</v>
      </c>
      <c r="M18" s="20">
        <v>553</v>
      </c>
      <c r="N18" s="21">
        <v>1.0000000000000004</v>
      </c>
      <c r="O18" s="22">
        <v>0.21518987341772156</v>
      </c>
    </row>
    <row r="19" spans="2:15" ht="14.4" customHeight="1" thickBot="1">
      <c r="B19" s="51"/>
      <c r="C19" s="11" t="s">
        <v>11</v>
      </c>
      <c r="D19" s="12">
        <v>729</v>
      </c>
      <c r="E19" s="13">
        <v>0.22064164648910412</v>
      </c>
      <c r="F19" s="12">
        <v>588</v>
      </c>
      <c r="G19" s="13">
        <v>0.25203600514359192</v>
      </c>
      <c r="H19" s="14">
        <v>0.23979591836734704</v>
      </c>
      <c r="I19" s="12">
        <v>469</v>
      </c>
      <c r="J19" s="14">
        <v>0.55437100213219614</v>
      </c>
      <c r="K19" s="12">
        <v>1621</v>
      </c>
      <c r="L19" s="13">
        <v>0.20983818770226537</v>
      </c>
      <c r="M19" s="12">
        <v>1445</v>
      </c>
      <c r="N19" s="13">
        <v>0.25052011095700416</v>
      </c>
      <c r="O19" s="14">
        <v>0.1217993079584776</v>
      </c>
    </row>
    <row r="20" spans="2:15" ht="14.4" customHeight="1" thickBot="1">
      <c r="B20" s="52"/>
      <c r="C20" s="15" t="s">
        <v>13</v>
      </c>
      <c r="D20" s="16">
        <v>632</v>
      </c>
      <c r="E20" s="17">
        <v>0.19128329297820823</v>
      </c>
      <c r="F20" s="16">
        <v>576</v>
      </c>
      <c r="G20" s="17">
        <v>0.24689241320188599</v>
      </c>
      <c r="H20" s="18">
        <v>9.7222222222222321E-2</v>
      </c>
      <c r="I20" s="16">
        <v>581</v>
      </c>
      <c r="J20" s="18">
        <v>8.7779690189328852E-2</v>
      </c>
      <c r="K20" s="16">
        <v>1610</v>
      </c>
      <c r="L20" s="17">
        <v>0.20841423948220064</v>
      </c>
      <c r="M20" s="16">
        <v>1450</v>
      </c>
      <c r="N20" s="17">
        <v>0.2513869625520111</v>
      </c>
      <c r="O20" s="18">
        <v>0.1103448275862069</v>
      </c>
    </row>
    <row r="21" spans="2:15" ht="14.4" customHeight="1" thickBot="1">
      <c r="B21" s="52"/>
      <c r="C21" s="11" t="s">
        <v>12</v>
      </c>
      <c r="D21" s="12">
        <v>651</v>
      </c>
      <c r="E21" s="13">
        <v>0.19703389830508475</v>
      </c>
      <c r="F21" s="12">
        <v>278</v>
      </c>
      <c r="G21" s="13">
        <v>0.1191598799828547</v>
      </c>
      <c r="H21" s="14">
        <v>1.3417266187050361</v>
      </c>
      <c r="I21" s="12">
        <v>384</v>
      </c>
      <c r="J21" s="14">
        <v>0.6953125</v>
      </c>
      <c r="K21" s="12">
        <v>1254</v>
      </c>
      <c r="L21" s="13">
        <v>0.16233009708737864</v>
      </c>
      <c r="M21" s="12">
        <v>667</v>
      </c>
      <c r="N21" s="13">
        <v>0.11563800277392511</v>
      </c>
      <c r="O21" s="14">
        <v>0.88005997001499248</v>
      </c>
    </row>
    <row r="22" spans="2:15" ht="14.4" customHeight="1" thickBot="1">
      <c r="B22" s="52"/>
      <c r="C22" s="53" t="s">
        <v>3</v>
      </c>
      <c r="D22" s="16">
        <v>504</v>
      </c>
      <c r="E22" s="17">
        <v>0.15254237288135594</v>
      </c>
      <c r="F22" s="16">
        <v>329</v>
      </c>
      <c r="G22" s="17">
        <v>0.14102014573510502</v>
      </c>
      <c r="H22" s="18">
        <v>0.53191489361702127</v>
      </c>
      <c r="I22" s="16">
        <v>453</v>
      </c>
      <c r="J22" s="18">
        <v>0.11258278145695355</v>
      </c>
      <c r="K22" s="16">
        <v>1245</v>
      </c>
      <c r="L22" s="17">
        <v>0.16116504854368932</v>
      </c>
      <c r="M22" s="16">
        <v>848</v>
      </c>
      <c r="N22" s="17">
        <v>0.14701803051317613</v>
      </c>
      <c r="O22" s="18">
        <v>0.46816037735849059</v>
      </c>
    </row>
    <row r="23" spans="2:15" ht="14.4" customHeight="1" thickBot="1">
      <c r="B23" s="52"/>
      <c r="C23" s="54" t="s">
        <v>4</v>
      </c>
      <c r="D23" s="12">
        <v>439</v>
      </c>
      <c r="E23" s="13">
        <v>0.13286924939467312</v>
      </c>
      <c r="F23" s="12">
        <v>351</v>
      </c>
      <c r="G23" s="13">
        <v>0.15045006429489927</v>
      </c>
      <c r="H23" s="14">
        <v>0.25071225071225078</v>
      </c>
      <c r="I23" s="12">
        <v>397</v>
      </c>
      <c r="J23" s="14">
        <v>0.10579345088161207</v>
      </c>
      <c r="K23" s="12">
        <v>1120</v>
      </c>
      <c r="L23" s="13">
        <v>0.14498381877022654</v>
      </c>
      <c r="M23" s="12">
        <v>719</v>
      </c>
      <c r="N23" s="13">
        <v>0.12465325936199723</v>
      </c>
      <c r="O23" s="14">
        <v>0.55771905424200274</v>
      </c>
    </row>
    <row r="24" spans="2:15" ht="14.4" customHeight="1" thickBot="1">
      <c r="B24" s="52"/>
      <c r="C24" s="55" t="s">
        <v>14</v>
      </c>
      <c r="D24" s="16">
        <v>309</v>
      </c>
      <c r="E24" s="17">
        <v>9.3523002421307511E-2</v>
      </c>
      <c r="F24" s="16">
        <v>129</v>
      </c>
      <c r="G24" s="17">
        <v>5.5293613373339046E-2</v>
      </c>
      <c r="H24" s="18">
        <v>1.3953488372093021</v>
      </c>
      <c r="I24" s="16">
        <v>261</v>
      </c>
      <c r="J24" s="18">
        <v>0.18390804597701149</v>
      </c>
      <c r="K24" s="16">
        <v>731</v>
      </c>
      <c r="L24" s="17">
        <v>9.4627831715210359E-2</v>
      </c>
      <c r="M24" s="16">
        <v>388</v>
      </c>
      <c r="N24" s="17">
        <v>6.7267683772538139E-2</v>
      </c>
      <c r="O24" s="18">
        <v>0.884020618556701</v>
      </c>
    </row>
    <row r="25" spans="2:15" ht="14.4" customHeight="1" thickBot="1">
      <c r="B25" s="52"/>
      <c r="C25" s="11" t="s">
        <v>15</v>
      </c>
      <c r="D25" s="12">
        <v>28</v>
      </c>
      <c r="E25" s="13">
        <v>8.4745762711864406E-3</v>
      </c>
      <c r="F25" s="12">
        <v>48</v>
      </c>
      <c r="G25" s="13">
        <v>2.0574367766823833E-2</v>
      </c>
      <c r="H25" s="14">
        <v>-0.41666666666666663</v>
      </c>
      <c r="I25" s="12">
        <v>19</v>
      </c>
      <c r="J25" s="14">
        <v>0.47368421052631571</v>
      </c>
      <c r="K25" s="12">
        <v>69</v>
      </c>
      <c r="L25" s="13">
        <v>8.9320388349514567E-3</v>
      </c>
      <c r="M25" s="12">
        <v>148</v>
      </c>
      <c r="N25" s="13">
        <v>2.5658807212205269E-2</v>
      </c>
      <c r="O25" s="14">
        <v>-0.53378378378378377</v>
      </c>
    </row>
    <row r="26" spans="2:15" ht="14.4" customHeight="1" thickBot="1">
      <c r="B26" s="52"/>
      <c r="C26" s="55" t="s">
        <v>62</v>
      </c>
      <c r="D26" s="16">
        <v>8</v>
      </c>
      <c r="E26" s="17">
        <v>2.4213075060532689E-3</v>
      </c>
      <c r="F26" s="16">
        <v>31</v>
      </c>
      <c r="G26" s="17">
        <v>1.3287612516073724E-2</v>
      </c>
      <c r="H26" s="18">
        <v>-0.74193548387096775</v>
      </c>
      <c r="I26" s="16">
        <v>31</v>
      </c>
      <c r="J26" s="18">
        <v>-0.74193548387096775</v>
      </c>
      <c r="K26" s="16">
        <v>68</v>
      </c>
      <c r="L26" s="17">
        <v>8.8025889967637532E-3</v>
      </c>
      <c r="M26" s="16">
        <v>96</v>
      </c>
      <c r="N26" s="17">
        <v>1.6643550624133148E-2</v>
      </c>
      <c r="O26" s="18">
        <v>-0.29166666666666663</v>
      </c>
    </row>
    <row r="27" spans="2:15" ht="14.4" customHeight="1" thickBot="1">
      <c r="B27" s="56"/>
      <c r="C27" s="11" t="s">
        <v>37</v>
      </c>
      <c r="D27" s="12">
        <v>4</v>
      </c>
      <c r="E27" s="13">
        <v>1.2106537530266344E-3</v>
      </c>
      <c r="F27" s="12">
        <v>3</v>
      </c>
      <c r="G27" s="13">
        <v>1.2858979854264894E-3</v>
      </c>
      <c r="H27" s="14">
        <v>0.33333333333333326</v>
      </c>
      <c r="I27" s="12">
        <v>2</v>
      </c>
      <c r="J27" s="14">
        <v>1</v>
      </c>
      <c r="K27" s="12">
        <v>7</v>
      </c>
      <c r="L27" s="13">
        <v>9.0614886731391585E-4</v>
      </c>
      <c r="M27" s="12">
        <v>7</v>
      </c>
      <c r="N27" s="13">
        <v>1.2135922330097086E-3</v>
      </c>
      <c r="O27" s="14">
        <v>0</v>
      </c>
    </row>
    <row r="28" spans="2:15" ht="14.4" customHeight="1" thickBot="1">
      <c r="B28" s="19" t="s">
        <v>6</v>
      </c>
      <c r="C28" s="19" t="s">
        <v>38</v>
      </c>
      <c r="D28" s="20">
        <v>3304</v>
      </c>
      <c r="E28" s="21">
        <v>1</v>
      </c>
      <c r="F28" s="20">
        <v>2333</v>
      </c>
      <c r="G28" s="21">
        <v>0.99999999999999989</v>
      </c>
      <c r="H28" s="22">
        <v>0.4162023146163738</v>
      </c>
      <c r="I28" s="20">
        <v>2597</v>
      </c>
      <c r="J28" s="21">
        <v>0.27223719676549862</v>
      </c>
      <c r="K28" s="20">
        <v>7725</v>
      </c>
      <c r="L28" s="21">
        <v>1</v>
      </c>
      <c r="M28" s="20">
        <v>5768</v>
      </c>
      <c r="N28" s="21">
        <v>1</v>
      </c>
      <c r="O28" s="22">
        <v>0.33928571428571419</v>
      </c>
    </row>
    <row r="29" spans="2:15" ht="14.4" customHeight="1" thickBot="1">
      <c r="B29" s="19" t="s">
        <v>52</v>
      </c>
      <c r="C29" s="19" t="s">
        <v>38</v>
      </c>
      <c r="D29" s="20">
        <v>2</v>
      </c>
      <c r="E29" s="21">
        <v>1</v>
      </c>
      <c r="F29" s="20">
        <v>2</v>
      </c>
      <c r="G29" s="21">
        <v>1</v>
      </c>
      <c r="H29" s="22">
        <v>0</v>
      </c>
      <c r="I29" s="20">
        <v>5</v>
      </c>
      <c r="J29" s="21">
        <v>-0.6</v>
      </c>
      <c r="K29" s="20">
        <v>13</v>
      </c>
      <c r="L29" s="21">
        <v>1</v>
      </c>
      <c r="M29" s="20">
        <v>3</v>
      </c>
      <c r="N29" s="21">
        <v>1</v>
      </c>
      <c r="O29" s="22">
        <v>3.333333333333333</v>
      </c>
    </row>
    <row r="30" spans="2:15" ht="14.4" customHeight="1" thickBot="1">
      <c r="B30" s="101"/>
      <c r="C30" s="102" t="s">
        <v>38</v>
      </c>
      <c r="D30" s="23">
        <v>3601</v>
      </c>
      <c r="E30" s="24">
        <v>1</v>
      </c>
      <c r="F30" s="23">
        <v>2573</v>
      </c>
      <c r="G30" s="24">
        <v>1</v>
      </c>
      <c r="H30" s="25">
        <v>0.3995336183443452</v>
      </c>
      <c r="I30" s="23">
        <v>2780</v>
      </c>
      <c r="J30" s="25">
        <v>0.29532374100719427</v>
      </c>
      <c r="K30" s="23">
        <v>8410</v>
      </c>
      <c r="L30" s="24">
        <v>1</v>
      </c>
      <c r="M30" s="23">
        <v>6324</v>
      </c>
      <c r="N30" s="24">
        <v>1</v>
      </c>
      <c r="O30" s="25">
        <v>0.32985452245414293</v>
      </c>
    </row>
    <row r="31" spans="2:15" ht="14.4" customHeight="1">
      <c r="B31" s="67" t="s">
        <v>64</v>
      </c>
      <c r="C31" s="26"/>
      <c r="D31" s="1"/>
      <c r="E31" s="1"/>
      <c r="F31" s="1"/>
      <c r="G31" s="1"/>
    </row>
    <row r="32" spans="2:15">
      <c r="B32" s="68" t="s">
        <v>65</v>
      </c>
      <c r="C32" s="1"/>
      <c r="D32" s="1"/>
      <c r="E32" s="1"/>
      <c r="F32" s="1"/>
      <c r="G32" s="1"/>
    </row>
    <row r="34" spans="2:15">
      <c r="B34" s="95" t="s">
        <v>43</v>
      </c>
      <c r="C34" s="95"/>
      <c r="D34" s="95"/>
      <c r="E34" s="95"/>
      <c r="F34" s="95"/>
      <c r="G34" s="95"/>
      <c r="H34" s="95"/>
      <c r="I34" s="95"/>
      <c r="J34" s="95"/>
    </row>
    <row r="35" spans="2:15" ht="14.4" thickBot="1">
      <c r="B35" s="131" t="s">
        <v>44</v>
      </c>
      <c r="C35" s="131"/>
      <c r="D35" s="131"/>
      <c r="E35" s="131"/>
      <c r="F35" s="131"/>
      <c r="G35" s="131"/>
      <c r="H35" s="131"/>
      <c r="I35" s="131"/>
      <c r="J35" s="131"/>
    </row>
    <row r="36" spans="2:15">
      <c r="B36" s="117" t="s">
        <v>29</v>
      </c>
      <c r="C36" s="119" t="s">
        <v>1</v>
      </c>
      <c r="D36" s="121" t="s">
        <v>113</v>
      </c>
      <c r="E36" s="122"/>
      <c r="F36" s="122"/>
      <c r="G36" s="122"/>
      <c r="H36" s="123"/>
      <c r="I36" s="128" t="s">
        <v>83</v>
      </c>
      <c r="J36" s="123"/>
      <c r="K36" s="128" t="s">
        <v>117</v>
      </c>
      <c r="L36" s="122"/>
      <c r="M36" s="122"/>
      <c r="N36" s="122"/>
      <c r="O36" s="129"/>
    </row>
    <row r="37" spans="2:15" ht="14.4" thickBot="1">
      <c r="B37" s="118"/>
      <c r="C37" s="120"/>
      <c r="D37" s="97" t="s">
        <v>114</v>
      </c>
      <c r="E37" s="98"/>
      <c r="F37" s="98"/>
      <c r="G37" s="98"/>
      <c r="H37" s="99"/>
      <c r="I37" s="100" t="s">
        <v>84</v>
      </c>
      <c r="J37" s="99"/>
      <c r="K37" s="100" t="s">
        <v>118</v>
      </c>
      <c r="L37" s="98"/>
      <c r="M37" s="98"/>
      <c r="N37" s="98"/>
      <c r="O37" s="130"/>
    </row>
    <row r="38" spans="2:15" ht="13.95" customHeight="1">
      <c r="B38" s="118"/>
      <c r="C38" s="120"/>
      <c r="D38" s="113">
        <v>2026</v>
      </c>
      <c r="E38" s="114"/>
      <c r="F38" s="113">
        <v>2025</v>
      </c>
      <c r="G38" s="114"/>
      <c r="H38" s="124" t="s">
        <v>30</v>
      </c>
      <c r="I38" s="126">
        <v>2026</v>
      </c>
      <c r="J38" s="126" t="s">
        <v>115</v>
      </c>
      <c r="K38" s="113">
        <v>2026</v>
      </c>
      <c r="L38" s="114"/>
      <c r="M38" s="113">
        <v>2025</v>
      </c>
      <c r="N38" s="114"/>
      <c r="O38" s="124" t="s">
        <v>30</v>
      </c>
    </row>
    <row r="39" spans="2:15" ht="14.4" thickBot="1">
      <c r="B39" s="105" t="s">
        <v>29</v>
      </c>
      <c r="C39" s="107" t="s">
        <v>32</v>
      </c>
      <c r="D39" s="115"/>
      <c r="E39" s="116"/>
      <c r="F39" s="115"/>
      <c r="G39" s="116"/>
      <c r="H39" s="125"/>
      <c r="I39" s="127"/>
      <c r="J39" s="127"/>
      <c r="K39" s="115"/>
      <c r="L39" s="116"/>
      <c r="M39" s="115"/>
      <c r="N39" s="116"/>
      <c r="O39" s="125"/>
    </row>
    <row r="40" spans="2:15" ht="13.95" customHeight="1">
      <c r="B40" s="105"/>
      <c r="C40" s="107"/>
      <c r="D40" s="4" t="s">
        <v>33</v>
      </c>
      <c r="E40" s="5" t="s">
        <v>2</v>
      </c>
      <c r="F40" s="4" t="s">
        <v>33</v>
      </c>
      <c r="G40" s="5" t="s">
        <v>2</v>
      </c>
      <c r="H40" s="109" t="s">
        <v>34</v>
      </c>
      <c r="I40" s="6" t="s">
        <v>33</v>
      </c>
      <c r="J40" s="111" t="s">
        <v>116</v>
      </c>
      <c r="K40" s="4" t="s">
        <v>33</v>
      </c>
      <c r="L40" s="5" t="s">
        <v>2</v>
      </c>
      <c r="M40" s="4" t="s">
        <v>33</v>
      </c>
      <c r="N40" s="5" t="s">
        <v>2</v>
      </c>
      <c r="O40" s="109" t="s">
        <v>34</v>
      </c>
    </row>
    <row r="41" spans="2:15" ht="27" thickBot="1">
      <c r="B41" s="106"/>
      <c r="C41" s="108"/>
      <c r="D41" s="7" t="s">
        <v>35</v>
      </c>
      <c r="E41" s="8" t="s">
        <v>36</v>
      </c>
      <c r="F41" s="7" t="s">
        <v>35</v>
      </c>
      <c r="G41" s="8" t="s">
        <v>36</v>
      </c>
      <c r="H41" s="110"/>
      <c r="I41" s="9" t="s">
        <v>35</v>
      </c>
      <c r="J41" s="112"/>
      <c r="K41" s="7" t="s">
        <v>35</v>
      </c>
      <c r="L41" s="8" t="s">
        <v>36</v>
      </c>
      <c r="M41" s="7" t="s">
        <v>35</v>
      </c>
      <c r="N41" s="8" t="s">
        <v>36</v>
      </c>
      <c r="O41" s="110"/>
    </row>
    <row r="42" spans="2:15" ht="14.4" hidden="1" thickBot="1">
      <c r="B42" s="57"/>
      <c r="C42" s="11" t="s">
        <v>15</v>
      </c>
      <c r="D42" s="12"/>
      <c r="E42" s="13"/>
      <c r="F42" s="12"/>
      <c r="G42" s="13"/>
      <c r="H42" s="14"/>
      <c r="I42" s="12"/>
      <c r="J42" s="14"/>
      <c r="K42" s="4" t="s">
        <v>33</v>
      </c>
      <c r="L42" s="5" t="s">
        <v>2</v>
      </c>
      <c r="M42" s="4" t="s">
        <v>33</v>
      </c>
      <c r="N42" s="5" t="s">
        <v>2</v>
      </c>
      <c r="O42" s="109" t="s">
        <v>34</v>
      </c>
    </row>
    <row r="43" spans="2:15" ht="27" hidden="1" thickBot="1">
      <c r="B43" s="57"/>
      <c r="C43" s="63" t="s">
        <v>4</v>
      </c>
      <c r="D43" s="12"/>
      <c r="E43" s="13"/>
      <c r="F43" s="12">
        <v>0</v>
      </c>
      <c r="G43" s="13">
        <v>0</v>
      </c>
      <c r="H43" s="14"/>
      <c r="I43" s="12"/>
      <c r="J43" s="14"/>
      <c r="K43" s="7" t="s">
        <v>35</v>
      </c>
      <c r="L43" s="8" t="s">
        <v>36</v>
      </c>
      <c r="M43" s="7" t="s">
        <v>35</v>
      </c>
      <c r="N43" s="8" t="s">
        <v>36</v>
      </c>
      <c r="O43" s="110"/>
    </row>
    <row r="44" spans="2:15" ht="14.4" thickBot="1">
      <c r="B44" s="19" t="s">
        <v>5</v>
      </c>
      <c r="C44" s="19" t="s">
        <v>38</v>
      </c>
      <c r="D44" s="20">
        <v>0</v>
      </c>
      <c r="E44" s="21">
        <v>0</v>
      </c>
      <c r="F44" s="20">
        <v>0</v>
      </c>
      <c r="G44" s="21">
        <v>0</v>
      </c>
      <c r="H44" s="22">
        <v>0</v>
      </c>
      <c r="I44" s="20">
        <v>0</v>
      </c>
      <c r="J44" s="21">
        <v>0</v>
      </c>
      <c r="K44" s="20">
        <v>0</v>
      </c>
      <c r="L44" s="21">
        <v>0</v>
      </c>
      <c r="M44" s="20">
        <v>1</v>
      </c>
      <c r="N44" s="21">
        <v>1</v>
      </c>
      <c r="O44" s="22">
        <v>-1</v>
      </c>
    </row>
    <row r="45" spans="2:15" ht="14.4" thickBot="1">
      <c r="B45" s="51"/>
      <c r="C45" s="11" t="s">
        <v>11</v>
      </c>
      <c r="D45" s="12">
        <v>664</v>
      </c>
      <c r="E45" s="13">
        <v>0.24066690830010873</v>
      </c>
      <c r="F45" s="12">
        <v>518</v>
      </c>
      <c r="G45" s="13">
        <v>0.27789699570815452</v>
      </c>
      <c r="H45" s="14">
        <v>0.28185328185328196</v>
      </c>
      <c r="I45" s="12">
        <v>425</v>
      </c>
      <c r="J45" s="14">
        <v>0.5623529411764705</v>
      </c>
      <c r="K45" s="12">
        <v>1434</v>
      </c>
      <c r="L45" s="13">
        <v>0.22253258845437615</v>
      </c>
      <c r="M45" s="12">
        <v>1268</v>
      </c>
      <c r="N45" s="13">
        <v>0.27339370418283743</v>
      </c>
      <c r="O45" s="14">
        <v>0.13091482649842279</v>
      </c>
    </row>
    <row r="46" spans="2:15" ht="14.4" thickBot="1">
      <c r="B46" s="52"/>
      <c r="C46" s="15" t="s">
        <v>13</v>
      </c>
      <c r="D46" s="16">
        <v>498</v>
      </c>
      <c r="E46" s="17">
        <v>0.18050018122508155</v>
      </c>
      <c r="F46" s="16">
        <v>472</v>
      </c>
      <c r="G46" s="17">
        <v>0.25321888412017168</v>
      </c>
      <c r="H46" s="18">
        <v>5.508474576271194E-2</v>
      </c>
      <c r="I46" s="16">
        <v>439</v>
      </c>
      <c r="J46" s="18">
        <v>0.13439635535307515</v>
      </c>
      <c r="K46" s="16">
        <v>1286</v>
      </c>
      <c r="L46" s="17">
        <v>0.19956548727498449</v>
      </c>
      <c r="M46" s="16">
        <v>1184</v>
      </c>
      <c r="N46" s="17">
        <v>0.25528244933160843</v>
      </c>
      <c r="O46" s="18">
        <v>8.6148648648648685E-2</v>
      </c>
    </row>
    <row r="47" spans="2:15" ht="14.4" thickBot="1">
      <c r="B47" s="52"/>
      <c r="C47" s="11" t="s">
        <v>3</v>
      </c>
      <c r="D47" s="12">
        <v>444</v>
      </c>
      <c r="E47" s="13">
        <v>0.16092787241754258</v>
      </c>
      <c r="F47" s="12">
        <v>272</v>
      </c>
      <c r="G47" s="13">
        <v>0.14592274678111589</v>
      </c>
      <c r="H47" s="14">
        <v>0.63235294117647056</v>
      </c>
      <c r="I47" s="12">
        <v>380</v>
      </c>
      <c r="J47" s="14">
        <v>0.16842105263157903</v>
      </c>
      <c r="K47" s="12">
        <v>1070</v>
      </c>
      <c r="L47" s="13">
        <v>0.16604593420235877</v>
      </c>
      <c r="M47" s="12">
        <v>725</v>
      </c>
      <c r="N47" s="13">
        <v>0.1563173781802501</v>
      </c>
      <c r="O47" s="14">
        <v>0.4758620689655173</v>
      </c>
    </row>
    <row r="48" spans="2:15" ht="14.4" thickBot="1">
      <c r="B48" s="52"/>
      <c r="C48" s="53" t="s">
        <v>12</v>
      </c>
      <c r="D48" s="16">
        <v>546</v>
      </c>
      <c r="E48" s="17">
        <v>0.19789778905400507</v>
      </c>
      <c r="F48" s="16">
        <v>195</v>
      </c>
      <c r="G48" s="17">
        <v>0.1046137339055794</v>
      </c>
      <c r="H48" s="18">
        <v>1.7999999999999998</v>
      </c>
      <c r="I48" s="16">
        <v>318</v>
      </c>
      <c r="J48" s="18">
        <v>0.71698113207547176</v>
      </c>
      <c r="K48" s="16">
        <v>1044</v>
      </c>
      <c r="L48" s="17">
        <v>0.16201117318435754</v>
      </c>
      <c r="M48" s="16">
        <v>468</v>
      </c>
      <c r="N48" s="17">
        <v>0.10090556274256145</v>
      </c>
      <c r="O48" s="18">
        <v>1.2307692307692308</v>
      </c>
    </row>
    <row r="49" spans="2:15" ht="14.4" thickBot="1">
      <c r="B49" s="52"/>
      <c r="C49" s="54" t="s">
        <v>4</v>
      </c>
      <c r="D49" s="12">
        <v>334</v>
      </c>
      <c r="E49" s="13">
        <v>0.12105835447625951</v>
      </c>
      <c r="F49" s="12">
        <v>247</v>
      </c>
      <c r="G49" s="13">
        <v>0.13251072961373392</v>
      </c>
      <c r="H49" s="14">
        <v>0.35222672064777338</v>
      </c>
      <c r="I49" s="12">
        <v>338</v>
      </c>
      <c r="J49" s="14">
        <v>-1.1834319526627168E-2</v>
      </c>
      <c r="K49" s="12">
        <v>907</v>
      </c>
      <c r="L49" s="13">
        <v>0.14075108628181254</v>
      </c>
      <c r="M49" s="12">
        <v>491</v>
      </c>
      <c r="N49" s="13">
        <v>0.10586459680896938</v>
      </c>
      <c r="O49" s="14">
        <v>0.84725050916496936</v>
      </c>
    </row>
    <row r="50" spans="2:15" ht="14.4" thickBot="1">
      <c r="B50" s="52"/>
      <c r="C50" s="55" t="s">
        <v>14</v>
      </c>
      <c r="D50" s="16">
        <v>244</v>
      </c>
      <c r="E50" s="17">
        <v>8.8437839797027906E-2</v>
      </c>
      <c r="F50" s="16">
        <v>92</v>
      </c>
      <c r="G50" s="17">
        <v>4.9356223175965663E-2</v>
      </c>
      <c r="H50" s="18">
        <v>1.652173913043478</v>
      </c>
      <c r="I50" s="16">
        <v>223</v>
      </c>
      <c r="J50" s="18">
        <v>9.4170403587443996E-2</v>
      </c>
      <c r="K50" s="16">
        <v>581</v>
      </c>
      <c r="L50" s="17">
        <v>9.0161390440720052E-2</v>
      </c>
      <c r="M50" s="16">
        <v>309</v>
      </c>
      <c r="N50" s="17">
        <v>6.6623544631306597E-2</v>
      </c>
      <c r="O50" s="18">
        <v>0.88025889967637538</v>
      </c>
    </row>
    <row r="51" spans="2:15" ht="14.4" thickBot="1">
      <c r="B51" s="52"/>
      <c r="C51" s="11" t="s">
        <v>62</v>
      </c>
      <c r="D51" s="12">
        <v>8</v>
      </c>
      <c r="E51" s="13">
        <v>2.8996013048205871E-3</v>
      </c>
      <c r="F51" s="12">
        <v>31</v>
      </c>
      <c r="G51" s="13">
        <v>1.6630901287553648E-2</v>
      </c>
      <c r="H51" s="14">
        <v>-0.74193548387096775</v>
      </c>
      <c r="I51" s="12">
        <v>31</v>
      </c>
      <c r="J51" s="14">
        <v>-0.74193548387096775</v>
      </c>
      <c r="K51" s="12">
        <v>68</v>
      </c>
      <c r="L51" s="13">
        <v>1.0552451893234015E-2</v>
      </c>
      <c r="M51" s="12">
        <v>94</v>
      </c>
      <c r="N51" s="13">
        <v>2.0267356619232429E-2</v>
      </c>
      <c r="O51" s="14">
        <v>-0.27659574468085102</v>
      </c>
    </row>
    <row r="52" spans="2:15" ht="14.4" thickBot="1">
      <c r="B52" s="52"/>
      <c r="C52" s="55" t="s">
        <v>15</v>
      </c>
      <c r="D52" s="16">
        <v>19</v>
      </c>
      <c r="E52" s="17">
        <v>6.8865530989488943E-3</v>
      </c>
      <c r="F52" s="16">
        <v>35</v>
      </c>
      <c r="G52" s="17">
        <v>1.8776824034334765E-2</v>
      </c>
      <c r="H52" s="18">
        <v>-0.45714285714285718</v>
      </c>
      <c r="I52" s="16">
        <v>14</v>
      </c>
      <c r="J52" s="18">
        <v>0.35714285714285721</v>
      </c>
      <c r="K52" s="16">
        <v>46</v>
      </c>
      <c r="L52" s="17">
        <v>7.1384233395406583E-3</v>
      </c>
      <c r="M52" s="16">
        <v>96</v>
      </c>
      <c r="N52" s="17">
        <v>2.0698576972833119E-2</v>
      </c>
      <c r="O52" s="18">
        <v>-0.52083333333333326</v>
      </c>
    </row>
    <row r="53" spans="2:15" ht="14.4" thickBot="1">
      <c r="B53" s="56"/>
      <c r="C53" s="11" t="s">
        <v>37</v>
      </c>
      <c r="D53" s="12">
        <v>0</v>
      </c>
      <c r="E53" s="13">
        <v>0</v>
      </c>
      <c r="F53" s="12">
        <v>0</v>
      </c>
      <c r="G53" s="13">
        <v>0</v>
      </c>
      <c r="H53" s="14"/>
      <c r="I53" s="12">
        <v>0</v>
      </c>
      <c r="J53" s="14"/>
      <c r="K53" s="12">
        <v>0</v>
      </c>
      <c r="L53" s="13">
        <v>0</v>
      </c>
      <c r="M53" s="12">
        <v>0</v>
      </c>
      <c r="N53" s="13">
        <v>0</v>
      </c>
      <c r="O53" s="14"/>
    </row>
    <row r="54" spans="2:15" ht="14.4" thickBot="1">
      <c r="B54" s="19" t="s">
        <v>6</v>
      </c>
      <c r="C54" s="19" t="s">
        <v>38</v>
      </c>
      <c r="D54" s="20">
        <v>2757</v>
      </c>
      <c r="E54" s="21">
        <v>0.99927509967379491</v>
      </c>
      <c r="F54" s="20">
        <v>1862</v>
      </c>
      <c r="G54" s="21">
        <v>0.99892703862660948</v>
      </c>
      <c r="H54" s="22">
        <v>0.48066595059076267</v>
      </c>
      <c r="I54" s="20">
        <v>2168</v>
      </c>
      <c r="J54" s="21">
        <v>0.27167896678966796</v>
      </c>
      <c r="K54" s="20">
        <v>6436</v>
      </c>
      <c r="L54" s="21">
        <v>0.99875853507138423</v>
      </c>
      <c r="M54" s="20">
        <v>4635</v>
      </c>
      <c r="N54" s="21">
        <v>0.99935316946959907</v>
      </c>
      <c r="O54" s="22">
        <v>0.38856526429341964</v>
      </c>
    </row>
    <row r="55" spans="2:15" ht="14.4" thickBot="1">
      <c r="B55" s="19" t="s">
        <v>52</v>
      </c>
      <c r="C55" s="62" t="s">
        <v>38</v>
      </c>
      <c r="D55" s="20">
        <v>2</v>
      </c>
      <c r="E55" s="21">
        <v>1</v>
      </c>
      <c r="F55" s="20">
        <v>2</v>
      </c>
      <c r="G55" s="21">
        <v>1</v>
      </c>
      <c r="H55" s="22">
        <v>0</v>
      </c>
      <c r="I55" s="20">
        <v>4</v>
      </c>
      <c r="J55" s="21">
        <v>-0.5</v>
      </c>
      <c r="K55" s="20">
        <v>8</v>
      </c>
      <c r="L55" s="21">
        <v>1</v>
      </c>
      <c r="M55" s="20">
        <v>3</v>
      </c>
      <c r="N55" s="21">
        <v>1</v>
      </c>
      <c r="O55" s="22">
        <v>1.6666666666666665</v>
      </c>
    </row>
    <row r="56" spans="2:15" ht="14.4" thickBot="1">
      <c r="B56" s="132" t="s">
        <v>38</v>
      </c>
      <c r="C56" s="133" t="s">
        <v>38</v>
      </c>
      <c r="D56" s="23">
        <v>2759</v>
      </c>
      <c r="E56" s="24">
        <v>1</v>
      </c>
      <c r="F56" s="23">
        <v>1864</v>
      </c>
      <c r="G56" s="24">
        <v>1</v>
      </c>
      <c r="H56" s="25">
        <v>0.48015021459227469</v>
      </c>
      <c r="I56" s="23">
        <v>2172</v>
      </c>
      <c r="J56" s="25">
        <v>0.2702578268876612</v>
      </c>
      <c r="K56" s="23">
        <v>6444</v>
      </c>
      <c r="L56" s="24">
        <v>1</v>
      </c>
      <c r="M56" s="23">
        <v>4638</v>
      </c>
      <c r="N56" s="24">
        <v>1</v>
      </c>
      <c r="O56" s="25">
        <v>0.38939197930142311</v>
      </c>
    </row>
    <row r="57" spans="2:15">
      <c r="B57" s="58" t="s">
        <v>47</v>
      </c>
      <c r="C57" s="28"/>
      <c r="D57" s="28"/>
      <c r="E57" s="28"/>
      <c r="F57" s="28"/>
      <c r="G57" s="28"/>
      <c r="H57" s="28"/>
      <c r="I57" s="28"/>
      <c r="J57" s="28"/>
    </row>
    <row r="58" spans="2:15">
      <c r="B58" s="28"/>
      <c r="C58" s="28"/>
      <c r="D58" s="28"/>
      <c r="E58" s="28"/>
      <c r="F58" s="28"/>
      <c r="G58" s="28"/>
      <c r="H58" s="28"/>
      <c r="I58" s="76"/>
      <c r="J58" s="28"/>
    </row>
    <row r="59" spans="2:15">
      <c r="B59" s="95" t="s">
        <v>50</v>
      </c>
      <c r="C59" s="95"/>
      <c r="D59" s="95"/>
      <c r="E59" s="95"/>
      <c r="F59" s="95"/>
      <c r="G59" s="95"/>
      <c r="H59" s="95"/>
      <c r="I59" s="95"/>
      <c r="J59" s="95"/>
    </row>
    <row r="60" spans="2:15" ht="14.4" thickBot="1">
      <c r="B60" s="131" t="s">
        <v>51</v>
      </c>
      <c r="C60" s="131"/>
      <c r="D60" s="131"/>
      <c r="E60" s="131"/>
      <c r="F60" s="131"/>
      <c r="G60" s="131"/>
      <c r="H60" s="131"/>
      <c r="I60" s="131"/>
      <c r="J60" s="131"/>
    </row>
    <row r="61" spans="2:15">
      <c r="B61" s="117" t="s">
        <v>29</v>
      </c>
      <c r="C61" s="119" t="s">
        <v>1</v>
      </c>
      <c r="D61" s="121" t="s">
        <v>113</v>
      </c>
      <c r="E61" s="122"/>
      <c r="F61" s="122"/>
      <c r="G61" s="122"/>
      <c r="H61" s="123"/>
      <c r="I61" s="128" t="s">
        <v>83</v>
      </c>
      <c r="J61" s="123"/>
      <c r="K61" s="128" t="s">
        <v>117</v>
      </c>
      <c r="L61" s="122"/>
      <c r="M61" s="122"/>
      <c r="N61" s="122"/>
      <c r="O61" s="129"/>
    </row>
    <row r="62" spans="2:15" ht="14.4" thickBot="1">
      <c r="B62" s="118"/>
      <c r="C62" s="120"/>
      <c r="D62" s="97" t="s">
        <v>114</v>
      </c>
      <c r="E62" s="98"/>
      <c r="F62" s="98"/>
      <c r="G62" s="98"/>
      <c r="H62" s="99"/>
      <c r="I62" s="100" t="s">
        <v>84</v>
      </c>
      <c r="J62" s="99"/>
      <c r="K62" s="100" t="s">
        <v>118</v>
      </c>
      <c r="L62" s="98"/>
      <c r="M62" s="98"/>
      <c r="N62" s="98"/>
      <c r="O62" s="130"/>
    </row>
    <row r="63" spans="2:15" ht="15" customHeight="1">
      <c r="B63" s="118"/>
      <c r="C63" s="120"/>
      <c r="D63" s="113">
        <v>2026</v>
      </c>
      <c r="E63" s="114"/>
      <c r="F63" s="113">
        <v>2025</v>
      </c>
      <c r="G63" s="114"/>
      <c r="H63" s="124" t="s">
        <v>30</v>
      </c>
      <c r="I63" s="126">
        <v>2025</v>
      </c>
      <c r="J63" s="126" t="s">
        <v>115</v>
      </c>
      <c r="K63" s="113">
        <v>2026</v>
      </c>
      <c r="L63" s="114"/>
      <c r="M63" s="113">
        <v>2025</v>
      </c>
      <c r="N63" s="114"/>
      <c r="O63" s="124" t="s">
        <v>30</v>
      </c>
    </row>
    <row r="64" spans="2:15" ht="14.4" customHeight="1" thickBot="1">
      <c r="B64" s="105" t="s">
        <v>29</v>
      </c>
      <c r="C64" s="107" t="s">
        <v>32</v>
      </c>
      <c r="D64" s="115"/>
      <c r="E64" s="116"/>
      <c r="F64" s="115"/>
      <c r="G64" s="116"/>
      <c r="H64" s="125"/>
      <c r="I64" s="127"/>
      <c r="J64" s="127"/>
      <c r="K64" s="115"/>
      <c r="L64" s="116"/>
      <c r="M64" s="115"/>
      <c r="N64" s="116"/>
      <c r="O64" s="125"/>
    </row>
    <row r="65" spans="2:15" ht="15" customHeight="1">
      <c r="B65" s="105"/>
      <c r="C65" s="107"/>
      <c r="D65" s="4" t="s">
        <v>33</v>
      </c>
      <c r="E65" s="5" t="s">
        <v>2</v>
      </c>
      <c r="F65" s="4" t="s">
        <v>33</v>
      </c>
      <c r="G65" s="5" t="s">
        <v>2</v>
      </c>
      <c r="H65" s="109" t="s">
        <v>34</v>
      </c>
      <c r="I65" s="6" t="s">
        <v>33</v>
      </c>
      <c r="J65" s="111" t="s">
        <v>116</v>
      </c>
      <c r="K65" s="4" t="s">
        <v>33</v>
      </c>
      <c r="L65" s="5" t="s">
        <v>2</v>
      </c>
      <c r="M65" s="4" t="s">
        <v>33</v>
      </c>
      <c r="N65" s="5" t="s">
        <v>2</v>
      </c>
      <c r="O65" s="109" t="s">
        <v>34</v>
      </c>
    </row>
    <row r="66" spans="2:15" ht="14.25" customHeight="1" thickBot="1">
      <c r="B66" s="106"/>
      <c r="C66" s="108"/>
      <c r="D66" s="7" t="s">
        <v>35</v>
      </c>
      <c r="E66" s="8" t="s">
        <v>36</v>
      </c>
      <c r="F66" s="7" t="s">
        <v>35</v>
      </c>
      <c r="G66" s="8" t="s">
        <v>36</v>
      </c>
      <c r="H66" s="110"/>
      <c r="I66" s="9" t="s">
        <v>35</v>
      </c>
      <c r="J66" s="112"/>
      <c r="K66" s="7" t="s">
        <v>35</v>
      </c>
      <c r="L66" s="8" t="s">
        <v>36</v>
      </c>
      <c r="M66" s="7" t="s">
        <v>35</v>
      </c>
      <c r="N66" s="8" t="s">
        <v>36</v>
      </c>
      <c r="O66" s="110"/>
    </row>
    <row r="67" spans="2:15" ht="14.4" thickBot="1">
      <c r="B67" s="51"/>
      <c r="C67" s="11" t="s">
        <v>15</v>
      </c>
      <c r="D67" s="12">
        <v>197</v>
      </c>
      <c r="E67" s="13">
        <v>0.66779661016949154</v>
      </c>
      <c r="F67" s="12">
        <v>145</v>
      </c>
      <c r="G67" s="13">
        <v>0.60924369747899154</v>
      </c>
      <c r="H67" s="14">
        <v>0.35862068965517246</v>
      </c>
      <c r="I67" s="12">
        <v>104</v>
      </c>
      <c r="J67" s="14">
        <v>0.89423076923076916</v>
      </c>
      <c r="K67" s="12">
        <v>383</v>
      </c>
      <c r="L67" s="13">
        <v>0.56994047619047616</v>
      </c>
      <c r="M67" s="12">
        <v>297</v>
      </c>
      <c r="N67" s="13">
        <v>0.53707052441229652</v>
      </c>
      <c r="O67" s="14">
        <v>0.28956228956228958</v>
      </c>
    </row>
    <row r="68" spans="2:15" ht="14.4" thickBot="1">
      <c r="B68" s="52"/>
      <c r="C68" s="15" t="s">
        <v>4</v>
      </c>
      <c r="D68" s="16">
        <v>41</v>
      </c>
      <c r="E68" s="17">
        <v>0.13898305084745763</v>
      </c>
      <c r="F68" s="16">
        <v>22</v>
      </c>
      <c r="G68" s="17">
        <v>9.2436974789915971E-2</v>
      </c>
      <c r="H68" s="18">
        <v>0.86363636363636354</v>
      </c>
      <c r="I68" s="16">
        <v>23</v>
      </c>
      <c r="J68" s="18">
        <v>0.78260869565217384</v>
      </c>
      <c r="K68" s="16">
        <v>97</v>
      </c>
      <c r="L68" s="17">
        <v>0.14434523809523808</v>
      </c>
      <c r="M68" s="16">
        <v>61</v>
      </c>
      <c r="N68" s="17">
        <v>0.11030741410488246</v>
      </c>
      <c r="O68" s="18">
        <v>0.5901639344262295</v>
      </c>
    </row>
    <row r="69" spans="2:15" ht="14.4" thickBot="1">
      <c r="B69" s="52"/>
      <c r="C69" s="11" t="s">
        <v>12</v>
      </c>
      <c r="D69" s="12">
        <v>17</v>
      </c>
      <c r="E69" s="13">
        <v>5.7627118644067797E-2</v>
      </c>
      <c r="F69" s="12">
        <v>27</v>
      </c>
      <c r="G69" s="13">
        <v>0.1134453781512605</v>
      </c>
      <c r="H69" s="14">
        <v>-0.37037037037037035</v>
      </c>
      <c r="I69" s="12"/>
      <c r="J69" s="14"/>
      <c r="K69" s="12">
        <v>72</v>
      </c>
      <c r="L69" s="13">
        <v>0.10714285714285714</v>
      </c>
      <c r="M69" s="12">
        <v>65</v>
      </c>
      <c r="N69" s="13">
        <v>0.11754068716094032</v>
      </c>
      <c r="O69" s="14">
        <v>0.10769230769230775</v>
      </c>
    </row>
    <row r="70" spans="2:15" ht="14.4" customHeight="1" thickBot="1">
      <c r="B70" s="52"/>
      <c r="C70" s="53" t="s">
        <v>45</v>
      </c>
      <c r="D70" s="16">
        <v>4</v>
      </c>
      <c r="E70" s="17">
        <v>1.3559322033898305E-2</v>
      </c>
      <c r="F70" s="16">
        <v>15</v>
      </c>
      <c r="G70" s="17">
        <v>6.3025210084033612E-2</v>
      </c>
      <c r="H70" s="18">
        <v>-0.73333333333333339</v>
      </c>
      <c r="I70" s="16"/>
      <c r="J70" s="18"/>
      <c r="K70" s="16">
        <v>22</v>
      </c>
      <c r="L70" s="17">
        <v>3.273809523809524E-2</v>
      </c>
      <c r="M70" s="16">
        <v>36</v>
      </c>
      <c r="N70" s="17">
        <v>6.50994575045208E-2</v>
      </c>
      <c r="O70" s="18">
        <v>-0.38888888888888884</v>
      </c>
    </row>
    <row r="71" spans="2:15" ht="14.4" customHeight="1" thickBot="1">
      <c r="B71" s="52"/>
      <c r="C71" s="54" t="s">
        <v>3</v>
      </c>
      <c r="D71" s="12">
        <v>9</v>
      </c>
      <c r="E71" s="13">
        <v>3.0508474576271188E-2</v>
      </c>
      <c r="F71" s="12">
        <v>4</v>
      </c>
      <c r="G71" s="13">
        <v>1.680672268907563E-2</v>
      </c>
      <c r="H71" s="14">
        <v>1.25</v>
      </c>
      <c r="I71" s="12">
        <v>6</v>
      </c>
      <c r="J71" s="14">
        <v>0.5</v>
      </c>
      <c r="K71" s="12">
        <v>19</v>
      </c>
      <c r="L71" s="13">
        <v>2.8273809523809524E-2</v>
      </c>
      <c r="M71" s="12">
        <v>19</v>
      </c>
      <c r="N71" s="13">
        <v>3.4358047016274866E-2</v>
      </c>
      <c r="O71" s="14">
        <v>0</v>
      </c>
    </row>
    <row r="72" spans="2:15" ht="14.4" customHeight="1" thickBot="1">
      <c r="B72" s="52"/>
      <c r="C72" s="55" t="s">
        <v>81</v>
      </c>
      <c r="D72" s="16">
        <v>0</v>
      </c>
      <c r="E72" s="17">
        <v>0</v>
      </c>
      <c r="F72" s="16">
        <v>0</v>
      </c>
      <c r="G72" s="17">
        <v>0</v>
      </c>
      <c r="H72" s="18"/>
      <c r="I72" s="16">
        <v>0</v>
      </c>
      <c r="J72" s="18"/>
      <c r="K72" s="16">
        <v>17</v>
      </c>
      <c r="L72" s="17">
        <v>2.5297619047619048E-2</v>
      </c>
      <c r="M72" s="16">
        <v>3</v>
      </c>
      <c r="N72" s="17">
        <v>5.4249547920433997E-3</v>
      </c>
      <c r="O72" s="18">
        <v>4.666666666666667</v>
      </c>
    </row>
    <row r="73" spans="2:15" ht="14.4" customHeight="1" thickBot="1">
      <c r="B73" s="52"/>
      <c r="C73" s="11" t="s">
        <v>14</v>
      </c>
      <c r="D73" s="12">
        <v>3</v>
      </c>
      <c r="E73" s="13">
        <v>1.0169491525423728E-2</v>
      </c>
      <c r="F73" s="12">
        <v>2</v>
      </c>
      <c r="G73" s="13">
        <v>8.4033613445378148E-3</v>
      </c>
      <c r="H73" s="14">
        <v>0.5</v>
      </c>
      <c r="I73" s="12">
        <v>11</v>
      </c>
      <c r="J73" s="14">
        <v>-0.72727272727272729</v>
      </c>
      <c r="K73" s="12">
        <v>16</v>
      </c>
      <c r="L73" s="13">
        <v>2.3809523809523808E-2</v>
      </c>
      <c r="M73" s="12">
        <v>12</v>
      </c>
      <c r="N73" s="13">
        <v>2.1699819168173599E-2</v>
      </c>
      <c r="O73" s="14">
        <v>0.33333333333333326</v>
      </c>
    </row>
    <row r="74" spans="2:15" ht="14.4" thickBot="1">
      <c r="B74" s="52"/>
      <c r="C74" s="55" t="s">
        <v>37</v>
      </c>
      <c r="D74" s="16">
        <v>24</v>
      </c>
      <c r="E74" s="17">
        <v>8.1355932203389839E-2</v>
      </c>
      <c r="F74" s="16">
        <v>23</v>
      </c>
      <c r="G74" s="17">
        <v>9.6638655462184878E-2</v>
      </c>
      <c r="H74" s="18">
        <v>4.3478260869565188E-2</v>
      </c>
      <c r="I74" s="16">
        <v>14</v>
      </c>
      <c r="J74" s="18">
        <v>0.71428571428571419</v>
      </c>
      <c r="K74" s="16">
        <v>46</v>
      </c>
      <c r="L74" s="17">
        <v>6.8452380952380959E-2</v>
      </c>
      <c r="M74" s="16">
        <v>60</v>
      </c>
      <c r="N74" s="17">
        <v>0.10849909584086799</v>
      </c>
      <c r="O74" s="18">
        <v>-0.23333333333333328</v>
      </c>
    </row>
    <row r="75" spans="2:15" ht="15" customHeight="1" thickBot="1">
      <c r="B75" s="19" t="s">
        <v>5</v>
      </c>
      <c r="C75" s="19" t="s">
        <v>38</v>
      </c>
      <c r="D75" s="20">
        <v>295</v>
      </c>
      <c r="E75" s="21">
        <v>0.99999999999999944</v>
      </c>
      <c r="F75" s="20">
        <v>238</v>
      </c>
      <c r="G75" s="21">
        <v>0.99999999999999989</v>
      </c>
      <c r="H75" s="22">
        <v>0.23949579831932777</v>
      </c>
      <c r="I75" s="20">
        <v>158</v>
      </c>
      <c r="J75" s="21">
        <v>-3.3004332623897845</v>
      </c>
      <c r="K75" s="20">
        <v>672</v>
      </c>
      <c r="L75" s="21">
        <v>0.99999999999999967</v>
      </c>
      <c r="M75" s="20">
        <v>553</v>
      </c>
      <c r="N75" s="21">
        <v>1.0000000000000004</v>
      </c>
      <c r="O75" s="22">
        <v>0.21518987341772156</v>
      </c>
    </row>
    <row r="76" spans="2:15" ht="14.4" thickBot="1">
      <c r="B76" s="51"/>
      <c r="C76" s="11" t="s">
        <v>13</v>
      </c>
      <c r="D76" s="12">
        <v>134</v>
      </c>
      <c r="E76" s="13">
        <v>0.2449725776965265</v>
      </c>
      <c r="F76" s="12">
        <v>104</v>
      </c>
      <c r="G76" s="13">
        <v>0.2208067940552017</v>
      </c>
      <c r="H76" s="14">
        <v>0.28846153846153855</v>
      </c>
      <c r="I76" s="12">
        <v>142</v>
      </c>
      <c r="J76" s="14">
        <v>-5.633802816901412E-2</v>
      </c>
      <c r="K76" s="12">
        <v>324</v>
      </c>
      <c r="L76" s="13">
        <v>0.25135764158262219</v>
      </c>
      <c r="M76" s="12">
        <v>266</v>
      </c>
      <c r="N76" s="13">
        <v>0.23477493380406</v>
      </c>
      <c r="O76" s="14">
        <v>0.21804511278195493</v>
      </c>
    </row>
    <row r="77" spans="2:15" ht="15" customHeight="1" thickBot="1">
      <c r="B77" s="52"/>
      <c r="C77" s="15" t="s">
        <v>4</v>
      </c>
      <c r="D77" s="16">
        <v>105</v>
      </c>
      <c r="E77" s="17">
        <v>0.19195612431444242</v>
      </c>
      <c r="F77" s="16">
        <v>104</v>
      </c>
      <c r="G77" s="17">
        <v>0.2208067940552017</v>
      </c>
      <c r="H77" s="18">
        <v>9.6153846153845812E-3</v>
      </c>
      <c r="I77" s="16">
        <v>59</v>
      </c>
      <c r="J77" s="18">
        <v>0.77966101694915246</v>
      </c>
      <c r="K77" s="16">
        <v>213</v>
      </c>
      <c r="L77" s="17">
        <v>0.165244375484872</v>
      </c>
      <c r="M77" s="16">
        <v>228</v>
      </c>
      <c r="N77" s="17">
        <v>0.20123565754633715</v>
      </c>
      <c r="O77" s="18">
        <v>-6.5789473684210509E-2</v>
      </c>
    </row>
    <row r="78" spans="2:15" ht="14.4" thickBot="1">
      <c r="B78" s="52"/>
      <c r="C78" s="11" t="s">
        <v>12</v>
      </c>
      <c r="D78" s="12">
        <v>105</v>
      </c>
      <c r="E78" s="13">
        <v>0.19195612431444242</v>
      </c>
      <c r="F78" s="12">
        <v>83</v>
      </c>
      <c r="G78" s="13">
        <v>0.17622080679405519</v>
      </c>
      <c r="H78" s="14">
        <v>0.26506024096385539</v>
      </c>
      <c r="I78" s="12">
        <v>66</v>
      </c>
      <c r="J78" s="14">
        <v>0.59090909090909083</v>
      </c>
      <c r="K78" s="12">
        <v>210</v>
      </c>
      <c r="L78" s="13">
        <v>0.16291698991466252</v>
      </c>
      <c r="M78" s="12">
        <v>199</v>
      </c>
      <c r="N78" s="13">
        <v>0.17563989408649602</v>
      </c>
      <c r="O78" s="14">
        <v>5.5276381909547645E-2</v>
      </c>
    </row>
    <row r="79" spans="2:15" ht="15" customHeight="1" thickBot="1">
      <c r="B79" s="52"/>
      <c r="C79" s="53" t="s">
        <v>11</v>
      </c>
      <c r="D79" s="16">
        <v>65</v>
      </c>
      <c r="E79" s="17">
        <v>0.11882998171846434</v>
      </c>
      <c r="F79" s="16">
        <v>70</v>
      </c>
      <c r="G79" s="17">
        <v>0.14861995753715498</v>
      </c>
      <c r="H79" s="18">
        <v>-7.1428571428571397E-2</v>
      </c>
      <c r="I79" s="16">
        <v>44</v>
      </c>
      <c r="J79" s="18">
        <v>0.47727272727272729</v>
      </c>
      <c r="K79" s="16">
        <v>187</v>
      </c>
      <c r="L79" s="17">
        <v>0.14507370054305663</v>
      </c>
      <c r="M79" s="16">
        <v>177</v>
      </c>
      <c r="N79" s="17">
        <v>0.15622241835834069</v>
      </c>
      <c r="O79" s="18">
        <v>5.6497175141242861E-2</v>
      </c>
    </row>
    <row r="80" spans="2:15" ht="14.4" thickBot="1">
      <c r="B80" s="52"/>
      <c r="C80" s="54" t="s">
        <v>3</v>
      </c>
      <c r="D80" s="12">
        <v>60</v>
      </c>
      <c r="E80" s="13">
        <v>0.10968921389396709</v>
      </c>
      <c r="F80" s="12">
        <v>57</v>
      </c>
      <c r="G80" s="13">
        <v>0.12101910828025478</v>
      </c>
      <c r="H80" s="14">
        <v>5.2631578947368363E-2</v>
      </c>
      <c r="I80" s="12">
        <v>73</v>
      </c>
      <c r="J80" s="14">
        <v>-0.17808219178082196</v>
      </c>
      <c r="K80" s="12">
        <v>175</v>
      </c>
      <c r="L80" s="13">
        <v>0.13576415826221877</v>
      </c>
      <c r="M80" s="12">
        <v>123</v>
      </c>
      <c r="N80" s="13">
        <v>0.10856134157105031</v>
      </c>
      <c r="O80" s="14">
        <v>0.4227642276422765</v>
      </c>
    </row>
    <row r="81" spans="2:15" ht="15" customHeight="1" thickBot="1">
      <c r="B81" s="52"/>
      <c r="C81" s="55" t="s">
        <v>14</v>
      </c>
      <c r="D81" s="16">
        <v>65</v>
      </c>
      <c r="E81" s="17">
        <v>0.11882998171846434</v>
      </c>
      <c r="F81" s="16">
        <v>37</v>
      </c>
      <c r="G81" s="17">
        <v>7.8556263269639062E-2</v>
      </c>
      <c r="H81" s="18">
        <v>0.7567567567567568</v>
      </c>
      <c r="I81" s="16">
        <v>38</v>
      </c>
      <c r="J81" s="18">
        <v>0.71052631578947367</v>
      </c>
      <c r="K81" s="16">
        <v>150</v>
      </c>
      <c r="L81" s="17">
        <v>0.11636927851047324</v>
      </c>
      <c r="M81" s="16">
        <v>79</v>
      </c>
      <c r="N81" s="17">
        <v>6.9726390114739634E-2</v>
      </c>
      <c r="O81" s="18">
        <v>0.89873417721518978</v>
      </c>
    </row>
    <row r="82" spans="2:15" ht="15" customHeight="1" thickBot="1">
      <c r="B82" s="52"/>
      <c r="C82" s="11" t="s">
        <v>15</v>
      </c>
      <c r="D82" s="12">
        <v>9</v>
      </c>
      <c r="E82" s="13">
        <v>1.6453382084095063E-2</v>
      </c>
      <c r="F82" s="12">
        <v>13</v>
      </c>
      <c r="G82" s="13">
        <v>2.7600849256900213E-2</v>
      </c>
      <c r="H82" s="14">
        <v>-0.30769230769230771</v>
      </c>
      <c r="I82" s="12">
        <v>5</v>
      </c>
      <c r="J82" s="14">
        <v>0.8</v>
      </c>
      <c r="K82" s="12">
        <v>23</v>
      </c>
      <c r="L82" s="13">
        <v>1.7843289371605897E-2</v>
      </c>
      <c r="M82" s="12">
        <v>52</v>
      </c>
      <c r="N82" s="13">
        <v>4.5895851721094442E-2</v>
      </c>
      <c r="O82" s="14">
        <v>-0.55769230769230771</v>
      </c>
    </row>
    <row r="83" spans="2:15" ht="15" customHeight="1" thickBot="1">
      <c r="B83" s="52"/>
      <c r="C83" s="55" t="s">
        <v>37</v>
      </c>
      <c r="D83" s="16">
        <v>4</v>
      </c>
      <c r="E83" s="17">
        <v>7.3126142595978062E-3</v>
      </c>
      <c r="F83" s="16">
        <v>3</v>
      </c>
      <c r="G83" s="17">
        <v>6.369426751592357E-3</v>
      </c>
      <c r="H83" s="18">
        <v>0.33333333333333326</v>
      </c>
      <c r="I83" s="16">
        <v>2</v>
      </c>
      <c r="J83" s="18">
        <v>1</v>
      </c>
      <c r="K83" s="16">
        <v>7</v>
      </c>
      <c r="L83" s="17">
        <v>5.4305663304887513E-3</v>
      </c>
      <c r="M83" s="16">
        <v>9</v>
      </c>
      <c r="N83" s="17">
        <v>7.9435127978817292E-3</v>
      </c>
      <c r="O83" s="18">
        <v>-0.22222222222222221</v>
      </c>
    </row>
    <row r="84" spans="2:15" ht="15" customHeight="1" thickBot="1">
      <c r="B84" s="19" t="s">
        <v>6</v>
      </c>
      <c r="C84" s="19" t="s">
        <v>38</v>
      </c>
      <c r="D84" s="20">
        <v>547</v>
      </c>
      <c r="E84" s="21">
        <v>1</v>
      </c>
      <c r="F84" s="20">
        <v>471</v>
      </c>
      <c r="G84" s="21">
        <v>1</v>
      </c>
      <c r="H84" s="22">
        <v>0.16135881104033967</v>
      </c>
      <c r="I84" s="20">
        <v>429</v>
      </c>
      <c r="J84" s="21">
        <v>0.27505827505827507</v>
      </c>
      <c r="K84" s="20">
        <v>1289</v>
      </c>
      <c r="L84" s="21">
        <v>1</v>
      </c>
      <c r="M84" s="20">
        <v>1133</v>
      </c>
      <c r="N84" s="21">
        <v>1</v>
      </c>
      <c r="O84" s="22">
        <v>0.13768755516328324</v>
      </c>
    </row>
    <row r="85" spans="2:15" ht="14.4" thickBot="1">
      <c r="B85" s="19" t="s">
        <v>52</v>
      </c>
      <c r="C85" s="19" t="s">
        <v>38</v>
      </c>
      <c r="D85" s="20">
        <v>0</v>
      </c>
      <c r="E85" s="21">
        <v>1</v>
      </c>
      <c r="F85" s="20">
        <v>0</v>
      </c>
      <c r="G85" s="21">
        <v>1</v>
      </c>
      <c r="H85" s="22"/>
      <c r="I85" s="20">
        <v>1</v>
      </c>
      <c r="J85" s="21">
        <v>-1</v>
      </c>
      <c r="K85" s="20">
        <v>5</v>
      </c>
      <c r="L85" s="21">
        <v>1</v>
      </c>
      <c r="M85" s="20" t="e">
        <v>#REF!</v>
      </c>
      <c r="N85" s="21">
        <v>1</v>
      </c>
      <c r="O85" s="22"/>
    </row>
    <row r="86" spans="2:15" ht="15" customHeight="1" thickBot="1">
      <c r="B86" s="101"/>
      <c r="C86" s="102" t="s">
        <v>38</v>
      </c>
      <c r="D86" s="23">
        <v>842</v>
      </c>
      <c r="E86" s="24">
        <v>1</v>
      </c>
      <c r="F86" s="23">
        <v>709</v>
      </c>
      <c r="G86" s="24">
        <v>1</v>
      </c>
      <c r="H86" s="25">
        <v>0.18758815232722137</v>
      </c>
      <c r="I86" s="23">
        <v>608</v>
      </c>
      <c r="J86" s="25">
        <v>0.38486842105263164</v>
      </c>
      <c r="K86" s="23">
        <v>1966</v>
      </c>
      <c r="L86" s="24">
        <v>1</v>
      </c>
      <c r="M86" s="23">
        <v>1686</v>
      </c>
      <c r="N86" s="24">
        <v>1</v>
      </c>
      <c r="O86" s="25">
        <v>0.16607354685646492</v>
      </c>
    </row>
    <row r="87" spans="2:15">
      <c r="B87" s="58" t="s">
        <v>47</v>
      </c>
      <c r="C87" s="28"/>
      <c r="D87" s="28"/>
      <c r="E87" s="28"/>
      <c r="F87" s="28"/>
      <c r="G87" s="28"/>
      <c r="H87" s="28"/>
      <c r="I87" s="76"/>
      <c r="J87" s="28"/>
    </row>
    <row r="89" spans="2:15">
      <c r="I89" s="75"/>
    </row>
  </sheetData>
  <mergeCells count="73">
    <mergeCell ref="O65:O66"/>
    <mergeCell ref="K36:O36"/>
    <mergeCell ref="K38:L39"/>
    <mergeCell ref="M38:N39"/>
    <mergeCell ref="O38:O39"/>
    <mergeCell ref="O42:O43"/>
    <mergeCell ref="K61:O61"/>
    <mergeCell ref="K62:O62"/>
    <mergeCell ref="K63:L64"/>
    <mergeCell ref="M63:N64"/>
    <mergeCell ref="O63:O64"/>
    <mergeCell ref="O8:O9"/>
    <mergeCell ref="K37:O37"/>
    <mergeCell ref="O40:O41"/>
    <mergeCell ref="K4:O4"/>
    <mergeCell ref="K5:O5"/>
    <mergeCell ref="K6:L7"/>
    <mergeCell ref="M6:N7"/>
    <mergeCell ref="O6:O7"/>
    <mergeCell ref="B2:J2"/>
    <mergeCell ref="B3:J3"/>
    <mergeCell ref="B34:J34"/>
    <mergeCell ref="B35:J35"/>
    <mergeCell ref="B59:J59"/>
    <mergeCell ref="B39:B41"/>
    <mergeCell ref="C39:C41"/>
    <mergeCell ref="B4:B6"/>
    <mergeCell ref="C4:C6"/>
    <mergeCell ref="H6:H7"/>
    <mergeCell ref="D4:H4"/>
    <mergeCell ref="I4:J4"/>
    <mergeCell ref="B7:B9"/>
    <mergeCell ref="H38:H39"/>
    <mergeCell ref="I38:I39"/>
    <mergeCell ref="J38:J39"/>
    <mergeCell ref="B36:B38"/>
    <mergeCell ref="C36:C38"/>
    <mergeCell ref="D36:H36"/>
    <mergeCell ref="I36:J36"/>
    <mergeCell ref="D37:H37"/>
    <mergeCell ref="I37:J37"/>
    <mergeCell ref="B30:C30"/>
    <mergeCell ref="I6:I7"/>
    <mergeCell ref="J6:J7"/>
    <mergeCell ref="C7:C9"/>
    <mergeCell ref="B61:B63"/>
    <mergeCell ref="C61:C63"/>
    <mergeCell ref="D61:H61"/>
    <mergeCell ref="I61:J61"/>
    <mergeCell ref="D62:H62"/>
    <mergeCell ref="I62:J62"/>
    <mergeCell ref="B60:J60"/>
    <mergeCell ref="H40:H41"/>
    <mergeCell ref="J40:J41"/>
    <mergeCell ref="B56:C56"/>
    <mergeCell ref="D38:E39"/>
    <mergeCell ref="F38:G39"/>
    <mergeCell ref="D6:E7"/>
    <mergeCell ref="H8:H9"/>
    <mergeCell ref="J8:J9"/>
    <mergeCell ref="I5:J5"/>
    <mergeCell ref="F6:G7"/>
    <mergeCell ref="D5:H5"/>
    <mergeCell ref="B86:C86"/>
    <mergeCell ref="B64:B66"/>
    <mergeCell ref="C64:C66"/>
    <mergeCell ref="H65:H66"/>
    <mergeCell ref="J65:J66"/>
    <mergeCell ref="F63:G64"/>
    <mergeCell ref="H63:H64"/>
    <mergeCell ref="I63:I64"/>
    <mergeCell ref="J63:J64"/>
    <mergeCell ref="D63:E64"/>
  </mergeCells>
  <phoneticPr fontId="4" type="noConversion"/>
  <conditionalFormatting sqref="D42:J43">
    <cfRule type="cellIs" dxfId="57" priority="40" operator="equal">
      <formula>0</formula>
    </cfRule>
  </conditionalFormatting>
  <conditionalFormatting sqref="D10:O17">
    <cfRule type="cellIs" dxfId="56" priority="6" operator="equal">
      <formula>0</formula>
    </cfRule>
  </conditionalFormatting>
  <conditionalFormatting sqref="D19:O27">
    <cfRule type="cellIs" dxfId="55" priority="8" operator="equal">
      <formula>0</formula>
    </cfRule>
  </conditionalFormatting>
  <conditionalFormatting sqref="D45:O53">
    <cfRule type="cellIs" dxfId="54" priority="5" operator="equal">
      <formula>0</formula>
    </cfRule>
  </conditionalFormatting>
  <conditionalFormatting sqref="D67:O74">
    <cfRule type="cellIs" dxfId="53" priority="3" operator="equal">
      <formula>0</formula>
    </cfRule>
  </conditionalFormatting>
  <conditionalFormatting sqref="D76:O83">
    <cfRule type="cellIs" dxfId="52" priority="2" operator="equal">
      <formula>0</formula>
    </cfRule>
  </conditionalFormatting>
  <conditionalFormatting sqref="H42:H55">
    <cfRule type="cellIs" dxfId="51" priority="27" operator="lessThan">
      <formula>0</formula>
    </cfRule>
  </conditionalFormatting>
  <conditionalFormatting sqref="H67:H85">
    <cfRule type="cellIs" dxfId="50" priority="9" operator="lessThan">
      <formula>0</formula>
    </cfRule>
  </conditionalFormatting>
  <conditionalFormatting sqref="J10:J17 H10:H29">
    <cfRule type="cellIs" dxfId="49" priority="49" operator="lessThan">
      <formula>0</formula>
    </cfRule>
  </conditionalFormatting>
  <conditionalFormatting sqref="J19:J27">
    <cfRule type="cellIs" dxfId="48" priority="54" operator="lessThan">
      <formula>0</formula>
    </cfRule>
  </conditionalFormatting>
  <conditionalFormatting sqref="J42:J43">
    <cfRule type="cellIs" dxfId="47" priority="44" operator="lessThan">
      <formula>0</formula>
    </cfRule>
  </conditionalFormatting>
  <conditionalFormatting sqref="J45:J53">
    <cfRule type="cellIs" dxfId="46" priority="33" operator="lessThan">
      <formula>0</formula>
    </cfRule>
  </conditionalFormatting>
  <conditionalFormatting sqref="J67:J74">
    <cfRule type="cellIs" dxfId="45" priority="21" operator="lessThan">
      <formula>0</formula>
    </cfRule>
  </conditionalFormatting>
  <conditionalFormatting sqref="J76:J83">
    <cfRule type="cellIs" dxfId="44" priority="15" operator="lessThan">
      <formula>0</formula>
    </cfRule>
  </conditionalFormatting>
  <conditionalFormatting sqref="O10:O29">
    <cfRule type="cellIs" dxfId="43" priority="7" operator="lessThan">
      <formula>0</formula>
    </cfRule>
  </conditionalFormatting>
  <conditionalFormatting sqref="O44:O55">
    <cfRule type="cellIs" dxfId="42" priority="4" operator="lessThan">
      <formula>0</formula>
    </cfRule>
  </conditionalFormatting>
  <conditionalFormatting sqref="O67:O85">
    <cfRule type="cellIs" dxfId="41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81" orientation="landscape" horizontalDpi="4294967292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O78"/>
  <sheetViews>
    <sheetView showGridLines="0" topLeftCell="A50" zoomScale="90" zoomScaleNormal="90" workbookViewId="0">
      <selection activeCell="I66" sqref="I66"/>
    </sheetView>
  </sheetViews>
  <sheetFormatPr defaultColWidth="9.109375" defaultRowHeight="13.8"/>
  <cols>
    <col min="1" max="1" width="1.109375" style="35" customWidth="1"/>
    <col min="2" max="2" width="15.44140625" style="35" bestFit="1" customWidth="1"/>
    <col min="3" max="3" width="18.6640625" style="35" customWidth="1"/>
    <col min="4" max="9" width="9" style="35" customWidth="1"/>
    <col min="10" max="10" width="11.88671875" style="35" customWidth="1"/>
    <col min="11" max="14" width="9.109375" style="35"/>
    <col min="15" max="15" width="10.6640625" style="35" customWidth="1"/>
    <col min="16" max="16384" width="9.109375" style="35"/>
  </cols>
  <sheetData>
    <row r="1" spans="2:15">
      <c r="B1" s="35" t="s">
        <v>7</v>
      </c>
      <c r="E1" s="36"/>
      <c r="O1" s="37">
        <v>46119</v>
      </c>
    </row>
    <row r="2" spans="2:15">
      <c r="B2" s="95" t="s">
        <v>27</v>
      </c>
      <c r="C2" s="95"/>
      <c r="D2" s="95"/>
      <c r="E2" s="95"/>
      <c r="F2" s="95"/>
      <c r="G2" s="95"/>
      <c r="H2" s="95"/>
      <c r="I2" s="95"/>
      <c r="J2" s="95"/>
    </row>
    <row r="3" spans="2:15" ht="14.4" thickBot="1">
      <c r="B3" s="131" t="s">
        <v>28</v>
      </c>
      <c r="C3" s="131"/>
      <c r="D3" s="131"/>
      <c r="E3" s="131"/>
      <c r="F3" s="131"/>
      <c r="G3" s="131"/>
      <c r="H3" s="131"/>
      <c r="I3" s="131"/>
      <c r="J3" s="131"/>
    </row>
    <row r="4" spans="2:15" ht="14.4" customHeight="1">
      <c r="B4" s="117" t="s">
        <v>29</v>
      </c>
      <c r="C4" s="119" t="s">
        <v>1</v>
      </c>
      <c r="D4" s="121" t="s">
        <v>113</v>
      </c>
      <c r="E4" s="122"/>
      <c r="F4" s="122"/>
      <c r="G4" s="122"/>
      <c r="H4" s="123"/>
      <c r="I4" s="128" t="s">
        <v>83</v>
      </c>
      <c r="J4" s="123"/>
      <c r="K4" s="128" t="s">
        <v>117</v>
      </c>
      <c r="L4" s="122"/>
      <c r="M4" s="122"/>
      <c r="N4" s="122"/>
      <c r="O4" s="129"/>
    </row>
    <row r="5" spans="2:15" ht="14.4" customHeight="1" thickBot="1">
      <c r="B5" s="118"/>
      <c r="C5" s="120"/>
      <c r="D5" s="97" t="s">
        <v>114</v>
      </c>
      <c r="E5" s="98"/>
      <c r="F5" s="98"/>
      <c r="G5" s="98"/>
      <c r="H5" s="99"/>
      <c r="I5" s="100" t="s">
        <v>84</v>
      </c>
      <c r="J5" s="99"/>
      <c r="K5" s="100" t="s">
        <v>118</v>
      </c>
      <c r="L5" s="98"/>
      <c r="M5" s="98"/>
      <c r="N5" s="98"/>
      <c r="O5" s="130"/>
    </row>
    <row r="6" spans="2:15" ht="14.4" customHeight="1">
      <c r="B6" s="118"/>
      <c r="C6" s="120"/>
      <c r="D6" s="113">
        <v>2026</v>
      </c>
      <c r="E6" s="114"/>
      <c r="F6" s="113">
        <v>2025</v>
      </c>
      <c r="G6" s="114"/>
      <c r="H6" s="124" t="s">
        <v>30</v>
      </c>
      <c r="I6" s="126">
        <v>2026</v>
      </c>
      <c r="J6" s="126" t="s">
        <v>115</v>
      </c>
      <c r="K6" s="113">
        <v>2026</v>
      </c>
      <c r="L6" s="114"/>
      <c r="M6" s="113">
        <v>2025</v>
      </c>
      <c r="N6" s="114"/>
      <c r="O6" s="124" t="s">
        <v>30</v>
      </c>
    </row>
    <row r="7" spans="2:15" ht="15" customHeight="1" thickBot="1">
      <c r="B7" s="105" t="s">
        <v>29</v>
      </c>
      <c r="C7" s="107" t="s">
        <v>32</v>
      </c>
      <c r="D7" s="115"/>
      <c r="E7" s="116"/>
      <c r="F7" s="115"/>
      <c r="G7" s="116"/>
      <c r="H7" s="125"/>
      <c r="I7" s="127"/>
      <c r="J7" s="127"/>
      <c r="K7" s="115"/>
      <c r="L7" s="116"/>
      <c r="M7" s="115"/>
      <c r="N7" s="116"/>
      <c r="O7" s="125"/>
    </row>
    <row r="8" spans="2:15" ht="15" customHeight="1">
      <c r="B8" s="105"/>
      <c r="C8" s="107"/>
      <c r="D8" s="4" t="s">
        <v>33</v>
      </c>
      <c r="E8" s="5" t="s">
        <v>2</v>
      </c>
      <c r="F8" s="4" t="s">
        <v>33</v>
      </c>
      <c r="G8" s="5" t="s">
        <v>2</v>
      </c>
      <c r="H8" s="109" t="s">
        <v>34</v>
      </c>
      <c r="I8" s="6" t="s">
        <v>33</v>
      </c>
      <c r="J8" s="111" t="s">
        <v>116</v>
      </c>
      <c r="K8" s="4" t="s">
        <v>33</v>
      </c>
      <c r="L8" s="5" t="s">
        <v>2</v>
      </c>
      <c r="M8" s="4" t="s">
        <v>33</v>
      </c>
      <c r="N8" s="5" t="s">
        <v>2</v>
      </c>
      <c r="O8" s="109" t="s">
        <v>34</v>
      </c>
    </row>
    <row r="9" spans="2:15" ht="15" customHeight="1" thickBot="1">
      <c r="B9" s="106"/>
      <c r="C9" s="108"/>
      <c r="D9" s="7" t="s">
        <v>35</v>
      </c>
      <c r="E9" s="8" t="s">
        <v>36</v>
      </c>
      <c r="F9" s="7" t="s">
        <v>35</v>
      </c>
      <c r="G9" s="8" t="s">
        <v>36</v>
      </c>
      <c r="H9" s="110"/>
      <c r="I9" s="9" t="s">
        <v>35</v>
      </c>
      <c r="J9" s="112"/>
      <c r="K9" s="7" t="s">
        <v>35</v>
      </c>
      <c r="L9" s="8" t="s">
        <v>36</v>
      </c>
      <c r="M9" s="7" t="s">
        <v>35</v>
      </c>
      <c r="N9" s="8" t="s">
        <v>36</v>
      </c>
      <c r="O9" s="110"/>
    </row>
    <row r="10" spans="2:15" ht="14.4" thickBot="1">
      <c r="B10" s="51"/>
      <c r="C10" s="11" t="s">
        <v>12</v>
      </c>
      <c r="D10" s="12">
        <v>11</v>
      </c>
      <c r="E10" s="13">
        <v>0.33333333333333331</v>
      </c>
      <c r="F10" s="12">
        <v>16</v>
      </c>
      <c r="G10" s="13">
        <v>0.37209302325581395</v>
      </c>
      <c r="H10" s="14">
        <v>-0.3125</v>
      </c>
      <c r="I10" s="12">
        <v>9</v>
      </c>
      <c r="J10" s="14">
        <v>0.22222222222222232</v>
      </c>
      <c r="K10" s="12">
        <v>46</v>
      </c>
      <c r="L10" s="13">
        <v>0.35114503816793891</v>
      </c>
      <c r="M10" s="12">
        <v>33</v>
      </c>
      <c r="N10" s="13">
        <v>0.28695652173913044</v>
      </c>
      <c r="O10" s="14">
        <v>0.39393939393939403</v>
      </c>
    </row>
    <row r="11" spans="2:15" ht="14.4" thickBot="1">
      <c r="B11" s="52"/>
      <c r="C11" s="15" t="s">
        <v>15</v>
      </c>
      <c r="D11" s="16">
        <v>2</v>
      </c>
      <c r="E11" s="17">
        <v>6.0606060606060608E-2</v>
      </c>
      <c r="F11" s="16">
        <v>5</v>
      </c>
      <c r="G11" s="17">
        <v>0.11627906976744186</v>
      </c>
      <c r="H11" s="18">
        <v>-0.6</v>
      </c>
      <c r="I11" s="16">
        <v>1</v>
      </c>
      <c r="J11" s="18">
        <v>1</v>
      </c>
      <c r="K11" s="16">
        <v>19</v>
      </c>
      <c r="L11" s="17">
        <v>0.14503816793893129</v>
      </c>
      <c r="M11" s="16">
        <v>20</v>
      </c>
      <c r="N11" s="17">
        <v>0.17391304347826086</v>
      </c>
      <c r="O11" s="18">
        <v>-5.0000000000000044E-2</v>
      </c>
    </row>
    <row r="12" spans="2:15" ht="14.4" thickBot="1">
      <c r="B12" s="52"/>
      <c r="C12" s="11" t="s">
        <v>81</v>
      </c>
      <c r="D12" s="12">
        <v>0</v>
      </c>
      <c r="E12" s="13">
        <v>0</v>
      </c>
      <c r="F12" s="12">
        <v>0</v>
      </c>
      <c r="G12" s="13">
        <v>0</v>
      </c>
      <c r="H12" s="14"/>
      <c r="I12" s="12">
        <v>0</v>
      </c>
      <c r="J12" s="14"/>
      <c r="K12" s="12">
        <v>17</v>
      </c>
      <c r="L12" s="13">
        <v>0.12977099236641221</v>
      </c>
      <c r="M12" s="12">
        <v>3</v>
      </c>
      <c r="N12" s="13">
        <v>2.6086956521739129E-2</v>
      </c>
      <c r="O12" s="14">
        <v>4.666666666666667</v>
      </c>
    </row>
    <row r="13" spans="2:15" ht="14.4" thickBot="1">
      <c r="B13" s="52"/>
      <c r="C13" s="53" t="s">
        <v>68</v>
      </c>
      <c r="D13" s="16">
        <v>5</v>
      </c>
      <c r="E13" s="17">
        <v>0.15151515151515152</v>
      </c>
      <c r="F13" s="16">
        <v>3</v>
      </c>
      <c r="G13" s="17">
        <v>6.9767441860465115E-2</v>
      </c>
      <c r="H13" s="18">
        <v>0.66666666666666674</v>
      </c>
      <c r="I13" s="16">
        <v>4</v>
      </c>
      <c r="J13" s="18">
        <v>0.25</v>
      </c>
      <c r="K13" s="16">
        <v>10</v>
      </c>
      <c r="L13" s="17">
        <v>7.6335877862595422E-2</v>
      </c>
      <c r="M13" s="16">
        <v>13</v>
      </c>
      <c r="N13" s="17">
        <v>0.11304347826086956</v>
      </c>
      <c r="O13" s="18">
        <v>-0.23076923076923073</v>
      </c>
    </row>
    <row r="14" spans="2:15" ht="14.4" thickBot="1">
      <c r="B14" s="52"/>
      <c r="C14" s="54" t="s">
        <v>14</v>
      </c>
      <c r="D14" s="12">
        <v>0</v>
      </c>
      <c r="E14" s="13">
        <v>0</v>
      </c>
      <c r="F14" s="12">
        <v>0</v>
      </c>
      <c r="G14" s="13">
        <v>0</v>
      </c>
      <c r="H14" s="14"/>
      <c r="I14" s="12">
        <v>9</v>
      </c>
      <c r="J14" s="14">
        <v>-1</v>
      </c>
      <c r="K14" s="12">
        <v>9</v>
      </c>
      <c r="L14" s="13">
        <v>6.8702290076335881E-2</v>
      </c>
      <c r="M14" s="12">
        <v>1</v>
      </c>
      <c r="N14" s="13">
        <v>8.6956521739130436E-3</v>
      </c>
      <c r="O14" s="14">
        <v>8</v>
      </c>
    </row>
    <row r="15" spans="2:15" ht="14.4" thickBot="1">
      <c r="B15" s="52"/>
      <c r="C15" s="55" t="s">
        <v>20</v>
      </c>
      <c r="D15" s="16">
        <v>0</v>
      </c>
      <c r="E15" s="17">
        <v>0</v>
      </c>
      <c r="F15" s="16">
        <v>1</v>
      </c>
      <c r="G15" s="17">
        <v>2.3255813953488372E-2</v>
      </c>
      <c r="H15" s="18">
        <v>-1</v>
      </c>
      <c r="I15" s="16">
        <v>5</v>
      </c>
      <c r="J15" s="18">
        <v>-1</v>
      </c>
      <c r="K15" s="16">
        <v>5</v>
      </c>
      <c r="L15" s="17">
        <v>3.8167938931297711E-2</v>
      </c>
      <c r="M15" s="16">
        <v>3</v>
      </c>
      <c r="N15" s="17">
        <v>2.6086956521739129E-2</v>
      </c>
      <c r="O15" s="18">
        <v>0.66666666666666674</v>
      </c>
    </row>
    <row r="16" spans="2:15" ht="14.4" thickBot="1">
      <c r="B16" s="52"/>
      <c r="C16" s="11" t="s">
        <v>119</v>
      </c>
      <c r="D16" s="12">
        <v>3</v>
      </c>
      <c r="E16" s="13">
        <v>9.0909090909090912E-2</v>
      </c>
      <c r="F16" s="12">
        <v>3</v>
      </c>
      <c r="G16" s="13">
        <v>6.9767441860465115E-2</v>
      </c>
      <c r="H16" s="14">
        <v>0</v>
      </c>
      <c r="I16" s="12">
        <v>0</v>
      </c>
      <c r="J16" s="14"/>
      <c r="K16" s="12">
        <v>4</v>
      </c>
      <c r="L16" s="13">
        <v>3.0534351145038167E-2</v>
      </c>
      <c r="M16" s="12">
        <v>8</v>
      </c>
      <c r="N16" s="13">
        <v>6.9565217391304349E-2</v>
      </c>
      <c r="O16" s="14">
        <v>-0.5</v>
      </c>
    </row>
    <row r="17" spans="2:15" ht="14.4" thickBot="1">
      <c r="B17" s="52"/>
      <c r="C17" s="55" t="s">
        <v>37</v>
      </c>
      <c r="D17" s="16">
        <v>12</v>
      </c>
      <c r="E17" s="17">
        <v>0.36363636363636365</v>
      </c>
      <c r="F17" s="16">
        <v>15</v>
      </c>
      <c r="G17" s="17">
        <v>0.34883720930232559</v>
      </c>
      <c r="H17" s="18">
        <v>-0.19999999999999996</v>
      </c>
      <c r="I17" s="16">
        <v>2</v>
      </c>
      <c r="J17" s="18">
        <v>6.6666666666666666E-2</v>
      </c>
      <c r="K17" s="16">
        <v>21</v>
      </c>
      <c r="L17" s="17">
        <v>0.16030534351145037</v>
      </c>
      <c r="M17" s="16">
        <v>34</v>
      </c>
      <c r="N17" s="17">
        <v>0.29565217391304349</v>
      </c>
      <c r="O17" s="18">
        <v>-0.38235294117647056</v>
      </c>
    </row>
    <row r="18" spans="2:15" ht="14.4" thickBot="1">
      <c r="B18" s="19" t="s">
        <v>41</v>
      </c>
      <c r="C18" s="19" t="s">
        <v>38</v>
      </c>
      <c r="D18" s="20">
        <v>33</v>
      </c>
      <c r="E18" s="21">
        <v>1</v>
      </c>
      <c r="F18" s="20">
        <v>43</v>
      </c>
      <c r="G18" s="21">
        <v>1</v>
      </c>
      <c r="H18" s="22">
        <v>-0.23255813953488369</v>
      </c>
      <c r="I18" s="20">
        <v>30</v>
      </c>
      <c r="J18" s="21">
        <v>0.10000000000000009</v>
      </c>
      <c r="K18" s="20">
        <v>131</v>
      </c>
      <c r="L18" s="21">
        <v>1</v>
      </c>
      <c r="M18" s="20">
        <v>115</v>
      </c>
      <c r="N18" s="21">
        <v>1</v>
      </c>
      <c r="O18" s="22">
        <v>0.13913043478260878</v>
      </c>
    </row>
    <row r="19" spans="2:15" ht="14.4" thickBot="1">
      <c r="B19" s="51"/>
      <c r="C19" s="11" t="s">
        <v>11</v>
      </c>
      <c r="D19" s="12">
        <v>733</v>
      </c>
      <c r="E19" s="13">
        <v>0.20555243970835671</v>
      </c>
      <c r="F19" s="12">
        <v>589</v>
      </c>
      <c r="G19" s="13">
        <v>0.23299050632911392</v>
      </c>
      <c r="H19" s="14">
        <v>0.24448217317487275</v>
      </c>
      <c r="I19" s="12">
        <v>469</v>
      </c>
      <c r="J19" s="14">
        <v>0.56289978678038377</v>
      </c>
      <c r="K19" s="12">
        <v>1628</v>
      </c>
      <c r="L19" s="13">
        <v>0.19695136704572949</v>
      </c>
      <c r="M19" s="12">
        <v>1448</v>
      </c>
      <c r="N19" s="13">
        <v>0.23332259104092815</v>
      </c>
      <c r="O19" s="14">
        <v>0.12430939226519344</v>
      </c>
    </row>
    <row r="20" spans="2:15" ht="14.4" thickBot="1">
      <c r="B20" s="52"/>
      <c r="C20" s="15" t="s">
        <v>13</v>
      </c>
      <c r="D20" s="16">
        <v>632</v>
      </c>
      <c r="E20" s="17">
        <v>0.17722938867077959</v>
      </c>
      <c r="F20" s="16">
        <v>576</v>
      </c>
      <c r="G20" s="17">
        <v>0.22784810126582278</v>
      </c>
      <c r="H20" s="18">
        <v>9.7222222222222321E-2</v>
      </c>
      <c r="I20" s="16">
        <v>581</v>
      </c>
      <c r="J20" s="18">
        <v>8.7779690189328852E-2</v>
      </c>
      <c r="K20" s="16">
        <v>1610</v>
      </c>
      <c r="L20" s="17">
        <v>0.19477377207839341</v>
      </c>
      <c r="M20" s="16">
        <v>1450</v>
      </c>
      <c r="N20" s="17">
        <v>0.23364485981308411</v>
      </c>
      <c r="O20" s="18">
        <v>0.1103448275862069</v>
      </c>
    </row>
    <row r="21" spans="2:15" ht="14.4" thickBot="1">
      <c r="B21" s="52"/>
      <c r="C21" s="11" t="s">
        <v>12</v>
      </c>
      <c r="D21" s="12">
        <v>657</v>
      </c>
      <c r="E21" s="13">
        <v>0.18424004486819967</v>
      </c>
      <c r="F21" s="12">
        <v>289</v>
      </c>
      <c r="G21" s="13">
        <v>0.11431962025316456</v>
      </c>
      <c r="H21" s="14">
        <v>1.273356401384083</v>
      </c>
      <c r="I21" s="12">
        <v>394</v>
      </c>
      <c r="J21" s="14">
        <v>0.6675126903553299</v>
      </c>
      <c r="K21" s="12">
        <v>1280</v>
      </c>
      <c r="L21" s="13">
        <v>0.15485119767723204</v>
      </c>
      <c r="M21" s="12">
        <v>699</v>
      </c>
      <c r="N21" s="13">
        <v>0.11263293586851435</v>
      </c>
      <c r="O21" s="14">
        <v>0.83118741058655221</v>
      </c>
    </row>
    <row r="22" spans="2:15" ht="14.4" thickBot="1">
      <c r="B22" s="52"/>
      <c r="C22" s="53" t="s">
        <v>3</v>
      </c>
      <c r="D22" s="16">
        <v>513</v>
      </c>
      <c r="E22" s="17">
        <v>0.14385866517106002</v>
      </c>
      <c r="F22" s="16">
        <v>333</v>
      </c>
      <c r="G22" s="17">
        <v>0.13172468354430381</v>
      </c>
      <c r="H22" s="18">
        <v>0.54054054054054057</v>
      </c>
      <c r="I22" s="16">
        <v>459</v>
      </c>
      <c r="J22" s="18">
        <v>0.11764705882352944</v>
      </c>
      <c r="K22" s="16">
        <v>1264</v>
      </c>
      <c r="L22" s="17">
        <v>0.15291555770626664</v>
      </c>
      <c r="M22" s="16">
        <v>867</v>
      </c>
      <c r="N22" s="17">
        <v>0.13970351272961651</v>
      </c>
      <c r="O22" s="18">
        <v>0.4579008073817763</v>
      </c>
    </row>
    <row r="23" spans="2:15" ht="14.4" thickBot="1">
      <c r="B23" s="52"/>
      <c r="C23" s="54" t="s">
        <v>4</v>
      </c>
      <c r="D23" s="12">
        <v>480</v>
      </c>
      <c r="E23" s="13">
        <v>0.13460459899046551</v>
      </c>
      <c r="F23" s="12">
        <v>372</v>
      </c>
      <c r="G23" s="13">
        <v>0.14715189873417722</v>
      </c>
      <c r="H23" s="14">
        <v>0.29032258064516125</v>
      </c>
      <c r="I23" s="12">
        <v>420</v>
      </c>
      <c r="J23" s="14">
        <v>0.14285714285714279</v>
      </c>
      <c r="K23" s="12">
        <v>1213</v>
      </c>
      <c r="L23" s="13">
        <v>0.14674570529881442</v>
      </c>
      <c r="M23" s="12">
        <v>777</v>
      </c>
      <c r="N23" s="13">
        <v>0.12520141798259748</v>
      </c>
      <c r="O23" s="14">
        <v>0.56113256113256105</v>
      </c>
    </row>
    <row r="24" spans="2:15" ht="14.4" thickBot="1">
      <c r="B24" s="52"/>
      <c r="C24" s="55" t="s">
        <v>14</v>
      </c>
      <c r="D24" s="16">
        <v>312</v>
      </c>
      <c r="E24" s="17">
        <v>8.7492989343802577E-2</v>
      </c>
      <c r="F24" s="16">
        <v>131</v>
      </c>
      <c r="G24" s="17">
        <v>5.1819620253164556E-2</v>
      </c>
      <c r="H24" s="18">
        <v>1.3816793893129771</v>
      </c>
      <c r="I24" s="16">
        <v>263</v>
      </c>
      <c r="J24" s="18">
        <v>0.18631178707224327</v>
      </c>
      <c r="K24" s="16">
        <v>738</v>
      </c>
      <c r="L24" s="17">
        <v>8.9281393660779099E-2</v>
      </c>
      <c r="M24" s="16">
        <v>399</v>
      </c>
      <c r="N24" s="17">
        <v>6.4292620045117627E-2</v>
      </c>
      <c r="O24" s="18">
        <v>0.84962406015037595</v>
      </c>
    </row>
    <row r="25" spans="2:15" ht="14.4" thickBot="1">
      <c r="B25" s="52"/>
      <c r="C25" s="11" t="s">
        <v>15</v>
      </c>
      <c r="D25" s="12">
        <v>223</v>
      </c>
      <c r="E25" s="13">
        <v>6.2535053280987102E-2</v>
      </c>
      <c r="F25" s="12">
        <v>188</v>
      </c>
      <c r="G25" s="13">
        <v>7.4367088607594931E-2</v>
      </c>
      <c r="H25" s="14">
        <v>0.18617021276595747</v>
      </c>
      <c r="I25" s="12">
        <v>122</v>
      </c>
      <c r="J25" s="14">
        <v>0.82786885245901631</v>
      </c>
      <c r="K25" s="12">
        <v>433</v>
      </c>
      <c r="L25" s="13">
        <v>5.2383256714251147E-2</v>
      </c>
      <c r="M25" s="12">
        <v>425</v>
      </c>
      <c r="N25" s="13">
        <v>6.8482114083145348E-2</v>
      </c>
      <c r="O25" s="14">
        <v>1.8823529411764683E-2</v>
      </c>
    </row>
    <row r="26" spans="2:15" ht="14.4" thickBot="1">
      <c r="B26" s="52"/>
      <c r="C26" s="55" t="s">
        <v>62</v>
      </c>
      <c r="D26" s="16">
        <v>8</v>
      </c>
      <c r="E26" s="17">
        <v>2.2434099831744251E-3</v>
      </c>
      <c r="F26" s="16">
        <v>31</v>
      </c>
      <c r="G26" s="17">
        <v>1.2262658227848101E-2</v>
      </c>
      <c r="H26" s="18">
        <v>-0.74193548387096775</v>
      </c>
      <c r="I26" s="16">
        <v>31</v>
      </c>
      <c r="J26" s="18">
        <v>-0.74193548387096775</v>
      </c>
      <c r="K26" s="16">
        <v>68</v>
      </c>
      <c r="L26" s="17">
        <v>8.2264698766029518E-3</v>
      </c>
      <c r="M26" s="16">
        <v>96</v>
      </c>
      <c r="N26" s="17">
        <v>1.5468901063486949E-2</v>
      </c>
      <c r="O26" s="18">
        <v>-0.29166666666666663</v>
      </c>
    </row>
    <row r="27" spans="2:15" ht="14.4" thickBot="1">
      <c r="B27" s="56"/>
      <c r="C27" s="11" t="s">
        <v>37</v>
      </c>
      <c r="D27" s="12">
        <f>+D28-SUM(D19:D26)</f>
        <v>8</v>
      </c>
      <c r="E27" s="13">
        <f>+E28-SUM(E19:E26)</f>
        <v>2.2434099831744048E-3</v>
      </c>
      <c r="F27" s="12">
        <f>+F28-SUM(F19:F26)</f>
        <v>19</v>
      </c>
      <c r="G27" s="13">
        <f>+G28-SUM(G19:G26)</f>
        <v>7.5158227848102221E-3</v>
      </c>
      <c r="H27" s="14">
        <f>+D27/F27-1</f>
        <v>-0.57894736842105265</v>
      </c>
      <c r="I27" s="12">
        <f>+I28-SUM(I20:I26)</f>
        <v>475</v>
      </c>
      <c r="J27" s="14">
        <f>+D27/I27-1</f>
        <v>-0.98315789473684212</v>
      </c>
      <c r="K27" s="12">
        <f>+K28-SUM(K19:K26)</f>
        <v>32</v>
      </c>
      <c r="L27" s="13">
        <f>+L28-SUM(L19:L26)</f>
        <v>3.8712799419308164E-3</v>
      </c>
      <c r="M27" s="12">
        <f>+M28-SUM(M19:M26)</f>
        <v>45</v>
      </c>
      <c r="N27" s="13">
        <f>+N28-SUM(N19:N26)</f>
        <v>7.2510473735095671E-3</v>
      </c>
      <c r="O27" s="14">
        <f>+K27/M27-1</f>
        <v>-0.28888888888888886</v>
      </c>
    </row>
    <row r="28" spans="2:15" ht="14.4" thickBot="1">
      <c r="B28" s="19" t="s">
        <v>42</v>
      </c>
      <c r="C28" s="19" t="s">
        <v>38</v>
      </c>
      <c r="D28" s="20">
        <v>3566</v>
      </c>
      <c r="E28" s="21">
        <v>1</v>
      </c>
      <c r="F28" s="20">
        <v>2528</v>
      </c>
      <c r="G28" s="21">
        <v>1</v>
      </c>
      <c r="H28" s="22">
        <v>0.41060126582278489</v>
      </c>
      <c r="I28" s="20">
        <v>2745</v>
      </c>
      <c r="J28" s="21">
        <v>0.29908925318761392</v>
      </c>
      <c r="K28" s="20">
        <v>8266</v>
      </c>
      <c r="L28" s="21">
        <v>1</v>
      </c>
      <c r="M28" s="20">
        <v>6206</v>
      </c>
      <c r="N28" s="21">
        <v>1</v>
      </c>
      <c r="O28" s="22">
        <v>0.33193683532065732</v>
      </c>
    </row>
    <row r="29" spans="2:15" ht="14.4" thickBot="1">
      <c r="B29" s="19" t="s">
        <v>52</v>
      </c>
      <c r="C29" s="19" t="s">
        <v>38</v>
      </c>
      <c r="D29" s="20">
        <v>2</v>
      </c>
      <c r="E29" s="21">
        <v>1</v>
      </c>
      <c r="F29" s="20">
        <v>2</v>
      </c>
      <c r="G29" s="21">
        <v>1</v>
      </c>
      <c r="H29" s="22">
        <v>0</v>
      </c>
      <c r="I29" s="20">
        <v>5</v>
      </c>
      <c r="J29" s="21">
        <v>-0.6</v>
      </c>
      <c r="K29" s="20">
        <v>13</v>
      </c>
      <c r="L29" s="21">
        <v>1</v>
      </c>
      <c r="M29" s="20">
        <v>3</v>
      </c>
      <c r="N29" s="21">
        <v>1</v>
      </c>
      <c r="O29" s="22">
        <v>3.333333333333333</v>
      </c>
    </row>
    <row r="30" spans="2:15" ht="14.4" thickBot="1">
      <c r="B30" s="101"/>
      <c r="C30" s="102" t="s">
        <v>38</v>
      </c>
      <c r="D30" s="23">
        <v>3601</v>
      </c>
      <c r="E30" s="24">
        <v>1</v>
      </c>
      <c r="F30" s="23">
        <v>2573</v>
      </c>
      <c r="G30" s="24">
        <v>1</v>
      </c>
      <c r="H30" s="25">
        <v>0.3995336183443452</v>
      </c>
      <c r="I30" s="23">
        <v>2780</v>
      </c>
      <c r="J30" s="25">
        <v>0.29532374100719427</v>
      </c>
      <c r="K30" s="23">
        <v>8410</v>
      </c>
      <c r="L30" s="24">
        <v>1</v>
      </c>
      <c r="M30" s="23">
        <v>6324</v>
      </c>
      <c r="N30" s="24">
        <v>1</v>
      </c>
      <c r="O30" s="25">
        <v>0.32985452245414293</v>
      </c>
    </row>
    <row r="31" spans="2:15" ht="14.4" customHeight="1">
      <c r="B31" s="67" t="s">
        <v>64</v>
      </c>
      <c r="C31" s="26"/>
      <c r="D31" s="1"/>
      <c r="E31" s="1"/>
      <c r="F31" s="1"/>
      <c r="G31" s="1"/>
    </row>
    <row r="32" spans="2:15">
      <c r="B32" s="68" t="s">
        <v>65</v>
      </c>
      <c r="C32" s="1"/>
      <c r="D32" s="1"/>
      <c r="E32" s="1"/>
      <c r="F32" s="1"/>
      <c r="G32" s="1"/>
    </row>
    <row r="33" spans="2:15" ht="14.25" customHeight="1">
      <c r="B33" s="28"/>
      <c r="C33" s="28"/>
      <c r="D33" s="28"/>
      <c r="E33" s="28"/>
      <c r="F33" s="28"/>
      <c r="G33" s="28"/>
      <c r="H33" s="28"/>
      <c r="I33" s="28"/>
      <c r="J33" s="28"/>
    </row>
    <row r="34" spans="2:15">
      <c r="B34" s="28"/>
      <c r="C34" s="28"/>
      <c r="D34" s="28"/>
      <c r="E34" s="28"/>
      <c r="F34" s="28"/>
      <c r="G34" s="28"/>
      <c r="H34" s="28"/>
      <c r="I34" s="28"/>
      <c r="J34" s="28"/>
    </row>
    <row r="35" spans="2:15">
      <c r="B35" s="95" t="s">
        <v>43</v>
      </c>
      <c r="C35" s="95"/>
      <c r="D35" s="95"/>
      <c r="E35" s="95"/>
      <c r="F35" s="95"/>
      <c r="G35" s="95"/>
      <c r="H35" s="95"/>
      <c r="I35" s="95"/>
      <c r="J35" s="95"/>
    </row>
    <row r="36" spans="2:15" ht="14.4" thickBot="1">
      <c r="B36" s="131" t="s">
        <v>44</v>
      </c>
      <c r="C36" s="131"/>
      <c r="D36" s="131"/>
      <c r="E36" s="131"/>
      <c r="F36" s="131"/>
      <c r="G36" s="131"/>
      <c r="H36" s="131"/>
      <c r="I36" s="131"/>
      <c r="J36" s="131"/>
    </row>
    <row r="37" spans="2:15" ht="14.4" customHeight="1">
      <c r="B37" s="117" t="s">
        <v>29</v>
      </c>
      <c r="C37" s="119" t="s">
        <v>1</v>
      </c>
      <c r="D37" s="121" t="s">
        <v>113</v>
      </c>
      <c r="E37" s="122"/>
      <c r="F37" s="122"/>
      <c r="G37" s="122"/>
      <c r="H37" s="123"/>
      <c r="I37" s="128" t="s">
        <v>83</v>
      </c>
      <c r="J37" s="123"/>
      <c r="K37" s="128" t="s">
        <v>117</v>
      </c>
      <c r="L37" s="122"/>
      <c r="M37" s="122"/>
      <c r="N37" s="122"/>
      <c r="O37" s="129"/>
    </row>
    <row r="38" spans="2:15" ht="14.4" customHeight="1" thickBot="1">
      <c r="B38" s="118"/>
      <c r="C38" s="120"/>
      <c r="D38" s="97" t="s">
        <v>114</v>
      </c>
      <c r="E38" s="98"/>
      <c r="F38" s="98"/>
      <c r="G38" s="98"/>
      <c r="H38" s="99"/>
      <c r="I38" s="100" t="s">
        <v>84</v>
      </c>
      <c r="J38" s="99"/>
      <c r="K38" s="100" t="s">
        <v>118</v>
      </c>
      <c r="L38" s="98"/>
      <c r="M38" s="98"/>
      <c r="N38" s="98"/>
      <c r="O38" s="130"/>
    </row>
    <row r="39" spans="2:15" ht="14.4" customHeight="1">
      <c r="B39" s="118"/>
      <c r="C39" s="120"/>
      <c r="D39" s="113">
        <v>2026</v>
      </c>
      <c r="E39" s="114"/>
      <c r="F39" s="113">
        <v>2025</v>
      </c>
      <c r="G39" s="114"/>
      <c r="H39" s="124" t="s">
        <v>30</v>
      </c>
      <c r="I39" s="126">
        <v>2026</v>
      </c>
      <c r="J39" s="126" t="s">
        <v>115</v>
      </c>
      <c r="K39" s="113">
        <v>2026</v>
      </c>
      <c r="L39" s="114"/>
      <c r="M39" s="113">
        <v>2025</v>
      </c>
      <c r="N39" s="114"/>
      <c r="O39" s="124" t="s">
        <v>30</v>
      </c>
    </row>
    <row r="40" spans="2:15" ht="14.4" customHeight="1" thickBot="1">
      <c r="B40" s="105" t="s">
        <v>29</v>
      </c>
      <c r="C40" s="107" t="s">
        <v>32</v>
      </c>
      <c r="D40" s="115"/>
      <c r="E40" s="116"/>
      <c r="F40" s="115"/>
      <c r="G40" s="116"/>
      <c r="H40" s="125"/>
      <c r="I40" s="127"/>
      <c r="J40" s="127"/>
      <c r="K40" s="115"/>
      <c r="L40" s="116"/>
      <c r="M40" s="115"/>
      <c r="N40" s="116"/>
      <c r="O40" s="125"/>
    </row>
    <row r="41" spans="2:15" ht="14.4" customHeight="1">
      <c r="B41" s="105"/>
      <c r="C41" s="107"/>
      <c r="D41" s="4" t="s">
        <v>33</v>
      </c>
      <c r="E41" s="5" t="s">
        <v>2</v>
      </c>
      <c r="F41" s="4" t="s">
        <v>33</v>
      </c>
      <c r="G41" s="5" t="s">
        <v>2</v>
      </c>
      <c r="H41" s="109" t="s">
        <v>34</v>
      </c>
      <c r="I41" s="6" t="s">
        <v>33</v>
      </c>
      <c r="J41" s="111" t="s">
        <v>116</v>
      </c>
      <c r="K41" s="4" t="s">
        <v>33</v>
      </c>
      <c r="L41" s="5" t="s">
        <v>2</v>
      </c>
      <c r="M41" s="4" t="s">
        <v>33</v>
      </c>
      <c r="N41" s="5" t="s">
        <v>2</v>
      </c>
      <c r="O41" s="109" t="s">
        <v>34</v>
      </c>
    </row>
    <row r="42" spans="2:15" ht="14.4" customHeight="1" thickBot="1">
      <c r="B42" s="106"/>
      <c r="C42" s="108"/>
      <c r="D42" s="7" t="s">
        <v>35</v>
      </c>
      <c r="E42" s="8" t="s">
        <v>36</v>
      </c>
      <c r="F42" s="7" t="s">
        <v>35</v>
      </c>
      <c r="G42" s="8" t="s">
        <v>36</v>
      </c>
      <c r="H42" s="110"/>
      <c r="I42" s="9" t="s">
        <v>35</v>
      </c>
      <c r="J42" s="112"/>
      <c r="K42" s="7" t="s">
        <v>35</v>
      </c>
      <c r="L42" s="8" t="s">
        <v>36</v>
      </c>
      <c r="M42" s="7" t="s">
        <v>35</v>
      </c>
      <c r="N42" s="8" t="s">
        <v>36</v>
      </c>
      <c r="O42" s="110"/>
    </row>
    <row r="43" spans="2:15" ht="14.4" hidden="1" customHeight="1" thickBot="1">
      <c r="B43" s="51"/>
      <c r="C43" s="11" t="s">
        <v>15</v>
      </c>
      <c r="D43" s="12"/>
      <c r="E43" s="13"/>
      <c r="F43" s="12"/>
      <c r="G43" s="13"/>
      <c r="H43" s="14"/>
      <c r="I43" s="12"/>
      <c r="J43" s="14"/>
    </row>
    <row r="44" spans="2:15" ht="14.4" thickBot="1">
      <c r="B44" s="19" t="s">
        <v>41</v>
      </c>
      <c r="C44" s="19" t="s">
        <v>38</v>
      </c>
      <c r="D44" s="20"/>
      <c r="E44" s="21"/>
      <c r="F44" s="20"/>
      <c r="G44" s="21"/>
      <c r="H44" s="22"/>
      <c r="I44" s="20"/>
      <c r="J44" s="21"/>
      <c r="K44" s="20"/>
      <c r="L44" s="21"/>
      <c r="M44" s="20"/>
      <c r="N44" s="21"/>
      <c r="O44" s="22"/>
    </row>
    <row r="45" spans="2:15" ht="14.4" thickBot="1">
      <c r="B45" s="51"/>
      <c r="C45" s="11" t="s">
        <v>11</v>
      </c>
      <c r="D45" s="12">
        <v>664</v>
      </c>
      <c r="E45" s="13">
        <v>0.24084149437794705</v>
      </c>
      <c r="F45" s="12">
        <v>518</v>
      </c>
      <c r="G45" s="13">
        <v>0.2781954887218045</v>
      </c>
      <c r="H45" s="14">
        <v>0.28185328185328196</v>
      </c>
      <c r="I45" s="12">
        <v>425</v>
      </c>
      <c r="J45" s="14">
        <v>0.5623529411764705</v>
      </c>
      <c r="K45" s="12">
        <v>1434</v>
      </c>
      <c r="L45" s="13">
        <v>0.22280919825978868</v>
      </c>
      <c r="M45" s="12">
        <v>1268</v>
      </c>
      <c r="N45" s="13">
        <v>0.27357065803667746</v>
      </c>
      <c r="O45" s="14">
        <v>0.13091482649842279</v>
      </c>
    </row>
    <row r="46" spans="2:15" ht="14.4" thickBot="1">
      <c r="B46" s="52"/>
      <c r="C46" s="15" t="s">
        <v>13</v>
      </c>
      <c r="D46" s="16">
        <v>498</v>
      </c>
      <c r="E46" s="17">
        <v>0.18063112078346028</v>
      </c>
      <c r="F46" s="16">
        <v>472</v>
      </c>
      <c r="G46" s="17">
        <v>0.25349087003222343</v>
      </c>
      <c r="H46" s="18">
        <v>5.508474576271194E-2</v>
      </c>
      <c r="I46" s="16">
        <v>439</v>
      </c>
      <c r="J46" s="18">
        <v>0.13439635535307515</v>
      </c>
      <c r="K46" s="16">
        <v>1286</v>
      </c>
      <c r="L46" s="17">
        <v>0.19981354878806712</v>
      </c>
      <c r="M46" s="16">
        <v>1184</v>
      </c>
      <c r="N46" s="17">
        <v>0.25544768069039914</v>
      </c>
      <c r="O46" s="18">
        <v>8.6148648648648685E-2</v>
      </c>
    </row>
    <row r="47" spans="2:15" ht="15" customHeight="1" thickBot="1">
      <c r="B47" s="52"/>
      <c r="C47" s="11" t="s">
        <v>3</v>
      </c>
      <c r="D47" s="12">
        <v>444</v>
      </c>
      <c r="E47" s="13">
        <v>0.16104461371055495</v>
      </c>
      <c r="F47" s="12">
        <v>272</v>
      </c>
      <c r="G47" s="13">
        <v>0.1460794844253491</v>
      </c>
      <c r="H47" s="14">
        <v>0.63235294117647056</v>
      </c>
      <c r="I47" s="12">
        <v>380</v>
      </c>
      <c r="J47" s="14">
        <v>0.16842105263157903</v>
      </c>
      <c r="K47" s="12">
        <v>1070</v>
      </c>
      <c r="L47" s="13">
        <v>0.16625233064014916</v>
      </c>
      <c r="M47" s="12">
        <v>725</v>
      </c>
      <c r="N47" s="13">
        <v>0.15641855447680691</v>
      </c>
      <c r="O47" s="14">
        <v>0.4758620689655173</v>
      </c>
    </row>
    <row r="48" spans="2:15" ht="14.4" thickBot="1">
      <c r="B48" s="52"/>
      <c r="C48" s="53" t="s">
        <v>12</v>
      </c>
      <c r="D48" s="16">
        <v>546</v>
      </c>
      <c r="E48" s="17">
        <v>0.19804134929270947</v>
      </c>
      <c r="F48" s="16">
        <v>195</v>
      </c>
      <c r="G48" s="17">
        <v>0.10472610096670247</v>
      </c>
      <c r="H48" s="18">
        <v>1.7999999999999998</v>
      </c>
      <c r="I48" s="16">
        <v>318</v>
      </c>
      <c r="J48" s="18">
        <v>0.71698113207547176</v>
      </c>
      <c r="K48" s="16">
        <v>1044</v>
      </c>
      <c r="L48" s="17">
        <v>0.16221255438160348</v>
      </c>
      <c r="M48" s="16">
        <v>468</v>
      </c>
      <c r="N48" s="17">
        <v>0.10097087378640776</v>
      </c>
      <c r="O48" s="18">
        <v>1.2307692307692308</v>
      </c>
    </row>
    <row r="49" spans="2:15" ht="15" customHeight="1" thickBot="1">
      <c r="B49" s="52"/>
      <c r="C49" s="54" t="s">
        <v>4</v>
      </c>
      <c r="D49" s="12">
        <v>334</v>
      </c>
      <c r="E49" s="13">
        <v>0.1211461733768589</v>
      </c>
      <c r="F49" s="12">
        <v>247</v>
      </c>
      <c r="G49" s="13">
        <v>0.1326530612244898</v>
      </c>
      <c r="H49" s="14">
        <v>0.35222672064777338</v>
      </c>
      <c r="I49" s="12">
        <v>338</v>
      </c>
      <c r="J49" s="14">
        <v>-1.1834319526627168E-2</v>
      </c>
      <c r="K49" s="12">
        <v>907</v>
      </c>
      <c r="L49" s="13">
        <v>0.14092604101926662</v>
      </c>
      <c r="M49" s="12">
        <v>491</v>
      </c>
      <c r="N49" s="13">
        <v>0.10593311758360302</v>
      </c>
      <c r="O49" s="14">
        <v>0.84725050916496936</v>
      </c>
    </row>
    <row r="50" spans="2:15" ht="14.4" thickBot="1">
      <c r="B50" s="52"/>
      <c r="C50" s="55" t="s">
        <v>14</v>
      </c>
      <c r="D50" s="16">
        <v>244</v>
      </c>
      <c r="E50" s="17">
        <v>8.8501994922016686E-2</v>
      </c>
      <c r="F50" s="16">
        <v>92</v>
      </c>
      <c r="G50" s="17">
        <v>4.9409237379162189E-2</v>
      </c>
      <c r="H50" s="18">
        <v>1.652173913043478</v>
      </c>
      <c r="I50" s="16">
        <v>223</v>
      </c>
      <c r="J50" s="18">
        <v>9.4170403587443996E-2</v>
      </c>
      <c r="K50" s="16">
        <v>581</v>
      </c>
      <c r="L50" s="17">
        <v>9.0273461777501549E-2</v>
      </c>
      <c r="M50" s="16">
        <v>309</v>
      </c>
      <c r="N50" s="17">
        <v>6.6666666666666666E-2</v>
      </c>
      <c r="O50" s="18">
        <v>0.88025889967637538</v>
      </c>
    </row>
    <row r="51" spans="2:15" ht="14.4" thickBot="1">
      <c r="B51" s="52"/>
      <c r="C51" s="11" t="s">
        <v>62</v>
      </c>
      <c r="D51" s="12">
        <v>8</v>
      </c>
      <c r="E51" s="13">
        <v>2.9017047515415306E-3</v>
      </c>
      <c r="F51" s="12">
        <v>31</v>
      </c>
      <c r="G51" s="13">
        <v>1.664876476906552E-2</v>
      </c>
      <c r="H51" s="14">
        <v>-0.74193548387096775</v>
      </c>
      <c r="I51" s="12">
        <v>31</v>
      </c>
      <c r="J51" s="14">
        <v>-0.74193548387096775</v>
      </c>
      <c r="K51" s="12">
        <v>68</v>
      </c>
      <c r="L51" s="13">
        <v>1.0565568676196395E-2</v>
      </c>
      <c r="M51" s="12">
        <v>94</v>
      </c>
      <c r="N51" s="13">
        <v>2.0280474649406688E-2</v>
      </c>
      <c r="O51" s="14">
        <v>-0.27659574468085102</v>
      </c>
    </row>
    <row r="52" spans="2:15" ht="14.4" thickBot="1">
      <c r="B52" s="52"/>
      <c r="C52" s="55" t="s">
        <v>15</v>
      </c>
      <c r="D52" s="16">
        <v>19</v>
      </c>
      <c r="E52" s="17">
        <v>6.8915487849111352E-3</v>
      </c>
      <c r="F52" s="16">
        <v>35</v>
      </c>
      <c r="G52" s="17">
        <v>1.8796992481203006E-2</v>
      </c>
      <c r="H52" s="18">
        <v>-0.45714285714285718</v>
      </c>
      <c r="I52" s="16">
        <v>14</v>
      </c>
      <c r="J52" s="18">
        <v>0.35714285714285721</v>
      </c>
      <c r="K52" s="16">
        <v>46</v>
      </c>
      <c r="L52" s="17">
        <v>7.1472964574269731E-3</v>
      </c>
      <c r="M52" s="16">
        <v>96</v>
      </c>
      <c r="N52" s="17">
        <v>2.0711974110032363E-2</v>
      </c>
      <c r="O52" s="18">
        <v>-0.52083333333333326</v>
      </c>
    </row>
    <row r="53" spans="2:15" ht="14.4" thickBot="1">
      <c r="B53" s="56"/>
      <c r="C53" s="11" t="s">
        <v>37</v>
      </c>
      <c r="D53" s="12">
        <v>0</v>
      </c>
      <c r="E53" s="13">
        <v>0</v>
      </c>
      <c r="F53" s="12">
        <v>0</v>
      </c>
      <c r="G53" s="13">
        <v>0</v>
      </c>
      <c r="H53" s="14"/>
      <c r="I53" s="12">
        <v>0</v>
      </c>
      <c r="J53" s="14"/>
      <c r="K53" s="12">
        <v>0</v>
      </c>
      <c r="L53" s="13">
        <v>0</v>
      </c>
      <c r="M53" s="12">
        <v>0</v>
      </c>
      <c r="N53" s="13">
        <v>0</v>
      </c>
      <c r="O53" s="14"/>
    </row>
    <row r="54" spans="2:15" ht="14.4" thickBot="1">
      <c r="B54" s="19" t="s">
        <v>42</v>
      </c>
      <c r="C54" s="19" t="s">
        <v>38</v>
      </c>
      <c r="D54" s="20">
        <v>2757</v>
      </c>
      <c r="E54" s="21">
        <v>1</v>
      </c>
      <c r="F54" s="20">
        <v>1862</v>
      </c>
      <c r="G54" s="21">
        <v>1</v>
      </c>
      <c r="H54" s="22">
        <v>0.48066595059076267</v>
      </c>
      <c r="I54" s="20">
        <v>2168</v>
      </c>
      <c r="J54" s="21">
        <v>0.27167896678966796</v>
      </c>
      <c r="K54" s="20">
        <v>6436</v>
      </c>
      <c r="L54" s="21">
        <v>1</v>
      </c>
      <c r="M54" s="20">
        <v>4635</v>
      </c>
      <c r="N54" s="21">
        <v>1</v>
      </c>
      <c r="O54" s="22">
        <v>0.38856526429341964</v>
      </c>
    </row>
    <row r="55" spans="2:15" ht="14.4" thickBot="1">
      <c r="B55" s="19" t="s">
        <v>52</v>
      </c>
      <c r="C55" s="19" t="s">
        <v>38</v>
      </c>
      <c r="D55" s="20">
        <v>2</v>
      </c>
      <c r="E55" s="21">
        <v>1</v>
      </c>
      <c r="F55" s="20">
        <v>2</v>
      </c>
      <c r="G55" s="21">
        <v>1</v>
      </c>
      <c r="H55" s="22">
        <v>0</v>
      </c>
      <c r="I55" s="20">
        <v>4</v>
      </c>
      <c r="J55" s="21">
        <v>-0.5</v>
      </c>
      <c r="K55" s="20">
        <v>8</v>
      </c>
      <c r="L55" s="21">
        <v>1</v>
      </c>
      <c r="M55" s="20">
        <v>3</v>
      </c>
      <c r="N55" s="21">
        <v>1</v>
      </c>
      <c r="O55" s="22">
        <v>1.6666666666666665</v>
      </c>
    </row>
    <row r="56" spans="2:15" ht="14.4" thickBot="1">
      <c r="B56" s="101"/>
      <c r="C56" s="102" t="s">
        <v>38</v>
      </c>
      <c r="D56" s="23">
        <v>2759</v>
      </c>
      <c r="E56" s="24">
        <v>1</v>
      </c>
      <c r="F56" s="23">
        <v>1864</v>
      </c>
      <c r="G56" s="24">
        <v>1</v>
      </c>
      <c r="H56" s="25">
        <v>0.48015021459227469</v>
      </c>
      <c r="I56" s="23">
        <v>2172</v>
      </c>
      <c r="J56" s="25">
        <v>0.2702578268876612</v>
      </c>
      <c r="K56" s="23">
        <v>6444</v>
      </c>
      <c r="L56" s="24">
        <v>1</v>
      </c>
      <c r="M56" s="23">
        <v>4638</v>
      </c>
      <c r="N56" s="24">
        <v>1</v>
      </c>
      <c r="O56" s="25">
        <v>0.38939197930142311</v>
      </c>
    </row>
    <row r="57" spans="2:15">
      <c r="B57" s="67" t="s">
        <v>64</v>
      </c>
      <c r="C57" s="26"/>
      <c r="D57" s="1"/>
      <c r="E57" s="1"/>
      <c r="F57" s="1"/>
      <c r="G57" s="1"/>
      <c r="H57" s="59"/>
      <c r="I57" s="59"/>
      <c r="J57" s="59"/>
    </row>
    <row r="58" spans="2:15">
      <c r="B58" s="68" t="s">
        <v>65</v>
      </c>
      <c r="C58" s="1"/>
      <c r="D58" s="1"/>
      <c r="E58" s="1"/>
      <c r="F58" s="1"/>
      <c r="G58" s="1"/>
    </row>
    <row r="60" spans="2:15">
      <c r="B60" s="95" t="s">
        <v>50</v>
      </c>
      <c r="C60" s="95"/>
      <c r="D60" s="95"/>
      <c r="E60" s="95"/>
      <c r="F60" s="95"/>
      <c r="G60" s="95"/>
      <c r="H60" s="95"/>
      <c r="I60" s="95"/>
      <c r="J60" s="95"/>
    </row>
    <row r="61" spans="2:15" ht="14.4" thickBot="1">
      <c r="B61" s="131" t="s">
        <v>51</v>
      </c>
      <c r="C61" s="131"/>
      <c r="D61" s="131"/>
      <c r="E61" s="131"/>
      <c r="F61" s="131"/>
      <c r="G61" s="131"/>
      <c r="H61" s="131"/>
      <c r="I61" s="131"/>
      <c r="J61" s="131"/>
    </row>
    <row r="62" spans="2:15">
      <c r="B62" s="117" t="s">
        <v>29</v>
      </c>
      <c r="C62" s="119" t="s">
        <v>1</v>
      </c>
      <c r="D62" s="121" t="s">
        <v>113</v>
      </c>
      <c r="E62" s="122"/>
      <c r="F62" s="122"/>
      <c r="G62" s="122"/>
      <c r="H62" s="123"/>
      <c r="I62" s="128" t="s">
        <v>83</v>
      </c>
      <c r="J62" s="123"/>
      <c r="K62" s="128" t="s">
        <v>117</v>
      </c>
      <c r="L62" s="122"/>
      <c r="M62" s="122"/>
      <c r="N62" s="122"/>
      <c r="O62" s="129"/>
    </row>
    <row r="63" spans="2:15" ht="14.4" thickBot="1">
      <c r="B63" s="118"/>
      <c r="C63" s="120"/>
      <c r="D63" s="97" t="s">
        <v>114</v>
      </c>
      <c r="E63" s="98"/>
      <c r="F63" s="98"/>
      <c r="G63" s="98"/>
      <c r="H63" s="99"/>
      <c r="I63" s="100" t="s">
        <v>84</v>
      </c>
      <c r="J63" s="99"/>
      <c r="K63" s="100" t="s">
        <v>118</v>
      </c>
      <c r="L63" s="98"/>
      <c r="M63" s="98"/>
      <c r="N63" s="98"/>
      <c r="O63" s="130"/>
    </row>
    <row r="64" spans="2:15" ht="15" customHeight="1">
      <c r="B64" s="118"/>
      <c r="C64" s="120"/>
      <c r="D64" s="113">
        <v>2026</v>
      </c>
      <c r="E64" s="114"/>
      <c r="F64" s="113">
        <v>2025</v>
      </c>
      <c r="G64" s="114"/>
      <c r="H64" s="124" t="s">
        <v>30</v>
      </c>
      <c r="I64" s="126">
        <v>2026</v>
      </c>
      <c r="J64" s="126" t="s">
        <v>115</v>
      </c>
      <c r="K64" s="113">
        <v>2026</v>
      </c>
      <c r="L64" s="114"/>
      <c r="M64" s="113">
        <v>2025</v>
      </c>
      <c r="N64" s="114"/>
      <c r="O64" s="124" t="s">
        <v>30</v>
      </c>
    </row>
    <row r="65" spans="2:15" ht="15" customHeight="1" thickBot="1">
      <c r="B65" s="105" t="s">
        <v>29</v>
      </c>
      <c r="C65" s="107" t="s">
        <v>32</v>
      </c>
      <c r="D65" s="115"/>
      <c r="E65" s="116"/>
      <c r="F65" s="115"/>
      <c r="G65" s="116"/>
      <c r="H65" s="125"/>
      <c r="I65" s="127"/>
      <c r="J65" s="127"/>
      <c r="K65" s="115"/>
      <c r="L65" s="116"/>
      <c r="M65" s="115"/>
      <c r="N65" s="116"/>
      <c r="O65" s="125"/>
    </row>
    <row r="66" spans="2:15" ht="15" customHeight="1">
      <c r="B66" s="105"/>
      <c r="C66" s="107"/>
      <c r="D66" s="4" t="s">
        <v>33</v>
      </c>
      <c r="E66" s="5" t="s">
        <v>2</v>
      </c>
      <c r="F66" s="4" t="s">
        <v>33</v>
      </c>
      <c r="G66" s="5" t="s">
        <v>2</v>
      </c>
      <c r="H66" s="109" t="s">
        <v>34</v>
      </c>
      <c r="I66" s="6" t="s">
        <v>33</v>
      </c>
      <c r="J66" s="111" t="s">
        <v>116</v>
      </c>
      <c r="K66" s="4" t="s">
        <v>33</v>
      </c>
      <c r="L66" s="5" t="s">
        <v>2</v>
      </c>
      <c r="M66" s="4" t="s">
        <v>33</v>
      </c>
      <c r="N66" s="5" t="s">
        <v>2</v>
      </c>
      <c r="O66" s="109" t="s">
        <v>34</v>
      </c>
    </row>
    <row r="67" spans="2:15" ht="27" thickBot="1">
      <c r="B67" s="106"/>
      <c r="C67" s="108"/>
      <c r="D67" s="7" t="s">
        <v>35</v>
      </c>
      <c r="E67" s="8" t="s">
        <v>36</v>
      </c>
      <c r="F67" s="7" t="s">
        <v>35</v>
      </c>
      <c r="G67" s="8" t="s">
        <v>36</v>
      </c>
      <c r="H67" s="110"/>
      <c r="I67" s="9" t="s">
        <v>35</v>
      </c>
      <c r="J67" s="112"/>
      <c r="K67" s="7" t="s">
        <v>35</v>
      </c>
      <c r="L67" s="8" t="s">
        <v>36</v>
      </c>
      <c r="M67" s="7" t="s">
        <v>35</v>
      </c>
      <c r="N67" s="8" t="s">
        <v>36</v>
      </c>
      <c r="O67" s="110"/>
    </row>
    <row r="68" spans="2:15">
      <c r="B68" s="51"/>
      <c r="C68" s="77" t="s">
        <v>15</v>
      </c>
      <c r="D68" s="78">
        <v>206</v>
      </c>
      <c r="E68" s="79">
        <v>0.24465558194774348</v>
      </c>
      <c r="F68" s="80">
        <v>158</v>
      </c>
      <c r="G68" s="81">
        <v>0.22284908321579688</v>
      </c>
      <c r="H68" s="82">
        <v>0.30379746835443044</v>
      </c>
      <c r="I68" s="78">
        <v>109</v>
      </c>
      <c r="J68" s="83">
        <v>0.88990825688073394</v>
      </c>
      <c r="K68" s="78">
        <v>406</v>
      </c>
      <c r="L68" s="79">
        <v>0.20651068158697863</v>
      </c>
      <c r="M68" s="80">
        <v>349</v>
      </c>
      <c r="N68" s="81">
        <v>0.2069988137603796</v>
      </c>
      <c r="O68" s="82">
        <v>0.16332378223495692</v>
      </c>
    </row>
    <row r="69" spans="2:15">
      <c r="B69" s="52"/>
      <c r="C69" s="84" t="s">
        <v>13</v>
      </c>
      <c r="D69" s="85">
        <v>134</v>
      </c>
      <c r="E69" s="86">
        <v>0.15914489311163896</v>
      </c>
      <c r="F69" s="87">
        <v>104</v>
      </c>
      <c r="G69" s="88">
        <v>0.1466854724964739</v>
      </c>
      <c r="H69" s="89">
        <v>0.28846153846153855</v>
      </c>
      <c r="I69" s="85">
        <v>142</v>
      </c>
      <c r="J69" s="90">
        <v>-5.633802816901412E-2</v>
      </c>
      <c r="K69" s="85">
        <v>324</v>
      </c>
      <c r="L69" s="86">
        <v>0.16480162767039674</v>
      </c>
      <c r="M69" s="87">
        <v>266</v>
      </c>
      <c r="N69" s="88">
        <v>0.15776986951364175</v>
      </c>
      <c r="O69" s="89">
        <v>0.21804511278195493</v>
      </c>
    </row>
    <row r="70" spans="2:15">
      <c r="B70" s="52"/>
      <c r="C70" s="84" t="s">
        <v>4</v>
      </c>
      <c r="D70" s="85">
        <v>146</v>
      </c>
      <c r="E70" s="86">
        <v>0.17339667458432304</v>
      </c>
      <c r="F70" s="87">
        <v>126</v>
      </c>
      <c r="G70" s="88">
        <v>0.17771509167842031</v>
      </c>
      <c r="H70" s="89">
        <v>0.15873015873015883</v>
      </c>
      <c r="I70" s="87">
        <v>82</v>
      </c>
      <c r="J70" s="90">
        <v>0.78048780487804881</v>
      </c>
      <c r="K70" s="85">
        <v>314</v>
      </c>
      <c r="L70" s="86">
        <v>0.15971515768056968</v>
      </c>
      <c r="M70" s="87">
        <v>289</v>
      </c>
      <c r="N70" s="88">
        <v>0.17141162514827996</v>
      </c>
      <c r="O70" s="89">
        <v>8.6505190311418678E-2</v>
      </c>
    </row>
    <row r="71" spans="2:15">
      <c r="B71" s="52"/>
      <c r="C71" s="84" t="s">
        <v>12</v>
      </c>
      <c r="D71" s="85">
        <v>122</v>
      </c>
      <c r="E71" s="86">
        <v>0.14489311163895488</v>
      </c>
      <c r="F71" s="87">
        <v>110</v>
      </c>
      <c r="G71" s="88">
        <v>0.15514809590973203</v>
      </c>
      <c r="H71" s="89">
        <v>0.10909090909090913</v>
      </c>
      <c r="I71" s="87">
        <v>85</v>
      </c>
      <c r="J71" s="90">
        <v>0.43529411764705883</v>
      </c>
      <c r="K71" s="85">
        <v>282</v>
      </c>
      <c r="L71" s="86">
        <v>0.14343845371312308</v>
      </c>
      <c r="M71" s="87">
        <v>264</v>
      </c>
      <c r="N71" s="88">
        <v>0.15658362989323843</v>
      </c>
      <c r="O71" s="89">
        <v>6.8181818181818121E-2</v>
      </c>
    </row>
    <row r="72" spans="2:15">
      <c r="B72" s="52"/>
      <c r="C72" s="84" t="s">
        <v>3</v>
      </c>
      <c r="D72" s="85">
        <v>69</v>
      </c>
      <c r="E72" s="86">
        <v>8.1947743467933487E-2</v>
      </c>
      <c r="F72" s="87">
        <v>61</v>
      </c>
      <c r="G72" s="88">
        <v>8.6036671368124124E-2</v>
      </c>
      <c r="H72" s="89">
        <v>0.13114754098360648</v>
      </c>
      <c r="I72" s="87">
        <v>80</v>
      </c>
      <c r="J72" s="90">
        <v>-0.13749999999999996</v>
      </c>
      <c r="K72" s="85">
        <v>195</v>
      </c>
      <c r="L72" s="86">
        <v>9.9186164801627674E-2</v>
      </c>
      <c r="M72" s="87">
        <v>142</v>
      </c>
      <c r="N72" s="88">
        <v>8.4223013048635831E-2</v>
      </c>
      <c r="O72" s="89">
        <v>0.37323943661971826</v>
      </c>
    </row>
    <row r="73" spans="2:15">
      <c r="B73" s="52"/>
      <c r="C73" s="84" t="s">
        <v>11</v>
      </c>
      <c r="D73" s="85">
        <v>69</v>
      </c>
      <c r="E73" s="86">
        <v>8.1947743467933487E-2</v>
      </c>
      <c r="F73" s="87">
        <v>71</v>
      </c>
      <c r="G73" s="88">
        <v>0.1001410437235543</v>
      </c>
      <c r="H73" s="89">
        <v>-2.8169014084507005E-2</v>
      </c>
      <c r="I73" s="87">
        <v>44</v>
      </c>
      <c r="J73" s="90">
        <v>0.56818181818181812</v>
      </c>
      <c r="K73" s="85">
        <v>194</v>
      </c>
      <c r="L73" s="86">
        <v>9.8677517802644971E-2</v>
      </c>
      <c r="M73" s="87">
        <v>180</v>
      </c>
      <c r="N73" s="88">
        <v>0.10676156583629894</v>
      </c>
      <c r="O73" s="89">
        <v>7.7777777777777724E-2</v>
      </c>
    </row>
    <row r="74" spans="2:15" ht="14.4" thickBot="1">
      <c r="B74" s="52"/>
      <c r="C74" s="84" t="s">
        <v>14</v>
      </c>
      <c r="D74" s="85">
        <v>68</v>
      </c>
      <c r="E74" s="86">
        <v>8.076009501187649E-2</v>
      </c>
      <c r="F74" s="87">
        <v>39</v>
      </c>
      <c r="G74" s="88">
        <v>5.5007052186177713E-2</v>
      </c>
      <c r="H74" s="89">
        <v>0.74358974358974361</v>
      </c>
      <c r="I74" s="87">
        <v>49</v>
      </c>
      <c r="J74" s="90">
        <v>0.38775510204081631</v>
      </c>
      <c r="K74" s="85">
        <v>166</v>
      </c>
      <c r="L74" s="86">
        <v>8.44354018311292E-2</v>
      </c>
      <c r="M74" s="87">
        <v>91</v>
      </c>
      <c r="N74" s="88">
        <v>5.3973902728351127E-2</v>
      </c>
      <c r="O74" s="89">
        <v>0.82417582417582413</v>
      </c>
    </row>
    <row r="75" spans="2:15" ht="14.4" thickBot="1">
      <c r="B75" s="52"/>
      <c r="C75" s="55" t="s">
        <v>37</v>
      </c>
      <c r="D75" s="16">
        <f>+D76-SUM(D68:D74)</f>
        <v>28</v>
      </c>
      <c r="E75" s="17">
        <f>+E76-SUM(E68:E74)</f>
        <v>3.3254156769596088E-2</v>
      </c>
      <c r="F75" s="16">
        <f>+F76-SUM(F68:F74)</f>
        <v>40</v>
      </c>
      <c r="G75" s="17">
        <f>+G76-SUM(G68:G74)</f>
        <v>5.6417489421720757E-2</v>
      </c>
      <c r="H75" s="18">
        <f>+D75/F75-1</f>
        <v>-0.30000000000000004</v>
      </c>
      <c r="I75" s="16">
        <f>+I76-SUM(I68:I74)</f>
        <v>17</v>
      </c>
      <c r="J75" s="18">
        <f>+D75/I75-1</f>
        <v>0.64705882352941169</v>
      </c>
      <c r="K75" s="16">
        <f>+K76-SUM(K68:K74)</f>
        <v>85</v>
      </c>
      <c r="L75" s="17">
        <f>+L76-SUM(L68:L74)</f>
        <v>4.323499491353E-2</v>
      </c>
      <c r="M75" s="16">
        <f>+M76-SUM(M68:M74)</f>
        <v>105</v>
      </c>
      <c r="N75" s="17">
        <f>+N76-SUM(N68:N74)</f>
        <v>6.2277580071174343E-2</v>
      </c>
      <c r="O75" s="18">
        <f>+K75/M75-1</f>
        <v>-0.19047619047619047</v>
      </c>
    </row>
    <row r="76" spans="2:15" ht="14.4" thickBot="1">
      <c r="B76" s="101"/>
      <c r="C76" s="102" t="s">
        <v>38</v>
      </c>
      <c r="D76" s="23">
        <v>842</v>
      </c>
      <c r="E76" s="24">
        <v>1</v>
      </c>
      <c r="F76" s="23">
        <v>709</v>
      </c>
      <c r="G76" s="24">
        <v>1</v>
      </c>
      <c r="H76" s="25">
        <v>0.18758815232722137</v>
      </c>
      <c r="I76" s="23">
        <v>608</v>
      </c>
      <c r="J76" s="25">
        <v>0.38486842105263164</v>
      </c>
      <c r="K76" s="23">
        <v>1966</v>
      </c>
      <c r="L76" s="24">
        <v>1</v>
      </c>
      <c r="M76" s="23">
        <v>1686</v>
      </c>
      <c r="N76" s="24">
        <v>1</v>
      </c>
      <c r="O76" s="25">
        <v>0.16607354685646492</v>
      </c>
    </row>
    <row r="77" spans="2:15">
      <c r="B77" s="26" t="s">
        <v>47</v>
      </c>
      <c r="C77" s="28"/>
      <c r="D77" s="28"/>
      <c r="E77" s="28"/>
      <c r="F77" s="28"/>
      <c r="G77" s="28"/>
      <c r="H77" s="28"/>
      <c r="I77" s="28"/>
      <c r="J77" s="28"/>
    </row>
    <row r="78" spans="2:15">
      <c r="B78" s="27"/>
    </row>
  </sheetData>
  <mergeCells count="72">
    <mergeCell ref="O66:O67"/>
    <mergeCell ref="O41:O42"/>
    <mergeCell ref="K62:O62"/>
    <mergeCell ref="K63:O63"/>
    <mergeCell ref="K64:L65"/>
    <mergeCell ref="M64:N65"/>
    <mergeCell ref="O64:O65"/>
    <mergeCell ref="O8:O9"/>
    <mergeCell ref="K37:O37"/>
    <mergeCell ref="K38:O38"/>
    <mergeCell ref="K39:L40"/>
    <mergeCell ref="M39:N40"/>
    <mergeCell ref="O39:O40"/>
    <mergeCell ref="K4:O4"/>
    <mergeCell ref="K5:O5"/>
    <mergeCell ref="K6:L7"/>
    <mergeCell ref="M6:N7"/>
    <mergeCell ref="O6:O7"/>
    <mergeCell ref="B2:J2"/>
    <mergeCell ref="B3:J3"/>
    <mergeCell ref="B35:J35"/>
    <mergeCell ref="B36:J36"/>
    <mergeCell ref="B60:J60"/>
    <mergeCell ref="J41:J42"/>
    <mergeCell ref="D39:E40"/>
    <mergeCell ref="F39:G40"/>
    <mergeCell ref="C7:C9"/>
    <mergeCell ref="H8:H9"/>
    <mergeCell ref="J8:J9"/>
    <mergeCell ref="D6:E7"/>
    <mergeCell ref="F6:G7"/>
    <mergeCell ref="H6:H7"/>
    <mergeCell ref="B37:B39"/>
    <mergeCell ref="C37:C39"/>
    <mergeCell ref="B65:B67"/>
    <mergeCell ref="C65:C67"/>
    <mergeCell ref="H66:H67"/>
    <mergeCell ref="J66:J67"/>
    <mergeCell ref="D37:H37"/>
    <mergeCell ref="I37:J37"/>
    <mergeCell ref="D62:H62"/>
    <mergeCell ref="I62:J62"/>
    <mergeCell ref="D63:H63"/>
    <mergeCell ref="I63:J63"/>
    <mergeCell ref="D64:E65"/>
    <mergeCell ref="F64:G65"/>
    <mergeCell ref="H64:H65"/>
    <mergeCell ref="I64:I65"/>
    <mergeCell ref="J64:J65"/>
    <mergeCell ref="D38:H38"/>
    <mergeCell ref="H41:H42"/>
    <mergeCell ref="D5:H5"/>
    <mergeCell ref="I5:J5"/>
    <mergeCell ref="B62:B64"/>
    <mergeCell ref="C62:C64"/>
    <mergeCell ref="I38:J38"/>
    <mergeCell ref="B76:C76"/>
    <mergeCell ref="B4:B6"/>
    <mergeCell ref="C4:C6"/>
    <mergeCell ref="D4:H4"/>
    <mergeCell ref="I4:J4"/>
    <mergeCell ref="B7:B9"/>
    <mergeCell ref="I6:I7"/>
    <mergeCell ref="J6:J7"/>
    <mergeCell ref="B30:C30"/>
    <mergeCell ref="B56:C56"/>
    <mergeCell ref="B61:J61"/>
    <mergeCell ref="H39:H40"/>
    <mergeCell ref="I39:I40"/>
    <mergeCell ref="J39:J40"/>
    <mergeCell ref="B40:B42"/>
    <mergeCell ref="C40:C42"/>
  </mergeCells>
  <conditionalFormatting sqref="D43:J43">
    <cfRule type="cellIs" dxfId="40" priority="29" operator="equal">
      <formula>0</formula>
    </cfRule>
  </conditionalFormatting>
  <conditionalFormatting sqref="D10:O17">
    <cfRule type="cellIs" dxfId="39" priority="10" operator="equal">
      <formula>0</formula>
    </cfRule>
  </conditionalFormatting>
  <conditionalFormatting sqref="D19:O27">
    <cfRule type="cellIs" dxfId="38" priority="8" operator="equal">
      <formula>0</formula>
    </cfRule>
  </conditionalFormatting>
  <conditionalFormatting sqref="D45:O53">
    <cfRule type="cellIs" dxfId="37" priority="7" operator="equal">
      <formula>0</formula>
    </cfRule>
  </conditionalFormatting>
  <conditionalFormatting sqref="D68:O75">
    <cfRule type="cellIs" dxfId="36" priority="2" operator="equal">
      <formula>0</formula>
    </cfRule>
  </conditionalFormatting>
  <conditionalFormatting sqref="H10:H29 J19:J27">
    <cfRule type="cellIs" dxfId="35" priority="38" operator="lessThan">
      <formula>0</formula>
    </cfRule>
  </conditionalFormatting>
  <conditionalFormatting sqref="H43:H55">
    <cfRule type="cellIs" dxfId="34" priority="16" operator="lessThan">
      <formula>0</formula>
    </cfRule>
  </conditionalFormatting>
  <conditionalFormatting sqref="H68:H75 O68:O75">
    <cfRule type="cellIs" dxfId="33" priority="1" operator="lessThan">
      <formula>0</formula>
    </cfRule>
  </conditionalFormatting>
  <conditionalFormatting sqref="J10:J17">
    <cfRule type="cellIs" dxfId="32" priority="48" operator="lessThan">
      <formula>0</formula>
    </cfRule>
  </conditionalFormatting>
  <conditionalFormatting sqref="J43">
    <cfRule type="cellIs" dxfId="31" priority="33" operator="lessThan">
      <formula>0</formula>
    </cfRule>
  </conditionalFormatting>
  <conditionalFormatting sqref="J45:J53">
    <cfRule type="cellIs" dxfId="30" priority="22" operator="lessThan">
      <formula>0</formula>
    </cfRule>
  </conditionalFormatting>
  <conditionalFormatting sqref="J68:J75">
    <cfRule type="cellIs" dxfId="29" priority="3" operator="lessThan">
      <formula>0</formula>
    </cfRule>
  </conditionalFormatting>
  <conditionalFormatting sqref="O10:O29">
    <cfRule type="cellIs" dxfId="28" priority="9" operator="lessThan">
      <formula>0</formula>
    </cfRule>
  </conditionalFormatting>
  <conditionalFormatting sqref="O44:O55">
    <cfRule type="cellIs" dxfId="27" priority="6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81" orientation="landscape" horizontalDpi="4294967292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5">
    <pageSetUpPr fitToPage="1"/>
  </sheetPr>
  <dimension ref="B1:O22"/>
  <sheetViews>
    <sheetView showGridLines="0" zoomScale="90" zoomScaleNormal="90" workbookViewId="0">
      <selection activeCell="I8" sqref="I8"/>
    </sheetView>
  </sheetViews>
  <sheetFormatPr defaultColWidth="9.109375" defaultRowHeight="13.8"/>
  <cols>
    <col min="1" max="1" width="1.109375" style="35" customWidth="1"/>
    <col min="2" max="2" width="9.109375" style="35" customWidth="1"/>
    <col min="3" max="3" width="18.44140625" style="35" customWidth="1"/>
    <col min="4" max="9" width="9" style="35" customWidth="1"/>
    <col min="10" max="10" width="11.77734375" style="35" customWidth="1"/>
    <col min="11" max="16384" width="9.109375" style="35"/>
  </cols>
  <sheetData>
    <row r="1" spans="2:15">
      <c r="B1" s="35" t="s">
        <v>7</v>
      </c>
      <c r="E1" s="36"/>
      <c r="O1" s="37">
        <v>46059</v>
      </c>
    </row>
    <row r="2" spans="2:15">
      <c r="B2" s="95" t="s">
        <v>40</v>
      </c>
      <c r="C2" s="95"/>
      <c r="D2" s="95"/>
      <c r="E2" s="95"/>
      <c r="F2" s="95"/>
      <c r="G2" s="95"/>
      <c r="H2" s="95"/>
      <c r="I2" s="95"/>
      <c r="J2" s="95"/>
    </row>
    <row r="3" spans="2:15" ht="14.4" thickBot="1">
      <c r="B3" s="131" t="s">
        <v>39</v>
      </c>
      <c r="C3" s="131"/>
      <c r="D3" s="131"/>
      <c r="E3" s="131"/>
      <c r="F3" s="131"/>
      <c r="G3" s="131"/>
      <c r="H3" s="131"/>
      <c r="I3" s="131"/>
      <c r="J3" s="131"/>
    </row>
    <row r="4" spans="2:15" ht="15" customHeight="1">
      <c r="B4" s="117" t="s">
        <v>0</v>
      </c>
      <c r="C4" s="119" t="s">
        <v>1</v>
      </c>
      <c r="D4" s="121" t="s">
        <v>113</v>
      </c>
      <c r="E4" s="122"/>
      <c r="F4" s="122"/>
      <c r="G4" s="122"/>
      <c r="H4" s="123"/>
      <c r="I4" s="128" t="s">
        <v>83</v>
      </c>
      <c r="J4" s="123"/>
      <c r="K4" s="128" t="s">
        <v>117</v>
      </c>
      <c r="L4" s="122"/>
      <c r="M4" s="122"/>
      <c r="N4" s="122"/>
      <c r="O4" s="129"/>
    </row>
    <row r="5" spans="2:15" ht="14.4" thickBot="1">
      <c r="B5" s="118"/>
      <c r="C5" s="120"/>
      <c r="D5" s="97" t="s">
        <v>114</v>
      </c>
      <c r="E5" s="98"/>
      <c r="F5" s="98"/>
      <c r="G5" s="98"/>
      <c r="H5" s="99"/>
      <c r="I5" s="100" t="s">
        <v>84</v>
      </c>
      <c r="J5" s="99"/>
      <c r="K5" s="100" t="s">
        <v>118</v>
      </c>
      <c r="L5" s="98"/>
      <c r="M5" s="98"/>
      <c r="N5" s="98"/>
      <c r="O5" s="130"/>
    </row>
    <row r="6" spans="2:15" ht="19.5" customHeight="1">
      <c r="B6" s="118"/>
      <c r="C6" s="120"/>
      <c r="D6" s="113">
        <v>2026</v>
      </c>
      <c r="E6" s="114"/>
      <c r="F6" s="113">
        <v>2025</v>
      </c>
      <c r="G6" s="114"/>
      <c r="H6" s="124" t="s">
        <v>30</v>
      </c>
      <c r="I6" s="126">
        <v>2026</v>
      </c>
      <c r="J6" s="126" t="s">
        <v>115</v>
      </c>
      <c r="K6" s="113">
        <v>2026</v>
      </c>
      <c r="L6" s="114"/>
      <c r="M6" s="113">
        <v>2025</v>
      </c>
      <c r="N6" s="114"/>
      <c r="O6" s="124" t="s">
        <v>30</v>
      </c>
    </row>
    <row r="7" spans="2:15" ht="19.5" customHeight="1" thickBot="1">
      <c r="B7" s="105" t="s">
        <v>31</v>
      </c>
      <c r="C7" s="107" t="s">
        <v>32</v>
      </c>
      <c r="D7" s="115"/>
      <c r="E7" s="116"/>
      <c r="F7" s="115"/>
      <c r="G7" s="116"/>
      <c r="H7" s="125"/>
      <c r="I7" s="127"/>
      <c r="J7" s="127"/>
      <c r="K7" s="115"/>
      <c r="L7" s="116"/>
      <c r="M7" s="115"/>
      <c r="N7" s="116"/>
      <c r="O7" s="125"/>
    </row>
    <row r="8" spans="2:15" ht="15" customHeight="1">
      <c r="B8" s="105"/>
      <c r="C8" s="107"/>
      <c r="D8" s="4" t="s">
        <v>33</v>
      </c>
      <c r="E8" s="5" t="s">
        <v>2</v>
      </c>
      <c r="F8" s="4" t="s">
        <v>33</v>
      </c>
      <c r="G8" s="5" t="s">
        <v>2</v>
      </c>
      <c r="H8" s="109" t="s">
        <v>34</v>
      </c>
      <c r="I8" s="6" t="s">
        <v>33</v>
      </c>
      <c r="J8" s="111" t="s">
        <v>116</v>
      </c>
      <c r="K8" s="4" t="s">
        <v>33</v>
      </c>
      <c r="L8" s="5" t="s">
        <v>2</v>
      </c>
      <c r="M8" s="4" t="s">
        <v>33</v>
      </c>
      <c r="N8" s="5" t="s">
        <v>2</v>
      </c>
      <c r="O8" s="109" t="s">
        <v>34</v>
      </c>
    </row>
    <row r="9" spans="2:15" ht="15" customHeight="1" thickBot="1">
      <c r="B9" s="106"/>
      <c r="C9" s="108"/>
      <c r="D9" s="7" t="s">
        <v>35</v>
      </c>
      <c r="E9" s="8" t="s">
        <v>36</v>
      </c>
      <c r="F9" s="7" t="s">
        <v>35</v>
      </c>
      <c r="G9" s="8" t="s">
        <v>36</v>
      </c>
      <c r="H9" s="110"/>
      <c r="I9" s="9" t="s">
        <v>35</v>
      </c>
      <c r="J9" s="112"/>
      <c r="K9" s="7" t="s">
        <v>35</v>
      </c>
      <c r="L9" s="8" t="s">
        <v>36</v>
      </c>
      <c r="M9" s="7" t="s">
        <v>35</v>
      </c>
      <c r="N9" s="8" t="s">
        <v>36</v>
      </c>
      <c r="O9" s="110"/>
    </row>
    <row r="10" spans="2:15" ht="14.4" thickBot="1">
      <c r="B10" s="10">
        <v>1</v>
      </c>
      <c r="C10" s="11" t="s">
        <v>12</v>
      </c>
      <c r="D10" s="12">
        <v>116</v>
      </c>
      <c r="E10" s="13">
        <v>0.29667519181585678</v>
      </c>
      <c r="F10" s="12">
        <v>80</v>
      </c>
      <c r="G10" s="13">
        <v>0.47058823529411764</v>
      </c>
      <c r="H10" s="14">
        <v>0.44999999999999996</v>
      </c>
      <c r="I10" s="12">
        <v>77</v>
      </c>
      <c r="J10" s="14">
        <v>0.50649350649350655</v>
      </c>
      <c r="K10" s="12">
        <v>305</v>
      </c>
      <c r="L10" s="13">
        <v>0.34738041002277903</v>
      </c>
      <c r="M10" s="12">
        <v>242</v>
      </c>
      <c r="N10" s="13">
        <v>0.44814814814814813</v>
      </c>
      <c r="O10" s="14">
        <v>0.2603305785123966</v>
      </c>
    </row>
    <row r="11" spans="2:15" ht="14.4" thickBot="1">
      <c r="B11" s="50">
        <v>2</v>
      </c>
      <c r="C11" s="15" t="s">
        <v>48</v>
      </c>
      <c r="D11" s="16">
        <v>94</v>
      </c>
      <c r="E11" s="17">
        <v>0.24040920716112532</v>
      </c>
      <c r="F11" s="16">
        <v>27</v>
      </c>
      <c r="G11" s="17">
        <v>0.1588235294117647</v>
      </c>
      <c r="H11" s="18">
        <v>2.4814814814814814</v>
      </c>
      <c r="I11" s="16">
        <v>41</v>
      </c>
      <c r="J11" s="18">
        <v>1.2926829268292681</v>
      </c>
      <c r="K11" s="16">
        <v>187</v>
      </c>
      <c r="L11" s="17">
        <v>0.21298405466970388</v>
      </c>
      <c r="M11" s="16">
        <v>51</v>
      </c>
      <c r="N11" s="17">
        <v>9.4444444444444442E-2</v>
      </c>
      <c r="O11" s="18">
        <v>2.6666666666666665</v>
      </c>
    </row>
    <row r="12" spans="2:15" ht="14.4" thickBot="1">
      <c r="B12" s="10">
        <v>3</v>
      </c>
      <c r="C12" s="11" t="s">
        <v>15</v>
      </c>
      <c r="D12" s="12">
        <v>36</v>
      </c>
      <c r="E12" s="13">
        <v>9.2071611253196933E-2</v>
      </c>
      <c r="F12" s="12">
        <v>17</v>
      </c>
      <c r="G12" s="13">
        <v>0.1</v>
      </c>
      <c r="H12" s="14">
        <v>1.1176470588235294</v>
      </c>
      <c r="I12" s="12">
        <v>39</v>
      </c>
      <c r="J12" s="14">
        <v>-7.6923076923076872E-2</v>
      </c>
      <c r="K12" s="12">
        <v>98</v>
      </c>
      <c r="L12" s="13">
        <v>0.11161731207289294</v>
      </c>
      <c r="M12" s="12">
        <v>46</v>
      </c>
      <c r="N12" s="13">
        <v>8.5185185185185183E-2</v>
      </c>
      <c r="O12" s="14">
        <v>1.1304347826086958</v>
      </c>
    </row>
    <row r="13" spans="2:15" ht="14.4" thickBot="1">
      <c r="B13" s="50">
        <v>4</v>
      </c>
      <c r="C13" s="15" t="s">
        <v>19</v>
      </c>
      <c r="D13" s="16">
        <v>39</v>
      </c>
      <c r="E13" s="17">
        <v>9.9744245524296671E-2</v>
      </c>
      <c r="F13" s="16">
        <v>5</v>
      </c>
      <c r="G13" s="17">
        <v>2.9411764705882353E-2</v>
      </c>
      <c r="H13" s="18">
        <v>6.8</v>
      </c>
      <c r="I13" s="16">
        <v>18</v>
      </c>
      <c r="J13" s="18">
        <v>1.1666666666666665</v>
      </c>
      <c r="K13" s="16">
        <v>68</v>
      </c>
      <c r="L13" s="17">
        <v>7.7448747152619596E-2</v>
      </c>
      <c r="M13" s="16">
        <v>28</v>
      </c>
      <c r="N13" s="17">
        <v>5.185185185185185E-2</v>
      </c>
      <c r="O13" s="18">
        <v>1.4285714285714284</v>
      </c>
    </row>
    <row r="14" spans="2:15" ht="14.4" thickBot="1">
      <c r="B14" s="10">
        <v>5</v>
      </c>
      <c r="C14" s="11" t="s">
        <v>4</v>
      </c>
      <c r="D14" s="12">
        <v>34</v>
      </c>
      <c r="E14" s="13">
        <v>8.6956521739130432E-2</v>
      </c>
      <c r="F14" s="12">
        <v>13</v>
      </c>
      <c r="G14" s="13">
        <v>7.6470588235294124E-2</v>
      </c>
      <c r="H14" s="14">
        <v>1.6153846153846154</v>
      </c>
      <c r="I14" s="12">
        <v>20</v>
      </c>
      <c r="J14" s="14">
        <v>0.7</v>
      </c>
      <c r="K14" s="12">
        <v>58</v>
      </c>
      <c r="L14" s="13">
        <v>6.6059225512528477E-2</v>
      </c>
      <c r="M14" s="12">
        <v>69</v>
      </c>
      <c r="N14" s="13">
        <v>0.12777777777777777</v>
      </c>
      <c r="O14" s="14">
        <v>-0.15942028985507251</v>
      </c>
    </row>
    <row r="15" spans="2:15" ht="14.4" thickBot="1">
      <c r="B15" s="103" t="s">
        <v>49</v>
      </c>
      <c r="C15" s="104"/>
      <c r="D15" s="20">
        <f>SUM(D10:D14)</f>
        <v>319</v>
      </c>
      <c r="E15" s="21">
        <f>D15/D17</f>
        <v>0.81585677749360619</v>
      </c>
      <c r="F15" s="20">
        <f>SUM(F10:F14)</f>
        <v>142</v>
      </c>
      <c r="G15" s="21">
        <f>F15/F17</f>
        <v>0.83529411764705885</v>
      </c>
      <c r="H15" s="22">
        <f>D15/F15-1</f>
        <v>1.2464788732394365</v>
      </c>
      <c r="I15" s="20">
        <f>SUM(I10:I14)</f>
        <v>195</v>
      </c>
      <c r="J15" s="21">
        <f>D15/I15-1</f>
        <v>0.63589743589743586</v>
      </c>
      <c r="K15" s="20">
        <f>SUM(K10:K14)</f>
        <v>716</v>
      </c>
      <c r="L15" s="21">
        <f>K15/K17</f>
        <v>0.81548974943052388</v>
      </c>
      <c r="M15" s="20">
        <f>SUM(M10:M14)</f>
        <v>436</v>
      </c>
      <c r="N15" s="21">
        <f>M15/M17</f>
        <v>0.80740740740740746</v>
      </c>
      <c r="O15" s="22">
        <f>K15/M15-1</f>
        <v>0.64220183486238525</v>
      </c>
    </row>
    <row r="16" spans="2:15" ht="14.4" thickBot="1">
      <c r="B16" s="103" t="s">
        <v>37</v>
      </c>
      <c r="C16" s="104"/>
      <c r="D16" s="20">
        <f>D17-D15</f>
        <v>72</v>
      </c>
      <c r="E16" s="21">
        <f t="shared" ref="E16:O16" si="0">E17-E15</f>
        <v>0.18414322250639381</v>
      </c>
      <c r="F16" s="33">
        <f t="shared" si="0"/>
        <v>28</v>
      </c>
      <c r="G16" s="21">
        <f t="shared" si="0"/>
        <v>0.16470588235294092</v>
      </c>
      <c r="H16" s="22">
        <f t="shared" si="0"/>
        <v>5.3521126760563309E-2</v>
      </c>
      <c r="I16" s="33">
        <f t="shared" si="0"/>
        <v>25</v>
      </c>
      <c r="J16" s="22">
        <f t="shared" si="0"/>
        <v>0.14137529137529148</v>
      </c>
      <c r="K16" s="33">
        <f t="shared" si="0"/>
        <v>162</v>
      </c>
      <c r="L16" s="21">
        <f t="shared" si="0"/>
        <v>0.18451025056947612</v>
      </c>
      <c r="M16" s="33">
        <f t="shared" si="0"/>
        <v>104</v>
      </c>
      <c r="N16" s="21">
        <f t="shared" si="0"/>
        <v>0.19259259259259232</v>
      </c>
      <c r="O16" s="22">
        <f t="shared" si="0"/>
        <v>-1.6275908936459249E-2</v>
      </c>
    </row>
    <row r="17" spans="2:15" ht="14.4" thickBot="1">
      <c r="B17" s="101" t="s">
        <v>38</v>
      </c>
      <c r="C17" s="102"/>
      <c r="D17" s="23">
        <v>391</v>
      </c>
      <c r="E17" s="24">
        <v>1</v>
      </c>
      <c r="F17" s="23">
        <v>170</v>
      </c>
      <c r="G17" s="24">
        <v>0.99999999999999978</v>
      </c>
      <c r="H17" s="25">
        <v>1.2999999999999998</v>
      </c>
      <c r="I17" s="23">
        <v>220</v>
      </c>
      <c r="J17" s="25">
        <v>0.77727272727272734</v>
      </c>
      <c r="K17" s="23">
        <v>878</v>
      </c>
      <c r="L17" s="24">
        <v>1</v>
      </c>
      <c r="M17" s="23">
        <v>540</v>
      </c>
      <c r="N17" s="24">
        <v>0.99999999999999978</v>
      </c>
      <c r="O17" s="25">
        <v>0.625925925925926</v>
      </c>
    </row>
    <row r="18" spans="2:15">
      <c r="B18" s="64" t="s">
        <v>66</v>
      </c>
    </row>
    <row r="19" spans="2:15">
      <c r="B19" s="64" t="s">
        <v>73</v>
      </c>
    </row>
    <row r="20" spans="2:15">
      <c r="B20" s="68" t="s">
        <v>67</v>
      </c>
      <c r="C20" s="1"/>
      <c r="D20" s="1"/>
      <c r="E20" s="1"/>
      <c r="F20" s="1"/>
      <c r="G20" s="1"/>
    </row>
    <row r="21" spans="2:15">
      <c r="B21" s="69" t="s">
        <v>74</v>
      </c>
    </row>
    <row r="22" spans="2:15">
      <c r="B22" s="60"/>
    </row>
  </sheetData>
  <mergeCells count="26">
    <mergeCell ref="O8:O9"/>
    <mergeCell ref="I6:I7"/>
    <mergeCell ref="J6:J7"/>
    <mergeCell ref="D6:E7"/>
    <mergeCell ref="H6:H7"/>
    <mergeCell ref="K4:O4"/>
    <mergeCell ref="K5:O5"/>
    <mergeCell ref="K6:L7"/>
    <mergeCell ref="M6:N7"/>
    <mergeCell ref="O6:O7"/>
    <mergeCell ref="B2:J2"/>
    <mergeCell ref="B3:J3"/>
    <mergeCell ref="B17:C17"/>
    <mergeCell ref="B15:C15"/>
    <mergeCell ref="B16:C16"/>
    <mergeCell ref="D4:H4"/>
    <mergeCell ref="I4:J4"/>
    <mergeCell ref="F6:G7"/>
    <mergeCell ref="D5:H5"/>
    <mergeCell ref="I5:J5"/>
    <mergeCell ref="B4:B6"/>
    <mergeCell ref="C4:C6"/>
    <mergeCell ref="B7:B9"/>
    <mergeCell ref="C7:C9"/>
    <mergeCell ref="H8:H9"/>
    <mergeCell ref="J8:J9"/>
  </mergeCells>
  <phoneticPr fontId="4" type="noConversion"/>
  <conditionalFormatting sqref="D10:O14">
    <cfRule type="cellIs" dxfId="26" priority="2" operator="equal">
      <formula>0</formula>
    </cfRule>
  </conditionalFormatting>
  <conditionalFormatting sqref="H10:H16">
    <cfRule type="cellIs" dxfId="25" priority="3" operator="lessThan">
      <formula>0</formula>
    </cfRule>
  </conditionalFormatting>
  <conditionalFormatting sqref="J10:J14">
    <cfRule type="cellIs" dxfId="24" priority="9" operator="lessThan">
      <formula>0</formula>
    </cfRule>
  </conditionalFormatting>
  <conditionalFormatting sqref="J16">
    <cfRule type="cellIs" dxfId="23" priority="4" operator="lessThan">
      <formula>0</formula>
    </cfRule>
  </conditionalFormatting>
  <conditionalFormatting sqref="O10:O16">
    <cfRule type="cellIs" dxfId="22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92" orientation="landscape" horizontalDpi="4294967292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28F2DB-9BEC-4BEE-BDD3-6442A2B1384F}">
  <sheetPr>
    <pageSetUpPr fitToPage="1"/>
  </sheetPr>
  <dimension ref="B1:V81"/>
  <sheetViews>
    <sheetView showGridLines="0" workbookViewId="0"/>
  </sheetViews>
  <sheetFormatPr defaultColWidth="9.21875" defaultRowHeight="13.8"/>
  <cols>
    <col min="1" max="1" width="2" style="1" customWidth="1"/>
    <col min="2" max="2" width="8.21875" style="1" customWidth="1"/>
    <col min="3" max="3" width="19.21875" style="1" customWidth="1"/>
    <col min="4" max="12" width="10.21875" style="1" customWidth="1"/>
    <col min="13" max="14" width="4.44140625" style="1" customWidth="1"/>
    <col min="15" max="15" width="13.21875" style="1" customWidth="1"/>
    <col min="16" max="16" width="19.21875" style="1" customWidth="1"/>
    <col min="17" max="17" width="10.44140625" style="1" customWidth="1"/>
    <col min="18" max="22" width="10.5546875" style="1" customWidth="1"/>
    <col min="23" max="23" width="11.77734375" style="1" customWidth="1"/>
    <col min="24" max="16384" width="9.21875" style="1"/>
  </cols>
  <sheetData>
    <row r="1" spans="2:22">
      <c r="B1" s="1" t="s">
        <v>7</v>
      </c>
      <c r="D1" s="2"/>
      <c r="O1" s="3"/>
      <c r="V1" s="91">
        <v>46085</v>
      </c>
    </row>
    <row r="2" spans="2:22" ht="14.55" customHeight="1">
      <c r="B2" s="95" t="s">
        <v>120</v>
      </c>
      <c r="C2" s="95"/>
      <c r="D2" s="95"/>
      <c r="E2" s="95"/>
      <c r="F2" s="95"/>
      <c r="G2" s="95"/>
      <c r="H2" s="95"/>
      <c r="I2" s="95"/>
      <c r="J2" s="95"/>
      <c r="K2" s="95"/>
      <c r="L2" s="95"/>
      <c r="M2" s="70"/>
      <c r="N2" s="26"/>
      <c r="O2" s="95" t="s">
        <v>90</v>
      </c>
      <c r="P2" s="95"/>
      <c r="Q2" s="95"/>
      <c r="R2" s="95"/>
      <c r="S2" s="95"/>
      <c r="T2" s="95"/>
      <c r="U2" s="95"/>
      <c r="V2" s="95"/>
    </row>
    <row r="3" spans="2:22" ht="14.55" customHeight="1">
      <c r="B3" s="96" t="s">
        <v>121</v>
      </c>
      <c r="C3" s="96"/>
      <c r="D3" s="96"/>
      <c r="E3" s="96"/>
      <c r="F3" s="96"/>
      <c r="G3" s="96"/>
      <c r="H3" s="96"/>
      <c r="I3" s="96"/>
      <c r="J3" s="96"/>
      <c r="K3" s="96"/>
      <c r="L3" s="96"/>
      <c r="M3" s="70"/>
      <c r="N3" s="26"/>
      <c r="O3" s="96" t="s">
        <v>91</v>
      </c>
      <c r="P3" s="96"/>
      <c r="Q3" s="96"/>
      <c r="R3" s="96"/>
      <c r="S3" s="96"/>
      <c r="T3" s="96"/>
      <c r="U3" s="96"/>
      <c r="V3" s="96"/>
    </row>
    <row r="4" spans="2:22" ht="14.55" customHeight="1" thickBot="1">
      <c r="B4" s="92"/>
      <c r="C4" s="92"/>
      <c r="D4" s="92"/>
      <c r="E4" s="92"/>
      <c r="F4" s="92"/>
      <c r="G4" s="92"/>
      <c r="H4" s="92"/>
      <c r="I4" s="92"/>
      <c r="J4" s="92"/>
      <c r="K4" s="28"/>
      <c r="L4" s="93" t="s">
        <v>82</v>
      </c>
      <c r="M4" s="70"/>
      <c r="O4" s="92"/>
      <c r="P4" s="92"/>
      <c r="Q4" s="92"/>
      <c r="R4" s="92"/>
      <c r="S4" s="92"/>
      <c r="T4" s="92"/>
      <c r="U4" s="28"/>
      <c r="V4" s="93" t="s">
        <v>82</v>
      </c>
    </row>
    <row r="5" spans="2:22" ht="14.55" customHeight="1">
      <c r="B5" s="119" t="s">
        <v>0</v>
      </c>
      <c r="C5" s="119" t="s">
        <v>1</v>
      </c>
      <c r="D5" s="121" t="s">
        <v>113</v>
      </c>
      <c r="E5" s="122"/>
      <c r="F5" s="122"/>
      <c r="G5" s="122"/>
      <c r="H5" s="122"/>
      <c r="I5" s="129"/>
      <c r="J5" s="121" t="s">
        <v>83</v>
      </c>
      <c r="K5" s="122"/>
      <c r="L5" s="129"/>
      <c r="M5" s="70"/>
      <c r="O5" s="119" t="s">
        <v>0</v>
      </c>
      <c r="P5" s="119" t="s">
        <v>1</v>
      </c>
      <c r="Q5" s="121" t="s">
        <v>122</v>
      </c>
      <c r="R5" s="122"/>
      <c r="S5" s="122"/>
      <c r="T5" s="122"/>
      <c r="U5" s="122"/>
      <c r="V5" s="129"/>
    </row>
    <row r="6" spans="2:22" ht="14.55" customHeight="1" thickBot="1">
      <c r="B6" s="120"/>
      <c r="C6" s="120"/>
      <c r="D6" s="97" t="s">
        <v>114</v>
      </c>
      <c r="E6" s="98"/>
      <c r="F6" s="98"/>
      <c r="G6" s="98"/>
      <c r="H6" s="98"/>
      <c r="I6" s="130"/>
      <c r="J6" s="97" t="s">
        <v>84</v>
      </c>
      <c r="K6" s="98"/>
      <c r="L6" s="130"/>
      <c r="M6" s="70"/>
      <c r="O6" s="120"/>
      <c r="P6" s="120"/>
      <c r="Q6" s="97" t="s">
        <v>118</v>
      </c>
      <c r="R6" s="98"/>
      <c r="S6" s="98"/>
      <c r="T6" s="98"/>
      <c r="U6" s="98"/>
      <c r="V6" s="130"/>
    </row>
    <row r="7" spans="2:22" ht="14.55" customHeight="1">
      <c r="B7" s="120"/>
      <c r="C7" s="120"/>
      <c r="D7" s="113">
        <v>2026</v>
      </c>
      <c r="E7" s="114"/>
      <c r="F7" s="113">
        <v>2025</v>
      </c>
      <c r="G7" s="114"/>
      <c r="H7" s="124" t="s">
        <v>30</v>
      </c>
      <c r="I7" s="124" t="s">
        <v>54</v>
      </c>
      <c r="J7" s="124">
        <v>2026</v>
      </c>
      <c r="K7" s="124" t="s">
        <v>115</v>
      </c>
      <c r="L7" s="136" t="s">
        <v>123</v>
      </c>
      <c r="M7" s="70"/>
      <c r="O7" s="120"/>
      <c r="P7" s="120"/>
      <c r="Q7" s="113">
        <v>2026</v>
      </c>
      <c r="R7" s="114"/>
      <c r="S7" s="113">
        <v>2026</v>
      </c>
      <c r="T7" s="114"/>
      <c r="U7" s="124" t="s">
        <v>30</v>
      </c>
      <c r="V7" s="124" t="s">
        <v>85</v>
      </c>
    </row>
    <row r="8" spans="2:22" ht="14.55" customHeight="1" thickBot="1">
      <c r="B8" s="107" t="s">
        <v>31</v>
      </c>
      <c r="C8" s="107" t="s">
        <v>32</v>
      </c>
      <c r="D8" s="115"/>
      <c r="E8" s="116"/>
      <c r="F8" s="115"/>
      <c r="G8" s="116"/>
      <c r="H8" s="125"/>
      <c r="I8" s="125"/>
      <c r="J8" s="125"/>
      <c r="K8" s="125"/>
      <c r="L8" s="137"/>
      <c r="M8" s="70"/>
      <c r="O8" s="107" t="s">
        <v>31</v>
      </c>
      <c r="P8" s="107" t="s">
        <v>32</v>
      </c>
      <c r="Q8" s="115"/>
      <c r="R8" s="116"/>
      <c r="S8" s="115"/>
      <c r="T8" s="116"/>
      <c r="U8" s="125"/>
      <c r="V8" s="125"/>
    </row>
    <row r="9" spans="2:22" ht="14.55" customHeight="1">
      <c r="B9" s="107"/>
      <c r="C9" s="107"/>
      <c r="D9" s="4" t="s">
        <v>33</v>
      </c>
      <c r="E9" s="5" t="s">
        <v>2</v>
      </c>
      <c r="F9" s="4" t="s">
        <v>33</v>
      </c>
      <c r="G9" s="5" t="s">
        <v>2</v>
      </c>
      <c r="H9" s="109" t="s">
        <v>34</v>
      </c>
      <c r="I9" s="109" t="s">
        <v>55</v>
      </c>
      <c r="J9" s="109" t="s">
        <v>33</v>
      </c>
      <c r="K9" s="109" t="s">
        <v>116</v>
      </c>
      <c r="L9" s="134" t="s">
        <v>124</v>
      </c>
      <c r="M9" s="70"/>
      <c r="O9" s="107"/>
      <c r="P9" s="107"/>
      <c r="Q9" s="4" t="s">
        <v>33</v>
      </c>
      <c r="R9" s="5" t="s">
        <v>2</v>
      </c>
      <c r="S9" s="4" t="s">
        <v>33</v>
      </c>
      <c r="T9" s="5" t="s">
        <v>2</v>
      </c>
      <c r="U9" s="109" t="s">
        <v>34</v>
      </c>
      <c r="V9" s="109" t="s">
        <v>86</v>
      </c>
    </row>
    <row r="10" spans="2:22" ht="14.55" customHeight="1" thickBot="1">
      <c r="B10" s="108"/>
      <c r="C10" s="108"/>
      <c r="D10" s="7" t="s">
        <v>35</v>
      </c>
      <c r="E10" s="8" t="s">
        <v>36</v>
      </c>
      <c r="F10" s="7" t="s">
        <v>35</v>
      </c>
      <c r="G10" s="8" t="s">
        <v>36</v>
      </c>
      <c r="H10" s="110"/>
      <c r="I10" s="110"/>
      <c r="J10" s="110" t="s">
        <v>35</v>
      </c>
      <c r="K10" s="110"/>
      <c r="L10" s="135"/>
      <c r="M10" s="70"/>
      <c r="O10" s="108"/>
      <c r="P10" s="108"/>
      <c r="Q10" s="7" t="s">
        <v>35</v>
      </c>
      <c r="R10" s="8" t="s">
        <v>36</v>
      </c>
      <c r="S10" s="7" t="s">
        <v>35</v>
      </c>
      <c r="T10" s="8" t="s">
        <v>36</v>
      </c>
      <c r="U10" s="110"/>
      <c r="V10" s="110"/>
    </row>
    <row r="11" spans="2:22" ht="14.55" customHeight="1" thickBot="1">
      <c r="B11" s="10">
        <v>1</v>
      </c>
      <c r="C11" s="11" t="s">
        <v>14</v>
      </c>
      <c r="D11" s="12">
        <v>1269</v>
      </c>
      <c r="E11" s="13">
        <v>0.17595673876871881</v>
      </c>
      <c r="F11" s="12">
        <v>1044</v>
      </c>
      <c r="G11" s="13">
        <v>0.16343143393863493</v>
      </c>
      <c r="H11" s="14">
        <v>0.21551724137931028</v>
      </c>
      <c r="I11" s="29">
        <v>0</v>
      </c>
      <c r="J11" s="12">
        <v>1006</v>
      </c>
      <c r="K11" s="14">
        <v>0.26143141153081517</v>
      </c>
      <c r="L11" s="29">
        <v>0</v>
      </c>
      <c r="M11" s="70"/>
      <c r="O11" s="10">
        <v>1</v>
      </c>
      <c r="P11" s="11" t="s">
        <v>14</v>
      </c>
      <c r="Q11" s="12">
        <v>3209</v>
      </c>
      <c r="R11" s="13">
        <v>0.17716557168884225</v>
      </c>
      <c r="S11" s="12">
        <v>2484</v>
      </c>
      <c r="T11" s="13">
        <v>0.15249554914359384</v>
      </c>
      <c r="U11" s="14">
        <v>0.29186795491143314</v>
      </c>
      <c r="V11" s="29">
        <v>2</v>
      </c>
    </row>
    <row r="12" spans="2:22" ht="14.55" customHeight="1" thickBot="1">
      <c r="B12" s="71">
        <v>2</v>
      </c>
      <c r="C12" s="15" t="s">
        <v>19</v>
      </c>
      <c r="D12" s="16">
        <v>978</v>
      </c>
      <c r="E12" s="17">
        <v>0.13560732113144758</v>
      </c>
      <c r="F12" s="16">
        <v>961</v>
      </c>
      <c r="G12" s="17">
        <v>0.15043832185347528</v>
      </c>
      <c r="H12" s="18">
        <v>1.7689906347554629E-2</v>
      </c>
      <c r="I12" s="30">
        <v>1</v>
      </c>
      <c r="J12" s="16">
        <v>911</v>
      </c>
      <c r="K12" s="18">
        <v>7.3545554335894714E-2</v>
      </c>
      <c r="L12" s="30">
        <v>0</v>
      </c>
      <c r="M12" s="70"/>
      <c r="O12" s="71">
        <v>2</v>
      </c>
      <c r="P12" s="15" t="s">
        <v>19</v>
      </c>
      <c r="Q12" s="16">
        <v>2742</v>
      </c>
      <c r="R12" s="17">
        <v>0.15138298459669849</v>
      </c>
      <c r="S12" s="16">
        <v>2729</v>
      </c>
      <c r="T12" s="17">
        <v>0.16753637424028486</v>
      </c>
      <c r="U12" s="18">
        <v>4.7636496885306023E-3</v>
      </c>
      <c r="V12" s="30">
        <v>-1</v>
      </c>
    </row>
    <row r="13" spans="2:22" ht="14.55" customHeight="1" thickBot="1">
      <c r="B13" s="10">
        <v>3</v>
      </c>
      <c r="C13" s="11" t="s">
        <v>20</v>
      </c>
      <c r="D13" s="12">
        <v>949</v>
      </c>
      <c r="E13" s="13">
        <v>0.13158624514697725</v>
      </c>
      <c r="F13" s="12">
        <v>651</v>
      </c>
      <c r="G13" s="13">
        <v>0.10190983093299938</v>
      </c>
      <c r="H13" s="14">
        <v>0.45775729646697383</v>
      </c>
      <c r="I13" s="29">
        <v>2</v>
      </c>
      <c r="J13" s="12">
        <v>618</v>
      </c>
      <c r="K13" s="14">
        <v>0.53559870550161803</v>
      </c>
      <c r="L13" s="29">
        <v>1</v>
      </c>
      <c r="M13" s="70"/>
      <c r="O13" s="10">
        <v>3</v>
      </c>
      <c r="P13" s="11" t="s">
        <v>46</v>
      </c>
      <c r="Q13" s="12">
        <v>2695</v>
      </c>
      <c r="R13" s="13">
        <v>0.1487881631977033</v>
      </c>
      <c r="S13" s="12">
        <v>2574</v>
      </c>
      <c r="T13" s="13">
        <v>0.15802075019952114</v>
      </c>
      <c r="U13" s="14">
        <v>4.7008547008547064E-2</v>
      </c>
      <c r="V13" s="29">
        <v>-1</v>
      </c>
    </row>
    <row r="14" spans="2:22" ht="14.55" customHeight="1" thickBot="1">
      <c r="B14" s="71">
        <v>4</v>
      </c>
      <c r="C14" s="15" t="s">
        <v>46</v>
      </c>
      <c r="D14" s="16">
        <v>918</v>
      </c>
      <c r="E14" s="17">
        <v>0.12728785357737105</v>
      </c>
      <c r="F14" s="16">
        <v>1039</v>
      </c>
      <c r="G14" s="17">
        <v>0.1626487163431434</v>
      </c>
      <c r="H14" s="18">
        <v>-0.11645813282001927</v>
      </c>
      <c r="I14" s="30">
        <v>-2</v>
      </c>
      <c r="J14" s="16">
        <v>877</v>
      </c>
      <c r="K14" s="18">
        <v>4.6750285062713726E-2</v>
      </c>
      <c r="L14" s="30">
        <v>-1</v>
      </c>
      <c r="M14" s="70"/>
      <c r="O14" s="71">
        <v>4</v>
      </c>
      <c r="P14" s="15" t="s">
        <v>20</v>
      </c>
      <c r="Q14" s="16">
        <v>2178</v>
      </c>
      <c r="R14" s="17">
        <v>0.12024512780875614</v>
      </c>
      <c r="S14" s="16">
        <v>1852</v>
      </c>
      <c r="T14" s="17">
        <v>0.11369635950641538</v>
      </c>
      <c r="U14" s="18">
        <v>0.17602591792656597</v>
      </c>
      <c r="V14" s="30">
        <v>0</v>
      </c>
    </row>
    <row r="15" spans="2:22" ht="14.55" customHeight="1" thickBot="1">
      <c r="B15" s="10">
        <v>5</v>
      </c>
      <c r="C15" s="11" t="s">
        <v>16</v>
      </c>
      <c r="D15" s="12">
        <v>831</v>
      </c>
      <c r="E15" s="13">
        <v>0.11522462562396006</v>
      </c>
      <c r="F15" s="12">
        <v>730</v>
      </c>
      <c r="G15" s="13">
        <v>0.11427676894176581</v>
      </c>
      <c r="H15" s="14">
        <v>0.13835616438356158</v>
      </c>
      <c r="I15" s="29">
        <v>-1</v>
      </c>
      <c r="J15" s="12">
        <v>596</v>
      </c>
      <c r="K15" s="14">
        <v>0.39429530201342278</v>
      </c>
      <c r="L15" s="29">
        <v>0</v>
      </c>
      <c r="M15" s="70"/>
      <c r="O15" s="10">
        <v>5</v>
      </c>
      <c r="P15" s="11" t="s">
        <v>16</v>
      </c>
      <c r="Q15" s="12">
        <v>2000</v>
      </c>
      <c r="R15" s="13">
        <v>0.11041793187213604</v>
      </c>
      <c r="S15" s="12">
        <v>1671</v>
      </c>
      <c r="T15" s="13">
        <v>0.10258456627171711</v>
      </c>
      <c r="U15" s="14">
        <v>0.19688809096349491</v>
      </c>
      <c r="V15" s="29">
        <v>0</v>
      </c>
    </row>
    <row r="16" spans="2:22" ht="14.55" customHeight="1" thickBot="1">
      <c r="B16" s="71">
        <v>6</v>
      </c>
      <c r="C16" s="15" t="s">
        <v>12</v>
      </c>
      <c r="D16" s="16">
        <v>528</v>
      </c>
      <c r="E16" s="17">
        <v>7.3211314475873548E-2</v>
      </c>
      <c r="F16" s="16">
        <v>464</v>
      </c>
      <c r="G16" s="17">
        <v>7.2636192861615531E-2</v>
      </c>
      <c r="H16" s="18">
        <v>0.13793103448275867</v>
      </c>
      <c r="I16" s="30">
        <v>0</v>
      </c>
      <c r="J16" s="16">
        <v>301</v>
      </c>
      <c r="K16" s="18">
        <v>0.75415282392026572</v>
      </c>
      <c r="L16" s="30">
        <v>0</v>
      </c>
      <c r="M16" s="70"/>
      <c r="O16" s="71">
        <v>6</v>
      </c>
      <c r="P16" s="15" t="s">
        <v>12</v>
      </c>
      <c r="Q16" s="16">
        <v>1177</v>
      </c>
      <c r="R16" s="17">
        <v>6.4980952906752057E-2</v>
      </c>
      <c r="S16" s="16">
        <v>1376</v>
      </c>
      <c r="T16" s="17">
        <v>8.4474185032844248E-2</v>
      </c>
      <c r="U16" s="18">
        <v>-0.14462209302325579</v>
      </c>
      <c r="V16" s="30">
        <v>0</v>
      </c>
    </row>
    <row r="17" spans="2:22" ht="14.55" customHeight="1" thickBot="1">
      <c r="B17" s="10">
        <v>7</v>
      </c>
      <c r="C17" s="11" t="s">
        <v>15</v>
      </c>
      <c r="D17" s="12">
        <v>394</v>
      </c>
      <c r="E17" s="13">
        <v>5.4631170271769273E-2</v>
      </c>
      <c r="F17" s="12">
        <v>410</v>
      </c>
      <c r="G17" s="13">
        <v>6.4182842830306827E-2</v>
      </c>
      <c r="H17" s="14">
        <v>-3.9024390243902474E-2</v>
      </c>
      <c r="I17" s="29">
        <v>0</v>
      </c>
      <c r="J17" s="12">
        <v>235</v>
      </c>
      <c r="K17" s="14">
        <v>0.67659574468085104</v>
      </c>
      <c r="L17" s="29">
        <v>1</v>
      </c>
      <c r="M17" s="70"/>
      <c r="O17" s="10">
        <v>7</v>
      </c>
      <c r="P17" s="11" t="s">
        <v>21</v>
      </c>
      <c r="Q17" s="12">
        <v>904</v>
      </c>
      <c r="R17" s="13">
        <v>4.9908905206205487E-2</v>
      </c>
      <c r="S17" s="12">
        <v>903</v>
      </c>
      <c r="T17" s="13">
        <v>5.5436183927804042E-2</v>
      </c>
      <c r="U17" s="14">
        <v>1.1074197120708451E-3</v>
      </c>
      <c r="V17" s="29">
        <v>0</v>
      </c>
    </row>
    <row r="18" spans="2:22" ht="14.55" customHeight="1" thickBot="1">
      <c r="B18" s="71">
        <v>8</v>
      </c>
      <c r="C18" s="15" t="s">
        <v>21</v>
      </c>
      <c r="D18" s="16">
        <v>343</v>
      </c>
      <c r="E18" s="17">
        <v>4.7559622850804215E-2</v>
      </c>
      <c r="F18" s="16">
        <v>359</v>
      </c>
      <c r="G18" s="17">
        <v>5.6199123356293047E-2</v>
      </c>
      <c r="H18" s="18">
        <v>-4.4568245125348183E-2</v>
      </c>
      <c r="I18" s="30">
        <v>0</v>
      </c>
      <c r="J18" s="16">
        <v>288</v>
      </c>
      <c r="K18" s="18">
        <v>0.19097222222222232</v>
      </c>
      <c r="L18" s="30">
        <v>-1</v>
      </c>
      <c r="M18" s="70"/>
      <c r="O18" s="71">
        <v>8</v>
      </c>
      <c r="P18" s="15" t="s">
        <v>15</v>
      </c>
      <c r="Q18" s="16">
        <v>791</v>
      </c>
      <c r="R18" s="17">
        <v>4.3670292055429799E-2</v>
      </c>
      <c r="S18" s="16">
        <v>881</v>
      </c>
      <c r="T18" s="17">
        <v>5.4085579225244027E-2</v>
      </c>
      <c r="U18" s="18">
        <v>-0.10215664018161186</v>
      </c>
      <c r="V18" s="30">
        <v>0</v>
      </c>
    </row>
    <row r="19" spans="2:22" ht="14.55" customHeight="1" thickBot="1">
      <c r="B19" s="10">
        <v>9</v>
      </c>
      <c r="C19" s="11" t="s">
        <v>17</v>
      </c>
      <c r="D19" s="12">
        <v>263</v>
      </c>
      <c r="E19" s="13">
        <v>3.6466999445368832E-2</v>
      </c>
      <c r="F19" s="12">
        <v>174</v>
      </c>
      <c r="G19" s="13">
        <v>2.7238572323105822E-2</v>
      </c>
      <c r="H19" s="14">
        <v>0.51149425287356332</v>
      </c>
      <c r="I19" s="29">
        <v>0</v>
      </c>
      <c r="J19" s="12">
        <v>142</v>
      </c>
      <c r="K19" s="14">
        <v>0.852112676056338</v>
      </c>
      <c r="L19" s="29">
        <v>1</v>
      </c>
      <c r="M19" s="70"/>
      <c r="O19" s="10">
        <v>9</v>
      </c>
      <c r="P19" s="11" t="s">
        <v>17</v>
      </c>
      <c r="Q19" s="12">
        <v>545</v>
      </c>
      <c r="R19" s="13">
        <v>3.0088886435157069E-2</v>
      </c>
      <c r="S19" s="12">
        <v>495</v>
      </c>
      <c r="T19" s="13">
        <v>3.0388605807600222E-2</v>
      </c>
      <c r="U19" s="14">
        <v>0.10101010101010099</v>
      </c>
      <c r="V19" s="29">
        <v>1</v>
      </c>
    </row>
    <row r="20" spans="2:22" ht="14.55" customHeight="1" thickBot="1">
      <c r="B20" s="71">
        <v>10</v>
      </c>
      <c r="C20" s="15" t="s">
        <v>18</v>
      </c>
      <c r="D20" s="16">
        <v>221</v>
      </c>
      <c r="E20" s="17">
        <v>3.0643372157515253E-2</v>
      </c>
      <c r="F20" s="16">
        <v>172</v>
      </c>
      <c r="G20" s="17">
        <v>2.6925485284909206E-2</v>
      </c>
      <c r="H20" s="18">
        <v>0.28488372093023262</v>
      </c>
      <c r="I20" s="30">
        <v>0</v>
      </c>
      <c r="J20" s="16">
        <v>148</v>
      </c>
      <c r="K20" s="18">
        <v>0.4932432432432432</v>
      </c>
      <c r="L20" s="30">
        <v>-1</v>
      </c>
      <c r="M20" s="70"/>
      <c r="O20" s="71">
        <v>10</v>
      </c>
      <c r="P20" s="15" t="s">
        <v>18</v>
      </c>
      <c r="Q20" s="16">
        <v>518</v>
      </c>
      <c r="R20" s="17">
        <v>2.8598244354883232E-2</v>
      </c>
      <c r="S20" s="16">
        <v>512</v>
      </c>
      <c r="T20" s="17">
        <v>3.1432254895942049E-2</v>
      </c>
      <c r="U20" s="18">
        <v>1.171875E-2</v>
      </c>
      <c r="V20" s="30">
        <v>-1</v>
      </c>
    </row>
    <row r="21" spans="2:22" ht="14.55" customHeight="1" thickBot="1">
      <c r="B21" s="10">
        <v>11</v>
      </c>
      <c r="C21" s="11" t="s">
        <v>4</v>
      </c>
      <c r="D21" s="12">
        <v>99</v>
      </c>
      <c r="E21" s="13">
        <v>1.3727121464226289E-2</v>
      </c>
      <c r="F21" s="12">
        <v>109</v>
      </c>
      <c r="G21" s="13">
        <v>1.7063243581715716E-2</v>
      </c>
      <c r="H21" s="14">
        <v>-9.1743119266055051E-2</v>
      </c>
      <c r="I21" s="29">
        <v>0</v>
      </c>
      <c r="J21" s="12">
        <v>72</v>
      </c>
      <c r="K21" s="14">
        <v>0.375</v>
      </c>
      <c r="L21" s="29">
        <v>0</v>
      </c>
      <c r="M21" s="70"/>
      <c r="O21" s="10">
        <v>11</v>
      </c>
      <c r="P21" s="11" t="s">
        <v>4</v>
      </c>
      <c r="Q21" s="12">
        <v>295</v>
      </c>
      <c r="R21" s="13">
        <v>1.6286644951140065E-2</v>
      </c>
      <c r="S21" s="12">
        <v>202</v>
      </c>
      <c r="T21" s="13">
        <v>1.2401006814414636E-2</v>
      </c>
      <c r="U21" s="14">
        <v>0.46039603960396036</v>
      </c>
      <c r="V21" s="29">
        <v>0</v>
      </c>
    </row>
    <row r="22" spans="2:22" ht="14.55" customHeight="1" thickBot="1">
      <c r="B22" s="71">
        <v>12</v>
      </c>
      <c r="C22" s="15" t="s">
        <v>92</v>
      </c>
      <c r="D22" s="16">
        <v>79</v>
      </c>
      <c r="E22" s="17">
        <v>1.0953965612867444E-2</v>
      </c>
      <c r="F22" s="16">
        <v>1</v>
      </c>
      <c r="G22" s="17">
        <v>1.5654351909830932E-4</v>
      </c>
      <c r="H22" s="18">
        <v>78</v>
      </c>
      <c r="I22" s="30">
        <v>26</v>
      </c>
      <c r="J22" s="16">
        <v>40</v>
      </c>
      <c r="K22" s="18">
        <v>0.97500000000000009</v>
      </c>
      <c r="L22" s="30">
        <v>1</v>
      </c>
      <c r="M22" s="70"/>
      <c r="O22" s="71">
        <v>12</v>
      </c>
      <c r="P22" s="15" t="s">
        <v>78</v>
      </c>
      <c r="Q22" s="16">
        <v>184</v>
      </c>
      <c r="R22" s="17">
        <v>1.0158449732236514E-2</v>
      </c>
      <c r="S22" s="16">
        <v>39</v>
      </c>
      <c r="T22" s="17">
        <v>2.3942537909018356E-3</v>
      </c>
      <c r="U22" s="18">
        <v>3.7179487179487181</v>
      </c>
      <c r="V22" s="30">
        <v>3</v>
      </c>
    </row>
    <row r="23" spans="2:22" ht="14.55" customHeight="1" thickBot="1">
      <c r="B23" s="10">
        <v>13</v>
      </c>
      <c r="C23" s="11" t="s">
        <v>78</v>
      </c>
      <c r="D23" s="12">
        <v>70</v>
      </c>
      <c r="E23" s="13">
        <v>9.7060454797559623E-3</v>
      </c>
      <c r="F23" s="12">
        <v>14</v>
      </c>
      <c r="G23" s="13">
        <v>2.1916092673763305E-3</v>
      </c>
      <c r="H23" s="14">
        <v>4</v>
      </c>
      <c r="I23" s="29">
        <v>5</v>
      </c>
      <c r="J23" s="12">
        <v>59</v>
      </c>
      <c r="K23" s="14">
        <v>0.18644067796610164</v>
      </c>
      <c r="L23" s="29">
        <v>-1</v>
      </c>
      <c r="M23" s="70"/>
      <c r="O23" s="10">
        <v>13</v>
      </c>
      <c r="P23" s="11" t="s">
        <v>92</v>
      </c>
      <c r="Q23" s="12">
        <v>159</v>
      </c>
      <c r="R23" s="13">
        <v>8.7782255838348144E-3</v>
      </c>
      <c r="S23" s="12">
        <v>1</v>
      </c>
      <c r="T23" s="13">
        <v>6.1391122843636815E-5</v>
      </c>
      <c r="U23" s="14">
        <v>158</v>
      </c>
      <c r="V23" s="29">
        <v>42</v>
      </c>
    </row>
    <row r="24" spans="2:22" ht="14.55" customHeight="1" thickBot="1">
      <c r="B24" s="71">
        <v>14</v>
      </c>
      <c r="C24" s="15" t="s">
        <v>94</v>
      </c>
      <c r="D24" s="16">
        <v>55</v>
      </c>
      <c r="E24" s="17">
        <v>7.6261785912368277E-3</v>
      </c>
      <c r="F24" s="16">
        <v>18</v>
      </c>
      <c r="G24" s="17">
        <v>2.8177833437695679E-3</v>
      </c>
      <c r="H24" s="18">
        <v>2.0555555555555554</v>
      </c>
      <c r="I24" s="30">
        <v>2</v>
      </c>
      <c r="J24" s="16">
        <v>16</v>
      </c>
      <c r="K24" s="18">
        <v>2.4375</v>
      </c>
      <c r="L24" s="30">
        <v>2</v>
      </c>
      <c r="M24" s="70"/>
      <c r="O24" s="71">
        <v>14</v>
      </c>
      <c r="P24" s="15" t="s">
        <v>94</v>
      </c>
      <c r="Q24" s="16">
        <v>90</v>
      </c>
      <c r="R24" s="17">
        <v>4.9688069342461215E-3</v>
      </c>
      <c r="S24" s="16">
        <v>26</v>
      </c>
      <c r="T24" s="17">
        <v>1.5961691939345571E-3</v>
      </c>
      <c r="U24" s="18">
        <v>2.4615384615384617</v>
      </c>
      <c r="V24" s="30">
        <v>6</v>
      </c>
    </row>
    <row r="25" spans="2:22" ht="14.55" customHeight="1" thickBot="1">
      <c r="B25" s="10">
        <v>15</v>
      </c>
      <c r="C25" s="11" t="s">
        <v>72</v>
      </c>
      <c r="D25" s="12">
        <v>26</v>
      </c>
      <c r="E25" s="13">
        <v>3.6051026067665001E-3</v>
      </c>
      <c r="F25" s="12">
        <v>28</v>
      </c>
      <c r="G25" s="13">
        <v>4.3832185347526609E-3</v>
      </c>
      <c r="H25" s="14">
        <v>-7.1428571428571397E-2</v>
      </c>
      <c r="I25" s="29">
        <v>-2</v>
      </c>
      <c r="J25" s="12">
        <v>11</v>
      </c>
      <c r="K25" s="14">
        <v>1.3636363636363638</v>
      </c>
      <c r="L25" s="29">
        <v>4</v>
      </c>
      <c r="M25" s="70"/>
      <c r="O25" s="10">
        <v>15</v>
      </c>
      <c r="P25" s="11" t="s">
        <v>72</v>
      </c>
      <c r="Q25" s="12">
        <v>78</v>
      </c>
      <c r="R25" s="13">
        <v>4.3062993430133057E-3</v>
      </c>
      <c r="S25" s="12">
        <v>73</v>
      </c>
      <c r="T25" s="13">
        <v>4.4815519675854868E-3</v>
      </c>
      <c r="U25" s="14">
        <v>6.8493150684931559E-2</v>
      </c>
      <c r="V25" s="29">
        <v>-2</v>
      </c>
    </row>
    <row r="26" spans="2:22" ht="14.55" customHeight="1" thickBot="1">
      <c r="B26" s="71">
        <v>16</v>
      </c>
      <c r="C26" s="15" t="s">
        <v>88</v>
      </c>
      <c r="D26" s="16">
        <v>25</v>
      </c>
      <c r="E26" s="17">
        <v>3.4664448141985579E-3</v>
      </c>
      <c r="F26" s="16">
        <v>16</v>
      </c>
      <c r="G26" s="17">
        <v>2.5046963055729492E-3</v>
      </c>
      <c r="H26" s="18">
        <v>0.5625</v>
      </c>
      <c r="I26" s="30">
        <v>1</v>
      </c>
      <c r="J26" s="16">
        <v>22</v>
      </c>
      <c r="K26" s="18">
        <v>0.13636363636363646</v>
      </c>
      <c r="L26" s="30">
        <v>-2</v>
      </c>
      <c r="M26" s="70"/>
      <c r="O26" s="71" t="s">
        <v>125</v>
      </c>
      <c r="P26" s="15" t="s">
        <v>93</v>
      </c>
      <c r="Q26" s="16">
        <v>78</v>
      </c>
      <c r="R26" s="17">
        <v>4.3062993430133057E-3</v>
      </c>
      <c r="S26" s="16">
        <v>2</v>
      </c>
      <c r="T26" s="17">
        <v>1.2278224568727363E-4</v>
      </c>
      <c r="U26" s="18">
        <v>38</v>
      </c>
      <c r="V26" s="30">
        <v>32</v>
      </c>
    </row>
    <row r="27" spans="2:22" ht="14.55" customHeight="1" thickBot="1">
      <c r="B27" s="10">
        <v>17</v>
      </c>
      <c r="C27" s="11" t="s">
        <v>87</v>
      </c>
      <c r="D27" s="12">
        <v>24</v>
      </c>
      <c r="E27" s="13">
        <v>3.3277870216306157E-3</v>
      </c>
      <c r="F27" s="12">
        <v>37</v>
      </c>
      <c r="G27" s="13">
        <v>5.7921102066374455E-3</v>
      </c>
      <c r="H27" s="14">
        <v>-0.35135135135135132</v>
      </c>
      <c r="I27" s="29">
        <v>-5</v>
      </c>
      <c r="J27" s="12">
        <v>22</v>
      </c>
      <c r="K27" s="14">
        <v>9.0909090909090828E-2</v>
      </c>
      <c r="L27" s="29">
        <v>-3</v>
      </c>
      <c r="M27" s="70"/>
      <c r="O27" s="10">
        <v>17</v>
      </c>
      <c r="P27" s="11" t="s">
        <v>88</v>
      </c>
      <c r="Q27" s="12">
        <v>55</v>
      </c>
      <c r="R27" s="13">
        <v>3.0364931264837409E-3</v>
      </c>
      <c r="S27" s="12">
        <v>35</v>
      </c>
      <c r="T27" s="13">
        <v>2.1486892995272885E-3</v>
      </c>
      <c r="U27" s="14">
        <v>0.5714285714285714</v>
      </c>
      <c r="V27" s="29">
        <v>-1</v>
      </c>
    </row>
    <row r="28" spans="2:22" ht="14.55" customHeight="1" thickBot="1">
      <c r="B28" s="71">
        <v>18</v>
      </c>
      <c r="C28" s="15" t="s">
        <v>96</v>
      </c>
      <c r="D28" s="16">
        <v>18</v>
      </c>
      <c r="E28" s="17">
        <v>2.4958402662229617E-3</v>
      </c>
      <c r="F28" s="16">
        <v>12</v>
      </c>
      <c r="G28" s="17">
        <v>1.878522229179712E-3</v>
      </c>
      <c r="H28" s="18">
        <v>0.5</v>
      </c>
      <c r="I28" s="30">
        <v>2</v>
      </c>
      <c r="J28" s="16">
        <v>11</v>
      </c>
      <c r="K28" s="18">
        <v>0.63636363636363646</v>
      </c>
      <c r="L28" s="30">
        <v>1</v>
      </c>
      <c r="M28" s="70"/>
      <c r="O28" s="71">
        <v>18</v>
      </c>
      <c r="P28" s="15" t="s">
        <v>87</v>
      </c>
      <c r="Q28" s="16">
        <v>52</v>
      </c>
      <c r="R28" s="17">
        <v>2.870866228675537E-3</v>
      </c>
      <c r="S28" s="16">
        <v>85</v>
      </c>
      <c r="T28" s="17">
        <v>5.2182454417091292E-3</v>
      </c>
      <c r="U28" s="18">
        <v>-0.38823529411764701</v>
      </c>
      <c r="V28" s="30">
        <v>-6</v>
      </c>
    </row>
    <row r="29" spans="2:22" ht="14.55" customHeight="1" thickBot="1">
      <c r="B29" s="10">
        <v>19</v>
      </c>
      <c r="C29" s="11" t="s">
        <v>95</v>
      </c>
      <c r="D29" s="12">
        <v>17</v>
      </c>
      <c r="E29" s="13">
        <v>2.3571824736550195E-3</v>
      </c>
      <c r="F29" s="12">
        <v>7</v>
      </c>
      <c r="G29" s="13">
        <v>1.0958046336881652E-3</v>
      </c>
      <c r="H29" s="14">
        <v>1.4285714285714284</v>
      </c>
      <c r="I29" s="29">
        <v>5</v>
      </c>
      <c r="J29" s="12">
        <v>12</v>
      </c>
      <c r="K29" s="14">
        <v>0.41666666666666674</v>
      </c>
      <c r="L29" s="29">
        <v>-1</v>
      </c>
      <c r="M29" s="70"/>
      <c r="O29" s="10">
        <v>19</v>
      </c>
      <c r="P29" s="11" t="s">
        <v>95</v>
      </c>
      <c r="Q29" s="12">
        <v>40</v>
      </c>
      <c r="R29" s="13">
        <v>2.2083586374427207E-3</v>
      </c>
      <c r="S29" s="12">
        <v>18</v>
      </c>
      <c r="T29" s="13">
        <v>1.1050402111854626E-3</v>
      </c>
      <c r="U29" s="14">
        <v>1.2222222222222223</v>
      </c>
      <c r="V29" s="29">
        <v>4</v>
      </c>
    </row>
    <row r="30" spans="2:22" ht="14.55" customHeight="1" thickBot="1">
      <c r="B30" s="71">
        <v>20</v>
      </c>
      <c r="C30" s="15" t="s">
        <v>126</v>
      </c>
      <c r="D30" s="16">
        <v>13</v>
      </c>
      <c r="E30" s="17">
        <v>1.8025513033832501E-3</v>
      </c>
      <c r="F30" s="16">
        <v>13</v>
      </c>
      <c r="G30" s="17">
        <v>2.0350657482780211E-3</v>
      </c>
      <c r="H30" s="18">
        <v>0</v>
      </c>
      <c r="I30" s="30">
        <v>-1</v>
      </c>
      <c r="J30" s="16">
        <v>5</v>
      </c>
      <c r="K30" s="18">
        <v>1.6</v>
      </c>
      <c r="L30" s="30">
        <v>4</v>
      </c>
      <c r="M30" s="70"/>
      <c r="O30" s="71">
        <v>20</v>
      </c>
      <c r="P30" s="15" t="s">
        <v>96</v>
      </c>
      <c r="Q30" s="16">
        <v>37</v>
      </c>
      <c r="R30" s="17">
        <v>2.0427317396345167E-3</v>
      </c>
      <c r="S30" s="16">
        <v>28</v>
      </c>
      <c r="T30" s="17">
        <v>1.7189514396218307E-3</v>
      </c>
      <c r="U30" s="18">
        <v>0.3214285714285714</v>
      </c>
      <c r="V30" s="30">
        <v>-2</v>
      </c>
    </row>
    <row r="31" spans="2:22" ht="15" thickBot="1">
      <c r="B31" s="103" t="s">
        <v>75</v>
      </c>
      <c r="C31" s="104"/>
      <c r="D31" s="20">
        <f>SUM(D11:D30)</f>
        <v>7120</v>
      </c>
      <c r="E31" s="21">
        <f>D31/D33</f>
        <v>0.98724348308374932</v>
      </c>
      <c r="F31" s="20">
        <f>SUM(F11:F30)</f>
        <v>6259</v>
      </c>
      <c r="G31" s="21">
        <f>F31/F33</f>
        <v>0.97980588603631813</v>
      </c>
      <c r="H31" s="22">
        <f>D31/F31-1</f>
        <v>0.13756191084837832</v>
      </c>
      <c r="I31" s="31"/>
      <c r="J31" s="20">
        <f>SUM(J11:J30)</f>
        <v>5392</v>
      </c>
      <c r="K31" s="21">
        <f>E31/J31-1</f>
        <v>-0.99981690588221739</v>
      </c>
      <c r="L31" s="20"/>
      <c r="M31" s="70"/>
      <c r="O31" s="103" t="s">
        <v>75</v>
      </c>
      <c r="P31" s="104"/>
      <c r="Q31" s="20">
        <f>SUM(Q11:Q30)</f>
        <v>17827</v>
      </c>
      <c r="R31" s="21">
        <f>Q31/Q33</f>
        <v>0.9842102357422845</v>
      </c>
      <c r="S31" s="20">
        <f>SUM(S11:S30)</f>
        <v>15986</v>
      </c>
      <c r="T31" s="21">
        <f>S31/S33</f>
        <v>0.98139848977837807</v>
      </c>
      <c r="U31" s="22">
        <f>Q31/S31-1</f>
        <v>0.11516326785937703</v>
      </c>
      <c r="V31" s="31"/>
    </row>
    <row r="32" spans="2:22" ht="15" thickBot="1">
      <c r="B32" s="103" t="s">
        <v>37</v>
      </c>
      <c r="C32" s="104"/>
      <c r="D32" s="20">
        <f>D33-SUM(D11:D30)</f>
        <v>92</v>
      </c>
      <c r="E32" s="21">
        <f>D32/D33</f>
        <v>1.2756516916250694E-2</v>
      </c>
      <c r="F32" s="20">
        <f>F33-SUM(F11:F30)</f>
        <v>129</v>
      </c>
      <c r="G32" s="21">
        <f>F32/F33</f>
        <v>2.0194113963681905E-2</v>
      </c>
      <c r="H32" s="22">
        <f>D32/F32-1</f>
        <v>-0.28682170542635654</v>
      </c>
      <c r="I32" s="31"/>
      <c r="J32" s="20">
        <f>J33-SUM(J11:J30)</f>
        <v>103</v>
      </c>
      <c r="K32" s="21">
        <f>E32/J32-1</f>
        <v>-0.99987615032120147</v>
      </c>
      <c r="L32" s="20"/>
      <c r="M32" s="70"/>
      <c r="O32" s="103" t="s">
        <v>37</v>
      </c>
      <c r="P32" s="104"/>
      <c r="Q32" s="20">
        <f>Q33-SUM(Q11:Q30)</f>
        <v>286</v>
      </c>
      <c r="R32" s="21">
        <f>Q32/Q33</f>
        <v>1.5789764257715454E-2</v>
      </c>
      <c r="S32" s="20">
        <f>S33-SUM(S11:S30)</f>
        <v>303</v>
      </c>
      <c r="T32" s="21">
        <f>S32/S33</f>
        <v>1.8601510221621955E-2</v>
      </c>
      <c r="U32" s="22">
        <f>Q32/S32-1</f>
        <v>-5.6105610561056118E-2</v>
      </c>
      <c r="V32" s="32"/>
    </row>
    <row r="33" spans="2:22" ht="15" thickBot="1">
      <c r="B33" s="101" t="s">
        <v>59</v>
      </c>
      <c r="C33" s="102"/>
      <c r="D33" s="23">
        <v>7212</v>
      </c>
      <c r="E33" s="24">
        <v>1</v>
      </c>
      <c r="F33" s="23">
        <v>6388</v>
      </c>
      <c r="G33" s="24">
        <v>1</v>
      </c>
      <c r="H33" s="25">
        <v>0.128991859737007</v>
      </c>
      <c r="I33" s="34"/>
      <c r="J33" s="23">
        <v>5495</v>
      </c>
      <c r="K33" s="25">
        <v>0.3124658780709737</v>
      </c>
      <c r="L33" s="23"/>
      <c r="M33" s="70"/>
      <c r="N33" s="28"/>
      <c r="O33" s="101" t="s">
        <v>59</v>
      </c>
      <c r="P33" s="102"/>
      <c r="Q33" s="23">
        <v>18113</v>
      </c>
      <c r="R33" s="24">
        <v>1</v>
      </c>
      <c r="S33" s="23">
        <v>16289</v>
      </c>
      <c r="T33" s="24">
        <v>1</v>
      </c>
      <c r="U33" s="25">
        <v>0.11197740806679346</v>
      </c>
      <c r="V33" s="34"/>
    </row>
    <row r="34" spans="2:22" ht="14.4">
      <c r="B34" s="72" t="s">
        <v>64</v>
      </c>
      <c r="M34" s="70"/>
      <c r="O34" s="72" t="s">
        <v>64</v>
      </c>
    </row>
    <row r="35" spans="2:22" ht="14.4">
      <c r="B35" s="73" t="s">
        <v>65</v>
      </c>
      <c r="M35" s="70"/>
      <c r="O35" s="73" t="s">
        <v>65</v>
      </c>
    </row>
    <row r="36" spans="2:22">
      <c r="B36" s="27"/>
    </row>
    <row r="37" spans="2:22">
      <c r="B37" s="74"/>
    </row>
    <row r="38" spans="2:22" ht="15" customHeight="1">
      <c r="B38" s="95" t="s">
        <v>127</v>
      </c>
      <c r="C38" s="95"/>
      <c r="D38" s="95"/>
      <c r="E38" s="95"/>
      <c r="F38" s="95"/>
      <c r="G38" s="95"/>
      <c r="H38" s="95"/>
      <c r="I38" s="95"/>
      <c r="J38" s="95"/>
      <c r="K38" s="95"/>
      <c r="L38" s="95"/>
      <c r="M38" s="26"/>
      <c r="O38" s="95" t="s">
        <v>97</v>
      </c>
      <c r="P38" s="95"/>
      <c r="Q38" s="95"/>
      <c r="R38" s="95"/>
      <c r="S38" s="95"/>
      <c r="T38" s="95"/>
      <c r="U38" s="95"/>
      <c r="V38" s="95"/>
    </row>
    <row r="39" spans="2:22" ht="15" customHeight="1">
      <c r="B39" s="96" t="s">
        <v>128</v>
      </c>
      <c r="C39" s="96"/>
      <c r="D39" s="96"/>
      <c r="E39" s="96"/>
      <c r="F39" s="96"/>
      <c r="G39" s="96"/>
      <c r="H39" s="96"/>
      <c r="I39" s="96"/>
      <c r="J39" s="96"/>
      <c r="K39" s="96"/>
      <c r="L39" s="96"/>
      <c r="M39" s="26"/>
      <c r="O39" s="96" t="s">
        <v>98</v>
      </c>
      <c r="P39" s="96"/>
      <c r="Q39" s="96"/>
      <c r="R39" s="96"/>
      <c r="S39" s="96"/>
      <c r="T39" s="96"/>
      <c r="U39" s="96"/>
      <c r="V39" s="96"/>
    </row>
    <row r="40" spans="2:22" ht="15" customHeight="1" thickBot="1">
      <c r="B40" s="92"/>
      <c r="C40" s="92"/>
      <c r="D40" s="92"/>
      <c r="E40" s="92"/>
      <c r="F40" s="92"/>
      <c r="G40" s="92"/>
      <c r="H40" s="92"/>
      <c r="I40" s="92"/>
      <c r="J40" s="92"/>
      <c r="K40" s="28"/>
      <c r="L40" s="93" t="s">
        <v>82</v>
      </c>
      <c r="O40" s="92"/>
      <c r="P40" s="92"/>
      <c r="Q40" s="92"/>
      <c r="R40" s="92"/>
      <c r="S40" s="92"/>
      <c r="T40" s="92"/>
      <c r="U40" s="92"/>
      <c r="V40" s="93" t="s">
        <v>82</v>
      </c>
    </row>
    <row r="41" spans="2:22">
      <c r="B41" s="117" t="s">
        <v>0</v>
      </c>
      <c r="C41" s="119" t="s">
        <v>53</v>
      </c>
      <c r="D41" s="121" t="s">
        <v>113</v>
      </c>
      <c r="E41" s="122"/>
      <c r="F41" s="122"/>
      <c r="G41" s="122"/>
      <c r="H41" s="122"/>
      <c r="I41" s="129"/>
      <c r="J41" s="121" t="s">
        <v>83</v>
      </c>
      <c r="K41" s="122"/>
      <c r="L41" s="129"/>
      <c r="O41" s="117" t="s">
        <v>0</v>
      </c>
      <c r="P41" s="119" t="s">
        <v>53</v>
      </c>
      <c r="Q41" s="121" t="s">
        <v>122</v>
      </c>
      <c r="R41" s="122"/>
      <c r="S41" s="122"/>
      <c r="T41" s="122"/>
      <c r="U41" s="122"/>
      <c r="V41" s="129"/>
    </row>
    <row r="42" spans="2:22" ht="15" customHeight="1" thickBot="1">
      <c r="B42" s="118"/>
      <c r="C42" s="120"/>
      <c r="D42" s="97" t="s">
        <v>114</v>
      </c>
      <c r="E42" s="98"/>
      <c r="F42" s="98"/>
      <c r="G42" s="98"/>
      <c r="H42" s="98"/>
      <c r="I42" s="130"/>
      <c r="J42" s="97" t="s">
        <v>84</v>
      </c>
      <c r="K42" s="98"/>
      <c r="L42" s="130"/>
      <c r="O42" s="118"/>
      <c r="P42" s="120"/>
      <c r="Q42" s="97" t="s">
        <v>118</v>
      </c>
      <c r="R42" s="98"/>
      <c r="S42" s="98"/>
      <c r="T42" s="98"/>
      <c r="U42" s="98"/>
      <c r="V42" s="130"/>
    </row>
    <row r="43" spans="2:22" ht="15" customHeight="1">
      <c r="B43" s="118"/>
      <c r="C43" s="120"/>
      <c r="D43" s="113">
        <v>2026</v>
      </c>
      <c r="E43" s="114"/>
      <c r="F43" s="113">
        <v>2025</v>
      </c>
      <c r="G43" s="114"/>
      <c r="H43" s="124" t="s">
        <v>30</v>
      </c>
      <c r="I43" s="124" t="s">
        <v>54</v>
      </c>
      <c r="J43" s="124">
        <v>2026</v>
      </c>
      <c r="K43" s="124" t="s">
        <v>115</v>
      </c>
      <c r="L43" s="136" t="s">
        <v>123</v>
      </c>
      <c r="O43" s="118"/>
      <c r="P43" s="120"/>
      <c r="Q43" s="113">
        <v>2026</v>
      </c>
      <c r="R43" s="114"/>
      <c r="S43" s="113">
        <v>2025</v>
      </c>
      <c r="T43" s="114"/>
      <c r="U43" s="124" t="s">
        <v>30</v>
      </c>
      <c r="V43" s="136" t="s">
        <v>85</v>
      </c>
    </row>
    <row r="44" spans="2:22" ht="14.55" customHeight="1" thickBot="1">
      <c r="B44" s="105" t="s">
        <v>31</v>
      </c>
      <c r="C44" s="107" t="s">
        <v>53</v>
      </c>
      <c r="D44" s="115"/>
      <c r="E44" s="116"/>
      <c r="F44" s="115"/>
      <c r="G44" s="116"/>
      <c r="H44" s="125"/>
      <c r="I44" s="125"/>
      <c r="J44" s="125"/>
      <c r="K44" s="125"/>
      <c r="L44" s="137"/>
      <c r="O44" s="105" t="s">
        <v>31</v>
      </c>
      <c r="P44" s="107" t="s">
        <v>53</v>
      </c>
      <c r="Q44" s="115"/>
      <c r="R44" s="116"/>
      <c r="S44" s="115"/>
      <c r="T44" s="116"/>
      <c r="U44" s="125"/>
      <c r="V44" s="137"/>
    </row>
    <row r="45" spans="2:22" ht="15" customHeight="1">
      <c r="B45" s="105"/>
      <c r="C45" s="107"/>
      <c r="D45" s="4" t="s">
        <v>33</v>
      </c>
      <c r="E45" s="5" t="s">
        <v>2</v>
      </c>
      <c r="F45" s="4" t="s">
        <v>33</v>
      </c>
      <c r="G45" s="5" t="s">
        <v>2</v>
      </c>
      <c r="H45" s="109" t="s">
        <v>34</v>
      </c>
      <c r="I45" s="109" t="s">
        <v>55</v>
      </c>
      <c r="J45" s="109" t="s">
        <v>33</v>
      </c>
      <c r="K45" s="109" t="s">
        <v>116</v>
      </c>
      <c r="L45" s="134" t="s">
        <v>124</v>
      </c>
      <c r="O45" s="105"/>
      <c r="P45" s="107"/>
      <c r="Q45" s="4" t="s">
        <v>33</v>
      </c>
      <c r="R45" s="5" t="s">
        <v>2</v>
      </c>
      <c r="S45" s="4" t="s">
        <v>33</v>
      </c>
      <c r="T45" s="5" t="s">
        <v>2</v>
      </c>
      <c r="U45" s="109" t="s">
        <v>34</v>
      </c>
      <c r="V45" s="134" t="s">
        <v>86</v>
      </c>
    </row>
    <row r="46" spans="2:22" ht="14.25" customHeight="1" thickBot="1">
      <c r="B46" s="106"/>
      <c r="C46" s="108"/>
      <c r="D46" s="7" t="s">
        <v>35</v>
      </c>
      <c r="E46" s="8" t="s">
        <v>36</v>
      </c>
      <c r="F46" s="7" t="s">
        <v>35</v>
      </c>
      <c r="G46" s="8" t="s">
        <v>36</v>
      </c>
      <c r="H46" s="110"/>
      <c r="I46" s="110"/>
      <c r="J46" s="110" t="s">
        <v>35</v>
      </c>
      <c r="K46" s="110"/>
      <c r="L46" s="135"/>
      <c r="O46" s="106"/>
      <c r="P46" s="108"/>
      <c r="Q46" s="7" t="s">
        <v>35</v>
      </c>
      <c r="R46" s="8" t="s">
        <v>36</v>
      </c>
      <c r="S46" s="7" t="s">
        <v>35</v>
      </c>
      <c r="T46" s="8" t="s">
        <v>36</v>
      </c>
      <c r="U46" s="110"/>
      <c r="V46" s="135"/>
    </row>
    <row r="47" spans="2:22" ht="14.4" thickBot="1">
      <c r="B47" s="10">
        <v>1</v>
      </c>
      <c r="C47" s="11" t="s">
        <v>56</v>
      </c>
      <c r="D47" s="12">
        <v>932</v>
      </c>
      <c r="E47" s="13">
        <v>0.12922906267332224</v>
      </c>
      <c r="F47" s="12">
        <v>717</v>
      </c>
      <c r="G47" s="13">
        <v>0.11224170319348779</v>
      </c>
      <c r="H47" s="14">
        <v>0.29986052998605306</v>
      </c>
      <c r="I47" s="29">
        <v>0</v>
      </c>
      <c r="J47" s="12">
        <v>725</v>
      </c>
      <c r="K47" s="14">
        <v>0.28551724137931034</v>
      </c>
      <c r="L47" s="29">
        <v>0</v>
      </c>
      <c r="O47" s="10">
        <v>1</v>
      </c>
      <c r="P47" s="11" t="s">
        <v>56</v>
      </c>
      <c r="Q47" s="12">
        <v>2337</v>
      </c>
      <c r="R47" s="13">
        <v>0.12902335339259097</v>
      </c>
      <c r="S47" s="12">
        <v>1642</v>
      </c>
      <c r="T47" s="13">
        <v>0.10080422370925164</v>
      </c>
      <c r="U47" s="14">
        <v>0.42326431181486002</v>
      </c>
      <c r="V47" s="29">
        <v>0</v>
      </c>
    </row>
    <row r="48" spans="2:22" ht="14.4" thickBot="1">
      <c r="B48" s="71">
        <v>2</v>
      </c>
      <c r="C48" s="15" t="s">
        <v>69</v>
      </c>
      <c r="D48" s="16">
        <v>604</v>
      </c>
      <c r="E48" s="17">
        <v>8.3749306711037155E-2</v>
      </c>
      <c r="F48" s="16">
        <v>533</v>
      </c>
      <c r="G48" s="17">
        <v>8.3437695679398877E-2</v>
      </c>
      <c r="H48" s="18">
        <v>0.13320825515947465</v>
      </c>
      <c r="I48" s="30">
        <v>0</v>
      </c>
      <c r="J48" s="16">
        <v>419</v>
      </c>
      <c r="K48" s="18">
        <v>0.44152744630071594</v>
      </c>
      <c r="L48" s="30">
        <v>1</v>
      </c>
      <c r="O48" s="71">
        <v>2</v>
      </c>
      <c r="P48" s="15" t="s">
        <v>69</v>
      </c>
      <c r="Q48" s="16">
        <v>1414</v>
      </c>
      <c r="R48" s="17">
        <v>7.8065477833600183E-2</v>
      </c>
      <c r="S48" s="16">
        <v>1051</v>
      </c>
      <c r="T48" s="17">
        <v>6.4522070108662288E-2</v>
      </c>
      <c r="U48" s="18">
        <v>0.34538534728829684</v>
      </c>
      <c r="V48" s="30">
        <v>0</v>
      </c>
    </row>
    <row r="49" spans="2:22" ht="14.4" thickBot="1">
      <c r="B49" s="10">
        <v>3</v>
      </c>
      <c r="C49" s="11" t="s">
        <v>71</v>
      </c>
      <c r="D49" s="12">
        <v>489</v>
      </c>
      <c r="E49" s="13">
        <v>6.7803660565723789E-2</v>
      </c>
      <c r="F49" s="12">
        <v>323</v>
      </c>
      <c r="G49" s="13">
        <v>5.0563556668753916E-2</v>
      </c>
      <c r="H49" s="14">
        <v>0.51393188854489158</v>
      </c>
      <c r="I49" s="29">
        <v>4</v>
      </c>
      <c r="J49" s="12">
        <v>270</v>
      </c>
      <c r="K49" s="14">
        <v>0.81111111111111112</v>
      </c>
      <c r="L49" s="29">
        <v>2</v>
      </c>
      <c r="O49" s="10">
        <v>3</v>
      </c>
      <c r="P49" s="11" t="s">
        <v>63</v>
      </c>
      <c r="Q49" s="12">
        <v>1282</v>
      </c>
      <c r="R49" s="13">
        <v>7.0777894330039198E-2</v>
      </c>
      <c r="S49" s="12">
        <v>893</v>
      </c>
      <c r="T49" s="13">
        <v>5.4822272699367673E-2</v>
      </c>
      <c r="U49" s="14">
        <v>0.43561030235162379</v>
      </c>
      <c r="V49" s="29">
        <v>3</v>
      </c>
    </row>
    <row r="50" spans="2:22" ht="14.4" thickBot="1">
      <c r="B50" s="71">
        <v>4</v>
      </c>
      <c r="C50" s="15" t="s">
        <v>61</v>
      </c>
      <c r="D50" s="16">
        <v>407</v>
      </c>
      <c r="E50" s="17">
        <v>5.6433721575152522E-2</v>
      </c>
      <c r="F50" s="16">
        <v>353</v>
      </c>
      <c r="G50" s="17">
        <v>5.5259862241703192E-2</v>
      </c>
      <c r="H50" s="18">
        <v>0.15297450424929182</v>
      </c>
      <c r="I50" s="30">
        <v>2</v>
      </c>
      <c r="J50" s="16">
        <v>230</v>
      </c>
      <c r="K50" s="18">
        <v>0.76956521739130435</v>
      </c>
      <c r="L50" s="30">
        <v>4</v>
      </c>
      <c r="O50" s="71">
        <v>4</v>
      </c>
      <c r="P50" s="15" t="s">
        <v>71</v>
      </c>
      <c r="Q50" s="16">
        <v>996</v>
      </c>
      <c r="R50" s="17">
        <v>5.4988130072323747E-2</v>
      </c>
      <c r="S50" s="16">
        <v>969</v>
      </c>
      <c r="T50" s="17">
        <v>5.9487998035484067E-2</v>
      </c>
      <c r="U50" s="18">
        <v>2.7863777089783381E-2</v>
      </c>
      <c r="V50" s="30">
        <v>1</v>
      </c>
    </row>
    <row r="51" spans="2:22" ht="14.4" thickBot="1">
      <c r="B51" s="10">
        <v>5</v>
      </c>
      <c r="C51" s="11" t="s">
        <v>57</v>
      </c>
      <c r="D51" s="12">
        <v>394</v>
      </c>
      <c r="E51" s="13">
        <v>5.4631170271769273E-2</v>
      </c>
      <c r="F51" s="12">
        <v>410</v>
      </c>
      <c r="G51" s="13">
        <v>6.4182842830306827E-2</v>
      </c>
      <c r="H51" s="14">
        <v>-3.9024390243902474E-2</v>
      </c>
      <c r="I51" s="29">
        <v>-1</v>
      </c>
      <c r="J51" s="12">
        <v>235</v>
      </c>
      <c r="K51" s="14">
        <v>0.67659574468085104</v>
      </c>
      <c r="L51" s="29">
        <v>2</v>
      </c>
      <c r="O51" s="10">
        <v>5</v>
      </c>
      <c r="P51" s="11" t="s">
        <v>58</v>
      </c>
      <c r="Q51" s="12">
        <v>913</v>
      </c>
      <c r="R51" s="13">
        <v>5.0405785899630101E-2</v>
      </c>
      <c r="S51" s="12">
        <v>1049</v>
      </c>
      <c r="T51" s="13">
        <v>6.439928786297501E-2</v>
      </c>
      <c r="U51" s="14">
        <v>-0.12964728312678742</v>
      </c>
      <c r="V51" s="29">
        <v>-2</v>
      </c>
    </row>
    <row r="52" spans="2:22" ht="14.4" thickBot="1">
      <c r="B52" s="71">
        <v>6</v>
      </c>
      <c r="C52" s="15" t="s">
        <v>63</v>
      </c>
      <c r="D52" s="16">
        <v>386</v>
      </c>
      <c r="E52" s="17">
        <v>5.3521907931225736E-2</v>
      </c>
      <c r="F52" s="16">
        <v>385</v>
      </c>
      <c r="G52" s="17">
        <v>6.0269254852849091E-2</v>
      </c>
      <c r="H52" s="18">
        <v>2.5974025974024872E-3</v>
      </c>
      <c r="I52" s="30">
        <v>-1</v>
      </c>
      <c r="J52" s="16">
        <v>445</v>
      </c>
      <c r="K52" s="18">
        <v>-0.13258426966292136</v>
      </c>
      <c r="L52" s="30">
        <v>-4</v>
      </c>
      <c r="O52" s="71">
        <v>6</v>
      </c>
      <c r="P52" s="15" t="s">
        <v>61</v>
      </c>
      <c r="Q52" s="16">
        <v>908</v>
      </c>
      <c r="R52" s="17">
        <v>5.012974106994976E-2</v>
      </c>
      <c r="S52" s="16">
        <v>1018</v>
      </c>
      <c r="T52" s="17">
        <v>6.2496163054822272E-2</v>
      </c>
      <c r="U52" s="18">
        <v>-0.10805500982318272</v>
      </c>
      <c r="V52" s="30">
        <v>-2</v>
      </c>
    </row>
    <row r="53" spans="2:22" ht="14.4" thickBot="1">
      <c r="B53" s="10">
        <v>7</v>
      </c>
      <c r="C53" s="11" t="s">
        <v>77</v>
      </c>
      <c r="D53" s="12">
        <v>328</v>
      </c>
      <c r="E53" s="13">
        <v>4.5479755962285082E-2</v>
      </c>
      <c r="F53" s="12">
        <v>272</v>
      </c>
      <c r="G53" s="13">
        <v>4.2579837194740136E-2</v>
      </c>
      <c r="H53" s="14">
        <v>0.20588235294117641</v>
      </c>
      <c r="I53" s="29">
        <v>1</v>
      </c>
      <c r="J53" s="12">
        <v>245</v>
      </c>
      <c r="K53" s="14">
        <v>0.3387755102040817</v>
      </c>
      <c r="L53" s="29">
        <v>-1</v>
      </c>
      <c r="O53" s="10">
        <v>7</v>
      </c>
      <c r="P53" s="11" t="s">
        <v>77</v>
      </c>
      <c r="Q53" s="12">
        <v>883</v>
      </c>
      <c r="R53" s="13">
        <v>4.874951692154806E-2</v>
      </c>
      <c r="S53" s="12">
        <v>819</v>
      </c>
      <c r="T53" s="13">
        <v>5.027932960893855E-2</v>
      </c>
      <c r="U53" s="14">
        <v>7.8144078144078088E-2</v>
      </c>
      <c r="V53" s="29">
        <v>1</v>
      </c>
    </row>
    <row r="54" spans="2:22" ht="14.4" thickBot="1">
      <c r="B54" s="71">
        <v>8</v>
      </c>
      <c r="C54" s="15" t="s">
        <v>58</v>
      </c>
      <c r="D54" s="16">
        <v>315</v>
      </c>
      <c r="E54" s="17">
        <v>4.3677204658901833E-2</v>
      </c>
      <c r="F54" s="16">
        <v>440</v>
      </c>
      <c r="G54" s="17">
        <v>6.887914840325611E-2</v>
      </c>
      <c r="H54" s="18">
        <v>-0.28409090909090906</v>
      </c>
      <c r="I54" s="30">
        <v>-5</v>
      </c>
      <c r="J54" s="16">
        <v>320</v>
      </c>
      <c r="K54" s="18">
        <v>-1.5625E-2</v>
      </c>
      <c r="L54" s="30">
        <v>-4</v>
      </c>
      <c r="O54" s="71">
        <v>8</v>
      </c>
      <c r="P54" s="15" t="s">
        <v>57</v>
      </c>
      <c r="Q54" s="16">
        <v>791</v>
      </c>
      <c r="R54" s="17">
        <v>4.3670292055429799E-2</v>
      </c>
      <c r="S54" s="16">
        <v>881</v>
      </c>
      <c r="T54" s="17">
        <v>5.4085579225244027E-2</v>
      </c>
      <c r="U54" s="18">
        <v>-0.10215664018161186</v>
      </c>
      <c r="V54" s="30">
        <v>-1</v>
      </c>
    </row>
    <row r="55" spans="2:22" ht="14.4" thickBot="1">
      <c r="B55" s="10">
        <v>9</v>
      </c>
      <c r="C55" s="11" t="s">
        <v>99</v>
      </c>
      <c r="D55" s="12">
        <v>256</v>
      </c>
      <c r="E55" s="13">
        <v>3.5496394897393237E-2</v>
      </c>
      <c r="F55" s="12">
        <v>133</v>
      </c>
      <c r="G55" s="13">
        <v>2.082028804007514E-2</v>
      </c>
      <c r="H55" s="14">
        <v>0.92481203007518786</v>
      </c>
      <c r="I55" s="29">
        <v>8</v>
      </c>
      <c r="J55" s="12">
        <v>199</v>
      </c>
      <c r="K55" s="14">
        <v>0.28643216080402012</v>
      </c>
      <c r="L55" s="29">
        <v>2</v>
      </c>
      <c r="O55" s="10">
        <v>9</v>
      </c>
      <c r="P55" s="11" t="s">
        <v>99</v>
      </c>
      <c r="Q55" s="12">
        <v>679</v>
      </c>
      <c r="R55" s="13">
        <v>3.7486887870590187E-2</v>
      </c>
      <c r="S55" s="12">
        <v>400</v>
      </c>
      <c r="T55" s="13">
        <v>2.4556449137454726E-2</v>
      </c>
      <c r="U55" s="14">
        <v>0.69750000000000001</v>
      </c>
      <c r="V55" s="29">
        <v>6</v>
      </c>
    </row>
    <row r="56" spans="2:22" ht="14.4" thickBot="1">
      <c r="B56" s="71">
        <v>10</v>
      </c>
      <c r="C56" s="15" t="s">
        <v>70</v>
      </c>
      <c r="D56" s="16">
        <v>240</v>
      </c>
      <c r="E56" s="17">
        <v>3.3277870216306155E-2</v>
      </c>
      <c r="F56" s="16">
        <v>209</v>
      </c>
      <c r="G56" s="17">
        <v>3.2717595491546653E-2</v>
      </c>
      <c r="H56" s="18">
        <v>0.14832535885167464</v>
      </c>
      <c r="I56" s="30">
        <v>-1</v>
      </c>
      <c r="J56" s="16">
        <v>206</v>
      </c>
      <c r="K56" s="18">
        <v>0.16504854368932032</v>
      </c>
      <c r="L56" s="30">
        <v>0</v>
      </c>
      <c r="O56" s="71" t="s">
        <v>125</v>
      </c>
      <c r="P56" s="15" t="s">
        <v>70</v>
      </c>
      <c r="Q56" s="16">
        <v>679</v>
      </c>
      <c r="R56" s="17">
        <v>3.7486887870590187E-2</v>
      </c>
      <c r="S56" s="16">
        <v>593</v>
      </c>
      <c r="T56" s="17">
        <v>3.6404935846276631E-2</v>
      </c>
      <c r="U56" s="18">
        <v>0.14502529510961204</v>
      </c>
      <c r="V56" s="30">
        <v>1</v>
      </c>
    </row>
    <row r="57" spans="2:22" ht="14.4" thickBot="1">
      <c r="B57" s="10">
        <v>11</v>
      </c>
      <c r="C57" s="11" t="s">
        <v>100</v>
      </c>
      <c r="D57" s="12">
        <v>224</v>
      </c>
      <c r="E57" s="13">
        <v>3.1059345535219079E-2</v>
      </c>
      <c r="F57" s="12">
        <v>174</v>
      </c>
      <c r="G57" s="13">
        <v>2.7238572323105822E-2</v>
      </c>
      <c r="H57" s="14">
        <v>0.28735632183908044</v>
      </c>
      <c r="I57" s="29">
        <v>0</v>
      </c>
      <c r="J57" s="12">
        <v>190</v>
      </c>
      <c r="K57" s="14">
        <v>0.17894736842105252</v>
      </c>
      <c r="L57" s="29">
        <v>1</v>
      </c>
      <c r="O57" s="10">
        <v>11</v>
      </c>
      <c r="P57" s="11" t="s">
        <v>76</v>
      </c>
      <c r="Q57" s="12">
        <v>662</v>
      </c>
      <c r="R57" s="13">
        <v>3.6548335449677026E-2</v>
      </c>
      <c r="S57" s="12">
        <v>631</v>
      </c>
      <c r="T57" s="13">
        <v>3.8737798514334829E-2</v>
      </c>
      <c r="U57" s="14">
        <v>4.9128367670364437E-2</v>
      </c>
      <c r="V57" s="29">
        <v>-2</v>
      </c>
    </row>
    <row r="58" spans="2:22" ht="14.4" thickBot="1">
      <c r="B58" s="71">
        <v>12</v>
      </c>
      <c r="C58" s="15" t="s">
        <v>76</v>
      </c>
      <c r="D58" s="16">
        <v>218</v>
      </c>
      <c r="E58" s="17">
        <v>3.0227398779811426E-2</v>
      </c>
      <c r="F58" s="16">
        <v>156</v>
      </c>
      <c r="G58" s="17">
        <v>2.4420788979336257E-2</v>
      </c>
      <c r="H58" s="18">
        <v>0.39743589743589736</v>
      </c>
      <c r="I58" s="30">
        <v>1</v>
      </c>
      <c r="J58" s="16">
        <v>229</v>
      </c>
      <c r="K58" s="18">
        <v>-4.8034934497816595E-2</v>
      </c>
      <c r="L58" s="30">
        <v>-3</v>
      </c>
      <c r="O58" s="71">
        <v>12</v>
      </c>
      <c r="P58" s="15" t="s">
        <v>100</v>
      </c>
      <c r="Q58" s="16">
        <v>586</v>
      </c>
      <c r="R58" s="17">
        <v>3.2352454038535858E-2</v>
      </c>
      <c r="S58" s="16">
        <v>492</v>
      </c>
      <c r="T58" s="17">
        <v>3.0204432439069312E-2</v>
      </c>
      <c r="U58" s="18">
        <v>0.19105691056910579</v>
      </c>
      <c r="V58" s="30">
        <v>-1</v>
      </c>
    </row>
    <row r="59" spans="2:22" ht="14.4" thickBot="1">
      <c r="B59" s="10">
        <v>13</v>
      </c>
      <c r="C59" s="11" t="s">
        <v>109</v>
      </c>
      <c r="D59" s="12">
        <v>156</v>
      </c>
      <c r="E59" s="13">
        <v>2.1630615640599003E-2</v>
      </c>
      <c r="F59" s="12">
        <v>93</v>
      </c>
      <c r="G59" s="13">
        <v>1.4558547276142768E-2</v>
      </c>
      <c r="H59" s="14">
        <v>0.67741935483870974</v>
      </c>
      <c r="I59" s="29">
        <v>8</v>
      </c>
      <c r="J59" s="12">
        <v>84</v>
      </c>
      <c r="K59" s="14">
        <v>0.85714285714285721</v>
      </c>
      <c r="L59" s="29">
        <v>8</v>
      </c>
      <c r="O59" s="10">
        <v>13</v>
      </c>
      <c r="P59" s="11" t="s">
        <v>103</v>
      </c>
      <c r="Q59" s="12">
        <v>391</v>
      </c>
      <c r="R59" s="13">
        <v>2.1586705681002596E-2</v>
      </c>
      <c r="S59" s="12">
        <v>410</v>
      </c>
      <c r="T59" s="13">
        <v>2.5170360365891091E-2</v>
      </c>
      <c r="U59" s="14">
        <v>-4.6341463414634188E-2</v>
      </c>
      <c r="V59" s="29">
        <v>0</v>
      </c>
    </row>
    <row r="60" spans="2:22" ht="14.4" thickBot="1">
      <c r="B60" s="71">
        <v>14</v>
      </c>
      <c r="C60" s="15" t="s">
        <v>103</v>
      </c>
      <c r="D60" s="16">
        <v>148</v>
      </c>
      <c r="E60" s="17">
        <v>2.0521353300055462E-2</v>
      </c>
      <c r="F60" s="16">
        <v>140</v>
      </c>
      <c r="G60" s="17">
        <v>2.1916092673763307E-2</v>
      </c>
      <c r="H60" s="18">
        <v>5.7142857142857162E-2</v>
      </c>
      <c r="I60" s="30">
        <v>1</v>
      </c>
      <c r="J60" s="16">
        <v>100</v>
      </c>
      <c r="K60" s="18">
        <v>0.48</v>
      </c>
      <c r="L60" s="30">
        <v>2</v>
      </c>
      <c r="O60" s="71">
        <v>14</v>
      </c>
      <c r="P60" s="15" t="s">
        <v>101</v>
      </c>
      <c r="Q60" s="16">
        <v>369</v>
      </c>
      <c r="R60" s="17">
        <v>2.0372108430409097E-2</v>
      </c>
      <c r="S60" s="16">
        <v>426</v>
      </c>
      <c r="T60" s="17">
        <v>2.615261833138928E-2</v>
      </c>
      <c r="U60" s="18">
        <v>-0.13380281690140849</v>
      </c>
      <c r="V60" s="30">
        <v>-2</v>
      </c>
    </row>
    <row r="61" spans="2:22" ht="14.4" thickBot="1">
      <c r="B61" s="10">
        <v>15</v>
      </c>
      <c r="C61" s="11" t="s">
        <v>102</v>
      </c>
      <c r="D61" s="12">
        <v>140</v>
      </c>
      <c r="E61" s="13">
        <v>1.9412090959511925E-2</v>
      </c>
      <c r="F61" s="12">
        <v>134</v>
      </c>
      <c r="G61" s="13">
        <v>2.0976831559173452E-2</v>
      </c>
      <c r="H61" s="14">
        <v>4.4776119402984982E-2</v>
      </c>
      <c r="I61" s="29">
        <v>1</v>
      </c>
      <c r="J61" s="12">
        <v>149</v>
      </c>
      <c r="K61" s="14">
        <v>-6.0402684563758413E-2</v>
      </c>
      <c r="L61" s="29">
        <v>-1</v>
      </c>
      <c r="O61" s="10">
        <v>15</v>
      </c>
      <c r="P61" s="11" t="s">
        <v>102</v>
      </c>
      <c r="Q61" s="12">
        <v>364</v>
      </c>
      <c r="R61" s="13">
        <v>2.0096063600728759E-2</v>
      </c>
      <c r="S61" s="12">
        <v>292</v>
      </c>
      <c r="T61" s="13">
        <v>1.7926207870341947E-2</v>
      </c>
      <c r="U61" s="14">
        <v>0.24657534246575352</v>
      </c>
      <c r="V61" s="29">
        <v>3</v>
      </c>
    </row>
    <row r="62" spans="2:22" ht="14.4" thickBot="1">
      <c r="B62" s="71">
        <v>16</v>
      </c>
      <c r="C62" s="15" t="s">
        <v>104</v>
      </c>
      <c r="D62" s="16">
        <v>138</v>
      </c>
      <c r="E62" s="17">
        <v>1.913477537437604E-2</v>
      </c>
      <c r="F62" s="16">
        <v>56</v>
      </c>
      <c r="G62" s="17">
        <v>8.7664370695053218E-3</v>
      </c>
      <c r="H62" s="18">
        <v>1.4642857142857144</v>
      </c>
      <c r="I62" s="30">
        <v>13</v>
      </c>
      <c r="J62" s="16">
        <v>104</v>
      </c>
      <c r="K62" s="18">
        <v>0.32692307692307687</v>
      </c>
      <c r="L62" s="30">
        <v>-1</v>
      </c>
      <c r="O62" s="71">
        <v>16</v>
      </c>
      <c r="P62" s="15" t="s">
        <v>105</v>
      </c>
      <c r="Q62" s="16">
        <v>363</v>
      </c>
      <c r="R62" s="17">
        <v>2.0040854634792691E-2</v>
      </c>
      <c r="S62" s="16">
        <v>201</v>
      </c>
      <c r="T62" s="17">
        <v>1.2339615691570998E-2</v>
      </c>
      <c r="U62" s="18">
        <v>0.80597014925373145</v>
      </c>
      <c r="V62" s="30">
        <v>9</v>
      </c>
    </row>
    <row r="63" spans="2:22" ht="14.4" thickBot="1">
      <c r="B63" s="10">
        <v>17</v>
      </c>
      <c r="C63" s="11" t="s">
        <v>105</v>
      </c>
      <c r="D63" s="12">
        <v>131</v>
      </c>
      <c r="E63" s="13">
        <v>1.8164170826400445E-2</v>
      </c>
      <c r="F63" s="12">
        <v>61</v>
      </c>
      <c r="G63" s="13">
        <v>9.549154664996869E-3</v>
      </c>
      <c r="H63" s="14">
        <v>1.1475409836065573</v>
      </c>
      <c r="I63" s="29">
        <v>10</v>
      </c>
      <c r="J63" s="12">
        <v>92</v>
      </c>
      <c r="K63" s="14">
        <v>0.42391304347826098</v>
      </c>
      <c r="L63" s="29">
        <v>0</v>
      </c>
      <c r="O63" s="10">
        <v>17</v>
      </c>
      <c r="P63" s="11" t="s">
        <v>104</v>
      </c>
      <c r="Q63" s="12">
        <v>351</v>
      </c>
      <c r="R63" s="13">
        <v>1.9378347043559875E-2</v>
      </c>
      <c r="S63" s="12">
        <v>140</v>
      </c>
      <c r="T63" s="13">
        <v>8.5947571981091538E-3</v>
      </c>
      <c r="U63" s="14">
        <v>1.5071428571428571</v>
      </c>
      <c r="V63" s="29">
        <v>13</v>
      </c>
    </row>
    <row r="64" spans="2:22" ht="14.4" thickBot="1">
      <c r="B64" s="71">
        <v>18</v>
      </c>
      <c r="C64" s="15" t="s">
        <v>101</v>
      </c>
      <c r="D64" s="16">
        <v>113</v>
      </c>
      <c r="E64" s="17">
        <v>1.5668330560177482E-2</v>
      </c>
      <c r="F64" s="16">
        <v>170</v>
      </c>
      <c r="G64" s="17">
        <v>2.6612398246712587E-2</v>
      </c>
      <c r="H64" s="18">
        <v>-0.33529411764705885</v>
      </c>
      <c r="I64" s="30">
        <v>-6</v>
      </c>
      <c r="J64" s="16">
        <v>152</v>
      </c>
      <c r="K64" s="18">
        <v>-0.25657894736842102</v>
      </c>
      <c r="L64" s="30">
        <v>-5</v>
      </c>
      <c r="O64" s="71">
        <v>18</v>
      </c>
      <c r="P64" s="15" t="s">
        <v>109</v>
      </c>
      <c r="Q64" s="16">
        <v>333</v>
      </c>
      <c r="R64" s="17">
        <v>1.838458565671065E-2</v>
      </c>
      <c r="S64" s="16">
        <v>276</v>
      </c>
      <c r="T64" s="17">
        <v>1.6943949904843759E-2</v>
      </c>
      <c r="U64" s="18">
        <v>0.20652173913043481</v>
      </c>
      <c r="V64" s="30">
        <v>1</v>
      </c>
    </row>
    <row r="65" spans="2:22" ht="14.4" thickBot="1">
      <c r="B65" s="10" t="s">
        <v>125</v>
      </c>
      <c r="C65" s="11" t="s">
        <v>106</v>
      </c>
      <c r="D65" s="12">
        <v>113</v>
      </c>
      <c r="E65" s="13">
        <v>1.5668330560177482E-2</v>
      </c>
      <c r="F65" s="12">
        <v>153</v>
      </c>
      <c r="G65" s="13">
        <v>2.3951158422041329E-2</v>
      </c>
      <c r="H65" s="14">
        <v>-0.26143790849673199</v>
      </c>
      <c r="I65" s="29">
        <v>-4</v>
      </c>
      <c r="J65" s="12">
        <v>90</v>
      </c>
      <c r="K65" s="14">
        <v>0.25555555555555554</v>
      </c>
      <c r="L65" s="29">
        <v>0</v>
      </c>
      <c r="O65" s="10">
        <v>19</v>
      </c>
      <c r="P65" s="11" t="s">
        <v>107</v>
      </c>
      <c r="Q65" s="12">
        <v>295</v>
      </c>
      <c r="R65" s="13">
        <v>1.6286644951140065E-2</v>
      </c>
      <c r="S65" s="12">
        <v>202</v>
      </c>
      <c r="T65" s="13">
        <v>1.2401006814414636E-2</v>
      </c>
      <c r="U65" s="14">
        <v>0.46039603960396036</v>
      </c>
      <c r="V65" s="29">
        <v>5</v>
      </c>
    </row>
    <row r="66" spans="2:22" ht="14.4" thickBot="1">
      <c r="B66" s="71">
        <v>20</v>
      </c>
      <c r="C66" s="15" t="s">
        <v>108</v>
      </c>
      <c r="D66" s="16">
        <v>109</v>
      </c>
      <c r="E66" s="17">
        <v>1.5113699389905713E-2</v>
      </c>
      <c r="F66" s="16">
        <v>87</v>
      </c>
      <c r="G66" s="17">
        <v>1.3619286161552911E-2</v>
      </c>
      <c r="H66" s="18">
        <v>0.25287356321839072</v>
      </c>
      <c r="I66" s="30">
        <v>2</v>
      </c>
      <c r="J66" s="16">
        <v>88</v>
      </c>
      <c r="K66" s="18">
        <v>0.23863636363636354</v>
      </c>
      <c r="L66" s="30">
        <v>-1</v>
      </c>
      <c r="O66" s="71">
        <v>20</v>
      </c>
      <c r="P66" s="15" t="s">
        <v>106</v>
      </c>
      <c r="Q66" s="16">
        <v>285</v>
      </c>
      <c r="R66" s="17">
        <v>1.5734555291779386E-2</v>
      </c>
      <c r="S66" s="16">
        <v>346</v>
      </c>
      <c r="T66" s="17">
        <v>2.1241328503898337E-2</v>
      </c>
      <c r="U66" s="18">
        <v>-0.17630057803468213</v>
      </c>
      <c r="V66" s="30">
        <v>-4</v>
      </c>
    </row>
    <row r="67" spans="2:22" ht="14.4" thickBot="1">
      <c r="B67" s="103" t="s">
        <v>89</v>
      </c>
      <c r="C67" s="104"/>
      <c r="D67" s="20">
        <f>SUM(D47:D66)</f>
        <v>5841</v>
      </c>
      <c r="E67" s="21">
        <f>D67/D69</f>
        <v>0.80990016638935103</v>
      </c>
      <c r="F67" s="20">
        <f>SUM(F47:F66)</f>
        <v>4999</v>
      </c>
      <c r="G67" s="21">
        <f>F67/F69</f>
        <v>0.7825610519724483</v>
      </c>
      <c r="H67" s="22">
        <f>D67/F67-1</f>
        <v>0.16843368673734749</v>
      </c>
      <c r="I67" s="31"/>
      <c r="J67" s="20">
        <f>SUM(J47:J66)</f>
        <v>4572</v>
      </c>
      <c r="K67" s="21">
        <f>D67/J67-1</f>
        <v>0.27755905511811019</v>
      </c>
      <c r="L67" s="20"/>
      <c r="O67" s="103" t="s">
        <v>89</v>
      </c>
      <c r="P67" s="104"/>
      <c r="Q67" s="20">
        <f>SUM(Q47:Q66)</f>
        <v>14881</v>
      </c>
      <c r="R67" s="21">
        <f>Q67/Q69</f>
        <v>0.82156462209462822</v>
      </c>
      <c r="S67" s="20">
        <f>SUM(S47:S66)</f>
        <v>12731</v>
      </c>
      <c r="T67" s="21">
        <f>S67/S69</f>
        <v>0.78157038492234021</v>
      </c>
      <c r="U67" s="22">
        <f>Q67/S67-1</f>
        <v>0.16887911397376487</v>
      </c>
      <c r="V67" s="31"/>
    </row>
    <row r="68" spans="2:22" ht="14.4" thickBot="1">
      <c r="B68" s="103" t="s">
        <v>37</v>
      </c>
      <c r="C68" s="104"/>
      <c r="D68" s="20">
        <f>D69-D67</f>
        <v>1371</v>
      </c>
      <c r="E68" s="21">
        <f>D68/D69</f>
        <v>0.19009983361064892</v>
      </c>
      <c r="F68" s="20">
        <f>F69-F67</f>
        <v>1389</v>
      </c>
      <c r="G68" s="21">
        <f>F68/F69</f>
        <v>0.21743894802755165</v>
      </c>
      <c r="H68" s="22">
        <f>D68/F68-1</f>
        <v>-1.295896328293733E-2</v>
      </c>
      <c r="I68" s="32"/>
      <c r="J68" s="20">
        <f>J69-SUM(J47:J56)</f>
        <v>2201</v>
      </c>
      <c r="K68" s="22">
        <f>D68/J68-1</f>
        <v>-0.37710131758291687</v>
      </c>
      <c r="L68" s="33"/>
      <c r="O68" s="103" t="s">
        <v>37</v>
      </c>
      <c r="P68" s="104"/>
      <c r="Q68" s="20">
        <f>Q69-Q67</f>
        <v>3232</v>
      </c>
      <c r="R68" s="21">
        <f>Q68/Q69</f>
        <v>0.17843537790537184</v>
      </c>
      <c r="S68" s="20">
        <f>S69-S67</f>
        <v>3558</v>
      </c>
      <c r="T68" s="21">
        <f>S68/S69</f>
        <v>0.21842961507765976</v>
      </c>
      <c r="U68" s="22">
        <f>Q68/S68-1</f>
        <v>-9.1624508150646378E-2</v>
      </c>
      <c r="V68" s="32"/>
    </row>
    <row r="69" spans="2:22" ht="14.4" thickBot="1">
      <c r="B69" s="101" t="s">
        <v>59</v>
      </c>
      <c r="C69" s="102"/>
      <c r="D69" s="23">
        <v>7212</v>
      </c>
      <c r="E69" s="24">
        <v>1</v>
      </c>
      <c r="F69" s="23">
        <v>6388</v>
      </c>
      <c r="G69" s="24">
        <v>1</v>
      </c>
      <c r="H69" s="25">
        <v>0.128991859737007</v>
      </c>
      <c r="I69" s="34"/>
      <c r="J69" s="23">
        <v>5495</v>
      </c>
      <c r="K69" s="25">
        <v>0.3124658780709737</v>
      </c>
      <c r="L69" s="23"/>
      <c r="O69" s="101" t="s">
        <v>59</v>
      </c>
      <c r="P69" s="102"/>
      <c r="Q69" s="23">
        <v>18113</v>
      </c>
      <c r="R69" s="24">
        <v>1</v>
      </c>
      <c r="S69" s="23">
        <v>16289</v>
      </c>
      <c r="T69" s="24">
        <v>1</v>
      </c>
      <c r="U69" s="25">
        <v>0.11197740806679346</v>
      </c>
      <c r="V69" s="34"/>
    </row>
    <row r="70" spans="2:22">
      <c r="B70" s="72" t="s">
        <v>64</v>
      </c>
      <c r="O70" s="72" t="s">
        <v>64</v>
      </c>
    </row>
    <row r="71" spans="2:22">
      <c r="B71" s="73" t="s">
        <v>65</v>
      </c>
      <c r="O71" s="73" t="s">
        <v>65</v>
      </c>
    </row>
    <row r="79" spans="2:22" ht="15" customHeight="1"/>
    <row r="81" ht="15" customHeight="1"/>
  </sheetData>
  <mergeCells count="84">
    <mergeCell ref="B2:L2"/>
    <mergeCell ref="O2:V2"/>
    <mergeCell ref="B3:L3"/>
    <mergeCell ref="O3:V3"/>
    <mergeCell ref="B5:B7"/>
    <mergeCell ref="C5:C7"/>
    <mergeCell ref="D5:I5"/>
    <mergeCell ref="J5:L5"/>
    <mergeCell ref="O5:O7"/>
    <mergeCell ref="P5:P7"/>
    <mergeCell ref="Q5:V5"/>
    <mergeCell ref="D6:I6"/>
    <mergeCell ref="J6:L6"/>
    <mergeCell ref="Q6:V6"/>
    <mergeCell ref="D7:E8"/>
    <mergeCell ref="F7:G8"/>
    <mergeCell ref="H7:H8"/>
    <mergeCell ref="I7:I8"/>
    <mergeCell ref="J7:J8"/>
    <mergeCell ref="K7:K8"/>
    <mergeCell ref="B8:B10"/>
    <mergeCell ref="C8:C10"/>
    <mergeCell ref="O8:O10"/>
    <mergeCell ref="P8:P10"/>
    <mergeCell ref="H9:H10"/>
    <mergeCell ref="V9:V10"/>
    <mergeCell ref="L7:L8"/>
    <mergeCell ref="Q7:R8"/>
    <mergeCell ref="S7:T8"/>
    <mergeCell ref="U7:U8"/>
    <mergeCell ref="V7:V8"/>
    <mergeCell ref="I9:I10"/>
    <mergeCell ref="J9:J10"/>
    <mergeCell ref="K9:K10"/>
    <mergeCell ref="L9:L10"/>
    <mergeCell ref="U9:U10"/>
    <mergeCell ref="B31:C31"/>
    <mergeCell ref="O31:P31"/>
    <mergeCell ref="B32:C32"/>
    <mergeCell ref="O32:P32"/>
    <mergeCell ref="B33:C33"/>
    <mergeCell ref="O33:P33"/>
    <mergeCell ref="B38:L38"/>
    <mergeCell ref="O38:V38"/>
    <mergeCell ref="B39:L39"/>
    <mergeCell ref="O39:V39"/>
    <mergeCell ref="B41:B43"/>
    <mergeCell ref="C41:C43"/>
    <mergeCell ref="D41:I41"/>
    <mergeCell ref="J41:L41"/>
    <mergeCell ref="O41:O43"/>
    <mergeCell ref="P41:P43"/>
    <mergeCell ref="Q41:V41"/>
    <mergeCell ref="D42:I42"/>
    <mergeCell ref="J42:L42"/>
    <mergeCell ref="Q42:V42"/>
    <mergeCell ref="D43:E44"/>
    <mergeCell ref="F43:G44"/>
    <mergeCell ref="H43:H44"/>
    <mergeCell ref="I43:I44"/>
    <mergeCell ref="J43:J44"/>
    <mergeCell ref="K43:K44"/>
    <mergeCell ref="B44:B46"/>
    <mergeCell ref="C44:C46"/>
    <mergeCell ref="O44:O46"/>
    <mergeCell ref="P44:P46"/>
    <mergeCell ref="H45:H46"/>
    <mergeCell ref="V45:V46"/>
    <mergeCell ref="L43:L44"/>
    <mergeCell ref="Q43:R44"/>
    <mergeCell ref="S43:T44"/>
    <mergeCell ref="U43:U44"/>
    <mergeCell ref="V43:V44"/>
    <mergeCell ref="I45:I46"/>
    <mergeCell ref="J45:J46"/>
    <mergeCell ref="K45:K46"/>
    <mergeCell ref="L45:L46"/>
    <mergeCell ref="U45:U46"/>
    <mergeCell ref="B67:C67"/>
    <mergeCell ref="O67:P67"/>
    <mergeCell ref="B68:C68"/>
    <mergeCell ref="O68:P68"/>
    <mergeCell ref="B69:C69"/>
    <mergeCell ref="O69:P69"/>
  </mergeCells>
  <conditionalFormatting sqref="D11:H30">
    <cfRule type="cellIs" dxfId="21" priority="7" operator="equal">
      <formula>0</formula>
    </cfRule>
  </conditionalFormatting>
  <conditionalFormatting sqref="D47:H66">
    <cfRule type="cellIs" dxfId="20" priority="19" operator="equal">
      <formula>0</formula>
    </cfRule>
  </conditionalFormatting>
  <conditionalFormatting sqref="H11:H32 U11:U32 H47:H68">
    <cfRule type="cellIs" dxfId="19" priority="14" operator="lessThan">
      <formula>0</formula>
    </cfRule>
  </conditionalFormatting>
  <conditionalFormatting sqref="I11:I30">
    <cfRule type="cellIs" dxfId="18" priority="6" operator="lessThan">
      <formula>0</formula>
    </cfRule>
  </conditionalFormatting>
  <conditionalFormatting sqref="I47:I66">
    <cfRule type="cellIs" dxfId="17" priority="20" operator="lessThan">
      <formula>0</formula>
    </cfRule>
    <cfRule type="cellIs" dxfId="16" priority="21" operator="equal">
      <formula>0</formula>
    </cfRule>
    <cfRule type="cellIs" dxfId="15" priority="22" operator="greaterThan">
      <formula>0</formula>
    </cfRule>
  </conditionalFormatting>
  <conditionalFormatting sqref="J11:K30">
    <cfRule type="cellIs" dxfId="14" priority="5" operator="equal">
      <formula>0</formula>
    </cfRule>
  </conditionalFormatting>
  <conditionalFormatting sqref="J47:K66">
    <cfRule type="cellIs" dxfId="13" priority="18" operator="equal">
      <formula>0</formula>
    </cfRule>
  </conditionalFormatting>
  <conditionalFormatting sqref="K68">
    <cfRule type="cellIs" dxfId="12" priority="13" operator="lessThan">
      <formula>0</formula>
    </cfRule>
  </conditionalFormatting>
  <conditionalFormatting sqref="K11:L30">
    <cfRule type="cellIs" dxfId="11" priority="4" operator="lessThan">
      <formula>0</formula>
    </cfRule>
  </conditionalFormatting>
  <conditionalFormatting sqref="K47:L66">
    <cfRule type="cellIs" dxfId="10" priority="15" operator="lessThan">
      <formula>0</formula>
    </cfRule>
  </conditionalFormatting>
  <conditionalFormatting sqref="L11:L30">
    <cfRule type="cellIs" dxfId="9" priority="3" operator="equal">
      <formula>0</formula>
    </cfRule>
  </conditionalFormatting>
  <conditionalFormatting sqref="L47:L66">
    <cfRule type="cellIs" dxfId="8" priority="16" operator="equal">
      <formula>0</formula>
    </cfRule>
    <cfRule type="cellIs" dxfId="7" priority="17" operator="greaterThan">
      <formula>0</formula>
    </cfRule>
  </conditionalFormatting>
  <conditionalFormatting sqref="Q11:U30">
    <cfRule type="cellIs" dxfId="6" priority="2" operator="equal">
      <formula>0</formula>
    </cfRule>
  </conditionalFormatting>
  <conditionalFormatting sqref="Q47:U66">
    <cfRule type="cellIs" dxfId="5" priority="9" operator="equal">
      <formula>0</formula>
    </cfRule>
  </conditionalFormatting>
  <conditionalFormatting sqref="U47:U68">
    <cfRule type="cellIs" dxfId="4" priority="8" operator="lessThan">
      <formula>0</formula>
    </cfRule>
  </conditionalFormatting>
  <conditionalFormatting sqref="V11:V30">
    <cfRule type="cellIs" dxfId="3" priority="1" operator="lessThan">
      <formula>0</formula>
    </cfRule>
  </conditionalFormatting>
  <conditionalFormatting sqref="V47:V66">
    <cfRule type="cellIs" dxfId="2" priority="10" operator="lessThan">
      <formula>0</formula>
    </cfRule>
    <cfRule type="cellIs" dxfId="1" priority="11" operator="equal">
      <formula>0</formula>
    </cfRule>
    <cfRule type="cellIs" dxfId="0" priority="12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horizont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6</vt:i4>
      </vt:variant>
    </vt:vector>
  </HeadingPairs>
  <TitlesOfParts>
    <vt:vector size="6" baseType="lpstr">
      <vt:lpstr>Tabele zbiorcze</vt:lpstr>
      <vt:lpstr>Samochody ciężarowe</vt:lpstr>
      <vt:lpstr>Samochody ciężarowe-segmenty 1</vt:lpstr>
      <vt:lpstr>Samochody ciężarowe-segmenty 2</vt:lpstr>
      <vt:lpstr>Autobusy</vt:lpstr>
      <vt:lpstr>Samochody dostawcze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Polski Związek Przemysłu Motoryzacyjnego</dc:creator>
  <cp:lastModifiedBy>Paweł Orzechowski</cp:lastModifiedBy>
  <cp:lastPrinted>2026-01-07T06:09:00Z</cp:lastPrinted>
  <dcterms:created xsi:type="dcterms:W3CDTF">2011-02-21T10:08:17Z</dcterms:created>
  <dcterms:modified xsi:type="dcterms:W3CDTF">2026-04-07T09:23:39Z</dcterms:modified>
</cp:coreProperties>
</file>