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3\SOiSD\"/>
    </mc:Choice>
  </mc:AlternateContent>
  <xr:revisionPtr revIDLastSave="0" documentId="13_ncr:1_{06D9A4FF-DB72-4311-B3F4-056614D60C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 i wykresy" sheetId="9" r:id="rId1"/>
    <sheet name="Samochody osobowe " sheetId="15" r:id="rId2"/>
    <sheet name="Samochody osobowe INDYW" sheetId="11" r:id="rId3"/>
    <sheet name="Samochody osobowe REGON" sheetId="12" r:id="rId4"/>
    <sheet name="Samochody dostawcze" sheetId="7" r:id="rId5"/>
    <sheet name="Samochody osobowe i dostawcze" sheetId="1" r:id="rId6"/>
  </sheets>
  <externalReferences>
    <externalReference r:id="rId7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7" i="7" l="1"/>
  <c r="S68" i="7" s="1"/>
  <c r="T68" i="7" s="1"/>
  <c r="Q67" i="7"/>
  <c r="J67" i="7"/>
  <c r="F67" i="7"/>
  <c r="D67" i="7"/>
  <c r="S61" i="15"/>
  <c r="Q61" i="15"/>
  <c r="R61" i="15" s="1"/>
  <c r="S60" i="15"/>
  <c r="T60" i="15" s="1"/>
  <c r="Q60" i="15"/>
  <c r="R60" i="15" s="1"/>
  <c r="S96" i="15"/>
  <c r="T96" i="15" s="1"/>
  <c r="Q96" i="15"/>
  <c r="U96" i="15" s="1"/>
  <c r="S95" i="15"/>
  <c r="T95" i="15" s="1"/>
  <c r="Q95" i="15"/>
  <c r="T61" i="15"/>
  <c r="J96" i="15"/>
  <c r="F96" i="15"/>
  <c r="G96" i="15" s="1"/>
  <c r="D96" i="15"/>
  <c r="E96" i="15" s="1"/>
  <c r="K96" i="15" s="1"/>
  <c r="J95" i="15"/>
  <c r="F95" i="15"/>
  <c r="G95" i="15" s="1"/>
  <c r="D95" i="15"/>
  <c r="H95" i="15" s="1"/>
  <c r="J61" i="15"/>
  <c r="F61" i="15"/>
  <c r="G61" i="15" s="1"/>
  <c r="D61" i="15"/>
  <c r="E61" i="15" s="1"/>
  <c r="K61" i="15" s="1"/>
  <c r="J60" i="15"/>
  <c r="F60" i="15"/>
  <c r="G60" i="15" s="1"/>
  <c r="D60" i="15"/>
  <c r="H60" i="15" s="1"/>
  <c r="Q70" i="12"/>
  <c r="R70" i="12" s="1"/>
  <c r="S70" i="12"/>
  <c r="T70" i="12" s="1"/>
  <c r="Q70" i="11"/>
  <c r="R70" i="11" s="1"/>
  <c r="S70" i="11"/>
  <c r="T70" i="11"/>
  <c r="S32" i="7"/>
  <c r="T32" i="7" s="1"/>
  <c r="Q32" i="7"/>
  <c r="J32" i="7"/>
  <c r="F32" i="7"/>
  <c r="D32" i="7"/>
  <c r="E32" i="7"/>
  <c r="K32" i="7" s="1"/>
  <c r="S31" i="7"/>
  <c r="T31" i="7" s="1"/>
  <c r="Q31" i="7"/>
  <c r="J31" i="7"/>
  <c r="F31" i="7"/>
  <c r="G31" i="7" s="1"/>
  <c r="D31" i="7"/>
  <c r="H31" i="7" s="1"/>
  <c r="D70" i="11"/>
  <c r="E70" i="11" s="1"/>
  <c r="F70" i="11"/>
  <c r="G70" i="11" s="1"/>
  <c r="J70" i="11"/>
  <c r="J68" i="7"/>
  <c r="G7" i="9"/>
  <c r="F7" i="9"/>
  <c r="H7" i="9" s="1"/>
  <c r="D7" i="9"/>
  <c r="C7" i="9"/>
  <c r="R67" i="7"/>
  <c r="E7" i="9"/>
  <c r="S33" i="11"/>
  <c r="T33" i="11" s="1"/>
  <c r="Q33" i="11"/>
  <c r="R33" i="11" s="1"/>
  <c r="S32" i="11"/>
  <c r="U32" i="11" s="1"/>
  <c r="T32" i="11"/>
  <c r="Q32" i="11"/>
  <c r="R32" i="11" s="1"/>
  <c r="Q69" i="11"/>
  <c r="U69" i="11" s="1"/>
  <c r="S69" i="11"/>
  <c r="T69" i="11" s="1"/>
  <c r="D31" i="1"/>
  <c r="E31" i="1" s="1"/>
  <c r="F31" i="1"/>
  <c r="H31" i="1" s="1"/>
  <c r="I31" i="1"/>
  <c r="K31" i="1"/>
  <c r="L31" i="1"/>
  <c r="M31" i="1"/>
  <c r="N31" i="1" s="1"/>
  <c r="D32" i="1"/>
  <c r="H32" i="1" s="1"/>
  <c r="F32" i="1"/>
  <c r="G32" i="1" s="1"/>
  <c r="I32" i="1"/>
  <c r="K32" i="1"/>
  <c r="L32" i="1" s="1"/>
  <c r="M32" i="1"/>
  <c r="N32" i="1"/>
  <c r="E67" i="7"/>
  <c r="D68" i="7"/>
  <c r="G67" i="7"/>
  <c r="D32" i="12"/>
  <c r="E32" i="12" s="1"/>
  <c r="F32" i="12"/>
  <c r="G32" i="12" s="1"/>
  <c r="J32" i="12"/>
  <c r="Q32" i="12"/>
  <c r="U32" i="12" s="1"/>
  <c r="S32" i="12"/>
  <c r="T32" i="12" s="1"/>
  <c r="D33" i="12"/>
  <c r="E33" i="12" s="1"/>
  <c r="F33" i="12"/>
  <c r="G33" i="12" s="1"/>
  <c r="J33" i="12"/>
  <c r="Q33" i="12"/>
  <c r="S33" i="12"/>
  <c r="T33" i="12"/>
  <c r="D69" i="12"/>
  <c r="E69" i="12" s="1"/>
  <c r="F69" i="12"/>
  <c r="G69" i="12"/>
  <c r="J69" i="12"/>
  <c r="Q69" i="12"/>
  <c r="U69" i="12" s="1"/>
  <c r="R69" i="12"/>
  <c r="S69" i="12"/>
  <c r="T69" i="12"/>
  <c r="D70" i="12"/>
  <c r="E70" i="12" s="1"/>
  <c r="F70" i="12"/>
  <c r="G70" i="12" s="1"/>
  <c r="J70" i="12"/>
  <c r="K70" i="12" s="1"/>
  <c r="D32" i="11"/>
  <c r="H32" i="11" s="1"/>
  <c r="F32" i="11"/>
  <c r="G32" i="11" s="1"/>
  <c r="J32" i="11"/>
  <c r="D33" i="11"/>
  <c r="E33" i="11" s="1"/>
  <c r="F33" i="11"/>
  <c r="G33" i="11" s="1"/>
  <c r="J33" i="11"/>
  <c r="D69" i="11"/>
  <c r="H69" i="11" s="1"/>
  <c r="F69" i="11"/>
  <c r="G69" i="11"/>
  <c r="J69" i="11"/>
  <c r="H69" i="12"/>
  <c r="U33" i="12"/>
  <c r="K69" i="12"/>
  <c r="R33" i="12"/>
  <c r="K32" i="12" l="1"/>
  <c r="J31" i="1"/>
  <c r="O32" i="1"/>
  <c r="O31" i="1"/>
  <c r="G31" i="1"/>
  <c r="U31" i="7"/>
  <c r="H67" i="7"/>
  <c r="U32" i="7"/>
  <c r="F68" i="7"/>
  <c r="G68" i="7" s="1"/>
  <c r="K68" i="7"/>
  <c r="E68" i="7"/>
  <c r="K67" i="7"/>
  <c r="E31" i="7"/>
  <c r="K31" i="7" s="1"/>
  <c r="T67" i="7"/>
  <c r="U70" i="12"/>
  <c r="H70" i="12"/>
  <c r="R32" i="12"/>
  <c r="K33" i="12"/>
  <c r="H33" i="12"/>
  <c r="H32" i="12"/>
  <c r="U70" i="11"/>
  <c r="R69" i="11"/>
  <c r="K70" i="11"/>
  <c r="H70" i="11"/>
  <c r="K69" i="11"/>
  <c r="E69" i="11"/>
  <c r="H33" i="11"/>
  <c r="U33" i="11"/>
  <c r="K33" i="11"/>
  <c r="E32" i="11"/>
  <c r="K32" i="11"/>
  <c r="U60" i="15"/>
  <c r="U61" i="15"/>
  <c r="U95" i="15"/>
  <c r="R96" i="15"/>
  <c r="H96" i="15"/>
  <c r="R95" i="15"/>
  <c r="J32" i="1"/>
  <c r="E32" i="1"/>
  <c r="Q68" i="7"/>
  <c r="U67" i="7"/>
  <c r="H32" i="7"/>
  <c r="R31" i="7"/>
  <c r="R32" i="7"/>
  <c r="G32" i="7"/>
  <c r="H61" i="15"/>
  <c r="E95" i="15"/>
  <c r="K95" i="15" s="1"/>
  <c r="E60" i="15"/>
  <c r="K60" i="15" s="1"/>
  <c r="H68" i="7" l="1"/>
  <c r="U68" i="7"/>
  <c r="R68" i="7"/>
</calcChain>
</file>

<file path=xl/sharedStrings.xml><?xml version="1.0" encoding="utf-8"?>
<sst xmlns="http://schemas.openxmlformats.org/spreadsheetml/2006/main" count="971" uniqueCount="201">
  <si>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</si>
  <si>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</si>
  <si>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</si>
  <si>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</si>
  <si>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</si>
  <si>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</si>
  <si>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</si>
  <si>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</si>
  <si>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</si>
  <si>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</si>
  <si>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</si>
  <si>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</si>
  <si>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</si>
  <si>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</si>
  <si>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</si>
  <si>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</si>
  <si>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</si>
  <si>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</si>
  <si>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</si>
  <si>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</si>
  <si>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</si>
  <si>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</si>
  <si>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</si>
  <si>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</si>
  <si>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</si>
  <si>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</si>
  <si>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</si>
  <si>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</si>
  <si>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</si>
  <si>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</si>
  <si>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</si>
  <si>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</si>
  <si>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</si>
  <si>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</si>
  <si>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</si>
  <si>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</si>
  <si>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</si>
  <si>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</si>
  <si>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</si>
  <si>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</si>
  <si>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</si>
  <si>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</si>
  <si>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</si>
  <si>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</si>
  <si>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</si>
  <si>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</si>
  <si>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</si>
  <si>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</si>
  <si>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</si>
  <si>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</si>
  <si>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</si>
  <si>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</si>
  <si>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</si>
  <si>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</si>
  <si>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</si>
  <si>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</si>
  <si>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</si>
  <si>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</si>
  <si>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</si>
  <si>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</si>
  <si>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</si>
  <si>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</si>
  <si>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</si>
  <si>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</si>
  <si>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</si>
  <si>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</si>
  <si>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</si>
  <si>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</si>
  <si>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</si>
  <si>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</si>
  <si>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Toyota Yaris Cross</t>
  </si>
  <si>
    <t>ISUZU</t>
  </si>
  <si>
    <t>Volvo XC60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</si>
  <si>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</si>
  <si>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</si>
  <si>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</si>
  <si>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</si>
  <si>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</si>
  <si>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</si>
  <si>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</si>
  <si>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</si>
  <si>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</si>
  <si>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</si>
  <si>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</si>
  <si>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</si>
  <si>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</si>
  <si>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</si>
  <si>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</si>
  <si>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</si>
  <si>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</si>
  <si>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</si>
  <si>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SEAT</t>
  </si>
  <si>
    <t>Volkswagen T-Cross</t>
  </si>
  <si>
    <t>Audi Q5</t>
  </si>
  <si>
    <t>Toyota Proace Max</t>
  </si>
  <si>
    <t>BENIMAR</t>
  </si>
  <si>
    <t>MAXUS</t>
  </si>
  <si>
    <t>Luty</t>
  </si>
  <si>
    <t>February</t>
  </si>
  <si>
    <t>YTD January - February</t>
  </si>
  <si>
    <t>Rok narastająco Styczeń - Luty</t>
  </si>
  <si>
    <t>Volkswagen Golf</t>
  </si>
  <si>
    <t>OMODA</t>
  </si>
  <si>
    <t>MG ZS</t>
  </si>
  <si>
    <t>Toyota Corolla Cross</t>
  </si>
  <si>
    <t>Omoda OMODA5</t>
  </si>
  <si>
    <t>Audi A5</t>
  </si>
  <si>
    <t>JAECOO</t>
  </si>
  <si>
    <t>BYD</t>
  </si>
  <si>
    <t>CHERY</t>
  </si>
  <si>
    <t>MAZDA</t>
  </si>
  <si>
    <t>BAIC</t>
  </si>
  <si>
    <t>MINI</t>
  </si>
  <si>
    <t>LEAPMOTOR</t>
  </si>
  <si>
    <t>JEEP</t>
  </si>
  <si>
    <t>TESLA</t>
  </si>
  <si>
    <t>ALFA ROMEO</t>
  </si>
  <si>
    <t>LAND ROVER</t>
  </si>
  <si>
    <t>PORSCHE</t>
  </si>
  <si>
    <t>JAC</t>
  </si>
  <si>
    <t>GAC</t>
  </si>
  <si>
    <t>GEELY</t>
  </si>
  <si>
    <t>XPENG</t>
  </si>
  <si>
    <t>DONGFENG</t>
  </si>
  <si>
    <t>DS</t>
  </si>
  <si>
    <t>MITSUBISHI</t>
  </si>
  <si>
    <t>JETOUR</t>
  </si>
  <si>
    <t>KGM</t>
  </si>
  <si>
    <t>HONGQI</t>
  </si>
  <si>
    <t>SUBARU</t>
  </si>
  <si>
    <t>FORTHING</t>
  </si>
  <si>
    <t>BESTUNE</t>
  </si>
  <si>
    <t>RAZEM 1-50</t>
  </si>
  <si>
    <t>Cupra Formentor</t>
  </si>
  <si>
    <t>BMW X3</t>
  </si>
  <si>
    <t>MASURIA</t>
  </si>
  <si>
    <t>Volkswagen Caddy</t>
  </si>
  <si>
    <t>Rejestracje nowych samochodów osobowych na Inywidualnych Klentów,
ranking modeli - 2026 narastająco</t>
  </si>
  <si>
    <t>Registrations of New PC For Individual Customers, Top Models - 2026 YTD</t>
  </si>
  <si>
    <t>Rejestracje nowych samochodów osobowych na KLIENTÓW INDYWIDUALNYCH,
ranking marek - 2026 narastająco</t>
  </si>
  <si>
    <t>Registrations of New PC For Indywidual Customers, Top Makes - 2026 YTD</t>
  </si>
  <si>
    <t>Dacia Bigster</t>
  </si>
  <si>
    <t>Rejestracje nowych samochodów osobowych na REGON,
ranking modeli - 2026 narastająco</t>
  </si>
  <si>
    <t>Rejestracje nowych samochodów osobowych na REGON,
ranking marek - 2026 narastająco</t>
  </si>
  <si>
    <t>Registrations of New PC For Business Activity, Top Makes - 2026 YTD</t>
  </si>
  <si>
    <t>Rejestracje nowych samochodów dostawczych OGÓŁEM, ranking marek - 2026 narastająco</t>
  </si>
  <si>
    <t>Registrations of new LCV, Top Brands - 2026 YTD</t>
  </si>
  <si>
    <t>Rejestracje nowych samochodów dostawczych do 3,5T, ranking modeli - 2026 narastająco</t>
  </si>
  <si>
    <t>Registrations of new LCV up to 3.5T, Top Models - 2026 YTD</t>
  </si>
  <si>
    <t>Rejestracje nowych samochodów osobowych OGÓŁEM, ranking marek - 2026 narastająco</t>
  </si>
  <si>
    <t>Registrations of new PC, Top Brands - 2026 YTD</t>
  </si>
  <si>
    <t>Rejestracje nowych samochodów osobowych OGÓŁEM, ranking modeli - 2026 narastająco</t>
  </si>
  <si>
    <t>Registrations of new PC, Top Models - 2026 YTD</t>
  </si>
  <si>
    <t>MCLOUIS</t>
  </si>
  <si>
    <t>RIMOR</t>
  </si>
  <si>
    <t>Renault Trafic</t>
  </si>
  <si>
    <t>Toyota Proace</t>
  </si>
  <si>
    <t>Opel Combo</t>
  </si>
  <si>
    <t>Volkswagen Transporter</t>
  </si>
  <si>
    <t>Opel Movano</t>
  </si>
  <si>
    <t>Fiat Doblo</t>
  </si>
  <si>
    <t>Renault Kangoo</t>
  </si>
  <si>
    <t>Ford Transit Courier</t>
  </si>
  <si>
    <t>MAN TGE</t>
  </si>
  <si>
    <t>Citroen Berlingo</t>
  </si>
  <si>
    <t>2026
Mar</t>
  </si>
  <si>
    <t>2025
Mar</t>
  </si>
  <si>
    <t>2026
Sty - Mar</t>
  </si>
  <si>
    <t>2025
Sty - Mar</t>
  </si>
  <si>
    <t>Marzec</t>
  </si>
  <si>
    <t>March</t>
  </si>
  <si>
    <t>Mar/Lut
Zmiana %</t>
  </si>
  <si>
    <t>Mar/Feb Ch %</t>
  </si>
  <si>
    <t>Rejestracje nowych samochodów dostawczych do 3,5T, ranking marek - Marzec 2026</t>
  </si>
  <si>
    <t>Registrations of new LCV up to 3.5T, Top Brands - March 2026</t>
  </si>
  <si>
    <t>ROLLER TEAM</t>
  </si>
  <si>
    <t>Rejestracje nowych samochodów dostawczych do 3,5T, ranking modeli - Marzec 2026</t>
  </si>
  <si>
    <t>Registrations of new LCV up to 3.5T, Top Models - March 2026</t>
  </si>
  <si>
    <t>Mar/Lut
Zmiana poz</t>
  </si>
  <si>
    <t>Mar/Feb  Ch position</t>
  </si>
  <si>
    <t>Rok narastająco Styczeń -Marzec</t>
  </si>
  <si>
    <t>YTD January - March</t>
  </si>
  <si>
    <t>FERRARI</t>
  </si>
  <si>
    <t>Rejestracje nowych samochodów osobowych OGÓŁEM, ranking marek - Marzec 2026</t>
  </si>
  <si>
    <t>Registrations of new PC, Top Brands - March 2026</t>
  </si>
  <si>
    <t>Rejestracje nowych samochodów osobowych OGÓŁEM, ranking modeli - Marzec 2026</t>
  </si>
  <si>
    <t>Registrations of new PC, Top Models - March 2026</t>
  </si>
  <si>
    <t>Rejestracje nowych samochodów osobowych na REGON, ranking marek - Marzec 2026</t>
  </si>
  <si>
    <t>Registrations of New PC For Business Activity, Top Makes - March 2026</t>
  </si>
  <si>
    <t>Rejestracje nowych samochodów osobowych na REGON, ranking modeli - Marzec 2026</t>
  </si>
  <si>
    <t>Registrations of New PC For Business Activity, Top Models - March 2026</t>
  </si>
  <si>
    <t>Nissan Juke</t>
  </si>
  <si>
    <t>Volkswagen Passat</t>
  </si>
  <si>
    <t>Omoda OMODA9</t>
  </si>
  <si>
    <t>Rejestracje nowych samochodów osobowych na KLIENTÓW INDYWIDUALNYCH, ranking marek - Marzec 2026</t>
  </si>
  <si>
    <t>Registrations of New PC For Individual Customers, Top Makes - March 2026</t>
  </si>
  <si>
    <t>Rejestracje nowych samochodów osobowych na KLIENTÓW INDYWIDUALNYCH, ranking modeli - Marzec 2026</t>
  </si>
  <si>
    <t>Registrations of New PC For Individual Customers, Top Models - March 2026</t>
  </si>
  <si>
    <t>Mazda CX-5</t>
  </si>
  <si>
    <t>Honda HR-V</t>
  </si>
  <si>
    <t>* PZPM na podstawie danych CEP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</si>
</sst>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i/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2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12">
    <xf numFmtId="0" fontId="0" fillId="0" borderId="0" xfId="0"/>
    <xf numFmtId="0" fontId="7" fillId="0" borderId="0" xfId="0" applyFont="1"/>
    <xf numFmtId="0" fontId="8" fillId="0" borderId="0" xfId="11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8" fillId="0" borderId="0" xfId="11" applyFont="1" applyAlignment="1">
      <alignment horizontal="right"/>
    </xf>
    <xf numFmtId="0" fontId="11" fillId="2" borderId="6" xfId="0" applyFont="1" applyFill="1" applyBorder="1" applyAlignment="1">
      <alignment wrapText="1"/>
    </xf>
    <xf numFmtId="166" fontId="11" fillId="2" borderId="4" xfId="1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6" fontId="12" fillId="0" borderId="4" xfId="1" applyNumberFormat="1" applyFont="1" applyBorder="1" applyAlignment="1">
      <alignment horizontal="center"/>
    </xf>
    <xf numFmtId="165" fontId="12" fillId="0" borderId="4" xfId="22" applyNumberFormat="1" applyFont="1" applyBorder="1" applyAlignment="1">
      <alignment horizontal="center"/>
    </xf>
    <xf numFmtId="0" fontId="12" fillId="0" borderId="6" xfId="0" applyFont="1" applyBorder="1" applyAlignment="1">
      <alignment horizontal="left" wrapText="1" indent="1"/>
    </xf>
    <xf numFmtId="166" fontId="12" fillId="0" borderId="5" xfId="1" applyNumberFormat="1" applyFont="1" applyBorder="1" applyAlignment="1">
      <alignment horizontal="center"/>
    </xf>
    <xf numFmtId="165" fontId="12" fillId="0" borderId="5" xfId="17" applyNumberFormat="1" applyFont="1" applyBorder="1" applyAlignment="1">
      <alignment horizontal="center"/>
    </xf>
    <xf numFmtId="0" fontId="12" fillId="0" borderId="9" xfId="0" applyFont="1" applyBorder="1" applyAlignment="1">
      <alignment horizontal="left" wrapText="1" indent="1"/>
    </xf>
    <xf numFmtId="165" fontId="12" fillId="0" borderId="8" xfId="22" applyNumberFormat="1" applyFont="1" applyBorder="1" applyAlignment="1">
      <alignment horizontal="center"/>
    </xf>
    <xf numFmtId="166" fontId="11" fillId="2" borderId="4" xfId="1" applyNumberFormat="1" applyFont="1" applyFill="1" applyBorder="1" applyAlignment="1">
      <alignment horizontal="center" vertical="center"/>
    </xf>
    <xf numFmtId="165" fontId="11" fillId="2" borderId="4" xfId="22" applyNumberFormat="1" applyFont="1" applyFill="1" applyBorder="1" applyAlignment="1">
      <alignment horizontal="center" vertical="center"/>
    </xf>
    <xf numFmtId="0" fontId="12" fillId="0" borderId="7" xfId="11" applyFont="1" applyBorder="1"/>
    <xf numFmtId="0" fontId="8" fillId="0" borderId="7" xfId="11" applyFont="1" applyBorder="1"/>
    <xf numFmtId="166" fontId="8" fillId="0" borderId="0" xfId="11" applyNumberFormat="1" applyFont="1"/>
    <xf numFmtId="0" fontId="13" fillId="0" borderId="0" xfId="8" applyFont="1" applyAlignment="1">
      <alignment horizontal="center" vertical="center"/>
    </xf>
    <xf numFmtId="0" fontId="15" fillId="0" borderId="0" xfId="8" applyFont="1" applyAlignment="1">
      <alignment horizontal="right" vertical="center"/>
    </xf>
    <xf numFmtId="0" fontId="17" fillId="2" borderId="24" xfId="8" applyFont="1" applyFill="1" applyBorder="1" applyAlignment="1">
      <alignment horizontal="center" vertical="center" wrapText="1"/>
    </xf>
    <xf numFmtId="0" fontId="17" fillId="2" borderId="14" xfId="8" applyFont="1" applyFill="1" applyBorder="1" applyAlignment="1">
      <alignment horizontal="center" wrapText="1"/>
    </xf>
    <xf numFmtId="0" fontId="17" fillId="2" borderId="22" xfId="8" applyFont="1" applyFill="1" applyBorder="1" applyAlignment="1">
      <alignment horizontal="center" vertical="center" wrapText="1"/>
    </xf>
    <xf numFmtId="0" fontId="18" fillId="2" borderId="17" xfId="8" applyFont="1" applyFill="1" applyBorder="1" applyAlignment="1">
      <alignment horizontal="center" vertical="center" wrapText="1"/>
    </xf>
    <xf numFmtId="0" fontId="18" fillId="2" borderId="15" xfId="8" applyFont="1" applyFill="1" applyBorder="1" applyAlignment="1">
      <alignment horizontal="center" vertical="top" wrapText="1"/>
    </xf>
    <xf numFmtId="0" fontId="18" fillId="2" borderId="12" xfId="8" applyFont="1" applyFill="1" applyBorder="1" applyAlignment="1">
      <alignment horizontal="center" vertical="center" wrapText="1"/>
    </xf>
    <xf numFmtId="0" fontId="13" fillId="0" borderId="10" xfId="8" applyFont="1" applyBorder="1" applyAlignment="1">
      <alignment horizontal="center" vertical="center"/>
    </xf>
    <xf numFmtId="0" fontId="19" fillId="0" borderId="13" xfId="8" applyFont="1" applyBorder="1" applyAlignment="1">
      <alignment vertical="center"/>
    </xf>
    <xf numFmtId="3" fontId="19" fillId="0" borderId="16" xfId="8" applyNumberFormat="1" applyFont="1" applyBorder="1" applyAlignment="1">
      <alignment vertical="center"/>
    </xf>
    <xf numFmtId="10" fontId="19" fillId="0" borderId="13" xfId="18" applyNumberFormat="1" applyFont="1" applyBorder="1" applyAlignment="1">
      <alignment vertical="center"/>
    </xf>
    <xf numFmtId="165" fontId="19" fillId="0" borderId="13" xfId="18" applyNumberFormat="1" applyFont="1" applyBorder="1" applyAlignment="1">
      <alignment vertical="center"/>
    </xf>
    <xf numFmtId="0" fontId="20" fillId="4" borderId="10" xfId="0" applyFont="1" applyFill="1" applyBorder="1" applyAlignment="1">
      <alignment horizontal="center" vertical="center" wrapText="1"/>
    </xf>
    <xf numFmtId="0" fontId="19" fillId="4" borderId="13" xfId="8" applyFont="1" applyFill="1" applyBorder="1" applyAlignment="1">
      <alignment vertical="center"/>
    </xf>
    <xf numFmtId="3" fontId="19" fillId="4" borderId="16" xfId="8" applyNumberFormat="1" applyFont="1" applyFill="1" applyBorder="1" applyAlignment="1">
      <alignment vertical="center"/>
    </xf>
    <xf numFmtId="10" fontId="19" fillId="4" borderId="13" xfId="18" applyNumberFormat="1" applyFont="1" applyFill="1" applyBorder="1" applyAlignment="1">
      <alignment vertical="center"/>
    </xf>
    <xf numFmtId="165" fontId="19" fillId="4" borderId="13" xfId="18" applyNumberFormat="1" applyFont="1" applyFill="1" applyBorder="1" applyAlignment="1">
      <alignment vertical="center"/>
    </xf>
    <xf numFmtId="3" fontId="19" fillId="3" borderId="16" xfId="8" applyNumberFormat="1" applyFont="1" applyFill="1" applyBorder="1" applyAlignment="1">
      <alignment vertical="center"/>
    </xf>
    <xf numFmtId="10" fontId="19" fillId="3" borderId="13" xfId="18" applyNumberFormat="1" applyFont="1" applyFill="1" applyBorder="1" applyAlignment="1">
      <alignment vertical="center"/>
    </xf>
    <xf numFmtId="165" fontId="19" fillId="3" borderId="13" xfId="18" applyNumberFormat="1" applyFont="1" applyFill="1" applyBorder="1" applyAlignment="1">
      <alignment vertical="center"/>
    </xf>
    <xf numFmtId="3" fontId="11" fillId="2" borderId="16" xfId="8" applyNumberFormat="1" applyFont="1" applyFill="1" applyBorder="1" applyAlignment="1">
      <alignment vertical="center"/>
    </xf>
    <xf numFmtId="9" fontId="11" fillId="2" borderId="13" xfId="18" applyFont="1" applyFill="1" applyBorder="1" applyAlignment="1">
      <alignment vertical="center"/>
    </xf>
    <xf numFmtId="165" fontId="11" fillId="2" borderId="13" xfId="8" applyNumberFormat="1" applyFont="1" applyFill="1" applyBorder="1" applyAlignment="1">
      <alignment vertical="center"/>
    </xf>
    <xf numFmtId="0" fontId="19" fillId="0" borderId="0" xfId="8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7" applyFont="1" applyAlignment="1">
      <alignment horizontal="center" vertical="top"/>
    </xf>
    <xf numFmtId="1" fontId="19" fillId="0" borderId="10" xfId="18" applyNumberFormat="1" applyFont="1" applyBorder="1" applyAlignment="1">
      <alignment horizontal="center"/>
    </xf>
    <xf numFmtId="1" fontId="19" fillId="4" borderId="10" xfId="18" applyNumberFormat="1" applyFont="1" applyFill="1" applyBorder="1" applyAlignment="1">
      <alignment horizontal="center"/>
    </xf>
    <xf numFmtId="3" fontId="19" fillId="3" borderId="10" xfId="8" applyNumberFormat="1" applyFont="1" applyFill="1" applyBorder="1" applyAlignment="1">
      <alignment vertical="center"/>
    </xf>
    <xf numFmtId="0" fontId="19" fillId="3" borderId="10" xfId="8" applyFont="1" applyFill="1" applyBorder="1" applyAlignment="1">
      <alignment vertical="center"/>
    </xf>
    <xf numFmtId="3" fontId="11" fillId="2" borderId="10" xfId="8" applyNumberFormat="1" applyFont="1" applyFill="1" applyBorder="1" applyAlignment="1">
      <alignment vertical="center"/>
    </xf>
    <xf numFmtId="14" fontId="12" fillId="0" borderId="0" xfId="0" applyNumberFormat="1" applyFont="1"/>
    <xf numFmtId="0" fontId="14" fillId="0" borderId="0" xfId="8" applyFont="1" applyAlignment="1">
      <alignment vertical="center"/>
    </xf>
    <xf numFmtId="0" fontId="19" fillId="3" borderId="16" xfId="8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6" fillId="2" borderId="4" xfId="0" applyFont="1" applyFill="1" applyBorder="1" applyAlignment="1">
      <alignment vertical="center" wrapText="1"/>
    </xf>
    <xf numFmtId="14" fontId="21" fillId="0" borderId="0" xfId="0" applyNumberFormat="1" applyFont="1"/>
    <xf numFmtId="0" fontId="14" fillId="0" borderId="0" xfId="8" applyFont="1" applyAlignment="1">
      <alignment horizontal="center" vertical="center"/>
    </xf>
    <xf numFmtId="0" fontId="14" fillId="0" borderId="0" xfId="8" applyFont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8" fillId="2" borderId="22" xfId="8" applyFont="1" applyFill="1" applyBorder="1" applyAlignment="1">
      <alignment horizontal="center" vertical="top" wrapText="1"/>
    </xf>
    <xf numFmtId="0" fontId="28" fillId="2" borderId="12" xfId="8" applyFont="1" applyFill="1" applyBorder="1" applyAlignment="1">
      <alignment horizontal="center" vertical="top" wrapText="1"/>
    </xf>
    <xf numFmtId="0" fontId="11" fillId="2" borderId="23" xfId="8" applyFont="1" applyFill="1" applyBorder="1" applyAlignment="1">
      <alignment horizontal="center" vertical="top"/>
    </xf>
    <xf numFmtId="0" fontId="11" fillId="2" borderId="13" xfId="8" applyFont="1" applyFill="1" applyBorder="1" applyAlignment="1">
      <alignment horizontal="center" vertical="top"/>
    </xf>
    <xf numFmtId="0" fontId="13" fillId="3" borderId="23" xfId="8" applyFont="1" applyFill="1" applyBorder="1" applyAlignment="1">
      <alignment horizontal="center" vertical="center"/>
    </xf>
    <xf numFmtId="0" fontId="13" fillId="3" borderId="13" xfId="8" applyFont="1" applyFill="1" applyBorder="1" applyAlignment="1">
      <alignment horizontal="center" vertical="center"/>
    </xf>
    <xf numFmtId="0" fontId="11" fillId="2" borderId="24" xfId="8" applyFont="1" applyFill="1" applyBorder="1" applyAlignment="1">
      <alignment horizontal="center" wrapText="1"/>
    </xf>
    <xf numFmtId="0" fontId="11" fillId="2" borderId="25" xfId="8" applyFont="1" applyFill="1" applyBorder="1" applyAlignment="1">
      <alignment horizontal="center" wrapText="1"/>
    </xf>
    <xf numFmtId="0" fontId="11" fillId="2" borderId="11" xfId="8" applyFont="1" applyFill="1" applyBorder="1" applyAlignment="1">
      <alignment horizontal="center" wrapText="1"/>
    </xf>
    <xf numFmtId="0" fontId="11" fillId="2" borderId="22" xfId="8" applyFont="1" applyFill="1" applyBorder="1" applyAlignment="1">
      <alignment horizontal="center" wrapText="1"/>
    </xf>
    <xf numFmtId="0" fontId="11" fillId="2" borderId="24" xfId="8" applyFont="1" applyFill="1" applyBorder="1" applyAlignment="1">
      <alignment horizontal="center" vertical="center"/>
    </xf>
    <xf numFmtId="0" fontId="11" fillId="2" borderId="19" xfId="8" applyFont="1" applyFill="1" applyBorder="1" applyAlignment="1">
      <alignment horizontal="center" vertical="center"/>
    </xf>
    <xf numFmtId="0" fontId="11" fillId="2" borderId="14" xfId="8" applyFont="1" applyFill="1" applyBorder="1" applyAlignment="1">
      <alignment horizontal="center" vertical="center"/>
    </xf>
    <xf numFmtId="0" fontId="17" fillId="2" borderId="24" xfId="8" applyFont="1" applyFill="1" applyBorder="1" applyAlignment="1">
      <alignment horizontal="center" vertical="center" wrapText="1"/>
    </xf>
    <xf numFmtId="0" fontId="17" fillId="2" borderId="14" xfId="8" applyFont="1" applyFill="1" applyBorder="1" applyAlignment="1">
      <alignment horizontal="center" vertical="center" wrapText="1"/>
    </xf>
    <xf numFmtId="0" fontId="17" fillId="2" borderId="17" xfId="8" applyFont="1" applyFill="1" applyBorder="1" applyAlignment="1">
      <alignment horizontal="center" vertical="center" wrapText="1"/>
    </xf>
    <xf numFmtId="0" fontId="17" fillId="2" borderId="15" xfId="8" applyFont="1" applyFill="1" applyBorder="1" applyAlignment="1">
      <alignment horizontal="center" vertical="center" wrapText="1"/>
    </xf>
    <xf numFmtId="0" fontId="17" fillId="2" borderId="11" xfId="8" applyFont="1" applyFill="1" applyBorder="1" applyAlignment="1">
      <alignment horizontal="center" wrapText="1"/>
    </xf>
    <xf numFmtId="0" fontId="17" fillId="2" borderId="22" xfId="8" applyFont="1" applyFill="1" applyBorder="1" applyAlignment="1">
      <alignment horizontal="center" wrapText="1"/>
    </xf>
    <xf numFmtId="0" fontId="27" fillId="2" borderId="11" xfId="8" applyFont="1" applyFill="1" applyBorder="1" applyAlignment="1">
      <alignment horizontal="center" wrapText="1"/>
    </xf>
    <xf numFmtId="0" fontId="27" fillId="2" borderId="22" xfId="8" applyFont="1" applyFill="1" applyBorder="1" applyAlignment="1">
      <alignment horizontal="center" wrapText="1"/>
    </xf>
    <xf numFmtId="0" fontId="16" fillId="2" borderId="25" xfId="8" applyFont="1" applyFill="1" applyBorder="1" applyAlignment="1">
      <alignment horizontal="center" vertical="top"/>
    </xf>
    <xf numFmtId="0" fontId="16" fillId="2" borderId="17" xfId="8" applyFont="1" applyFill="1" applyBorder="1" applyAlignment="1">
      <alignment horizontal="center" vertical="top"/>
    </xf>
    <xf numFmtId="0" fontId="13" fillId="0" borderId="0" xfId="8" applyFont="1" applyAlignment="1">
      <alignment horizontal="center" vertical="center"/>
    </xf>
    <xf numFmtId="0" fontId="16" fillId="2" borderId="22" xfId="8" applyFont="1" applyFill="1" applyBorder="1" applyAlignment="1">
      <alignment horizontal="center" vertical="top"/>
    </xf>
    <xf numFmtId="0" fontId="16" fillId="2" borderId="12" xfId="8" applyFont="1" applyFill="1" applyBorder="1" applyAlignment="1">
      <alignment horizontal="center" vertical="top"/>
    </xf>
    <xf numFmtId="0" fontId="18" fillId="2" borderId="22" xfId="8" applyFont="1" applyFill="1" applyBorder="1" applyAlignment="1">
      <alignment horizontal="center" vertical="top" wrapText="1"/>
    </xf>
    <xf numFmtId="0" fontId="18" fillId="2" borderId="12" xfId="8" applyFont="1" applyFill="1" applyBorder="1" applyAlignment="1">
      <alignment horizontal="center" vertical="top" wrapText="1"/>
    </xf>
    <xf numFmtId="0" fontId="16" fillId="2" borderId="17" xfId="8" applyFont="1" applyFill="1" applyBorder="1" applyAlignment="1">
      <alignment horizontal="center" vertical="center"/>
    </xf>
    <xf numFmtId="0" fontId="16" fillId="2" borderId="21" xfId="8" applyFont="1" applyFill="1" applyBorder="1" applyAlignment="1">
      <alignment horizontal="center" vertical="center"/>
    </xf>
    <xf numFmtId="0" fontId="16" fillId="2" borderId="15" xfId="8" applyFont="1" applyFill="1" applyBorder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14" fillId="0" borderId="21" xfId="8" applyFont="1" applyBorder="1" applyAlignment="1">
      <alignment horizontal="center" vertical="center"/>
    </xf>
    <xf numFmtId="0" fontId="13" fillId="0" borderId="0" xfId="8" applyFont="1" applyAlignment="1">
      <alignment horizontal="center" wrapText="1"/>
    </xf>
    <xf numFmtId="0" fontId="18" fillId="2" borderId="22" xfId="8" applyFont="1" applyFill="1" applyBorder="1" applyAlignment="1">
      <alignment horizontal="center" vertical="center" wrapText="1"/>
    </xf>
    <xf numFmtId="0" fontId="18" fillId="2" borderId="12" xfId="8" applyFont="1" applyFill="1" applyBorder="1" applyAlignment="1">
      <alignment horizontal="center" vertical="center" wrapText="1"/>
    </xf>
    <xf numFmtId="0" fontId="17" fillId="2" borderId="11" xfId="8" applyFont="1" applyFill="1" applyBorder="1" applyAlignment="1">
      <alignment horizontal="center" vertical="center" wrapText="1"/>
    </xf>
    <xf numFmtId="0" fontId="17" fillId="2" borderId="22" xfId="8" applyFont="1" applyFill="1" applyBorder="1" applyAlignment="1">
      <alignment horizontal="center" vertical="center" wrapText="1"/>
    </xf>
    <xf numFmtId="0" fontId="11" fillId="2" borderId="20" xfId="8" applyFont="1" applyFill="1" applyBorder="1" applyAlignment="1">
      <alignment horizontal="center" vertical="center"/>
    </xf>
    <xf numFmtId="0" fontId="11" fillId="2" borderId="18" xfId="8" applyFont="1" applyFill="1" applyBorder="1" applyAlignment="1">
      <alignment horizontal="center" vertical="center"/>
    </xf>
    <xf numFmtId="0" fontId="16" fillId="2" borderId="27" xfId="8" applyFont="1" applyFill="1" applyBorder="1" applyAlignment="1">
      <alignment horizontal="center" vertical="center"/>
    </xf>
    <xf numFmtId="0" fontId="16" fillId="2" borderId="26" xfId="8" applyFont="1" applyFill="1" applyBorder="1" applyAlignment="1">
      <alignment horizontal="center" vertical="center"/>
    </xf>
    <xf numFmtId="0" fontId="29" fillId="0" borderId="0" xfId="0" applyFont="1"/>
  </cellXfs>
  <cellStyles count="82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4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10" xfId="38" xr:uid="{B0D514AF-8D8F-424B-9931-A7277BF01591}"/>
    <cellStyle name="Normalny 11" xfId="37" xr:uid="{411BF4DE-91A2-4917-80F8-F76216BED066}"/>
    <cellStyle name="Normalny 11 2" xfId="65" xr:uid="{7319A7AC-5657-4D63-B746-395CC0C2EB53}"/>
    <cellStyle name="Normalny 12" xfId="52" xr:uid="{51516F7C-DE1D-4AEF-B503-D60499114EE6}"/>
    <cellStyle name="Normalny 13" xfId="51" xr:uid="{6E307ED5-16B5-4881-A571-27F6AED2B587}"/>
    <cellStyle name="Normalny 14" xfId="77" xr:uid="{41724F90-FCA0-4BD0-A284-FBFF998A0506}"/>
    <cellStyle name="Normalny 15" xfId="78" xr:uid="{2FA38085-3203-461D-94E8-41B6F125C037}"/>
    <cellStyle name="Normalny 16" xfId="79" xr:uid="{5AB7640F-AD93-47EA-BEDE-8CCD3AD4B4F5}"/>
    <cellStyle name="Normalny 17" xfId="80" xr:uid="{E33F87FD-0E50-43BF-8B62-17D065B53693}"/>
    <cellStyle name="Normalny 18" xfId="81" xr:uid="{905DC943-39A4-4E89-866E-6CF6D13BB07D}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4 2 2" xfId="30" xr:uid="{DE41CFB4-524C-4137-8676-F97CFD78D261}"/>
    <cellStyle name="Normalny 4 2 2 2" xfId="45" xr:uid="{427C3EC2-DDE1-4690-A38D-A21C9E6066B5}"/>
    <cellStyle name="Normalny 4 2 2 2 2" xfId="71" xr:uid="{DB85246D-5A23-4878-9353-F3BFE095F719}"/>
    <cellStyle name="Normalny 4 2 2 3" xfId="59" xr:uid="{35F5DA2E-CDBF-4CE3-A06D-C5AFFCFE2972}"/>
    <cellStyle name="Normalny 4 2 3" xfId="41" xr:uid="{AD1ECA8A-0EBB-497C-A492-FAC982AF1C70}"/>
    <cellStyle name="Normalny 4 2 3 2" xfId="67" xr:uid="{B8D70C4A-2BB4-436D-828C-B8A9DCEFAC40}"/>
    <cellStyle name="Normalny 4 2 4" xfId="55" xr:uid="{9A0A76C5-44B0-4B52-B05A-C346773166D3}"/>
    <cellStyle name="Normalny 4 2 5" xfId="26" xr:uid="{7121D75C-1C2D-43C0-BCA6-9D9978F53F32}"/>
    <cellStyle name="Normalny 4 3" xfId="31" xr:uid="{3D50B807-72D7-4874-9B1C-3A3009268A92}"/>
    <cellStyle name="Normalny 4 3 2" xfId="46" xr:uid="{D22EC19E-E413-4F66-B0B7-FACFA44DC663}"/>
    <cellStyle name="Normalny 4 3 2 2" xfId="72" xr:uid="{5829AB37-08B4-4E59-8655-6D4C22BF1F17}"/>
    <cellStyle name="Normalny 4 3 3" xfId="60" xr:uid="{AE752856-C9A8-4A03-A6D4-79928A3E9DF7}"/>
    <cellStyle name="Normalny 4 4" xfId="40" xr:uid="{2D1177F6-B1C8-4CB0-8642-B7E9B6E4CBCB}"/>
    <cellStyle name="Normalny 4 4 2" xfId="66" xr:uid="{65F6EA3E-1310-4794-A6B1-6668DE27299B}"/>
    <cellStyle name="Normalny 4 5" xfId="54" xr:uid="{15AE4F2E-F9B9-4E44-8C99-1BBF6316986F}"/>
    <cellStyle name="Normalny 4 6" xfId="25" xr:uid="{99C0F628-03B2-4AC6-AFAE-54C027070E0A}"/>
    <cellStyle name="Normalny 5" xfId="13" xr:uid="{00000000-0005-0000-0000-00000D000000}"/>
    <cellStyle name="Normalny 5 2" xfId="14" xr:uid="{00000000-0005-0000-0000-00000E000000}"/>
    <cellStyle name="Normalny 5 2 2" xfId="32" xr:uid="{2495DDEB-CE66-4685-A067-4A674C753106}"/>
    <cellStyle name="Normalny 5 2 2 2" xfId="47" xr:uid="{1A5810FF-5B14-4859-A857-B100E90E6428}"/>
    <cellStyle name="Normalny 5 2 2 2 2" xfId="73" xr:uid="{0D09BE48-DD67-4355-8DB1-86EDC0E15F19}"/>
    <cellStyle name="Normalny 5 2 2 3" xfId="61" xr:uid="{A037C587-6E75-45FD-8759-ECCDFA527723}"/>
    <cellStyle name="Normalny 5 2 3" xfId="43" xr:uid="{CC35DD13-F83E-49F8-9BEC-63B02EA5B07E}"/>
    <cellStyle name="Normalny 5 2 3 2" xfId="69" xr:uid="{7F2D1EDC-1600-4780-9EEB-851FA008A182}"/>
    <cellStyle name="Normalny 5 2 4" xfId="57" xr:uid="{8F1AF815-A784-44EE-A8C5-A9D6B437ACBA}"/>
    <cellStyle name="Normalny 5 2 5" xfId="28" xr:uid="{9E0DC868-9C30-42A7-9DE4-B04781B4DA88}"/>
    <cellStyle name="Normalny 5 3" xfId="33" xr:uid="{1732D38B-EE8C-4B5F-8A72-87790F17DFE1}"/>
    <cellStyle name="Normalny 5 3 2" xfId="48" xr:uid="{CCD358CA-A6E6-4420-BFE6-C40178F56C8A}"/>
    <cellStyle name="Normalny 5 3 2 2" xfId="74" xr:uid="{E92D854A-E2F2-4796-85C0-32CBDAF941EF}"/>
    <cellStyle name="Normalny 5 3 3" xfId="62" xr:uid="{A7C62A30-0388-4708-90DC-8E6BBF2AF7C8}"/>
    <cellStyle name="Normalny 5 4" xfId="42" xr:uid="{7336C80B-0046-47B4-A9E4-5DD2E8A01E36}"/>
    <cellStyle name="Normalny 5 4 2" xfId="68" xr:uid="{F175998E-633B-4526-BB10-E87030BD091A}"/>
    <cellStyle name="Normalny 5 5" xfId="56" xr:uid="{9A8CA1B8-09F0-4501-84C0-8462D88477D5}"/>
    <cellStyle name="Normalny 5 6" xfId="27" xr:uid="{9FD02219-4927-4342-A3F7-5F98D11E073C}"/>
    <cellStyle name="Normalny 6" xfId="15" xr:uid="{00000000-0005-0000-0000-00000F000000}"/>
    <cellStyle name="Normalny 7" xfId="16" xr:uid="{00000000-0005-0000-0000-000010000000}"/>
    <cellStyle name="Normalny 7 2" xfId="34" xr:uid="{BD0F09CB-2825-43C6-9BFE-BD4646D4FBFE}"/>
    <cellStyle name="Normalny 7 2 2" xfId="49" xr:uid="{0D4161BA-9141-4911-B54A-F7FA1429576B}"/>
    <cellStyle name="Normalny 7 2 2 2" xfId="75" xr:uid="{4337AC39-E90A-4328-A294-A037B5CA1ADD}"/>
    <cellStyle name="Normalny 7 2 3" xfId="63" xr:uid="{4E76C5D0-31B2-4DA3-9405-1233053878D4}"/>
    <cellStyle name="Normalny 7 3" xfId="44" xr:uid="{2CA3765A-EB23-457F-9F95-B703D6A1988A}"/>
    <cellStyle name="Normalny 7 3 2" xfId="70" xr:uid="{D9AB8B45-4D89-4A5B-90AA-E91C3EA000F1}"/>
    <cellStyle name="Normalny 7 4" xfId="58" xr:uid="{CC8241EA-5D4A-4BC4-B13F-07912F33673F}"/>
    <cellStyle name="Normalny 7 5" xfId="29" xr:uid="{4CC2216E-F30A-40A8-BBF7-3E4BE00D8147}"/>
    <cellStyle name="Normalny 8" xfId="35" xr:uid="{B8AC3724-8851-4AE1-94F5-DF4BC0A3E21C}"/>
    <cellStyle name="Normalny 9" xfId="36" xr:uid="{9AAFB31F-5E50-4CA3-834B-5F375E23D6AE}"/>
    <cellStyle name="Normalny 9 2" xfId="50" xr:uid="{66A9FD8C-7699-42B3-826D-5C2B266D0E58}"/>
    <cellStyle name="Normalny 9 2 2" xfId="76" xr:uid="{0C52B265-0D6B-4DAB-B0D1-308B4189F8C2}"/>
    <cellStyle name="Normalny 9 3" xfId="64" xr:uid="{392AFE43-784C-421F-8E88-85B865E22D88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  <cellStyle name="Procentowy 6" xfId="39" xr:uid="{AA7DAD75-A8B3-47EE-9EA2-23A474A767AD}"/>
    <cellStyle name="Procentowy 7" xfId="53" xr:uid="{B4325FA4-0A44-40C5-914F-5E86E0C1D91E}"/>
  </cellStyles>
  <dxfs count="102"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-"/>
    </dxf>
    <dxf>
      <font>
        <color rgb="FFFF0000"/>
      </font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PZPM%202019/CEP/2019.07/dane%20szczeg&#243;&#322;owe/raporty/PZPM_CEP_RAPORT_WSZYSTKIE_POJAZDY.xlsm" TargetMode="External"/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workbookViewId="0">
      <selection activeCell="B3" sqref="B3:H11"/>
    </sheetView>
  </sheetViews>
  <sheetFormatPr defaultColWidth="9.140625" defaultRowHeight="14.25" x14ac:dyDescent="0.2"/>
  <cols>
    <col min="1" max="1" width="1.140625" style="2" customWidth="1"/>
    <col min="2" max="2" width="41" style="2" customWidth="1"/>
    <col min="3" max="8" width="11.570312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57">
        <v>46115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H2" s="6"/>
    </row>
    <row r="3" spans="1:256" ht="24.75" customHeight="1" x14ac:dyDescent="0.2">
      <c r="B3" s="66" t="s">
        <v>76</v>
      </c>
      <c r="C3" s="67"/>
      <c r="D3" s="67"/>
      <c r="E3" s="67"/>
      <c r="F3" s="67"/>
      <c r="G3" s="67"/>
      <c r="H3" s="68"/>
    </row>
    <row r="4" spans="1:256" ht="24.75" customHeight="1" x14ac:dyDescent="0.2">
      <c r="B4" s="7"/>
      <c r="C4" s="8" t="s">
        <v>165</v>
      </c>
      <c r="D4" s="8" t="s">
        <v>166</v>
      </c>
      <c r="E4" s="9" t="s">
        <v>53</v>
      </c>
      <c r="F4" s="8" t="s">
        <v>167</v>
      </c>
      <c r="G4" s="8" t="s">
        <v>168</v>
      </c>
      <c r="H4" s="9" t="s">
        <v>53</v>
      </c>
    </row>
    <row r="5" spans="1:256" ht="24.75" customHeight="1" x14ac:dyDescent="0.2">
      <c r="B5" s="10" t="s">
        <v>47</v>
      </c>
      <c r="C5" s="11">
        <v>63896</v>
      </c>
      <c r="D5" s="11">
        <v>53062</v>
      </c>
      <c r="E5" s="12">
        <v>0.20417624665485667</v>
      </c>
      <c r="F5" s="11">
        <v>151639</v>
      </c>
      <c r="G5" s="11">
        <v>142105</v>
      </c>
      <c r="H5" s="12">
        <v>6.7091235354139522E-2</v>
      </c>
      <c r="I5" s="22"/>
    </row>
    <row r="6" spans="1:256" ht="24.75" customHeight="1" x14ac:dyDescent="0.2">
      <c r="B6" s="10" t="s">
        <v>48</v>
      </c>
      <c r="C6" s="11">
        <v>7212</v>
      </c>
      <c r="D6" s="11">
        <v>6388</v>
      </c>
      <c r="E6" s="12">
        <v>0.128991859737007</v>
      </c>
      <c r="F6" s="11">
        <v>18113</v>
      </c>
      <c r="G6" s="11">
        <v>16289</v>
      </c>
      <c r="H6" s="12">
        <v>0.11197740806679346</v>
      </c>
    </row>
    <row r="7" spans="1:256" ht="24.75" customHeight="1" x14ac:dyDescent="0.2">
      <c r="B7" s="13" t="s">
        <v>49</v>
      </c>
      <c r="C7" s="14">
        <f>C6-C8</f>
        <v>7007</v>
      </c>
      <c r="D7" s="14">
        <f>D6-D8</f>
        <v>6167</v>
      </c>
      <c r="E7" s="15">
        <f>C7/D7-1</f>
        <v>0.1362088535754824</v>
      </c>
      <c r="F7" s="14">
        <f>F6-F8</f>
        <v>17488</v>
      </c>
      <c r="G7" s="14">
        <f>G6-G8</f>
        <v>15769</v>
      </c>
      <c r="H7" s="15">
        <f>F7/G7-1</f>
        <v>0.10901135138563012</v>
      </c>
    </row>
    <row r="8" spans="1:256" ht="24.75" customHeight="1" x14ac:dyDescent="0.2">
      <c r="B8" s="16" t="s">
        <v>50</v>
      </c>
      <c r="C8" s="14">
        <v>205</v>
      </c>
      <c r="D8" s="14">
        <v>221</v>
      </c>
      <c r="E8" s="17">
        <v>-7.2398190045248834E-2</v>
      </c>
      <c r="F8" s="14">
        <v>625</v>
      </c>
      <c r="G8" s="14">
        <v>520</v>
      </c>
      <c r="H8" s="17">
        <v>0.20192307692307687</v>
      </c>
    </row>
    <row r="9" spans="1:256" ht="25.5" customHeight="1" x14ac:dyDescent="0.2">
      <c r="B9" s="62" t="s">
        <v>51</v>
      </c>
      <c r="C9" s="18">
        <v>71108</v>
      </c>
      <c r="D9" s="18">
        <v>59450</v>
      </c>
      <c r="E9" s="19">
        <v>0.19609756097560971</v>
      </c>
      <c r="F9" s="18">
        <v>169752</v>
      </c>
      <c r="G9" s="18">
        <v>158394</v>
      </c>
      <c r="H9" s="19">
        <v>7.170726163869845E-2</v>
      </c>
    </row>
    <row r="10" spans="1:256" x14ac:dyDescent="0.2">
      <c r="B10" s="20" t="s">
        <v>52</v>
      </c>
      <c r="C10" s="21"/>
      <c r="D10" s="21"/>
      <c r="E10" s="21"/>
      <c r="F10" s="21"/>
      <c r="G10" s="21"/>
      <c r="H10" s="21"/>
    </row>
    <row r="11" spans="1:256" x14ac:dyDescent="0.2">
      <c r="B11" s="111" t="s">
        <v>200</v>
      </c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101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323F-5DE7-4BC8-9DD5-0ACBB2EE7827}">
  <sheetPr>
    <pageSetUpPr fitToPage="1"/>
  </sheetPr>
  <dimension ref="B1:V99"/>
  <sheetViews>
    <sheetView showGridLines="0" zoomScale="89" zoomScaleNormal="89" workbookViewId="0"/>
  </sheetViews>
  <sheetFormatPr defaultColWidth="9.140625" defaultRowHeight="15" x14ac:dyDescent="0.25"/>
  <cols>
    <col min="1" max="1" width="1.5703125" style="5" customWidth="1"/>
    <col min="2" max="2" width="8.140625" style="5" customWidth="1"/>
    <col min="3" max="3" width="19.42578125" style="5" customWidth="1"/>
    <col min="4" max="12" width="10.42578125" style="5" customWidth="1"/>
    <col min="13" max="13" width="3.140625" customWidth="1"/>
    <col min="14" max="14" width="3.140625" style="5" customWidth="1"/>
    <col min="15" max="16" width="14.85546875" style="5" customWidth="1"/>
    <col min="17" max="17" width="11.85546875" style="5" customWidth="1"/>
    <col min="18" max="18" width="9.140625" style="5"/>
    <col min="19" max="19" width="11.85546875" style="5" customWidth="1"/>
    <col min="20" max="21" width="9.140625" style="5"/>
    <col min="22" max="22" width="14.5703125" style="5" customWidth="1"/>
    <col min="23" max="16384" width="9.140625" style="5"/>
  </cols>
  <sheetData>
    <row r="1" spans="2:22" x14ac:dyDescent="0.25">
      <c r="B1" s="5" t="s">
        <v>3</v>
      </c>
      <c r="D1" s="3"/>
      <c r="L1" s="57"/>
      <c r="V1" s="63">
        <v>46115</v>
      </c>
    </row>
    <row r="2" spans="2:22" ht="14.45" customHeight="1" x14ac:dyDescent="0.25">
      <c r="B2" s="92" t="s">
        <v>183</v>
      </c>
      <c r="C2" s="92"/>
      <c r="D2" s="92"/>
      <c r="E2" s="92"/>
      <c r="F2" s="92"/>
      <c r="G2" s="92"/>
      <c r="H2" s="92"/>
      <c r="I2" s="92"/>
      <c r="J2" s="92"/>
      <c r="K2" s="92"/>
      <c r="L2" s="92"/>
      <c r="N2" s="50"/>
      <c r="O2" s="92" t="s">
        <v>149</v>
      </c>
      <c r="P2" s="92"/>
      <c r="Q2" s="92"/>
      <c r="R2" s="92"/>
      <c r="S2" s="92"/>
      <c r="T2" s="92"/>
      <c r="U2" s="92"/>
      <c r="V2" s="92"/>
    </row>
    <row r="3" spans="2:22" ht="14.45" customHeight="1" thickBot="1" x14ac:dyDescent="0.3">
      <c r="B3" s="101" t="s">
        <v>184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N3" s="50"/>
      <c r="O3" s="100" t="s">
        <v>150</v>
      </c>
      <c r="P3" s="100"/>
      <c r="Q3" s="100"/>
      <c r="R3" s="100"/>
      <c r="S3" s="100"/>
      <c r="T3" s="100"/>
      <c r="U3" s="100"/>
      <c r="V3" s="100"/>
    </row>
    <row r="4" spans="2:22" ht="14.45" customHeight="1" x14ac:dyDescent="0.25">
      <c r="B4" s="75" t="s">
        <v>0</v>
      </c>
      <c r="C4" s="77" t="s">
        <v>1</v>
      </c>
      <c r="D4" s="79" t="s">
        <v>169</v>
      </c>
      <c r="E4" s="80"/>
      <c r="F4" s="80"/>
      <c r="G4" s="80"/>
      <c r="H4" s="80"/>
      <c r="I4" s="81"/>
      <c r="J4" s="79" t="s">
        <v>97</v>
      </c>
      <c r="K4" s="80"/>
      <c r="L4" s="81"/>
      <c r="O4" s="75" t="s">
        <v>0</v>
      </c>
      <c r="P4" s="77" t="s">
        <v>39</v>
      </c>
      <c r="Q4" s="79" t="s">
        <v>180</v>
      </c>
      <c r="R4" s="80"/>
      <c r="S4" s="80"/>
      <c r="T4" s="80"/>
      <c r="U4" s="80"/>
      <c r="V4" s="81"/>
    </row>
    <row r="5" spans="2:22" ht="14.45" customHeight="1" thickBot="1" x14ac:dyDescent="0.3">
      <c r="B5" s="76"/>
      <c r="C5" s="78"/>
      <c r="D5" s="97" t="s">
        <v>170</v>
      </c>
      <c r="E5" s="98"/>
      <c r="F5" s="98"/>
      <c r="G5" s="98"/>
      <c r="H5" s="98"/>
      <c r="I5" s="99"/>
      <c r="J5" s="97" t="s">
        <v>98</v>
      </c>
      <c r="K5" s="98"/>
      <c r="L5" s="99"/>
      <c r="O5" s="76"/>
      <c r="P5" s="78"/>
      <c r="Q5" s="97" t="s">
        <v>181</v>
      </c>
      <c r="R5" s="98"/>
      <c r="S5" s="98"/>
      <c r="T5" s="98"/>
      <c r="U5" s="98"/>
      <c r="V5" s="99"/>
    </row>
    <row r="6" spans="2:22" ht="14.45" customHeight="1" x14ac:dyDescent="0.25">
      <c r="B6" s="76"/>
      <c r="C6" s="78"/>
      <c r="D6" s="82">
        <v>2026</v>
      </c>
      <c r="E6" s="83"/>
      <c r="F6" s="82">
        <v>2025</v>
      </c>
      <c r="G6" s="83"/>
      <c r="H6" s="86" t="s">
        <v>5</v>
      </c>
      <c r="I6" s="86" t="s">
        <v>42</v>
      </c>
      <c r="J6" s="86">
        <v>2026</v>
      </c>
      <c r="K6" s="86" t="s">
        <v>171</v>
      </c>
      <c r="L6" s="88" t="s">
        <v>178</v>
      </c>
      <c r="O6" s="76"/>
      <c r="P6" s="78"/>
      <c r="Q6" s="82">
        <v>2026</v>
      </c>
      <c r="R6" s="83"/>
      <c r="S6" s="82">
        <v>2025</v>
      </c>
      <c r="T6" s="83"/>
      <c r="U6" s="86" t="s">
        <v>5</v>
      </c>
      <c r="V6" s="88" t="s">
        <v>63</v>
      </c>
    </row>
    <row r="7" spans="2:22" ht="14.45" customHeight="1" thickBot="1" x14ac:dyDescent="0.3">
      <c r="B7" s="90" t="s">
        <v>6</v>
      </c>
      <c r="C7" s="93" t="s">
        <v>7</v>
      </c>
      <c r="D7" s="84"/>
      <c r="E7" s="85"/>
      <c r="F7" s="84"/>
      <c r="G7" s="85"/>
      <c r="H7" s="87"/>
      <c r="I7" s="87"/>
      <c r="J7" s="87"/>
      <c r="K7" s="87"/>
      <c r="L7" s="89"/>
      <c r="O7" s="90" t="s">
        <v>6</v>
      </c>
      <c r="P7" s="93" t="s">
        <v>39</v>
      </c>
      <c r="Q7" s="84"/>
      <c r="R7" s="85"/>
      <c r="S7" s="84"/>
      <c r="T7" s="85"/>
      <c r="U7" s="87"/>
      <c r="V7" s="89"/>
    </row>
    <row r="8" spans="2:22" ht="14.45" customHeight="1" x14ac:dyDescent="0.25">
      <c r="B8" s="90"/>
      <c r="C8" s="93"/>
      <c r="D8" s="25" t="s">
        <v>8</v>
      </c>
      <c r="E8" s="26" t="s">
        <v>2</v>
      </c>
      <c r="F8" s="25" t="s">
        <v>8</v>
      </c>
      <c r="G8" s="26" t="s">
        <v>2</v>
      </c>
      <c r="H8" s="95" t="s">
        <v>9</v>
      </c>
      <c r="I8" s="95" t="s">
        <v>43</v>
      </c>
      <c r="J8" s="95" t="s">
        <v>8</v>
      </c>
      <c r="K8" s="95" t="s">
        <v>172</v>
      </c>
      <c r="L8" s="69" t="s">
        <v>179</v>
      </c>
      <c r="O8" s="90"/>
      <c r="P8" s="93"/>
      <c r="Q8" s="25" t="s">
        <v>8</v>
      </c>
      <c r="R8" s="26" t="s">
        <v>2</v>
      </c>
      <c r="S8" s="25" t="s">
        <v>8</v>
      </c>
      <c r="T8" s="26" t="s">
        <v>2</v>
      </c>
      <c r="U8" s="95" t="s">
        <v>9</v>
      </c>
      <c r="V8" s="69" t="s">
        <v>64</v>
      </c>
    </row>
    <row r="9" spans="2:22" ht="14.45" customHeight="1" thickBot="1" x14ac:dyDescent="0.3">
      <c r="B9" s="91"/>
      <c r="C9" s="94"/>
      <c r="D9" s="28" t="s">
        <v>10</v>
      </c>
      <c r="E9" s="29" t="s">
        <v>11</v>
      </c>
      <c r="F9" s="28" t="s">
        <v>10</v>
      </c>
      <c r="G9" s="29" t="s">
        <v>11</v>
      </c>
      <c r="H9" s="96"/>
      <c r="I9" s="96"/>
      <c r="J9" s="96" t="s">
        <v>10</v>
      </c>
      <c r="K9" s="96"/>
      <c r="L9" s="70"/>
      <c r="O9" s="91"/>
      <c r="P9" s="94"/>
      <c r="Q9" s="28" t="s">
        <v>10</v>
      </c>
      <c r="R9" s="29" t="s">
        <v>11</v>
      </c>
      <c r="S9" s="28" t="s">
        <v>10</v>
      </c>
      <c r="T9" s="29" t="s">
        <v>11</v>
      </c>
      <c r="U9" s="96"/>
      <c r="V9" s="70"/>
    </row>
    <row r="10" spans="2:22" ht="14.25" customHeight="1" thickBot="1" x14ac:dyDescent="0.3">
      <c r="B10" s="31">
        <v>1</v>
      </c>
      <c r="C10" s="32" t="s">
        <v>19</v>
      </c>
      <c r="D10" s="33">
        <v>8180</v>
      </c>
      <c r="E10" s="34">
        <v>0.12802053336672092</v>
      </c>
      <c r="F10" s="33">
        <v>7397</v>
      </c>
      <c r="G10" s="34">
        <v>0.13940296257208548</v>
      </c>
      <c r="H10" s="35">
        <v>0.10585372448289854</v>
      </c>
      <c r="I10" s="52">
        <v>0</v>
      </c>
      <c r="J10" s="33">
        <v>7519</v>
      </c>
      <c r="K10" s="35">
        <v>8.791062641308689E-2</v>
      </c>
      <c r="L10" s="52">
        <v>0</v>
      </c>
      <c r="O10" s="31">
        <v>1</v>
      </c>
      <c r="P10" s="32" t="s">
        <v>19</v>
      </c>
      <c r="Q10" s="33">
        <v>23558</v>
      </c>
      <c r="R10" s="34">
        <v>0.15535581215914113</v>
      </c>
      <c r="S10" s="33">
        <v>24243</v>
      </c>
      <c r="T10" s="34">
        <v>0.17059920481334226</v>
      </c>
      <c r="U10" s="35">
        <v>-2.8255578930000413E-2</v>
      </c>
      <c r="V10" s="52">
        <v>0</v>
      </c>
    </row>
    <row r="11" spans="2:22" ht="14.45" customHeight="1" thickBot="1" x14ac:dyDescent="0.3">
      <c r="B11" s="36">
        <v>2</v>
      </c>
      <c r="C11" s="37" t="s">
        <v>17</v>
      </c>
      <c r="D11" s="38">
        <v>6840</v>
      </c>
      <c r="E11" s="39">
        <v>0.10704895455114562</v>
      </c>
      <c r="F11" s="38">
        <v>5404</v>
      </c>
      <c r="G11" s="39">
        <v>0.10184312690814519</v>
      </c>
      <c r="H11" s="40">
        <v>0.26572908956328645</v>
      </c>
      <c r="I11" s="53">
        <v>0</v>
      </c>
      <c r="J11" s="38">
        <v>5115</v>
      </c>
      <c r="K11" s="40">
        <v>0.33724340175953071</v>
      </c>
      <c r="L11" s="53">
        <v>0</v>
      </c>
      <c r="O11" s="36">
        <v>2</v>
      </c>
      <c r="P11" s="37" t="s">
        <v>17</v>
      </c>
      <c r="Q11" s="38">
        <v>16279</v>
      </c>
      <c r="R11" s="39">
        <v>0.10735364912720342</v>
      </c>
      <c r="S11" s="38">
        <v>13615</v>
      </c>
      <c r="T11" s="39">
        <v>9.5809436684142005E-2</v>
      </c>
      <c r="U11" s="40">
        <v>0.19566654425266261</v>
      </c>
      <c r="V11" s="53">
        <v>0</v>
      </c>
    </row>
    <row r="12" spans="2:22" ht="14.45" customHeight="1" thickBot="1" x14ac:dyDescent="0.3">
      <c r="B12" s="31">
        <v>3</v>
      </c>
      <c r="C12" s="32" t="s">
        <v>18</v>
      </c>
      <c r="D12" s="33">
        <v>4214</v>
      </c>
      <c r="E12" s="34">
        <v>6.5950920245398767E-2</v>
      </c>
      <c r="F12" s="33">
        <v>4005</v>
      </c>
      <c r="G12" s="34">
        <v>7.5477743017602045E-2</v>
      </c>
      <c r="H12" s="35">
        <v>5.2184769038701617E-2</v>
      </c>
      <c r="I12" s="52">
        <v>0</v>
      </c>
      <c r="J12" s="33">
        <v>3321</v>
      </c>
      <c r="K12" s="35">
        <v>0.26889491117133391</v>
      </c>
      <c r="L12" s="52">
        <v>0</v>
      </c>
      <c r="O12" s="31">
        <v>3</v>
      </c>
      <c r="P12" s="32" t="s">
        <v>18</v>
      </c>
      <c r="Q12" s="33">
        <v>10851</v>
      </c>
      <c r="R12" s="34">
        <v>7.1558108402192053E-2</v>
      </c>
      <c r="S12" s="33">
        <v>10531</v>
      </c>
      <c r="T12" s="34">
        <v>7.4107174272544943E-2</v>
      </c>
      <c r="U12" s="35">
        <v>3.0386478017282226E-2</v>
      </c>
      <c r="V12" s="52">
        <v>0</v>
      </c>
    </row>
    <row r="13" spans="2:22" ht="14.45" customHeight="1" thickBot="1" x14ac:dyDescent="0.3">
      <c r="B13" s="36">
        <v>4</v>
      </c>
      <c r="C13" s="37" t="s">
        <v>16</v>
      </c>
      <c r="D13" s="38">
        <v>3638</v>
      </c>
      <c r="E13" s="39">
        <v>5.6936271441091771E-2</v>
      </c>
      <c r="F13" s="38">
        <v>2716</v>
      </c>
      <c r="G13" s="39">
        <v>5.1185405751762086E-2</v>
      </c>
      <c r="H13" s="40">
        <v>0.33946980854197339</v>
      </c>
      <c r="I13" s="53">
        <v>2</v>
      </c>
      <c r="J13" s="38">
        <v>2516</v>
      </c>
      <c r="K13" s="40">
        <v>0.44594594594594605</v>
      </c>
      <c r="L13" s="53">
        <v>0</v>
      </c>
      <c r="O13" s="36">
        <v>4</v>
      </c>
      <c r="P13" s="37" t="s">
        <v>16</v>
      </c>
      <c r="Q13" s="38">
        <v>8086</v>
      </c>
      <c r="R13" s="39">
        <v>5.3324012951813188E-2</v>
      </c>
      <c r="S13" s="38">
        <v>6686</v>
      </c>
      <c r="T13" s="39">
        <v>4.704971675873474E-2</v>
      </c>
      <c r="U13" s="40">
        <v>0.20939276099311988</v>
      </c>
      <c r="V13" s="53">
        <v>3</v>
      </c>
    </row>
    <row r="14" spans="2:22" ht="14.45" customHeight="1" thickBot="1" x14ac:dyDescent="0.3">
      <c r="B14" s="31">
        <v>5</v>
      </c>
      <c r="C14" s="32" t="s">
        <v>32</v>
      </c>
      <c r="D14" s="33">
        <v>2980</v>
      </c>
      <c r="E14" s="34">
        <v>4.6638287216727178E-2</v>
      </c>
      <c r="F14" s="33">
        <v>2842</v>
      </c>
      <c r="G14" s="34">
        <v>5.355998643096755E-2</v>
      </c>
      <c r="H14" s="35">
        <v>4.8557353976073081E-2</v>
      </c>
      <c r="I14" s="52">
        <v>-1</v>
      </c>
      <c r="J14" s="33">
        <v>2420</v>
      </c>
      <c r="K14" s="35">
        <v>0.23140495867768585</v>
      </c>
      <c r="L14" s="52">
        <v>0</v>
      </c>
      <c r="O14" s="31">
        <v>5</v>
      </c>
      <c r="P14" s="32" t="s">
        <v>32</v>
      </c>
      <c r="Q14" s="33">
        <v>7653</v>
      </c>
      <c r="R14" s="34">
        <v>5.0468547009674292E-2</v>
      </c>
      <c r="S14" s="33">
        <v>7896</v>
      </c>
      <c r="T14" s="34">
        <v>5.5564547341754339E-2</v>
      </c>
      <c r="U14" s="35">
        <v>-3.0775075987841904E-2</v>
      </c>
      <c r="V14" s="52">
        <v>0</v>
      </c>
    </row>
    <row r="15" spans="2:22" ht="14.45" customHeight="1" thickBot="1" x14ac:dyDescent="0.3">
      <c r="B15" s="36">
        <v>6</v>
      </c>
      <c r="C15" s="37" t="s">
        <v>22</v>
      </c>
      <c r="D15" s="38">
        <v>2893</v>
      </c>
      <c r="E15" s="39">
        <v>4.527669963690998E-2</v>
      </c>
      <c r="F15" s="38">
        <v>2755</v>
      </c>
      <c r="G15" s="39">
        <v>5.1920395009611396E-2</v>
      </c>
      <c r="H15" s="40">
        <v>5.0090744101633389E-2</v>
      </c>
      <c r="I15" s="53">
        <v>-1</v>
      </c>
      <c r="J15" s="38">
        <v>2217</v>
      </c>
      <c r="K15" s="40">
        <v>0.30491655390166894</v>
      </c>
      <c r="L15" s="53">
        <v>1</v>
      </c>
      <c r="O15" s="36">
        <v>6</v>
      </c>
      <c r="P15" s="37" t="s">
        <v>22</v>
      </c>
      <c r="Q15" s="38">
        <v>6897</v>
      </c>
      <c r="R15" s="39">
        <v>4.5483022177671972E-2</v>
      </c>
      <c r="S15" s="38">
        <v>8227</v>
      </c>
      <c r="T15" s="39">
        <v>5.7893810914464654E-2</v>
      </c>
      <c r="U15" s="40">
        <v>-0.1616628175519631</v>
      </c>
      <c r="V15" s="53">
        <v>-2</v>
      </c>
    </row>
    <row r="16" spans="2:22" ht="14.45" customHeight="1" thickBot="1" x14ac:dyDescent="0.3">
      <c r="B16" s="31">
        <v>7</v>
      </c>
      <c r="C16" s="32" t="s">
        <v>31</v>
      </c>
      <c r="D16" s="33">
        <v>2832</v>
      </c>
      <c r="E16" s="34">
        <v>4.4322023287842745E-2</v>
      </c>
      <c r="F16" s="33">
        <v>2391</v>
      </c>
      <c r="G16" s="34">
        <v>4.5060495269684517E-2</v>
      </c>
      <c r="H16" s="35">
        <v>0.18444165621079045</v>
      </c>
      <c r="I16" s="52">
        <v>2</v>
      </c>
      <c r="J16" s="33">
        <v>1920</v>
      </c>
      <c r="K16" s="35">
        <v>0.47500000000000009</v>
      </c>
      <c r="L16" s="52">
        <v>2</v>
      </c>
      <c r="O16" s="31">
        <v>7</v>
      </c>
      <c r="P16" s="32" t="s">
        <v>31</v>
      </c>
      <c r="Q16" s="33">
        <v>6485</v>
      </c>
      <c r="R16" s="34">
        <v>4.2766043036422029E-2</v>
      </c>
      <c r="S16" s="33">
        <v>6371</v>
      </c>
      <c r="T16" s="34">
        <v>4.4833045987122198E-2</v>
      </c>
      <c r="U16" s="35">
        <v>1.7893580285669453E-2</v>
      </c>
      <c r="V16" s="52">
        <v>1</v>
      </c>
    </row>
    <row r="17" spans="2:22" ht="14.45" customHeight="1" thickBot="1" x14ac:dyDescent="0.3">
      <c r="B17" s="36">
        <v>8</v>
      </c>
      <c r="C17" s="37" t="s">
        <v>23</v>
      </c>
      <c r="D17" s="38">
        <v>2750</v>
      </c>
      <c r="E17" s="39">
        <v>4.3038687867785148E-2</v>
      </c>
      <c r="F17" s="38">
        <v>2520</v>
      </c>
      <c r="G17" s="39">
        <v>4.7491613584109152E-2</v>
      </c>
      <c r="H17" s="40">
        <v>9.1269841269841168E-2</v>
      </c>
      <c r="I17" s="53">
        <v>0</v>
      </c>
      <c r="J17" s="38">
        <v>2281</v>
      </c>
      <c r="K17" s="40">
        <v>0.20561157387110907</v>
      </c>
      <c r="L17" s="53">
        <v>-2</v>
      </c>
      <c r="O17" s="36">
        <v>8</v>
      </c>
      <c r="P17" s="37" t="s">
        <v>23</v>
      </c>
      <c r="Q17" s="38">
        <v>5981</v>
      </c>
      <c r="R17" s="39">
        <v>3.9442359815087147E-2</v>
      </c>
      <c r="S17" s="38">
        <v>7646</v>
      </c>
      <c r="T17" s="39">
        <v>5.3805284824601528E-2</v>
      </c>
      <c r="U17" s="40">
        <v>-0.21776092074287212</v>
      </c>
      <c r="V17" s="53">
        <v>-2</v>
      </c>
    </row>
    <row r="18" spans="2:22" ht="14.45" customHeight="1" thickBot="1" x14ac:dyDescent="0.3">
      <c r="B18" s="31">
        <v>9</v>
      </c>
      <c r="C18" s="32" t="s">
        <v>33</v>
      </c>
      <c r="D18" s="33">
        <v>2734</v>
      </c>
      <c r="E18" s="34">
        <v>4.2788280956554403E-2</v>
      </c>
      <c r="F18" s="33">
        <v>2042</v>
      </c>
      <c r="G18" s="34">
        <v>3.8483283705853528E-2</v>
      </c>
      <c r="H18" s="35">
        <v>0.33888344760039169</v>
      </c>
      <c r="I18" s="52">
        <v>2</v>
      </c>
      <c r="J18" s="33">
        <v>2122</v>
      </c>
      <c r="K18" s="35">
        <v>0.28840716305372283</v>
      </c>
      <c r="L18" s="52">
        <v>-1</v>
      </c>
      <c r="O18" s="31">
        <v>9</v>
      </c>
      <c r="P18" s="32" t="s">
        <v>33</v>
      </c>
      <c r="Q18" s="33">
        <v>5598</v>
      </c>
      <c r="R18" s="34">
        <v>3.6916624351255284E-2</v>
      </c>
      <c r="S18" s="33">
        <v>5020</v>
      </c>
      <c r="T18" s="34">
        <v>3.5325991344428417E-2</v>
      </c>
      <c r="U18" s="35">
        <v>0.11513944223107564</v>
      </c>
      <c r="V18" s="52">
        <v>0</v>
      </c>
    </row>
    <row r="19" spans="2:22" ht="14.45" customHeight="1" thickBot="1" x14ac:dyDescent="0.3">
      <c r="B19" s="36">
        <v>10</v>
      </c>
      <c r="C19" s="37" t="s">
        <v>25</v>
      </c>
      <c r="D19" s="38">
        <v>2706</v>
      </c>
      <c r="E19" s="39">
        <v>4.235006886190059E-2</v>
      </c>
      <c r="F19" s="38">
        <v>2311</v>
      </c>
      <c r="G19" s="39">
        <v>4.3552824997173119E-2</v>
      </c>
      <c r="H19" s="40">
        <v>0.17092167892687149</v>
      </c>
      <c r="I19" s="53">
        <v>0</v>
      </c>
      <c r="J19" s="38">
        <v>791</v>
      </c>
      <c r="K19" s="40">
        <v>2.4209860935524654</v>
      </c>
      <c r="L19" s="53">
        <v>8</v>
      </c>
      <c r="O19" s="36">
        <v>10</v>
      </c>
      <c r="P19" s="37" t="s">
        <v>29</v>
      </c>
      <c r="Q19" s="38">
        <v>5020</v>
      </c>
      <c r="R19" s="39">
        <v>3.3104940022025998E-2</v>
      </c>
      <c r="S19" s="38">
        <v>4771</v>
      </c>
      <c r="T19" s="39">
        <v>3.3573765877344217E-2</v>
      </c>
      <c r="U19" s="40">
        <v>5.2190316495493549E-2</v>
      </c>
      <c r="V19" s="53">
        <v>2</v>
      </c>
    </row>
    <row r="20" spans="2:22" ht="14.45" customHeight="1" thickBot="1" x14ac:dyDescent="0.3">
      <c r="B20" s="31">
        <v>11</v>
      </c>
      <c r="C20" s="32" t="s">
        <v>29</v>
      </c>
      <c r="D20" s="33">
        <v>2067</v>
      </c>
      <c r="E20" s="34">
        <v>3.234944284462251E-2</v>
      </c>
      <c r="F20" s="33">
        <v>2035</v>
      </c>
      <c r="G20" s="34">
        <v>3.8351362557008779E-2</v>
      </c>
      <c r="H20" s="35">
        <v>1.5724815724815766E-2</v>
      </c>
      <c r="I20" s="52">
        <v>1</v>
      </c>
      <c r="J20" s="33">
        <v>1833</v>
      </c>
      <c r="K20" s="35">
        <v>0.12765957446808507</v>
      </c>
      <c r="L20" s="52">
        <v>-1</v>
      </c>
      <c r="O20" s="31">
        <v>11</v>
      </c>
      <c r="P20" s="32" t="s">
        <v>82</v>
      </c>
      <c r="Q20" s="33">
        <v>4137</v>
      </c>
      <c r="R20" s="34">
        <v>2.7281899775123814E-2</v>
      </c>
      <c r="S20" s="33">
        <v>3049</v>
      </c>
      <c r="T20" s="34">
        <v>2.1455965659195664E-2</v>
      </c>
      <c r="U20" s="35">
        <v>0.35683830764184976</v>
      </c>
      <c r="V20" s="52">
        <v>4</v>
      </c>
    </row>
    <row r="21" spans="2:22" ht="14.45" customHeight="1" thickBot="1" x14ac:dyDescent="0.3">
      <c r="B21" s="36">
        <v>12</v>
      </c>
      <c r="C21" s="37" t="s">
        <v>82</v>
      </c>
      <c r="D21" s="38">
        <v>1841</v>
      </c>
      <c r="E21" s="39">
        <v>2.8812445223488168E-2</v>
      </c>
      <c r="F21" s="38">
        <v>1248</v>
      </c>
      <c r="G21" s="39">
        <v>2.3519656251177867E-2</v>
      </c>
      <c r="H21" s="40">
        <v>0.47516025641025639</v>
      </c>
      <c r="I21" s="53">
        <v>2</v>
      </c>
      <c r="J21" s="38">
        <v>1366</v>
      </c>
      <c r="K21" s="40">
        <v>0.34773060029282576</v>
      </c>
      <c r="L21" s="53">
        <v>-1</v>
      </c>
      <c r="O21" s="36">
        <v>12</v>
      </c>
      <c r="P21" s="37" t="s">
        <v>25</v>
      </c>
      <c r="Q21" s="38">
        <v>4064</v>
      </c>
      <c r="R21" s="39">
        <v>2.6800493276795546E-2</v>
      </c>
      <c r="S21" s="38">
        <v>3991</v>
      </c>
      <c r="T21" s="39">
        <v>2.8084866823827451E-2</v>
      </c>
      <c r="U21" s="40">
        <v>1.8291155098972611E-2</v>
      </c>
      <c r="V21" s="53">
        <v>1</v>
      </c>
    </row>
    <row r="22" spans="2:22" ht="14.25" customHeight="1" thickBot="1" x14ac:dyDescent="0.3">
      <c r="B22" s="31">
        <v>13</v>
      </c>
      <c r="C22" s="32" t="s">
        <v>24</v>
      </c>
      <c r="D22" s="33">
        <v>1772</v>
      </c>
      <c r="E22" s="34">
        <v>2.773256541880556E-2</v>
      </c>
      <c r="F22" s="33">
        <v>2632</v>
      </c>
      <c r="G22" s="34">
        <v>4.9602351965625117E-2</v>
      </c>
      <c r="H22" s="35">
        <v>-0.32674772036474165</v>
      </c>
      <c r="I22" s="52">
        <v>-6</v>
      </c>
      <c r="J22" s="33">
        <v>1263</v>
      </c>
      <c r="K22" s="35">
        <v>0.40300870942201117</v>
      </c>
      <c r="L22" s="52">
        <v>-1</v>
      </c>
      <c r="O22" s="31">
        <v>13</v>
      </c>
      <c r="P22" s="32" t="s">
        <v>24</v>
      </c>
      <c r="Q22" s="33">
        <v>3910</v>
      </c>
      <c r="R22" s="34">
        <v>2.578492340360989E-2</v>
      </c>
      <c r="S22" s="33">
        <v>5019</v>
      </c>
      <c r="T22" s="34">
        <v>3.5318954294359807E-2</v>
      </c>
      <c r="U22" s="35">
        <v>-0.22096035066746367</v>
      </c>
      <c r="V22" s="52">
        <v>-3</v>
      </c>
    </row>
    <row r="23" spans="2:22" ht="14.25" customHeight="1" thickBot="1" x14ac:dyDescent="0.3">
      <c r="B23" s="36">
        <v>14</v>
      </c>
      <c r="C23" s="37" t="s">
        <v>102</v>
      </c>
      <c r="D23" s="38">
        <v>1548</v>
      </c>
      <c r="E23" s="39">
        <v>2.4226868661575061E-2</v>
      </c>
      <c r="F23" s="38">
        <v>531</v>
      </c>
      <c r="G23" s="39">
        <v>1.000716143379443E-2</v>
      </c>
      <c r="H23" s="40">
        <v>1.9152542372881354</v>
      </c>
      <c r="I23" s="53">
        <v>9</v>
      </c>
      <c r="J23" s="38">
        <v>1147</v>
      </c>
      <c r="K23" s="40">
        <v>0.34960767218831745</v>
      </c>
      <c r="L23" s="53">
        <v>0</v>
      </c>
      <c r="O23" s="36">
        <v>14</v>
      </c>
      <c r="P23" s="37" t="s">
        <v>62</v>
      </c>
      <c r="Q23" s="38">
        <v>3804</v>
      </c>
      <c r="R23" s="39">
        <v>2.5085894789598981E-2</v>
      </c>
      <c r="S23" s="38">
        <v>5014</v>
      </c>
      <c r="T23" s="39">
        <v>3.5283769044016748E-2</v>
      </c>
      <c r="U23" s="40">
        <v>-0.24132429198244909</v>
      </c>
      <c r="V23" s="53">
        <v>-3</v>
      </c>
    </row>
    <row r="24" spans="2:22" ht="14.25" customHeight="1" thickBot="1" x14ac:dyDescent="0.3">
      <c r="B24" s="31">
        <v>15</v>
      </c>
      <c r="C24" s="32" t="s">
        <v>27</v>
      </c>
      <c r="D24" s="33">
        <v>1421</v>
      </c>
      <c r="E24" s="34">
        <v>2.2239263803680982E-2</v>
      </c>
      <c r="F24" s="33">
        <v>946</v>
      </c>
      <c r="G24" s="34">
        <v>1.7828200972447326E-2</v>
      </c>
      <c r="H24" s="35">
        <v>0.5021141649048626</v>
      </c>
      <c r="I24" s="52">
        <v>2</v>
      </c>
      <c r="J24" s="33">
        <v>672</v>
      </c>
      <c r="K24" s="35">
        <v>1.1145833333333335</v>
      </c>
      <c r="L24" s="52">
        <v>4</v>
      </c>
      <c r="O24" s="31">
        <v>15</v>
      </c>
      <c r="P24" s="32" t="s">
        <v>102</v>
      </c>
      <c r="Q24" s="33">
        <v>3552</v>
      </c>
      <c r="R24" s="34">
        <v>2.342405317893154E-2</v>
      </c>
      <c r="S24" s="33">
        <v>1194</v>
      </c>
      <c r="T24" s="34">
        <v>8.4022377819218189E-3</v>
      </c>
      <c r="U24" s="35">
        <v>1.9748743718592965</v>
      </c>
      <c r="V24" s="52">
        <v>10</v>
      </c>
    </row>
    <row r="25" spans="2:22" ht="14.45" customHeight="1" thickBot="1" x14ac:dyDescent="0.3">
      <c r="B25" s="36">
        <v>16</v>
      </c>
      <c r="C25" s="37" t="s">
        <v>62</v>
      </c>
      <c r="D25" s="38">
        <v>1379</v>
      </c>
      <c r="E25" s="39">
        <v>2.1581945661700262E-2</v>
      </c>
      <c r="F25" s="38">
        <v>1284</v>
      </c>
      <c r="G25" s="39">
        <v>2.4198107873807998E-2</v>
      </c>
      <c r="H25" s="40">
        <v>7.3987538940810005E-2</v>
      </c>
      <c r="I25" s="53">
        <v>-3</v>
      </c>
      <c r="J25" s="38">
        <v>1213</v>
      </c>
      <c r="K25" s="40">
        <v>0.13685078318219301</v>
      </c>
      <c r="L25" s="53">
        <v>-3</v>
      </c>
      <c r="O25" s="36">
        <v>16</v>
      </c>
      <c r="P25" s="37" t="s">
        <v>21</v>
      </c>
      <c r="Q25" s="38">
        <v>3340</v>
      </c>
      <c r="R25" s="39">
        <v>2.2025995950909726E-2</v>
      </c>
      <c r="S25" s="38">
        <v>3712</v>
      </c>
      <c r="T25" s="39">
        <v>2.6121529854684918E-2</v>
      </c>
      <c r="U25" s="40">
        <v>-0.10021551724137934</v>
      </c>
      <c r="V25" s="53">
        <v>-2</v>
      </c>
    </row>
    <row r="26" spans="2:22" ht="14.45" customHeight="1" thickBot="1" x14ac:dyDescent="0.3">
      <c r="B26" s="31">
        <v>17</v>
      </c>
      <c r="C26" s="32" t="s">
        <v>110</v>
      </c>
      <c r="D26" s="33">
        <v>1224</v>
      </c>
      <c r="E26" s="34">
        <v>1.9156128709152374E-2</v>
      </c>
      <c r="F26" s="33">
        <v>483</v>
      </c>
      <c r="G26" s="34">
        <v>9.1025592702875888E-3</v>
      </c>
      <c r="H26" s="35">
        <v>1.5341614906832297</v>
      </c>
      <c r="I26" s="52">
        <v>7</v>
      </c>
      <c r="J26" s="33">
        <v>290</v>
      </c>
      <c r="K26" s="35">
        <v>3.2206896551724142</v>
      </c>
      <c r="L26" s="52">
        <v>11</v>
      </c>
      <c r="O26" s="31">
        <v>17</v>
      </c>
      <c r="P26" s="32" t="s">
        <v>77</v>
      </c>
      <c r="Q26" s="33">
        <v>3228</v>
      </c>
      <c r="R26" s="34">
        <v>2.1287399679501974E-2</v>
      </c>
      <c r="S26" s="33">
        <v>2870</v>
      </c>
      <c r="T26" s="34">
        <v>2.0196333696914252E-2</v>
      </c>
      <c r="U26" s="35">
        <v>0.12473867595818811</v>
      </c>
      <c r="V26" s="52">
        <v>-1</v>
      </c>
    </row>
    <row r="27" spans="2:22" ht="14.45" customHeight="1" thickBot="1" x14ac:dyDescent="0.3">
      <c r="B27" s="36">
        <v>18</v>
      </c>
      <c r="C27" s="37" t="s">
        <v>21</v>
      </c>
      <c r="D27" s="38">
        <v>1189</v>
      </c>
      <c r="E27" s="39">
        <v>1.8608363590835106E-2</v>
      </c>
      <c r="F27" s="38">
        <v>1237</v>
      </c>
      <c r="G27" s="39">
        <v>2.331235158870755E-2</v>
      </c>
      <c r="H27" s="40">
        <v>-3.8803556992724308E-2</v>
      </c>
      <c r="I27" s="53">
        <v>-3</v>
      </c>
      <c r="J27" s="38">
        <v>1091</v>
      </c>
      <c r="K27" s="40">
        <v>8.9825847846012774E-2</v>
      </c>
      <c r="L27" s="53">
        <v>-3</v>
      </c>
      <c r="O27" s="36">
        <v>18</v>
      </c>
      <c r="P27" s="37" t="s">
        <v>27</v>
      </c>
      <c r="Q27" s="38">
        <v>2829</v>
      </c>
      <c r="R27" s="39">
        <v>1.8656150462611862E-2</v>
      </c>
      <c r="S27" s="38">
        <v>2500</v>
      </c>
      <c r="T27" s="39">
        <v>1.7592625171528094E-2</v>
      </c>
      <c r="U27" s="40">
        <v>0.13159999999999994</v>
      </c>
      <c r="V27" s="53">
        <v>-1</v>
      </c>
    </row>
    <row r="28" spans="2:22" ht="14.45" customHeight="1" thickBot="1" x14ac:dyDescent="0.3">
      <c r="B28" s="31">
        <v>19</v>
      </c>
      <c r="C28" s="32" t="s">
        <v>77</v>
      </c>
      <c r="D28" s="33">
        <v>1159</v>
      </c>
      <c r="E28" s="34">
        <v>1.8138850632277451E-2</v>
      </c>
      <c r="F28" s="33">
        <v>996</v>
      </c>
      <c r="G28" s="34">
        <v>1.8770494892766953E-2</v>
      </c>
      <c r="H28" s="35">
        <v>0.16365461847389562</v>
      </c>
      <c r="I28" s="52">
        <v>-3</v>
      </c>
      <c r="J28" s="33">
        <v>957</v>
      </c>
      <c r="K28" s="35">
        <v>0.21107628004179735</v>
      </c>
      <c r="L28" s="52">
        <v>-3</v>
      </c>
      <c r="O28" s="31">
        <v>19</v>
      </c>
      <c r="P28" s="32" t="s">
        <v>28</v>
      </c>
      <c r="Q28" s="33">
        <v>2337</v>
      </c>
      <c r="R28" s="34">
        <v>1.5411602556070669E-2</v>
      </c>
      <c r="S28" s="33">
        <v>1792</v>
      </c>
      <c r="T28" s="34">
        <v>1.2610393722951339E-2</v>
      </c>
      <c r="U28" s="35">
        <v>0.30412946428571419</v>
      </c>
      <c r="V28" s="52">
        <v>1</v>
      </c>
    </row>
    <row r="29" spans="2:22" ht="14.45" customHeight="1" thickBot="1" x14ac:dyDescent="0.3">
      <c r="B29" s="36">
        <v>20</v>
      </c>
      <c r="C29" s="37" t="s">
        <v>108</v>
      </c>
      <c r="D29" s="38">
        <v>971</v>
      </c>
      <c r="E29" s="39">
        <v>1.5196569425316138E-2</v>
      </c>
      <c r="F29" s="38">
        <v>233</v>
      </c>
      <c r="G29" s="39">
        <v>4.3910896686894579E-3</v>
      </c>
      <c r="H29" s="40">
        <v>3.1673819742489266</v>
      </c>
      <c r="I29" s="53">
        <v>13</v>
      </c>
      <c r="J29" s="38">
        <v>460</v>
      </c>
      <c r="K29" s="40">
        <v>1.1108695652173912</v>
      </c>
      <c r="L29" s="53">
        <v>5</v>
      </c>
      <c r="O29" s="36">
        <v>20</v>
      </c>
      <c r="P29" s="37" t="s">
        <v>20</v>
      </c>
      <c r="Q29" s="38">
        <v>2152</v>
      </c>
      <c r="R29" s="39">
        <v>1.4191599786334649E-2</v>
      </c>
      <c r="S29" s="38">
        <v>1898</v>
      </c>
      <c r="T29" s="39">
        <v>1.335632103022413E-2</v>
      </c>
      <c r="U29" s="40">
        <v>0.1338250790305584</v>
      </c>
      <c r="V29" s="53">
        <v>-1</v>
      </c>
    </row>
    <row r="30" spans="2:22" ht="14.45" customHeight="1" thickBot="1" x14ac:dyDescent="0.3">
      <c r="B30" s="31">
        <v>21</v>
      </c>
      <c r="C30" s="32" t="s">
        <v>28</v>
      </c>
      <c r="D30" s="33">
        <v>938</v>
      </c>
      <c r="E30" s="34">
        <v>1.4680105170902716E-2</v>
      </c>
      <c r="F30" s="33">
        <v>739</v>
      </c>
      <c r="G30" s="34">
        <v>1.3927104142324074E-2</v>
      </c>
      <c r="H30" s="35">
        <v>0.26928281461434378</v>
      </c>
      <c r="I30" s="52">
        <v>-2</v>
      </c>
      <c r="J30" s="33">
        <v>611</v>
      </c>
      <c r="K30" s="35">
        <v>0.5351882160392798</v>
      </c>
      <c r="L30" s="52">
        <v>0</v>
      </c>
      <c r="O30" s="31">
        <v>21</v>
      </c>
      <c r="P30" s="32" t="s">
        <v>109</v>
      </c>
      <c r="Q30" s="33">
        <v>2134</v>
      </c>
      <c r="R30" s="34">
        <v>1.4072896814144118E-2</v>
      </c>
      <c r="S30" s="33">
        <v>0</v>
      </c>
      <c r="T30" s="34">
        <v>0</v>
      </c>
      <c r="U30" s="35" t="s">
        <v>90</v>
      </c>
      <c r="V30" s="52" t="s">
        <v>90</v>
      </c>
    </row>
    <row r="31" spans="2:22" ht="14.45" customHeight="1" thickBot="1" x14ac:dyDescent="0.3">
      <c r="B31" s="36">
        <v>22</v>
      </c>
      <c r="C31" s="37" t="s">
        <v>109</v>
      </c>
      <c r="D31" s="38">
        <v>859</v>
      </c>
      <c r="E31" s="39">
        <v>1.3443721046700888E-2</v>
      </c>
      <c r="F31" s="38">
        <v>0</v>
      </c>
      <c r="G31" s="39">
        <v>0</v>
      </c>
      <c r="H31" s="40" t="s">
        <v>90</v>
      </c>
      <c r="I31" s="53" t="s">
        <v>90</v>
      </c>
      <c r="J31" s="38">
        <v>814</v>
      </c>
      <c r="K31" s="40">
        <v>5.5282555282555323E-2</v>
      </c>
      <c r="L31" s="53">
        <v>-5</v>
      </c>
      <c r="O31" s="36">
        <v>22</v>
      </c>
      <c r="P31" s="37" t="s">
        <v>108</v>
      </c>
      <c r="Q31" s="38">
        <v>2039</v>
      </c>
      <c r="R31" s="39">
        <v>1.3446408905360759E-2</v>
      </c>
      <c r="S31" s="38">
        <v>531</v>
      </c>
      <c r="T31" s="39">
        <v>3.7366735864325673E-3</v>
      </c>
      <c r="U31" s="40">
        <v>2.8399246704331449</v>
      </c>
      <c r="V31" s="53">
        <v>11</v>
      </c>
    </row>
    <row r="32" spans="2:22" ht="14.45" customHeight="1" thickBot="1" x14ac:dyDescent="0.3">
      <c r="B32" s="31">
        <v>23</v>
      </c>
      <c r="C32" s="32" t="s">
        <v>83</v>
      </c>
      <c r="D32" s="33">
        <v>844</v>
      </c>
      <c r="E32" s="34">
        <v>1.3208964567422061E-2</v>
      </c>
      <c r="F32" s="33">
        <v>609</v>
      </c>
      <c r="G32" s="34">
        <v>1.1477139949493046E-2</v>
      </c>
      <c r="H32" s="35">
        <v>0.38587848932676527</v>
      </c>
      <c r="I32" s="52">
        <v>-2</v>
      </c>
      <c r="J32" s="33">
        <v>572</v>
      </c>
      <c r="K32" s="35">
        <v>0.47552447552447563</v>
      </c>
      <c r="L32" s="52">
        <v>0</v>
      </c>
      <c r="O32" s="31">
        <v>23</v>
      </c>
      <c r="P32" s="32" t="s">
        <v>110</v>
      </c>
      <c r="Q32" s="33">
        <v>1910</v>
      </c>
      <c r="R32" s="34">
        <v>1.2595704271328617E-2</v>
      </c>
      <c r="S32" s="33">
        <v>1347</v>
      </c>
      <c r="T32" s="34">
        <v>9.4789064424193378E-3</v>
      </c>
      <c r="U32" s="35">
        <v>0.4179658500371195</v>
      </c>
      <c r="V32" s="52">
        <v>-1</v>
      </c>
    </row>
    <row r="33" spans="2:22" ht="14.45" customHeight="1" thickBot="1" x14ac:dyDescent="0.3">
      <c r="B33" s="36">
        <v>24</v>
      </c>
      <c r="C33" s="37" t="s">
        <v>20</v>
      </c>
      <c r="D33" s="38">
        <v>814</v>
      </c>
      <c r="E33" s="39">
        <v>1.2739451608864404E-2</v>
      </c>
      <c r="F33" s="38">
        <v>778</v>
      </c>
      <c r="G33" s="39">
        <v>1.4662093400173382E-2</v>
      </c>
      <c r="H33" s="40">
        <v>4.6272493573264795E-2</v>
      </c>
      <c r="I33" s="53">
        <v>-6</v>
      </c>
      <c r="J33" s="38">
        <v>602</v>
      </c>
      <c r="K33" s="40">
        <v>0.35215946843853829</v>
      </c>
      <c r="L33" s="53">
        <v>-2</v>
      </c>
      <c r="O33" s="36">
        <v>24</v>
      </c>
      <c r="P33" s="37" t="s">
        <v>83</v>
      </c>
      <c r="Q33" s="38">
        <v>1847</v>
      </c>
      <c r="R33" s="39">
        <v>1.2180243868661756E-2</v>
      </c>
      <c r="S33" s="38">
        <v>1523</v>
      </c>
      <c r="T33" s="39">
        <v>1.0717427254494916E-2</v>
      </c>
      <c r="U33" s="40">
        <v>0.21273801707156936</v>
      </c>
      <c r="V33" s="53">
        <v>-3</v>
      </c>
    </row>
    <row r="34" spans="2:22" ht="14.45" customHeight="1" thickBot="1" x14ac:dyDescent="0.3">
      <c r="B34" s="31">
        <v>25</v>
      </c>
      <c r="C34" s="32" t="s">
        <v>30</v>
      </c>
      <c r="D34" s="33">
        <v>699</v>
      </c>
      <c r="E34" s="34">
        <v>1.0939651934393389E-2</v>
      </c>
      <c r="F34" s="33">
        <v>736</v>
      </c>
      <c r="G34" s="34">
        <v>1.3870566507104895E-2</v>
      </c>
      <c r="H34" s="35">
        <v>-5.0271739130434812E-2</v>
      </c>
      <c r="I34" s="52">
        <v>-5</v>
      </c>
      <c r="J34" s="33">
        <v>632</v>
      </c>
      <c r="K34" s="35">
        <v>0.106012658227848</v>
      </c>
      <c r="L34" s="52">
        <v>-5</v>
      </c>
      <c r="O34" s="31">
        <v>25</v>
      </c>
      <c r="P34" s="32" t="s">
        <v>30</v>
      </c>
      <c r="Q34" s="33">
        <v>1801</v>
      </c>
      <c r="R34" s="34">
        <v>1.1876891828619287E-2</v>
      </c>
      <c r="S34" s="33">
        <v>2208</v>
      </c>
      <c r="T34" s="34">
        <v>1.5537806551493614E-2</v>
      </c>
      <c r="U34" s="35">
        <v>-0.18432971014492749</v>
      </c>
      <c r="V34" s="52">
        <v>-7</v>
      </c>
    </row>
    <row r="35" spans="2:22" ht="14.45" customHeight="1" thickBot="1" x14ac:dyDescent="0.3">
      <c r="B35" s="36">
        <v>26</v>
      </c>
      <c r="C35" s="37" t="s">
        <v>111</v>
      </c>
      <c r="D35" s="38">
        <v>596</v>
      </c>
      <c r="E35" s="39">
        <v>9.3276574433454364E-3</v>
      </c>
      <c r="F35" s="38">
        <v>304</v>
      </c>
      <c r="G35" s="39">
        <v>5.7291470355433265E-3</v>
      </c>
      <c r="H35" s="40">
        <v>0.96052631578947367</v>
      </c>
      <c r="I35" s="53">
        <v>4</v>
      </c>
      <c r="J35" s="38">
        <v>415</v>
      </c>
      <c r="K35" s="40">
        <v>0.43614457831325293</v>
      </c>
      <c r="L35" s="53">
        <v>0</v>
      </c>
      <c r="O35" s="36">
        <v>26</v>
      </c>
      <c r="P35" s="37" t="s">
        <v>107</v>
      </c>
      <c r="Q35" s="38">
        <v>1437</v>
      </c>
      <c r="R35" s="39">
        <v>9.4764539465440941E-3</v>
      </c>
      <c r="S35" s="38">
        <v>1202</v>
      </c>
      <c r="T35" s="39">
        <v>8.4585341824707089E-3</v>
      </c>
      <c r="U35" s="40">
        <v>0.19550748752079872</v>
      </c>
      <c r="V35" s="53">
        <v>-2</v>
      </c>
    </row>
    <row r="36" spans="2:22" ht="14.45" customHeight="1" thickBot="1" x14ac:dyDescent="0.3">
      <c r="B36" s="31">
        <v>27</v>
      </c>
      <c r="C36" s="32" t="s">
        <v>107</v>
      </c>
      <c r="D36" s="33">
        <v>579</v>
      </c>
      <c r="E36" s="34">
        <v>9.0616001001627648E-3</v>
      </c>
      <c r="F36" s="33">
        <v>424</v>
      </c>
      <c r="G36" s="34">
        <v>7.9906524443104296E-3</v>
      </c>
      <c r="H36" s="35">
        <v>0.36556603773584895</v>
      </c>
      <c r="I36" s="52">
        <v>-1</v>
      </c>
      <c r="J36" s="33">
        <v>512</v>
      </c>
      <c r="K36" s="35">
        <v>0.130859375</v>
      </c>
      <c r="L36" s="52">
        <v>-3</v>
      </c>
      <c r="O36" s="31">
        <v>27</v>
      </c>
      <c r="P36" s="32" t="s">
        <v>111</v>
      </c>
      <c r="Q36" s="33">
        <v>1313</v>
      </c>
      <c r="R36" s="34">
        <v>8.6587223603426557E-3</v>
      </c>
      <c r="S36" s="33">
        <v>855</v>
      </c>
      <c r="T36" s="34">
        <v>6.0166778086626089E-3</v>
      </c>
      <c r="U36" s="35">
        <v>0.53567251461988308</v>
      </c>
      <c r="V36" s="52">
        <v>2</v>
      </c>
    </row>
    <row r="37" spans="2:22" ht="14.45" customHeight="1" thickBot="1" x14ac:dyDescent="0.3">
      <c r="B37" s="36">
        <v>28</v>
      </c>
      <c r="C37" s="37" t="s">
        <v>115</v>
      </c>
      <c r="D37" s="38">
        <v>494</v>
      </c>
      <c r="E37" s="39">
        <v>7.7313133842494049E-3</v>
      </c>
      <c r="F37" s="38">
        <v>602</v>
      </c>
      <c r="G37" s="39">
        <v>1.1345218800648298E-2</v>
      </c>
      <c r="H37" s="40">
        <v>-0.17940199335548168</v>
      </c>
      <c r="I37" s="53">
        <v>-6</v>
      </c>
      <c r="J37" s="38">
        <v>153</v>
      </c>
      <c r="K37" s="40">
        <v>2.2287581699346406</v>
      </c>
      <c r="L37" s="53">
        <v>6</v>
      </c>
      <c r="O37" s="36">
        <v>28</v>
      </c>
      <c r="P37" s="37" t="s">
        <v>26</v>
      </c>
      <c r="Q37" s="38">
        <v>1038</v>
      </c>
      <c r="R37" s="39">
        <v>6.845204729653981E-3</v>
      </c>
      <c r="S37" s="38">
        <v>505</v>
      </c>
      <c r="T37" s="39">
        <v>3.5537102846486751E-3</v>
      </c>
      <c r="U37" s="40">
        <v>1.0554455445544555</v>
      </c>
      <c r="V37" s="53">
        <v>6</v>
      </c>
    </row>
    <row r="38" spans="2:22" ht="14.45" customHeight="1" thickBot="1" x14ac:dyDescent="0.3">
      <c r="B38" s="31">
        <v>29</v>
      </c>
      <c r="C38" s="32" t="s">
        <v>26</v>
      </c>
      <c r="D38" s="33">
        <v>371</v>
      </c>
      <c r="E38" s="34">
        <v>5.8063102541630147E-3</v>
      </c>
      <c r="F38" s="33">
        <v>134</v>
      </c>
      <c r="G38" s="34">
        <v>2.5253477064565979E-3</v>
      </c>
      <c r="H38" s="35">
        <v>1.7686567164179103</v>
      </c>
      <c r="I38" s="52">
        <v>8</v>
      </c>
      <c r="J38" s="33">
        <v>304</v>
      </c>
      <c r="K38" s="35">
        <v>0.22039473684210531</v>
      </c>
      <c r="L38" s="52">
        <v>-2</v>
      </c>
      <c r="O38" s="31">
        <v>29</v>
      </c>
      <c r="P38" s="32" t="s">
        <v>115</v>
      </c>
      <c r="Q38" s="33">
        <v>842</v>
      </c>
      <c r="R38" s="34">
        <v>5.5526612546904159E-3</v>
      </c>
      <c r="S38" s="33">
        <v>899</v>
      </c>
      <c r="T38" s="34">
        <v>6.3263080116815031E-3</v>
      </c>
      <c r="U38" s="35">
        <v>-6.3403781979977758E-2</v>
      </c>
      <c r="V38" s="52">
        <v>-2</v>
      </c>
    </row>
    <row r="39" spans="2:22" ht="14.45" customHeight="1" thickBot="1" x14ac:dyDescent="0.3">
      <c r="B39" s="36">
        <v>30</v>
      </c>
      <c r="C39" s="37" t="s">
        <v>117</v>
      </c>
      <c r="D39" s="38">
        <v>350</v>
      </c>
      <c r="E39" s="39">
        <v>5.4776511831726559E-3</v>
      </c>
      <c r="F39" s="38">
        <v>276</v>
      </c>
      <c r="G39" s="39">
        <v>5.201462440164336E-3</v>
      </c>
      <c r="H39" s="40">
        <v>0.26811594202898559</v>
      </c>
      <c r="I39" s="53">
        <v>1</v>
      </c>
      <c r="J39" s="38">
        <v>254</v>
      </c>
      <c r="K39" s="40">
        <v>0.37795275590551181</v>
      </c>
      <c r="L39" s="53">
        <v>0</v>
      </c>
      <c r="O39" s="36">
        <v>30</v>
      </c>
      <c r="P39" s="37" t="s">
        <v>91</v>
      </c>
      <c r="Q39" s="38">
        <v>833</v>
      </c>
      <c r="R39" s="39">
        <v>5.4933097685951502E-3</v>
      </c>
      <c r="S39" s="38">
        <v>1246</v>
      </c>
      <c r="T39" s="39">
        <v>8.7681643854896022E-3</v>
      </c>
      <c r="U39" s="40">
        <v>-0.3314606741573034</v>
      </c>
      <c r="V39" s="53">
        <v>-7</v>
      </c>
    </row>
    <row r="40" spans="2:22" ht="14.45" customHeight="1" thickBot="1" x14ac:dyDescent="0.3">
      <c r="B40" s="31">
        <v>31</v>
      </c>
      <c r="C40" s="32" t="s">
        <v>91</v>
      </c>
      <c r="D40" s="33">
        <v>325</v>
      </c>
      <c r="E40" s="34">
        <v>5.0863903843746091E-3</v>
      </c>
      <c r="F40" s="33">
        <v>354</v>
      </c>
      <c r="G40" s="34">
        <v>6.6714409558629529E-3</v>
      </c>
      <c r="H40" s="35">
        <v>-8.1920903954802227E-2</v>
      </c>
      <c r="I40" s="52">
        <v>-4</v>
      </c>
      <c r="J40" s="33">
        <v>284</v>
      </c>
      <c r="K40" s="35">
        <v>0.14436619718309851</v>
      </c>
      <c r="L40" s="52">
        <v>-2</v>
      </c>
      <c r="O40" s="31">
        <v>31</v>
      </c>
      <c r="P40" s="32" t="s">
        <v>112</v>
      </c>
      <c r="Q40" s="33">
        <v>750</v>
      </c>
      <c r="R40" s="34">
        <v>4.9459571746054776E-3</v>
      </c>
      <c r="S40" s="33">
        <v>701</v>
      </c>
      <c r="T40" s="34">
        <v>4.9329720980964779E-3</v>
      </c>
      <c r="U40" s="35">
        <v>6.9900142653352315E-2</v>
      </c>
      <c r="V40" s="52">
        <v>-1</v>
      </c>
    </row>
    <row r="41" spans="2:22" ht="14.45" customHeight="1" thickBot="1" x14ac:dyDescent="0.3">
      <c r="B41" s="36">
        <v>32</v>
      </c>
      <c r="C41" s="37" t="s">
        <v>118</v>
      </c>
      <c r="D41" s="38">
        <v>323</v>
      </c>
      <c r="E41" s="39">
        <v>5.055089520470765E-3</v>
      </c>
      <c r="F41" s="38">
        <v>457</v>
      </c>
      <c r="G41" s="39">
        <v>8.6125664317213829E-3</v>
      </c>
      <c r="H41" s="40">
        <v>-0.29321663019693656</v>
      </c>
      <c r="I41" s="53">
        <v>-7</v>
      </c>
      <c r="J41" s="38">
        <v>199</v>
      </c>
      <c r="K41" s="40">
        <v>0.62311557788944727</v>
      </c>
      <c r="L41" s="53">
        <v>1</v>
      </c>
      <c r="O41" s="36">
        <v>32</v>
      </c>
      <c r="P41" s="37" t="s">
        <v>117</v>
      </c>
      <c r="Q41" s="38">
        <v>735</v>
      </c>
      <c r="R41" s="39">
        <v>4.8470380311133677E-3</v>
      </c>
      <c r="S41" s="38">
        <v>659</v>
      </c>
      <c r="T41" s="39">
        <v>4.6374159952148062E-3</v>
      </c>
      <c r="U41" s="40">
        <v>0.11532625189681345</v>
      </c>
      <c r="V41" s="53">
        <v>0</v>
      </c>
    </row>
    <row r="42" spans="2:22" ht="14.45" customHeight="1" thickBot="1" x14ac:dyDescent="0.3">
      <c r="B42" s="31">
        <v>33</v>
      </c>
      <c r="C42" s="32" t="s">
        <v>114</v>
      </c>
      <c r="D42" s="33">
        <v>278</v>
      </c>
      <c r="E42" s="34">
        <v>4.3508200826342805E-3</v>
      </c>
      <c r="F42" s="33">
        <v>253</v>
      </c>
      <c r="G42" s="34">
        <v>4.7680072368173083E-3</v>
      </c>
      <c r="H42" s="35">
        <v>9.8814229249011953E-2</v>
      </c>
      <c r="I42" s="52">
        <v>-1</v>
      </c>
      <c r="J42" s="33">
        <v>225</v>
      </c>
      <c r="K42" s="35">
        <v>0.23555555555555552</v>
      </c>
      <c r="L42" s="52">
        <v>-1</v>
      </c>
      <c r="O42" s="31">
        <v>33</v>
      </c>
      <c r="P42" s="32" t="s">
        <v>114</v>
      </c>
      <c r="Q42" s="33">
        <v>716</v>
      </c>
      <c r="R42" s="34">
        <v>4.7217404493566963E-3</v>
      </c>
      <c r="S42" s="33">
        <v>698</v>
      </c>
      <c r="T42" s="34">
        <v>4.9118609478906441E-3</v>
      </c>
      <c r="U42" s="35">
        <v>2.5787965616045794E-2</v>
      </c>
      <c r="V42" s="52">
        <v>-2</v>
      </c>
    </row>
    <row r="43" spans="2:22" ht="14.45" customHeight="1" thickBot="1" x14ac:dyDescent="0.3">
      <c r="B43" s="36">
        <v>34</v>
      </c>
      <c r="C43" s="37" t="s">
        <v>112</v>
      </c>
      <c r="D43" s="38">
        <v>273</v>
      </c>
      <c r="E43" s="39">
        <v>4.2725679228746713E-3</v>
      </c>
      <c r="F43" s="38">
        <v>307</v>
      </c>
      <c r="G43" s="39">
        <v>5.7856846707625038E-3</v>
      </c>
      <c r="H43" s="40">
        <v>-0.11074918566775249</v>
      </c>
      <c r="I43" s="53">
        <v>-5</v>
      </c>
      <c r="J43" s="38">
        <v>229</v>
      </c>
      <c r="K43" s="40">
        <v>0.19213973799126638</v>
      </c>
      <c r="L43" s="53">
        <v>-3</v>
      </c>
      <c r="O43" s="36">
        <v>34</v>
      </c>
      <c r="P43" s="37" t="s">
        <v>118</v>
      </c>
      <c r="Q43" s="38">
        <v>633</v>
      </c>
      <c r="R43" s="39">
        <v>4.1743878553670228E-3</v>
      </c>
      <c r="S43" s="38">
        <v>974</v>
      </c>
      <c r="T43" s="39">
        <v>6.8540867668273461E-3</v>
      </c>
      <c r="U43" s="40">
        <v>-0.35010266940451751</v>
      </c>
      <c r="V43" s="53">
        <v>-8</v>
      </c>
    </row>
    <row r="44" spans="2:22" ht="14.45" customHeight="1" thickBot="1" x14ac:dyDescent="0.3">
      <c r="B44" s="31">
        <v>35</v>
      </c>
      <c r="C44" s="32" t="s">
        <v>116</v>
      </c>
      <c r="D44" s="33">
        <v>218</v>
      </c>
      <c r="E44" s="34">
        <v>3.4117941655189684E-3</v>
      </c>
      <c r="F44" s="33">
        <v>189</v>
      </c>
      <c r="G44" s="34">
        <v>3.5618710188081867E-3</v>
      </c>
      <c r="H44" s="35">
        <v>0.15343915343915349</v>
      </c>
      <c r="I44" s="52">
        <v>-1</v>
      </c>
      <c r="J44" s="33">
        <v>139</v>
      </c>
      <c r="K44" s="35">
        <v>0.56834532374100721</v>
      </c>
      <c r="L44" s="52">
        <v>1</v>
      </c>
      <c r="O44" s="31">
        <v>35</v>
      </c>
      <c r="P44" s="32" t="s">
        <v>113</v>
      </c>
      <c r="Q44" s="33">
        <v>568</v>
      </c>
      <c r="R44" s="34">
        <v>3.7457382335678818E-3</v>
      </c>
      <c r="S44" s="33">
        <v>56</v>
      </c>
      <c r="T44" s="34">
        <v>3.9407480384222933E-4</v>
      </c>
      <c r="U44" s="35">
        <v>9.1428571428571423</v>
      </c>
      <c r="V44" s="52">
        <v>5</v>
      </c>
    </row>
    <row r="45" spans="2:22" ht="14.45" customHeight="1" thickBot="1" x14ac:dyDescent="0.3">
      <c r="B45" s="36">
        <v>36</v>
      </c>
      <c r="C45" s="37" t="s">
        <v>131</v>
      </c>
      <c r="D45" s="38">
        <v>203</v>
      </c>
      <c r="E45" s="39">
        <v>3.1770376862401404E-3</v>
      </c>
      <c r="F45" s="38">
        <v>0</v>
      </c>
      <c r="G45" s="39">
        <v>0</v>
      </c>
      <c r="H45" s="40" t="s">
        <v>90</v>
      </c>
      <c r="I45" s="53" t="s">
        <v>90</v>
      </c>
      <c r="J45" s="38">
        <v>68</v>
      </c>
      <c r="K45" s="40">
        <v>1.9852941176470589</v>
      </c>
      <c r="L45" s="53">
        <v>5</v>
      </c>
      <c r="O45" s="36">
        <v>36</v>
      </c>
      <c r="P45" s="37" t="s">
        <v>116</v>
      </c>
      <c r="Q45" s="38">
        <v>494</v>
      </c>
      <c r="R45" s="39">
        <v>3.2577371256734744E-3</v>
      </c>
      <c r="S45" s="38">
        <v>501</v>
      </c>
      <c r="T45" s="39">
        <v>3.5255620843742301E-3</v>
      </c>
      <c r="U45" s="40">
        <v>-1.3972055888223589E-2</v>
      </c>
      <c r="V45" s="53">
        <v>-1</v>
      </c>
    </row>
    <row r="46" spans="2:22" ht="14.45" customHeight="1" thickBot="1" x14ac:dyDescent="0.3">
      <c r="B46" s="31">
        <v>37</v>
      </c>
      <c r="C46" s="32" t="s">
        <v>127</v>
      </c>
      <c r="D46" s="33">
        <v>197</v>
      </c>
      <c r="E46" s="34">
        <v>3.0831350945286092E-3</v>
      </c>
      <c r="F46" s="33">
        <v>346</v>
      </c>
      <c r="G46" s="34">
        <v>6.5206739286118127E-3</v>
      </c>
      <c r="H46" s="35">
        <v>-0.43063583815028905</v>
      </c>
      <c r="I46" s="52">
        <v>-9</v>
      </c>
      <c r="J46" s="33">
        <v>118</v>
      </c>
      <c r="K46" s="35">
        <v>0.66949152542372881</v>
      </c>
      <c r="L46" s="52">
        <v>1</v>
      </c>
      <c r="O46" s="31">
        <v>37</v>
      </c>
      <c r="P46" s="32" t="s">
        <v>127</v>
      </c>
      <c r="Q46" s="33">
        <v>348</v>
      </c>
      <c r="R46" s="34">
        <v>2.2949241290169415E-3</v>
      </c>
      <c r="S46" s="33">
        <v>898</v>
      </c>
      <c r="T46" s="34">
        <v>6.3192709616128918E-3</v>
      </c>
      <c r="U46" s="35">
        <v>-0.61247216035634744</v>
      </c>
      <c r="V46" s="52">
        <v>-9</v>
      </c>
    </row>
    <row r="47" spans="2:22" ht="14.45" customHeight="1" thickBot="1" x14ac:dyDescent="0.3">
      <c r="B47" s="36">
        <v>38</v>
      </c>
      <c r="C47" s="37" t="s">
        <v>113</v>
      </c>
      <c r="D47" s="38">
        <v>182</v>
      </c>
      <c r="E47" s="39">
        <v>2.8483786152497807E-3</v>
      </c>
      <c r="F47" s="38">
        <v>56</v>
      </c>
      <c r="G47" s="39">
        <v>1.0553691907579813E-3</v>
      </c>
      <c r="H47" s="40">
        <v>2.25</v>
      </c>
      <c r="I47" s="53">
        <v>0</v>
      </c>
      <c r="J47" s="38">
        <v>145</v>
      </c>
      <c r="K47" s="40">
        <v>0.25517241379310351</v>
      </c>
      <c r="L47" s="53">
        <v>-3</v>
      </c>
      <c r="O47" s="36">
        <v>38</v>
      </c>
      <c r="P47" s="37" t="s">
        <v>119</v>
      </c>
      <c r="Q47" s="38">
        <v>314</v>
      </c>
      <c r="R47" s="39">
        <v>2.0707074037681597E-3</v>
      </c>
      <c r="S47" s="38">
        <v>2</v>
      </c>
      <c r="T47" s="39">
        <v>1.4074100137222476E-5</v>
      </c>
      <c r="U47" s="40">
        <v>156</v>
      </c>
      <c r="V47" s="53">
        <v>20</v>
      </c>
    </row>
    <row r="48" spans="2:22" ht="14.45" customHeight="1" thickBot="1" x14ac:dyDescent="0.3">
      <c r="B48" s="31">
        <v>39</v>
      </c>
      <c r="C48" s="32" t="s">
        <v>126</v>
      </c>
      <c r="D48" s="33">
        <v>180</v>
      </c>
      <c r="E48" s="34">
        <v>2.8170777513459372E-3</v>
      </c>
      <c r="F48" s="33">
        <v>0</v>
      </c>
      <c r="G48" s="34">
        <v>0</v>
      </c>
      <c r="H48" s="35" t="s">
        <v>90</v>
      </c>
      <c r="I48" s="52" t="s">
        <v>90</v>
      </c>
      <c r="J48" s="33">
        <v>97</v>
      </c>
      <c r="K48" s="35">
        <v>0.85567010309278357</v>
      </c>
      <c r="L48" s="52">
        <v>0</v>
      </c>
      <c r="O48" s="31">
        <v>39</v>
      </c>
      <c r="P48" s="32" t="s">
        <v>126</v>
      </c>
      <c r="Q48" s="33">
        <v>310</v>
      </c>
      <c r="R48" s="34">
        <v>2.0443289655035974E-3</v>
      </c>
      <c r="S48" s="33">
        <v>0</v>
      </c>
      <c r="T48" s="34">
        <v>0</v>
      </c>
      <c r="U48" s="35" t="s">
        <v>90</v>
      </c>
      <c r="V48" s="52" t="s">
        <v>90</v>
      </c>
    </row>
    <row r="49" spans="2:22" ht="14.45" customHeight="1" thickBot="1" x14ac:dyDescent="0.3">
      <c r="B49" s="36">
        <v>40</v>
      </c>
      <c r="C49" s="37" t="s">
        <v>121</v>
      </c>
      <c r="D49" s="38">
        <v>132</v>
      </c>
      <c r="E49" s="39">
        <v>2.065857017653687E-3</v>
      </c>
      <c r="F49" s="38">
        <v>0</v>
      </c>
      <c r="G49" s="39">
        <v>0</v>
      </c>
      <c r="H49" s="40" t="s">
        <v>90</v>
      </c>
      <c r="I49" s="53" t="s">
        <v>90</v>
      </c>
      <c r="J49" s="38">
        <v>81</v>
      </c>
      <c r="K49" s="40">
        <v>0.62962962962962954</v>
      </c>
      <c r="L49" s="53">
        <v>0</v>
      </c>
      <c r="O49" s="36">
        <v>40</v>
      </c>
      <c r="P49" s="37" t="s">
        <v>131</v>
      </c>
      <c r="Q49" s="38">
        <v>282</v>
      </c>
      <c r="R49" s="39">
        <v>1.8596798976516595E-3</v>
      </c>
      <c r="S49" s="38">
        <v>0</v>
      </c>
      <c r="T49" s="39">
        <v>0</v>
      </c>
      <c r="U49" s="40" t="s">
        <v>90</v>
      </c>
      <c r="V49" s="53" t="s">
        <v>90</v>
      </c>
    </row>
    <row r="50" spans="2:22" ht="14.45" customHeight="1" thickBot="1" x14ac:dyDescent="0.3">
      <c r="B50" s="31">
        <v>41</v>
      </c>
      <c r="C50" s="32" t="s">
        <v>119</v>
      </c>
      <c r="D50" s="33">
        <v>126</v>
      </c>
      <c r="E50" s="34">
        <v>1.9719544259421558E-3</v>
      </c>
      <c r="F50" s="33">
        <v>2</v>
      </c>
      <c r="G50" s="34">
        <v>3.7691756812785044E-5</v>
      </c>
      <c r="H50" s="35">
        <v>62</v>
      </c>
      <c r="I50" s="52">
        <v>10</v>
      </c>
      <c r="J50" s="33">
        <v>120</v>
      </c>
      <c r="K50" s="35">
        <v>5.0000000000000044E-2</v>
      </c>
      <c r="L50" s="52">
        <v>-4</v>
      </c>
      <c r="O50" s="31">
        <v>41</v>
      </c>
      <c r="P50" s="32" t="s">
        <v>121</v>
      </c>
      <c r="Q50" s="33">
        <v>263</v>
      </c>
      <c r="R50" s="34">
        <v>1.7343823158949875E-3</v>
      </c>
      <c r="S50" s="33">
        <v>0</v>
      </c>
      <c r="T50" s="34">
        <v>0</v>
      </c>
      <c r="U50" s="35" t="s">
        <v>90</v>
      </c>
      <c r="V50" s="52" t="s">
        <v>90</v>
      </c>
    </row>
    <row r="51" spans="2:22" ht="14.45" customHeight="1" thickBot="1" x14ac:dyDescent="0.3">
      <c r="B51" s="36">
        <v>42</v>
      </c>
      <c r="C51" s="37" t="s">
        <v>129</v>
      </c>
      <c r="D51" s="38">
        <v>91</v>
      </c>
      <c r="E51" s="39">
        <v>1.4241893076248904E-3</v>
      </c>
      <c r="F51" s="38">
        <v>184</v>
      </c>
      <c r="G51" s="39">
        <v>3.4676416267762238E-3</v>
      </c>
      <c r="H51" s="40">
        <v>-0.50543478260869568</v>
      </c>
      <c r="I51" s="53">
        <v>-7</v>
      </c>
      <c r="J51" s="38">
        <v>51</v>
      </c>
      <c r="K51" s="40">
        <v>0.78431372549019618</v>
      </c>
      <c r="L51" s="53">
        <v>1</v>
      </c>
      <c r="O51" s="36">
        <v>42</v>
      </c>
      <c r="P51" s="37" t="s">
        <v>125</v>
      </c>
      <c r="Q51" s="38">
        <v>172</v>
      </c>
      <c r="R51" s="39">
        <v>1.1342728453761896E-3</v>
      </c>
      <c r="S51" s="38">
        <v>366</v>
      </c>
      <c r="T51" s="39">
        <v>2.5755603251117133E-3</v>
      </c>
      <c r="U51" s="40">
        <v>-0.53005464480874309</v>
      </c>
      <c r="V51" s="53">
        <v>-5</v>
      </c>
    </row>
    <row r="52" spans="2:22" ht="14.45" customHeight="1" thickBot="1" x14ac:dyDescent="0.3">
      <c r="B52" s="31">
        <v>43</v>
      </c>
      <c r="C52" s="32" t="s">
        <v>125</v>
      </c>
      <c r="D52" s="33">
        <v>80</v>
      </c>
      <c r="E52" s="34">
        <v>1.2520345561537497E-3</v>
      </c>
      <c r="F52" s="33">
        <v>142</v>
      </c>
      <c r="G52" s="34">
        <v>2.6761147337077381E-3</v>
      </c>
      <c r="H52" s="35">
        <v>-0.43661971830985913</v>
      </c>
      <c r="I52" s="52">
        <v>-7</v>
      </c>
      <c r="J52" s="33">
        <v>57</v>
      </c>
      <c r="K52" s="35">
        <v>0.40350877192982448</v>
      </c>
      <c r="L52" s="52">
        <v>-1</v>
      </c>
      <c r="O52" s="31">
        <v>43</v>
      </c>
      <c r="P52" s="32" t="s">
        <v>124</v>
      </c>
      <c r="Q52" s="33">
        <v>158</v>
      </c>
      <c r="R52" s="34">
        <v>1.0419483114502207E-3</v>
      </c>
      <c r="S52" s="33">
        <v>125</v>
      </c>
      <c r="T52" s="34">
        <v>8.7963125857640472E-4</v>
      </c>
      <c r="U52" s="35">
        <v>0.26400000000000001</v>
      </c>
      <c r="V52" s="52">
        <v>-4</v>
      </c>
    </row>
    <row r="53" spans="2:22" ht="14.45" customHeight="1" thickBot="1" x14ac:dyDescent="0.3">
      <c r="B53" s="36">
        <v>44</v>
      </c>
      <c r="C53" s="37" t="s">
        <v>124</v>
      </c>
      <c r="D53" s="38">
        <v>69</v>
      </c>
      <c r="E53" s="39">
        <v>1.0798798046826093E-3</v>
      </c>
      <c r="F53" s="38">
        <v>40</v>
      </c>
      <c r="G53" s="39">
        <v>7.5383513625570085E-4</v>
      </c>
      <c r="H53" s="40">
        <v>0.72500000000000009</v>
      </c>
      <c r="I53" s="53">
        <v>-4</v>
      </c>
      <c r="J53" s="38">
        <v>48</v>
      </c>
      <c r="K53" s="40">
        <v>0.4375</v>
      </c>
      <c r="L53" s="53">
        <v>0</v>
      </c>
      <c r="O53" s="36">
        <v>44</v>
      </c>
      <c r="P53" s="37" t="s">
        <v>129</v>
      </c>
      <c r="Q53" s="38">
        <v>156</v>
      </c>
      <c r="R53" s="39">
        <v>1.0287590923179393E-3</v>
      </c>
      <c r="S53" s="38">
        <v>435</v>
      </c>
      <c r="T53" s="39">
        <v>3.0611167798458884E-3</v>
      </c>
      <c r="U53" s="40">
        <v>-0.64137931034482754</v>
      </c>
      <c r="V53" s="53">
        <v>-8</v>
      </c>
    </row>
    <row r="54" spans="2:22" ht="14.45" customHeight="1" thickBot="1" x14ac:dyDescent="0.3">
      <c r="B54" s="31">
        <v>45</v>
      </c>
      <c r="C54" s="32" t="s">
        <v>128</v>
      </c>
      <c r="D54" s="33">
        <v>57</v>
      </c>
      <c r="E54" s="34">
        <v>8.9207462125954682E-4</v>
      </c>
      <c r="F54" s="33">
        <v>0</v>
      </c>
      <c r="G54" s="34">
        <v>0</v>
      </c>
      <c r="H54" s="35" t="s">
        <v>90</v>
      </c>
      <c r="I54" s="52" t="s">
        <v>90</v>
      </c>
      <c r="J54" s="33">
        <v>40</v>
      </c>
      <c r="K54" s="35">
        <v>0.42500000000000004</v>
      </c>
      <c r="L54" s="52">
        <v>1</v>
      </c>
      <c r="O54" s="31">
        <v>45</v>
      </c>
      <c r="P54" s="32" t="s">
        <v>123</v>
      </c>
      <c r="Q54" s="33">
        <v>143</v>
      </c>
      <c r="R54" s="34">
        <v>9.4302916795811103E-4</v>
      </c>
      <c r="S54" s="33">
        <v>3</v>
      </c>
      <c r="T54" s="34">
        <v>2.1111150205833714E-5</v>
      </c>
      <c r="U54" s="35">
        <v>46.666666666666664</v>
      </c>
      <c r="V54" s="52">
        <v>8</v>
      </c>
    </row>
    <row r="55" spans="2:22" ht="14.45" customHeight="1" thickBot="1" x14ac:dyDescent="0.3">
      <c r="B55" s="36">
        <v>46</v>
      </c>
      <c r="C55" s="37" t="s">
        <v>123</v>
      </c>
      <c r="D55" s="38">
        <v>50</v>
      </c>
      <c r="E55" s="39">
        <v>7.825215975960937E-4</v>
      </c>
      <c r="F55" s="38">
        <v>0</v>
      </c>
      <c r="G55" s="39">
        <v>0</v>
      </c>
      <c r="H55" s="40" t="s">
        <v>90</v>
      </c>
      <c r="I55" s="53" t="s">
        <v>90</v>
      </c>
      <c r="J55" s="38">
        <v>45</v>
      </c>
      <c r="K55" s="40">
        <v>0.11111111111111116</v>
      </c>
      <c r="L55" s="53">
        <v>-1</v>
      </c>
      <c r="O55" s="36">
        <v>46</v>
      </c>
      <c r="P55" s="37" t="s">
        <v>128</v>
      </c>
      <c r="Q55" s="38">
        <v>115</v>
      </c>
      <c r="R55" s="39">
        <v>7.5838010010617326E-4</v>
      </c>
      <c r="S55" s="38">
        <v>0</v>
      </c>
      <c r="T55" s="39">
        <v>0</v>
      </c>
      <c r="U55" s="40" t="s">
        <v>90</v>
      </c>
      <c r="V55" s="53" t="s">
        <v>90</v>
      </c>
    </row>
    <row r="56" spans="2:22" ht="14.45" customHeight="1" thickBot="1" x14ac:dyDescent="0.3">
      <c r="B56" s="31">
        <v>47</v>
      </c>
      <c r="C56" s="32" t="s">
        <v>130</v>
      </c>
      <c r="D56" s="33">
        <v>48</v>
      </c>
      <c r="E56" s="34">
        <v>7.5122073369224989E-4</v>
      </c>
      <c r="F56" s="33">
        <v>48</v>
      </c>
      <c r="G56" s="34">
        <v>9.0460216350684111E-4</v>
      </c>
      <c r="H56" s="35">
        <v>0</v>
      </c>
      <c r="I56" s="52">
        <v>-8</v>
      </c>
      <c r="J56" s="33">
        <v>35</v>
      </c>
      <c r="K56" s="35">
        <v>0.37142857142857144</v>
      </c>
      <c r="L56" s="52">
        <v>0</v>
      </c>
      <c r="O56" s="31">
        <v>47</v>
      </c>
      <c r="P56" s="32" t="s">
        <v>122</v>
      </c>
      <c r="Q56" s="33">
        <v>112</v>
      </c>
      <c r="R56" s="34">
        <v>7.3859627140775131E-4</v>
      </c>
      <c r="S56" s="33">
        <v>10</v>
      </c>
      <c r="T56" s="34">
        <v>7.0370500686112381E-5</v>
      </c>
      <c r="U56" s="35">
        <v>10.199999999999999</v>
      </c>
      <c r="V56" s="52">
        <v>0</v>
      </c>
    </row>
    <row r="57" spans="2:22" ht="14.45" customHeight="1" thickBot="1" x14ac:dyDescent="0.3">
      <c r="B57" s="36">
        <v>48</v>
      </c>
      <c r="C57" s="37" t="s">
        <v>122</v>
      </c>
      <c r="D57" s="38">
        <v>47</v>
      </c>
      <c r="E57" s="39">
        <v>7.3557030174032799E-4</v>
      </c>
      <c r="F57" s="38">
        <v>10</v>
      </c>
      <c r="G57" s="39">
        <v>1.8845878406392521E-4</v>
      </c>
      <c r="H57" s="40">
        <v>3.7</v>
      </c>
      <c r="I57" s="53">
        <v>-6</v>
      </c>
      <c r="J57" s="38">
        <v>17</v>
      </c>
      <c r="K57" s="40">
        <v>1.7647058823529411</v>
      </c>
      <c r="L57" s="53">
        <v>0</v>
      </c>
      <c r="O57" s="36">
        <v>48</v>
      </c>
      <c r="P57" s="37" t="s">
        <v>130</v>
      </c>
      <c r="Q57" s="38">
        <v>94</v>
      </c>
      <c r="R57" s="39">
        <v>6.1989329921721984E-4</v>
      </c>
      <c r="S57" s="38">
        <v>154</v>
      </c>
      <c r="T57" s="39">
        <v>1.0837057105661306E-3</v>
      </c>
      <c r="U57" s="40">
        <v>-0.38961038961038963</v>
      </c>
      <c r="V57" s="53">
        <v>-10</v>
      </c>
    </row>
    <row r="58" spans="2:22" ht="14.45" customHeight="1" thickBot="1" x14ac:dyDescent="0.3">
      <c r="B58" s="31">
        <v>49</v>
      </c>
      <c r="C58" s="32" t="s">
        <v>55</v>
      </c>
      <c r="D58" s="33">
        <v>21</v>
      </c>
      <c r="E58" s="34">
        <v>3.2865907099035934E-4</v>
      </c>
      <c r="F58" s="33">
        <v>3</v>
      </c>
      <c r="G58" s="34">
        <v>5.6537635219177569E-5</v>
      </c>
      <c r="H58" s="35">
        <v>6</v>
      </c>
      <c r="I58" s="52">
        <v>0</v>
      </c>
      <c r="J58" s="33">
        <v>11</v>
      </c>
      <c r="K58" s="35">
        <v>0.90909090909090917</v>
      </c>
      <c r="L58" s="52">
        <v>1</v>
      </c>
      <c r="O58" s="31">
        <v>49</v>
      </c>
      <c r="P58" s="32" t="s">
        <v>120</v>
      </c>
      <c r="Q58" s="33">
        <v>78</v>
      </c>
      <c r="R58" s="34">
        <v>5.1437954615896964E-4</v>
      </c>
      <c r="S58" s="33">
        <v>0</v>
      </c>
      <c r="T58" s="34">
        <v>0</v>
      </c>
      <c r="U58" s="35" t="s">
        <v>90</v>
      </c>
      <c r="V58" s="52" t="s">
        <v>90</v>
      </c>
    </row>
    <row r="59" spans="2:22" ht="14.45" customHeight="1" thickBot="1" x14ac:dyDescent="0.3">
      <c r="B59" s="36">
        <v>50</v>
      </c>
      <c r="C59" s="37" t="s">
        <v>182</v>
      </c>
      <c r="D59" s="38">
        <v>13</v>
      </c>
      <c r="E59" s="39">
        <v>2.0345561537498435E-4</v>
      </c>
      <c r="F59" s="38">
        <v>4</v>
      </c>
      <c r="G59" s="39">
        <v>7.5383513625570088E-5</v>
      </c>
      <c r="H59" s="40">
        <v>2.25</v>
      </c>
      <c r="I59" s="53">
        <v>-3</v>
      </c>
      <c r="J59" s="38">
        <v>8</v>
      </c>
      <c r="K59" s="40">
        <v>0.625</v>
      </c>
      <c r="L59" s="53">
        <v>2</v>
      </c>
      <c r="O59" s="36">
        <v>50</v>
      </c>
      <c r="P59" s="37" t="s">
        <v>55</v>
      </c>
      <c r="Q59" s="38">
        <v>38</v>
      </c>
      <c r="R59" s="39">
        <v>2.5059516351334419E-4</v>
      </c>
      <c r="S59" s="38">
        <v>10</v>
      </c>
      <c r="T59" s="39">
        <v>7.0370500686112381E-5</v>
      </c>
      <c r="U59" s="40">
        <v>2.8</v>
      </c>
      <c r="V59" s="53">
        <v>-3</v>
      </c>
    </row>
    <row r="60" spans="2:22" ht="14.45" customHeight="1" thickBot="1" x14ac:dyDescent="0.3">
      <c r="B60" s="73" t="s">
        <v>132</v>
      </c>
      <c r="C60" s="74"/>
      <c r="D60" s="41">
        <f>SUM(D10:D59)</f>
        <v>63795</v>
      </c>
      <c r="E60" s="42">
        <f>D60/D62</f>
        <v>0.99841930637285592</v>
      </c>
      <c r="F60" s="41">
        <f>SUM(F10:F59)</f>
        <v>53005</v>
      </c>
      <c r="G60" s="42">
        <f>F60/F62</f>
        <v>0.99892578493083561</v>
      </c>
      <c r="H60" s="43">
        <f>D60/F60-1</f>
        <v>0.20356570134892937</v>
      </c>
      <c r="I60" s="54"/>
      <c r="J60" s="41">
        <f>SUM(J10:J59)</f>
        <v>47400</v>
      </c>
      <c r="K60" s="42">
        <f>E60/J60-1</f>
        <v>-0.99997893630155332</v>
      </c>
      <c r="L60" s="41"/>
      <c r="O60" s="73" t="s">
        <v>132</v>
      </c>
      <c r="P60" s="74"/>
      <c r="Q60" s="41">
        <f>SUM(Q10:Q59)</f>
        <v>151434</v>
      </c>
      <c r="R60" s="42">
        <f>Q60/Q62</f>
        <v>0.99864810503894119</v>
      </c>
      <c r="S60" s="41">
        <f>SUM(S10:S59)</f>
        <v>141953</v>
      </c>
      <c r="T60" s="42">
        <f>S60/S62</f>
        <v>0.99893036838957106</v>
      </c>
      <c r="U60" s="43">
        <f>Q60/S60-1</f>
        <v>6.6789712087803599E-2</v>
      </c>
      <c r="V60" s="54"/>
    </row>
    <row r="61" spans="2:22" ht="14.45" customHeight="1" thickBot="1" x14ac:dyDescent="0.3">
      <c r="B61" s="73" t="s">
        <v>12</v>
      </c>
      <c r="C61" s="74"/>
      <c r="D61" s="41">
        <f>D62-SUM(D10:D59)</f>
        <v>101</v>
      </c>
      <c r="E61" s="42">
        <f>D61/D62</f>
        <v>1.5806936271441092E-3</v>
      </c>
      <c r="F61" s="41">
        <f>F62-SUM(F10:F59)</f>
        <v>57</v>
      </c>
      <c r="G61" s="42">
        <f>F61/F62</f>
        <v>1.0742150691643738E-3</v>
      </c>
      <c r="H61" s="43">
        <f>D61/F61-1</f>
        <v>0.77192982456140347</v>
      </c>
      <c r="I61" s="54"/>
      <c r="J61" s="41">
        <f>J62-SUM(J10:J59)</f>
        <v>62</v>
      </c>
      <c r="K61" s="42">
        <f>E61/J61-1</f>
        <v>-0.99997450494149764</v>
      </c>
      <c r="L61" s="41"/>
      <c r="O61" s="73" t="s">
        <v>12</v>
      </c>
      <c r="P61" s="74"/>
      <c r="Q61" s="41">
        <f>Q62-SUM(Q10:Q59)</f>
        <v>205</v>
      </c>
      <c r="R61" s="42">
        <f>Q61/Q62</f>
        <v>1.3518949610588306E-3</v>
      </c>
      <c r="S61" s="41">
        <f>S62-SUM(S10:S59)</f>
        <v>152</v>
      </c>
      <c r="T61" s="42">
        <f>S61/S62</f>
        <v>1.0696316104289083E-3</v>
      </c>
      <c r="U61" s="43">
        <f>Q61/S61-1</f>
        <v>0.34868421052631571</v>
      </c>
      <c r="V61" s="55"/>
    </row>
    <row r="62" spans="2:22" ht="14.45" customHeight="1" thickBot="1" x14ac:dyDescent="0.3">
      <c r="B62" s="71" t="s">
        <v>34</v>
      </c>
      <c r="C62" s="72"/>
      <c r="D62" s="44">
        <v>63896</v>
      </c>
      <c r="E62" s="45">
        <v>1</v>
      </c>
      <c r="F62" s="44">
        <v>53062</v>
      </c>
      <c r="G62" s="45">
        <v>1</v>
      </c>
      <c r="H62" s="46">
        <v>0.20417624665485667</v>
      </c>
      <c r="I62" s="56"/>
      <c r="J62" s="44">
        <v>47462</v>
      </c>
      <c r="K62" s="46">
        <v>0.34625595213012517</v>
      </c>
      <c r="L62" s="44"/>
      <c r="N62" s="47"/>
      <c r="O62" s="71" t="s">
        <v>34</v>
      </c>
      <c r="P62" s="72"/>
      <c r="Q62" s="44">
        <v>151639</v>
      </c>
      <c r="R62" s="45">
        <v>1</v>
      </c>
      <c r="S62" s="44">
        <v>142105</v>
      </c>
      <c r="T62" s="45">
        <v>1</v>
      </c>
      <c r="U62" s="46">
        <v>6.7091235354139522E-2</v>
      </c>
      <c r="V62" s="56"/>
    </row>
    <row r="63" spans="2:22" ht="14.45" customHeight="1" x14ac:dyDescent="0.25">
      <c r="B63" s="48" t="s">
        <v>68</v>
      </c>
    </row>
    <row r="64" spans="2:22" x14ac:dyDescent="0.25">
      <c r="B64" s="49" t="s">
        <v>67</v>
      </c>
    </row>
    <row r="66" spans="2:22" x14ac:dyDescent="0.25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spans="2:22" x14ac:dyDescent="0.25">
      <c r="B67" s="92" t="s">
        <v>185</v>
      </c>
      <c r="C67" s="92"/>
      <c r="D67" s="92"/>
      <c r="E67" s="92"/>
      <c r="F67" s="92"/>
      <c r="G67" s="92"/>
      <c r="H67" s="92"/>
      <c r="I67" s="92"/>
      <c r="J67" s="92"/>
      <c r="K67" s="92"/>
      <c r="L67" s="92"/>
      <c r="N67" s="50"/>
      <c r="O67" s="92" t="s">
        <v>151</v>
      </c>
      <c r="P67" s="92"/>
      <c r="Q67" s="92"/>
      <c r="R67" s="92"/>
      <c r="S67" s="92"/>
      <c r="T67" s="92"/>
      <c r="U67" s="92"/>
      <c r="V67" s="92"/>
    </row>
    <row r="68" spans="2:22" ht="15.75" thickBot="1" x14ac:dyDescent="0.3">
      <c r="B68" s="100" t="s">
        <v>186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N68" s="50"/>
      <c r="O68" s="65" t="s">
        <v>152</v>
      </c>
      <c r="P68" s="64"/>
      <c r="Q68" s="64"/>
      <c r="R68" s="64"/>
      <c r="S68" s="64"/>
      <c r="T68" s="64"/>
      <c r="U68" s="64"/>
      <c r="V68" s="64"/>
    </row>
    <row r="69" spans="2:22" x14ac:dyDescent="0.25">
      <c r="B69" s="75" t="s">
        <v>0</v>
      </c>
      <c r="C69" s="77" t="s">
        <v>1</v>
      </c>
      <c r="D69" s="79" t="s">
        <v>169</v>
      </c>
      <c r="E69" s="80"/>
      <c r="F69" s="80"/>
      <c r="G69" s="80"/>
      <c r="H69" s="80"/>
      <c r="I69" s="81"/>
      <c r="J69" s="79" t="s">
        <v>97</v>
      </c>
      <c r="K69" s="80"/>
      <c r="L69" s="81"/>
      <c r="O69" s="75" t="s">
        <v>0</v>
      </c>
      <c r="P69" s="77" t="s">
        <v>39</v>
      </c>
      <c r="Q69" s="79" t="s">
        <v>180</v>
      </c>
      <c r="R69" s="80"/>
      <c r="S69" s="80"/>
      <c r="T69" s="80"/>
      <c r="U69" s="80"/>
      <c r="V69" s="81"/>
    </row>
    <row r="70" spans="2:22" ht="15" customHeight="1" thickBot="1" x14ac:dyDescent="0.3">
      <c r="B70" s="76"/>
      <c r="C70" s="78"/>
      <c r="D70" s="97" t="s">
        <v>170</v>
      </c>
      <c r="E70" s="98"/>
      <c r="F70" s="98"/>
      <c r="G70" s="98"/>
      <c r="H70" s="98"/>
      <c r="I70" s="99"/>
      <c r="J70" s="97" t="s">
        <v>98</v>
      </c>
      <c r="K70" s="98"/>
      <c r="L70" s="99"/>
      <c r="O70" s="76"/>
      <c r="P70" s="78"/>
      <c r="Q70" s="97" t="s">
        <v>181</v>
      </c>
      <c r="R70" s="98"/>
      <c r="S70" s="98"/>
      <c r="T70" s="98"/>
      <c r="U70" s="98"/>
      <c r="V70" s="99"/>
    </row>
    <row r="71" spans="2:22" ht="15" customHeight="1" x14ac:dyDescent="0.25">
      <c r="B71" s="76"/>
      <c r="C71" s="78"/>
      <c r="D71" s="82">
        <v>2026</v>
      </c>
      <c r="E71" s="83"/>
      <c r="F71" s="82">
        <v>2025</v>
      </c>
      <c r="G71" s="83"/>
      <c r="H71" s="86" t="s">
        <v>5</v>
      </c>
      <c r="I71" s="86" t="s">
        <v>42</v>
      </c>
      <c r="J71" s="86">
        <v>2026</v>
      </c>
      <c r="K71" s="86" t="s">
        <v>171</v>
      </c>
      <c r="L71" s="88" t="s">
        <v>178</v>
      </c>
      <c r="O71" s="76"/>
      <c r="P71" s="78"/>
      <c r="Q71" s="82">
        <v>2026</v>
      </c>
      <c r="R71" s="83"/>
      <c r="S71" s="82">
        <v>2025</v>
      </c>
      <c r="T71" s="83"/>
      <c r="U71" s="86" t="s">
        <v>5</v>
      </c>
      <c r="V71" s="88" t="s">
        <v>63</v>
      </c>
    </row>
    <row r="72" spans="2:22" ht="15" customHeight="1" thickBot="1" x14ac:dyDescent="0.3">
      <c r="B72" s="90" t="s">
        <v>6</v>
      </c>
      <c r="C72" s="93" t="s">
        <v>7</v>
      </c>
      <c r="D72" s="84"/>
      <c r="E72" s="85"/>
      <c r="F72" s="84"/>
      <c r="G72" s="85"/>
      <c r="H72" s="87"/>
      <c r="I72" s="87"/>
      <c r="J72" s="87"/>
      <c r="K72" s="87"/>
      <c r="L72" s="89"/>
      <c r="O72" s="90" t="s">
        <v>6</v>
      </c>
      <c r="P72" s="93" t="s">
        <v>39</v>
      </c>
      <c r="Q72" s="84"/>
      <c r="R72" s="85"/>
      <c r="S72" s="84"/>
      <c r="T72" s="85"/>
      <c r="U72" s="87"/>
      <c r="V72" s="89"/>
    </row>
    <row r="73" spans="2:22" ht="15" customHeight="1" x14ac:dyDescent="0.25">
      <c r="B73" s="90"/>
      <c r="C73" s="93"/>
      <c r="D73" s="25" t="s">
        <v>8</v>
      </c>
      <c r="E73" s="26" t="s">
        <v>2</v>
      </c>
      <c r="F73" s="25" t="s">
        <v>8</v>
      </c>
      <c r="G73" s="26" t="s">
        <v>2</v>
      </c>
      <c r="H73" s="95" t="s">
        <v>9</v>
      </c>
      <c r="I73" s="95" t="s">
        <v>43</v>
      </c>
      <c r="J73" s="95" t="s">
        <v>8</v>
      </c>
      <c r="K73" s="95" t="s">
        <v>172</v>
      </c>
      <c r="L73" s="69" t="s">
        <v>179</v>
      </c>
      <c r="O73" s="90"/>
      <c r="P73" s="93"/>
      <c r="Q73" s="25" t="s">
        <v>8</v>
      </c>
      <c r="R73" s="26" t="s">
        <v>2</v>
      </c>
      <c r="S73" s="25" t="s">
        <v>8</v>
      </c>
      <c r="T73" s="26" t="s">
        <v>2</v>
      </c>
      <c r="U73" s="95" t="s">
        <v>9</v>
      </c>
      <c r="V73" s="69" t="s">
        <v>64</v>
      </c>
    </row>
    <row r="74" spans="2:22" ht="15" customHeight="1" thickBot="1" x14ac:dyDescent="0.3">
      <c r="B74" s="91"/>
      <c r="C74" s="94"/>
      <c r="D74" s="28" t="s">
        <v>10</v>
      </c>
      <c r="E74" s="29" t="s">
        <v>11</v>
      </c>
      <c r="F74" s="28" t="s">
        <v>10</v>
      </c>
      <c r="G74" s="29" t="s">
        <v>11</v>
      </c>
      <c r="H74" s="96"/>
      <c r="I74" s="96"/>
      <c r="J74" s="96" t="s">
        <v>10</v>
      </c>
      <c r="K74" s="96"/>
      <c r="L74" s="70"/>
      <c r="O74" s="91"/>
      <c r="P74" s="94"/>
      <c r="Q74" s="28" t="s">
        <v>10</v>
      </c>
      <c r="R74" s="29" t="s">
        <v>11</v>
      </c>
      <c r="S74" s="28" t="s">
        <v>10</v>
      </c>
      <c r="T74" s="29" t="s">
        <v>11</v>
      </c>
      <c r="U74" s="96"/>
      <c r="V74" s="70"/>
    </row>
    <row r="75" spans="2:22" ht="15.75" thickBot="1" x14ac:dyDescent="0.3">
      <c r="B75" s="31">
        <v>1</v>
      </c>
      <c r="C75" s="32" t="s">
        <v>45</v>
      </c>
      <c r="D75" s="33">
        <v>2344</v>
      </c>
      <c r="E75" s="34">
        <v>3.6684612495304872E-2</v>
      </c>
      <c r="F75" s="33">
        <v>1870</v>
      </c>
      <c r="G75" s="34">
        <v>3.5241792619954013E-2</v>
      </c>
      <c r="H75" s="35">
        <v>0.25347593582887695</v>
      </c>
      <c r="I75" s="52">
        <v>0</v>
      </c>
      <c r="J75" s="33">
        <v>2032</v>
      </c>
      <c r="K75" s="35">
        <v>0.15354330708661412</v>
      </c>
      <c r="L75" s="52">
        <v>0</v>
      </c>
      <c r="O75" s="31">
        <v>1</v>
      </c>
      <c r="P75" s="32" t="s">
        <v>45</v>
      </c>
      <c r="Q75" s="33">
        <v>6521</v>
      </c>
      <c r="R75" s="34">
        <v>4.3003448980803091E-2</v>
      </c>
      <c r="S75" s="33">
        <v>5794</v>
      </c>
      <c r="T75" s="34">
        <v>4.0772668097533514E-2</v>
      </c>
      <c r="U75" s="35">
        <v>0.12547462892647565</v>
      </c>
      <c r="V75" s="52">
        <v>0</v>
      </c>
    </row>
    <row r="76" spans="2:22" ht="15" customHeight="1" thickBot="1" x14ac:dyDescent="0.3">
      <c r="B76" s="36">
        <v>2</v>
      </c>
      <c r="C76" s="37" t="s">
        <v>35</v>
      </c>
      <c r="D76" s="38">
        <v>2339</v>
      </c>
      <c r="E76" s="39">
        <v>3.6606360335545263E-2</v>
      </c>
      <c r="F76" s="38">
        <v>1826</v>
      </c>
      <c r="G76" s="39">
        <v>3.4412573970072746E-2</v>
      </c>
      <c r="H76" s="40">
        <v>0.28094194961664831</v>
      </c>
      <c r="I76" s="53">
        <v>0</v>
      </c>
      <c r="J76" s="38">
        <v>1788</v>
      </c>
      <c r="K76" s="40">
        <v>0.30816554809843399</v>
      </c>
      <c r="L76" s="53">
        <v>0</v>
      </c>
      <c r="O76" s="36">
        <v>2</v>
      </c>
      <c r="P76" s="37" t="s">
        <v>35</v>
      </c>
      <c r="Q76" s="38">
        <v>5622</v>
      </c>
      <c r="R76" s="39">
        <v>3.7074894980842661E-2</v>
      </c>
      <c r="S76" s="38">
        <v>4621</v>
      </c>
      <c r="T76" s="39">
        <v>3.2518208367052534E-2</v>
      </c>
      <c r="U76" s="40">
        <v>0.21661977926855669</v>
      </c>
      <c r="V76" s="53">
        <v>0</v>
      </c>
    </row>
    <row r="77" spans="2:22" ht="15" customHeight="1" thickBot="1" x14ac:dyDescent="0.3">
      <c r="B77" s="31">
        <v>3</v>
      </c>
      <c r="C77" s="32" t="s">
        <v>78</v>
      </c>
      <c r="D77" s="33">
        <v>1673</v>
      </c>
      <c r="E77" s="34">
        <v>2.6183172655565294E-2</v>
      </c>
      <c r="F77" s="33">
        <v>1643</v>
      </c>
      <c r="G77" s="34">
        <v>3.0963778221702914E-2</v>
      </c>
      <c r="H77" s="35">
        <v>1.8259281801582539E-2</v>
      </c>
      <c r="I77" s="52">
        <v>0</v>
      </c>
      <c r="J77" s="33">
        <v>540</v>
      </c>
      <c r="K77" s="35">
        <v>2.0981481481481481</v>
      </c>
      <c r="L77" s="52">
        <v>17</v>
      </c>
      <c r="O77" s="31">
        <v>3</v>
      </c>
      <c r="P77" s="32" t="s">
        <v>70</v>
      </c>
      <c r="Q77" s="33">
        <v>3577</v>
      </c>
      <c r="R77" s="34">
        <v>2.3588918418085057E-2</v>
      </c>
      <c r="S77" s="33">
        <v>3054</v>
      </c>
      <c r="T77" s="34">
        <v>2.1491150909538723E-2</v>
      </c>
      <c r="U77" s="35">
        <v>0.17125081859855928</v>
      </c>
      <c r="V77" s="52">
        <v>2</v>
      </c>
    </row>
    <row r="78" spans="2:22" ht="15.75" thickBot="1" x14ac:dyDescent="0.3">
      <c r="B78" s="36">
        <v>4</v>
      </c>
      <c r="C78" s="37" t="s">
        <v>72</v>
      </c>
      <c r="D78" s="38">
        <v>1601</v>
      </c>
      <c r="E78" s="39">
        <v>2.505634155502692E-2</v>
      </c>
      <c r="F78" s="38">
        <v>1097</v>
      </c>
      <c r="G78" s="39">
        <v>2.0673928611812598E-2</v>
      </c>
      <c r="H78" s="40">
        <v>0.45943482224247956</v>
      </c>
      <c r="I78" s="53">
        <v>2</v>
      </c>
      <c r="J78" s="38">
        <v>1211</v>
      </c>
      <c r="K78" s="40">
        <v>0.32204789430222958</v>
      </c>
      <c r="L78" s="53">
        <v>0</v>
      </c>
      <c r="O78" s="36">
        <v>4</v>
      </c>
      <c r="P78" s="37" t="s">
        <v>54</v>
      </c>
      <c r="Q78" s="38">
        <v>3437</v>
      </c>
      <c r="R78" s="39">
        <v>2.2665673078825367E-2</v>
      </c>
      <c r="S78" s="38">
        <v>4527</v>
      </c>
      <c r="T78" s="39">
        <v>3.1856725660603075E-2</v>
      </c>
      <c r="U78" s="40">
        <v>-0.24077755688093661</v>
      </c>
      <c r="V78" s="53">
        <v>-1</v>
      </c>
    </row>
    <row r="79" spans="2:22" ht="15" customHeight="1" thickBot="1" x14ac:dyDescent="0.3">
      <c r="B79" s="31">
        <v>5</v>
      </c>
      <c r="C79" s="32" t="s">
        <v>38</v>
      </c>
      <c r="D79" s="33">
        <v>1523</v>
      </c>
      <c r="E79" s="34">
        <v>2.3835607862777011E-2</v>
      </c>
      <c r="F79" s="33">
        <v>1101</v>
      </c>
      <c r="G79" s="34">
        <v>2.0749312125438166E-2</v>
      </c>
      <c r="H79" s="35">
        <v>0.38328792007266133</v>
      </c>
      <c r="I79" s="52">
        <v>0</v>
      </c>
      <c r="J79" s="33">
        <v>1082</v>
      </c>
      <c r="K79" s="35">
        <v>0.40757855822550826</v>
      </c>
      <c r="L79" s="52">
        <v>2</v>
      </c>
      <c r="O79" s="31">
        <v>5</v>
      </c>
      <c r="P79" s="32" t="s">
        <v>38</v>
      </c>
      <c r="Q79" s="33">
        <v>3387</v>
      </c>
      <c r="R79" s="34">
        <v>2.2335942600518337E-2</v>
      </c>
      <c r="S79" s="33">
        <v>3448</v>
      </c>
      <c r="T79" s="34">
        <v>2.4263748636571551E-2</v>
      </c>
      <c r="U79" s="35">
        <v>-1.7691415313225045E-2</v>
      </c>
      <c r="V79" s="52">
        <v>-1</v>
      </c>
    </row>
    <row r="80" spans="2:22" ht="15.75" thickBot="1" x14ac:dyDescent="0.3">
      <c r="B80" s="36">
        <v>6</v>
      </c>
      <c r="C80" s="37" t="s">
        <v>46</v>
      </c>
      <c r="D80" s="38">
        <v>1460</v>
      </c>
      <c r="E80" s="39">
        <v>2.2849630649805934E-2</v>
      </c>
      <c r="F80" s="38">
        <v>896</v>
      </c>
      <c r="G80" s="39">
        <v>1.68859070521277E-2</v>
      </c>
      <c r="H80" s="40">
        <v>0.62946428571428581</v>
      </c>
      <c r="I80" s="53">
        <v>4</v>
      </c>
      <c r="J80" s="38">
        <v>1226</v>
      </c>
      <c r="K80" s="40">
        <v>0.19086460032626418</v>
      </c>
      <c r="L80" s="53">
        <v>-3</v>
      </c>
      <c r="O80" s="36">
        <v>6</v>
      </c>
      <c r="P80" s="37" t="s">
        <v>46</v>
      </c>
      <c r="Q80" s="38">
        <v>3274</v>
      </c>
      <c r="R80" s="39">
        <v>2.1590751719544443E-2</v>
      </c>
      <c r="S80" s="38">
        <v>2815</v>
      </c>
      <c r="T80" s="39">
        <v>1.9809295943140636E-2</v>
      </c>
      <c r="U80" s="40">
        <v>0.16305506216696264</v>
      </c>
      <c r="V80" s="53">
        <v>1</v>
      </c>
    </row>
    <row r="81" spans="2:22" ht="15.75" thickBot="1" x14ac:dyDescent="0.3">
      <c r="B81" s="31">
        <v>7</v>
      </c>
      <c r="C81" s="32" t="s">
        <v>70</v>
      </c>
      <c r="D81" s="33">
        <v>1386</v>
      </c>
      <c r="E81" s="34">
        <v>2.1691498685363717E-2</v>
      </c>
      <c r="F81" s="33">
        <v>1093</v>
      </c>
      <c r="G81" s="34">
        <v>2.0598545098187027E-2</v>
      </c>
      <c r="H81" s="35">
        <v>0.26806953339432749</v>
      </c>
      <c r="I81" s="52">
        <v>0</v>
      </c>
      <c r="J81" s="33">
        <v>1158</v>
      </c>
      <c r="K81" s="35">
        <v>0.19689119170984459</v>
      </c>
      <c r="L81" s="52">
        <v>-2</v>
      </c>
      <c r="O81" s="31">
        <v>7</v>
      </c>
      <c r="P81" s="32" t="s">
        <v>72</v>
      </c>
      <c r="Q81" s="33">
        <v>3118</v>
      </c>
      <c r="R81" s="34">
        <v>2.0561992627226505E-2</v>
      </c>
      <c r="S81" s="33">
        <v>2760</v>
      </c>
      <c r="T81" s="34">
        <v>1.9422258189367016E-2</v>
      </c>
      <c r="U81" s="35">
        <v>0.12971014492753619</v>
      </c>
      <c r="V81" s="52">
        <v>1</v>
      </c>
    </row>
    <row r="82" spans="2:22" ht="15.75" thickBot="1" x14ac:dyDescent="0.3">
      <c r="B82" s="36">
        <v>8</v>
      </c>
      <c r="C82" s="37" t="s">
        <v>54</v>
      </c>
      <c r="D82" s="38">
        <v>1303</v>
      </c>
      <c r="E82" s="39">
        <v>2.03925128333542E-2</v>
      </c>
      <c r="F82" s="38">
        <v>1371</v>
      </c>
      <c r="G82" s="39">
        <v>2.5837699295164149E-2</v>
      </c>
      <c r="H82" s="40">
        <v>-4.9598832968635986E-2</v>
      </c>
      <c r="I82" s="53">
        <v>-4</v>
      </c>
      <c r="J82" s="38">
        <v>1127</v>
      </c>
      <c r="K82" s="40">
        <v>0.15616681455190773</v>
      </c>
      <c r="L82" s="53">
        <v>-2</v>
      </c>
      <c r="O82" s="36">
        <v>8</v>
      </c>
      <c r="P82" s="37" t="s">
        <v>78</v>
      </c>
      <c r="Q82" s="38">
        <v>2585</v>
      </c>
      <c r="R82" s="39">
        <v>1.7047065728473546E-2</v>
      </c>
      <c r="S82" s="38">
        <v>2701</v>
      </c>
      <c r="T82" s="39">
        <v>1.9007072235318955E-2</v>
      </c>
      <c r="U82" s="40">
        <v>-4.2947056645686765E-2</v>
      </c>
      <c r="V82" s="53">
        <v>1</v>
      </c>
    </row>
    <row r="83" spans="2:22" ht="15.75" thickBot="1" x14ac:dyDescent="0.3">
      <c r="B83" s="31">
        <v>9</v>
      </c>
      <c r="C83" s="32" t="s">
        <v>37</v>
      </c>
      <c r="D83" s="33">
        <v>901</v>
      </c>
      <c r="E83" s="34">
        <v>1.4101039188681608E-2</v>
      </c>
      <c r="F83" s="33">
        <v>976</v>
      </c>
      <c r="G83" s="34">
        <v>1.8393577324639102E-2</v>
      </c>
      <c r="H83" s="35">
        <v>-7.6844262295082011E-2</v>
      </c>
      <c r="I83" s="52">
        <v>-1</v>
      </c>
      <c r="J83" s="33">
        <v>658</v>
      </c>
      <c r="K83" s="35">
        <v>0.3693009118541033</v>
      </c>
      <c r="L83" s="52">
        <v>5</v>
      </c>
      <c r="O83" s="31">
        <v>9</v>
      </c>
      <c r="P83" s="32" t="s">
        <v>37</v>
      </c>
      <c r="Q83" s="33">
        <v>2384</v>
      </c>
      <c r="R83" s="34">
        <v>1.5721549205679277E-2</v>
      </c>
      <c r="S83" s="33">
        <v>2871</v>
      </c>
      <c r="T83" s="34">
        <v>2.0203370746982866E-2</v>
      </c>
      <c r="U83" s="35">
        <v>-0.16962730755834199</v>
      </c>
      <c r="V83" s="52">
        <v>-3</v>
      </c>
    </row>
    <row r="84" spans="2:22" ht="15.75" thickBot="1" x14ac:dyDescent="0.3">
      <c r="B84" s="36">
        <v>10</v>
      </c>
      <c r="C84" s="37" t="s">
        <v>89</v>
      </c>
      <c r="D84" s="38">
        <v>841</v>
      </c>
      <c r="E84" s="39">
        <v>1.3162013271566296E-2</v>
      </c>
      <c r="F84" s="38">
        <v>635</v>
      </c>
      <c r="G84" s="39">
        <v>1.1967132788059252E-2</v>
      </c>
      <c r="H84" s="40">
        <v>0.32440944881889755</v>
      </c>
      <c r="I84" s="53">
        <v>6</v>
      </c>
      <c r="J84" s="38">
        <v>742</v>
      </c>
      <c r="K84" s="40">
        <v>0.13342318059299196</v>
      </c>
      <c r="L84" s="53">
        <v>1</v>
      </c>
      <c r="O84" s="36">
        <v>10</v>
      </c>
      <c r="P84" s="37" t="s">
        <v>65</v>
      </c>
      <c r="Q84" s="38">
        <v>2353</v>
      </c>
      <c r="R84" s="39">
        <v>1.5517116309128918E-2</v>
      </c>
      <c r="S84" s="38">
        <v>2245</v>
      </c>
      <c r="T84" s="39">
        <v>1.5798177404032231E-2</v>
      </c>
      <c r="U84" s="40">
        <v>4.810690423162578E-2</v>
      </c>
      <c r="V84" s="53">
        <v>1</v>
      </c>
    </row>
    <row r="85" spans="2:22" ht="15.75" thickBot="1" x14ac:dyDescent="0.3">
      <c r="B85" s="31" t="s">
        <v>90</v>
      </c>
      <c r="C85" s="32" t="s">
        <v>61</v>
      </c>
      <c r="D85" s="33">
        <v>841</v>
      </c>
      <c r="E85" s="34">
        <v>1.3162013271566296E-2</v>
      </c>
      <c r="F85" s="33">
        <v>648</v>
      </c>
      <c r="G85" s="34">
        <v>1.2212129207342354E-2</v>
      </c>
      <c r="H85" s="35">
        <v>0.29783950617283961</v>
      </c>
      <c r="I85" s="52">
        <v>5</v>
      </c>
      <c r="J85" s="33">
        <v>626</v>
      </c>
      <c r="K85" s="35">
        <v>0.34345047923322691</v>
      </c>
      <c r="L85" s="52">
        <v>5</v>
      </c>
      <c r="O85" s="31">
        <v>11</v>
      </c>
      <c r="P85" s="32" t="s">
        <v>104</v>
      </c>
      <c r="Q85" s="33">
        <v>2179</v>
      </c>
      <c r="R85" s="34">
        <v>1.4369654244620448E-2</v>
      </c>
      <c r="S85" s="33">
        <v>1360</v>
      </c>
      <c r="T85" s="34">
        <v>9.5703880933112832E-3</v>
      </c>
      <c r="U85" s="35">
        <v>0.60220588235294126</v>
      </c>
      <c r="V85" s="52">
        <v>19</v>
      </c>
    </row>
    <row r="86" spans="2:22" ht="15.75" thickBot="1" x14ac:dyDescent="0.3">
      <c r="B86" s="36">
        <v>12</v>
      </c>
      <c r="C86" s="37" t="s">
        <v>103</v>
      </c>
      <c r="D86" s="38">
        <v>840</v>
      </c>
      <c r="E86" s="39">
        <v>1.3146362839614373E-2</v>
      </c>
      <c r="F86" s="38">
        <v>453</v>
      </c>
      <c r="G86" s="39">
        <v>8.537182918095812E-3</v>
      </c>
      <c r="H86" s="40">
        <v>0.85430463576158933</v>
      </c>
      <c r="I86" s="53">
        <v>21</v>
      </c>
      <c r="J86" s="38">
        <v>496</v>
      </c>
      <c r="K86" s="40">
        <v>0.69354838709677424</v>
      </c>
      <c r="L86" s="53">
        <v>13</v>
      </c>
      <c r="O86" s="36">
        <v>12</v>
      </c>
      <c r="P86" s="37" t="s">
        <v>89</v>
      </c>
      <c r="Q86" s="38">
        <v>2097</v>
      </c>
      <c r="R86" s="39">
        <v>1.3828896260196915E-2</v>
      </c>
      <c r="S86" s="38">
        <v>1671</v>
      </c>
      <c r="T86" s="39">
        <v>1.175891066464938E-2</v>
      </c>
      <c r="U86" s="40">
        <v>0.25493716337522443</v>
      </c>
      <c r="V86" s="53">
        <v>4</v>
      </c>
    </row>
    <row r="87" spans="2:22" ht="15.75" thickBot="1" x14ac:dyDescent="0.3">
      <c r="B87" s="31">
        <v>13</v>
      </c>
      <c r="C87" s="32" t="s">
        <v>65</v>
      </c>
      <c r="D87" s="33">
        <v>823</v>
      </c>
      <c r="E87" s="34">
        <v>1.2880305496431701E-2</v>
      </c>
      <c r="F87" s="33">
        <v>771</v>
      </c>
      <c r="G87" s="34">
        <v>1.4530172251328634E-2</v>
      </c>
      <c r="H87" s="35">
        <v>6.7444876783398167E-2</v>
      </c>
      <c r="I87" s="52">
        <v>-1</v>
      </c>
      <c r="J87" s="33">
        <v>738</v>
      </c>
      <c r="K87" s="35">
        <v>0.11517615176151752</v>
      </c>
      <c r="L87" s="52">
        <v>-1</v>
      </c>
      <c r="O87" s="31" t="s">
        <v>90</v>
      </c>
      <c r="P87" s="32" t="s">
        <v>61</v>
      </c>
      <c r="Q87" s="33">
        <v>2097</v>
      </c>
      <c r="R87" s="34">
        <v>1.3828896260196915E-2</v>
      </c>
      <c r="S87" s="33">
        <v>1650</v>
      </c>
      <c r="T87" s="34">
        <v>1.1611132613208543E-2</v>
      </c>
      <c r="U87" s="35">
        <v>0.27090909090909099</v>
      </c>
      <c r="V87" s="52">
        <v>5</v>
      </c>
    </row>
    <row r="88" spans="2:22" ht="15.75" thickBot="1" x14ac:dyDescent="0.3">
      <c r="B88" s="36">
        <v>14</v>
      </c>
      <c r="C88" s="37" t="s">
        <v>36</v>
      </c>
      <c r="D88" s="38">
        <v>819</v>
      </c>
      <c r="E88" s="39">
        <v>1.2817703768624015E-2</v>
      </c>
      <c r="F88" s="38">
        <v>907</v>
      </c>
      <c r="G88" s="39">
        <v>1.7093211714598017E-2</v>
      </c>
      <c r="H88" s="40">
        <v>-9.7023153252480676E-2</v>
      </c>
      <c r="I88" s="53">
        <v>-5</v>
      </c>
      <c r="J88" s="38">
        <v>606</v>
      </c>
      <c r="K88" s="40">
        <v>0.35148514851485158</v>
      </c>
      <c r="L88" s="53">
        <v>2</v>
      </c>
      <c r="O88" s="36">
        <v>14</v>
      </c>
      <c r="P88" s="37" t="s">
        <v>105</v>
      </c>
      <c r="Q88" s="38">
        <v>2086</v>
      </c>
      <c r="R88" s="39">
        <v>1.3756355554969369E-2</v>
      </c>
      <c r="S88" s="38">
        <v>1148</v>
      </c>
      <c r="T88" s="39">
        <v>8.0785334787657013E-3</v>
      </c>
      <c r="U88" s="40">
        <v>0.81707317073170738</v>
      </c>
      <c r="V88" s="53">
        <v>26</v>
      </c>
    </row>
    <row r="89" spans="2:22" ht="15.75" thickBot="1" x14ac:dyDescent="0.3">
      <c r="B89" s="31">
        <v>15</v>
      </c>
      <c r="C89" s="32" t="s">
        <v>105</v>
      </c>
      <c r="D89" s="33">
        <v>804</v>
      </c>
      <c r="E89" s="34">
        <v>1.2582947289345186E-2</v>
      </c>
      <c r="F89" s="33">
        <v>510</v>
      </c>
      <c r="G89" s="34">
        <v>9.6113979872601858E-3</v>
      </c>
      <c r="H89" s="35">
        <v>0.57647058823529407</v>
      </c>
      <c r="I89" s="52">
        <v>10</v>
      </c>
      <c r="J89" s="33">
        <v>768</v>
      </c>
      <c r="K89" s="35">
        <v>4.6875E-2</v>
      </c>
      <c r="L89" s="52">
        <v>-6</v>
      </c>
      <c r="O89" s="31">
        <v>15</v>
      </c>
      <c r="P89" s="32" t="s">
        <v>86</v>
      </c>
      <c r="Q89" s="33">
        <v>1973</v>
      </c>
      <c r="R89" s="34">
        <v>1.3011164673995476E-2</v>
      </c>
      <c r="S89" s="33">
        <v>1050</v>
      </c>
      <c r="T89" s="34">
        <v>7.3889025720418004E-3</v>
      </c>
      <c r="U89" s="35">
        <v>0.87904761904761908</v>
      </c>
      <c r="V89" s="52">
        <v>28</v>
      </c>
    </row>
    <row r="90" spans="2:22" ht="15.75" thickBot="1" x14ac:dyDescent="0.3">
      <c r="B90" s="36">
        <v>16</v>
      </c>
      <c r="C90" s="37" t="s">
        <v>79</v>
      </c>
      <c r="D90" s="38">
        <v>798</v>
      </c>
      <c r="E90" s="39">
        <v>1.2489044697633655E-2</v>
      </c>
      <c r="F90" s="38">
        <v>609</v>
      </c>
      <c r="G90" s="39">
        <v>1.1477139949493046E-2</v>
      </c>
      <c r="H90" s="40">
        <v>0.31034482758620685</v>
      </c>
      <c r="I90" s="53">
        <v>2</v>
      </c>
      <c r="J90" s="38">
        <v>507</v>
      </c>
      <c r="K90" s="40">
        <v>0.57396449704142016</v>
      </c>
      <c r="L90" s="53">
        <v>7</v>
      </c>
      <c r="O90" s="36">
        <v>16</v>
      </c>
      <c r="P90" s="37" t="s">
        <v>41</v>
      </c>
      <c r="Q90" s="38">
        <v>1941</v>
      </c>
      <c r="R90" s="39">
        <v>1.2800137167878976E-2</v>
      </c>
      <c r="S90" s="38">
        <v>1718</v>
      </c>
      <c r="T90" s="39">
        <v>1.2089652017874108E-2</v>
      </c>
      <c r="U90" s="40">
        <v>0.12980209545983712</v>
      </c>
      <c r="V90" s="53">
        <v>-1</v>
      </c>
    </row>
    <row r="91" spans="2:22" ht="15.75" thickBot="1" x14ac:dyDescent="0.3">
      <c r="B91" s="31">
        <v>17</v>
      </c>
      <c r="C91" s="32" t="s">
        <v>87</v>
      </c>
      <c r="D91" s="33">
        <v>788</v>
      </c>
      <c r="E91" s="34">
        <v>1.2332540378114437E-2</v>
      </c>
      <c r="F91" s="33">
        <v>456</v>
      </c>
      <c r="G91" s="34">
        <v>8.5937205533149902E-3</v>
      </c>
      <c r="H91" s="35">
        <v>0.72807017543859653</v>
      </c>
      <c r="I91" s="52">
        <v>15</v>
      </c>
      <c r="J91" s="33">
        <v>463</v>
      </c>
      <c r="K91" s="35">
        <v>0.70194384449244063</v>
      </c>
      <c r="L91" s="52">
        <v>10</v>
      </c>
      <c r="O91" s="31">
        <v>17</v>
      </c>
      <c r="P91" s="32" t="s">
        <v>36</v>
      </c>
      <c r="Q91" s="33">
        <v>1835</v>
      </c>
      <c r="R91" s="34">
        <v>1.2101108553868069E-2</v>
      </c>
      <c r="S91" s="33">
        <v>2074</v>
      </c>
      <c r="T91" s="34">
        <v>1.4594841842299708E-2</v>
      </c>
      <c r="U91" s="35">
        <v>-0.11523625843780139</v>
      </c>
      <c r="V91" s="52">
        <v>-4</v>
      </c>
    </row>
    <row r="92" spans="2:22" ht="15.75" thickBot="1" x14ac:dyDescent="0.3">
      <c r="B92" s="36">
        <v>18</v>
      </c>
      <c r="C92" s="37" t="s">
        <v>104</v>
      </c>
      <c r="D92" s="38">
        <v>782</v>
      </c>
      <c r="E92" s="39">
        <v>1.2238637786402905E-2</v>
      </c>
      <c r="F92" s="38">
        <v>483</v>
      </c>
      <c r="G92" s="39">
        <v>9.1025592702875888E-3</v>
      </c>
      <c r="H92" s="40">
        <v>0.61904761904761907</v>
      </c>
      <c r="I92" s="53">
        <v>10</v>
      </c>
      <c r="J92" s="38">
        <v>801</v>
      </c>
      <c r="K92" s="40">
        <v>-2.3720349563046139E-2</v>
      </c>
      <c r="L92" s="53">
        <v>-10</v>
      </c>
      <c r="O92" s="36">
        <v>18</v>
      </c>
      <c r="P92" s="37" t="s">
        <v>84</v>
      </c>
      <c r="Q92" s="38">
        <v>1781</v>
      </c>
      <c r="R92" s="39">
        <v>1.1744999637296473E-2</v>
      </c>
      <c r="S92" s="38">
        <v>1528</v>
      </c>
      <c r="T92" s="39">
        <v>1.0752612504837972E-2</v>
      </c>
      <c r="U92" s="40">
        <v>0.16557591623036649</v>
      </c>
      <c r="V92" s="53">
        <v>4</v>
      </c>
    </row>
    <row r="93" spans="2:22" ht="15.75" thickBot="1" x14ac:dyDescent="0.3">
      <c r="B93" s="31">
        <v>19</v>
      </c>
      <c r="C93" s="32" t="s">
        <v>84</v>
      </c>
      <c r="D93" s="33">
        <v>760</v>
      </c>
      <c r="E93" s="34">
        <v>1.1894328283460624E-2</v>
      </c>
      <c r="F93" s="33">
        <v>600</v>
      </c>
      <c r="G93" s="34">
        <v>1.1307527043835513E-2</v>
      </c>
      <c r="H93" s="35">
        <v>0.26666666666666661</v>
      </c>
      <c r="I93" s="52">
        <v>1</v>
      </c>
      <c r="J93" s="33">
        <v>545</v>
      </c>
      <c r="K93" s="35">
        <v>0.39449541284403677</v>
      </c>
      <c r="L93" s="52">
        <v>0</v>
      </c>
      <c r="O93" s="31">
        <v>19</v>
      </c>
      <c r="P93" s="32" t="s">
        <v>79</v>
      </c>
      <c r="Q93" s="33">
        <v>1773</v>
      </c>
      <c r="R93" s="34">
        <v>1.1692242760767349E-2</v>
      </c>
      <c r="S93" s="33">
        <v>1619</v>
      </c>
      <c r="T93" s="34">
        <v>1.1392984061081595E-2</v>
      </c>
      <c r="U93" s="35">
        <v>9.5120444718962416E-2</v>
      </c>
      <c r="V93" s="52">
        <v>-1</v>
      </c>
    </row>
    <row r="94" spans="2:22" ht="15.75" thickBot="1" x14ac:dyDescent="0.3">
      <c r="B94" s="36">
        <v>20</v>
      </c>
      <c r="C94" s="37" t="s">
        <v>41</v>
      </c>
      <c r="D94" s="38">
        <v>747</v>
      </c>
      <c r="E94" s="39">
        <v>1.1690872668085639E-2</v>
      </c>
      <c r="F94" s="38">
        <v>785</v>
      </c>
      <c r="G94" s="39">
        <v>1.4794014549018129E-2</v>
      </c>
      <c r="H94" s="40">
        <v>-4.84076433121019E-2</v>
      </c>
      <c r="I94" s="53">
        <v>-9</v>
      </c>
      <c r="J94" s="38">
        <v>753</v>
      </c>
      <c r="K94" s="40">
        <v>-7.9681274900398336E-3</v>
      </c>
      <c r="L94" s="53">
        <v>-10</v>
      </c>
      <c r="O94" s="36">
        <v>20</v>
      </c>
      <c r="P94" s="37" t="s">
        <v>133</v>
      </c>
      <c r="Q94" s="38">
        <v>1765</v>
      </c>
      <c r="R94" s="39">
        <v>1.1639485884238224E-2</v>
      </c>
      <c r="S94" s="38">
        <v>1442</v>
      </c>
      <c r="T94" s="39">
        <v>1.0147426198937406E-2</v>
      </c>
      <c r="U94" s="40">
        <v>0.22399445214979186</v>
      </c>
      <c r="V94" s="53">
        <v>7</v>
      </c>
    </row>
    <row r="95" spans="2:22" ht="15.75" thickBot="1" x14ac:dyDescent="0.3">
      <c r="B95" s="73" t="s">
        <v>40</v>
      </c>
      <c r="C95" s="74"/>
      <c r="D95" s="41">
        <f>SUM(D75:D94)</f>
        <v>23373</v>
      </c>
      <c r="E95" s="42">
        <f>D95/D97</f>
        <v>0.36579754601226994</v>
      </c>
      <c r="F95" s="41">
        <f>SUM(F75:F94)</f>
        <v>18730</v>
      </c>
      <c r="G95" s="42">
        <f>F95/F97</f>
        <v>0.35298330255173194</v>
      </c>
      <c r="H95" s="43">
        <f>D95/F95-1</f>
        <v>0.24789108382274416</v>
      </c>
      <c r="I95" s="54"/>
      <c r="J95" s="41">
        <f>SUM(J75:J94)</f>
        <v>17867</v>
      </c>
      <c r="K95" s="42">
        <f>E95/J95-1</f>
        <v>-0.9999795266387187</v>
      </c>
      <c r="L95" s="41"/>
      <c r="O95" s="73" t="s">
        <v>40</v>
      </c>
      <c r="P95" s="74"/>
      <c r="Q95" s="41">
        <f>SUM(Q75:Q94)</f>
        <v>55785</v>
      </c>
      <c r="R95" s="42">
        <f>Q95/Q97</f>
        <v>0.36788029464715544</v>
      </c>
      <c r="S95" s="41">
        <f>SUM(S75:S94)</f>
        <v>50096</v>
      </c>
      <c r="T95" s="42">
        <f>S95/S97</f>
        <v>0.35252806023714861</v>
      </c>
      <c r="U95" s="43">
        <f>Q95/S95-1</f>
        <v>0.11356196103481309</v>
      </c>
      <c r="V95" s="54"/>
    </row>
    <row r="96" spans="2:22" ht="15.75" thickBot="1" x14ac:dyDescent="0.3">
      <c r="B96" s="73" t="s">
        <v>12</v>
      </c>
      <c r="C96" s="74"/>
      <c r="D96" s="41">
        <f>D97-SUM(D75:D94)</f>
        <v>40523</v>
      </c>
      <c r="E96" s="42">
        <f>D96/D97</f>
        <v>0.63420245398773001</v>
      </c>
      <c r="F96" s="41">
        <f>F97-SUM(F75:F94)</f>
        <v>34332</v>
      </c>
      <c r="G96" s="42">
        <f>F96/F97</f>
        <v>0.64701669744826806</v>
      </c>
      <c r="H96" s="43">
        <f>D96/F96-1</f>
        <v>0.18032739135500409</v>
      </c>
      <c r="I96" s="54"/>
      <c r="J96" s="41">
        <f>J97-SUM(J75:J94)</f>
        <v>29595</v>
      </c>
      <c r="K96" s="42">
        <f>E96/J96-1</f>
        <v>-0.9999785706215919</v>
      </c>
      <c r="L96" s="41"/>
      <c r="O96" s="73" t="s">
        <v>12</v>
      </c>
      <c r="P96" s="74"/>
      <c r="Q96" s="41">
        <f>Q97-SUM(Q75:Q94)</f>
        <v>95854</v>
      </c>
      <c r="R96" s="42">
        <f>Q96/Q97</f>
        <v>0.63211970535284456</v>
      </c>
      <c r="S96" s="41">
        <f>S97-SUM(S75:S94)</f>
        <v>92009</v>
      </c>
      <c r="T96" s="42">
        <f>S96/S97</f>
        <v>0.64747193976285145</v>
      </c>
      <c r="U96" s="43">
        <f>Q96/S96-1</f>
        <v>4.1789390168353036E-2</v>
      </c>
      <c r="V96" s="55"/>
    </row>
    <row r="97" spans="2:22" ht="15.75" thickBot="1" x14ac:dyDescent="0.3">
      <c r="B97" s="71" t="s">
        <v>34</v>
      </c>
      <c r="C97" s="72"/>
      <c r="D97" s="44">
        <v>63896</v>
      </c>
      <c r="E97" s="45">
        <v>1</v>
      </c>
      <c r="F97" s="44">
        <v>53062</v>
      </c>
      <c r="G97" s="45">
        <v>1</v>
      </c>
      <c r="H97" s="46">
        <v>0.20417624665485667</v>
      </c>
      <c r="I97" s="56"/>
      <c r="J97" s="44">
        <v>47462</v>
      </c>
      <c r="K97" s="46">
        <v>0.34625595213012517</v>
      </c>
      <c r="L97" s="44"/>
      <c r="N97" s="47"/>
      <c r="O97" s="71" t="s">
        <v>34</v>
      </c>
      <c r="P97" s="72"/>
      <c r="Q97" s="44">
        <v>151639</v>
      </c>
      <c r="R97" s="45">
        <v>1</v>
      </c>
      <c r="S97" s="44">
        <v>142105</v>
      </c>
      <c r="T97" s="45">
        <v>1</v>
      </c>
      <c r="U97" s="46">
        <v>6.7091235354139522E-2</v>
      </c>
      <c r="V97" s="56"/>
    </row>
    <row r="98" spans="2:22" x14ac:dyDescent="0.25">
      <c r="B98" s="48" t="s">
        <v>68</v>
      </c>
    </row>
    <row r="99" spans="2:22" x14ac:dyDescent="0.25">
      <c r="B99" s="49" t="s">
        <v>67</v>
      </c>
    </row>
  </sheetData>
  <mergeCells count="83">
    <mergeCell ref="B2:L2"/>
    <mergeCell ref="B3:L3"/>
    <mergeCell ref="B4:B6"/>
    <mergeCell ref="C4:C6"/>
    <mergeCell ref="D4:I4"/>
    <mergeCell ref="J4:L4"/>
    <mergeCell ref="D5:I5"/>
    <mergeCell ref="J5:L5"/>
    <mergeCell ref="D6:E7"/>
    <mergeCell ref="F6:G7"/>
    <mergeCell ref="B61:C61"/>
    <mergeCell ref="B62:C62"/>
    <mergeCell ref="B67:L67"/>
    <mergeCell ref="H6:H7"/>
    <mergeCell ref="I6:I7"/>
    <mergeCell ref="J6:J7"/>
    <mergeCell ref="K6:K7"/>
    <mergeCell ref="L6:L7"/>
    <mergeCell ref="B7:B9"/>
    <mergeCell ref="C7:C9"/>
    <mergeCell ref="H8:H9"/>
    <mergeCell ref="I8:I9"/>
    <mergeCell ref="J8:J9"/>
    <mergeCell ref="B97:C97"/>
    <mergeCell ref="O2:V2"/>
    <mergeCell ref="O3:V3"/>
    <mergeCell ref="Q5:V5"/>
    <mergeCell ref="I71:I72"/>
    <mergeCell ref="J71:J72"/>
    <mergeCell ref="K71:K72"/>
    <mergeCell ref="L71:L72"/>
    <mergeCell ref="B72:B74"/>
    <mergeCell ref="C72:C74"/>
    <mergeCell ref="H73:H74"/>
    <mergeCell ref="I73:I74"/>
    <mergeCell ref="J73:J74"/>
    <mergeCell ref="K73:K74"/>
    <mergeCell ref="B68:L68"/>
    <mergeCell ref="B69:B71"/>
    <mergeCell ref="P7:P9"/>
    <mergeCell ref="U8:U9"/>
    <mergeCell ref="L73:L74"/>
    <mergeCell ref="B95:C95"/>
    <mergeCell ref="B96:C96"/>
    <mergeCell ref="C69:C71"/>
    <mergeCell ref="D69:I69"/>
    <mergeCell ref="J69:L69"/>
    <mergeCell ref="D70:I70"/>
    <mergeCell ref="J70:L70"/>
    <mergeCell ref="D71:E72"/>
    <mergeCell ref="F71:G72"/>
    <mergeCell ref="H71:H72"/>
    <mergeCell ref="K8:K9"/>
    <mergeCell ref="L8:L9"/>
    <mergeCell ref="B60:C60"/>
    <mergeCell ref="O72:O74"/>
    <mergeCell ref="P72:P74"/>
    <mergeCell ref="U73:U74"/>
    <mergeCell ref="O60:P60"/>
    <mergeCell ref="O61:P61"/>
    <mergeCell ref="O62:P62"/>
    <mergeCell ref="Q70:V70"/>
    <mergeCell ref="Q69:V69"/>
    <mergeCell ref="Q71:R72"/>
    <mergeCell ref="S71:T72"/>
    <mergeCell ref="U71:U72"/>
    <mergeCell ref="V71:V72"/>
    <mergeCell ref="V8:V9"/>
    <mergeCell ref="O97:P97"/>
    <mergeCell ref="V73:V74"/>
    <mergeCell ref="O95:P95"/>
    <mergeCell ref="O4:O6"/>
    <mergeCell ref="P4:P6"/>
    <mergeCell ref="Q4:V4"/>
    <mergeCell ref="Q6:R7"/>
    <mergeCell ref="S6:T7"/>
    <mergeCell ref="U6:U7"/>
    <mergeCell ref="V6:V7"/>
    <mergeCell ref="O7:O9"/>
    <mergeCell ref="O96:P96"/>
    <mergeCell ref="O67:V67"/>
    <mergeCell ref="O69:O71"/>
    <mergeCell ref="P69:P71"/>
  </mergeCells>
  <conditionalFormatting sqref="D10:H59">
    <cfRule type="cellIs" dxfId="100" priority="27" operator="equal">
      <formula>0</formula>
    </cfRule>
  </conditionalFormatting>
  <conditionalFormatting sqref="D75:H94">
    <cfRule type="cellIs" dxfId="99" priority="19" operator="equal">
      <formula>0</formula>
    </cfRule>
  </conditionalFormatting>
  <conditionalFormatting sqref="H10:H61 H75:H96">
    <cfRule type="cellIs" dxfId="98" priority="26" operator="lessThan">
      <formula>0</formula>
    </cfRule>
  </conditionalFormatting>
  <conditionalFormatting sqref="I10:I59">
    <cfRule type="cellIs" dxfId="97" priority="25" operator="lessThan">
      <formula>0</formula>
    </cfRule>
    <cfRule type="cellIs" dxfId="96" priority="28" operator="equal">
      <formula>0</formula>
    </cfRule>
  </conditionalFormatting>
  <conditionalFormatting sqref="I75:I94">
    <cfRule type="cellIs" dxfId="95" priority="18" operator="lessThan">
      <formula>0</formula>
    </cfRule>
    <cfRule type="cellIs" dxfId="94" priority="20" operator="equal">
      <formula>0</formula>
    </cfRule>
  </conditionalFormatting>
  <conditionalFormatting sqref="J10:K59">
    <cfRule type="cellIs" dxfId="93" priority="24" operator="equal">
      <formula>0</formula>
    </cfRule>
  </conditionalFormatting>
  <conditionalFormatting sqref="J75:K94">
    <cfRule type="cellIs" dxfId="92" priority="17" operator="equal">
      <formula>0</formula>
    </cfRule>
  </conditionalFormatting>
  <conditionalFormatting sqref="K10:L59">
    <cfRule type="cellIs" dxfId="91" priority="23" operator="lessThan">
      <formula>0</formula>
    </cfRule>
  </conditionalFormatting>
  <conditionalFormatting sqref="K75:L94">
    <cfRule type="cellIs" dxfId="90" priority="16" operator="lessThan">
      <formula>0</formula>
    </cfRule>
  </conditionalFormatting>
  <conditionalFormatting sqref="L10:L59">
    <cfRule type="cellIs" dxfId="89" priority="22" operator="equal">
      <formula>0</formula>
    </cfRule>
    <cfRule type="cellIs" dxfId="88" priority="29" operator="greaterThan">
      <formula>0</formula>
    </cfRule>
  </conditionalFormatting>
  <conditionalFormatting sqref="L75:L94">
    <cfRule type="cellIs" dxfId="87" priority="15" operator="equal">
      <formula>0</formula>
    </cfRule>
    <cfRule type="cellIs" dxfId="86" priority="21" operator="greaterThan">
      <formula>0</formula>
    </cfRule>
  </conditionalFormatting>
  <conditionalFormatting sqref="Q10:U59">
    <cfRule type="cellIs" dxfId="85" priority="1" operator="equal">
      <formula>0</formula>
    </cfRule>
  </conditionalFormatting>
  <conditionalFormatting sqref="Q75:U94">
    <cfRule type="cellIs" dxfId="84" priority="4" operator="equal">
      <formula>0</formula>
    </cfRule>
  </conditionalFormatting>
  <conditionalFormatting sqref="U10:U61">
    <cfRule type="cellIs" dxfId="83" priority="9" operator="lessThan">
      <formula>0</formula>
    </cfRule>
  </conditionalFormatting>
  <conditionalFormatting sqref="U75:U96">
    <cfRule type="cellIs" dxfId="82" priority="3" operator="lessThan">
      <formula>0</formula>
    </cfRule>
  </conditionalFormatting>
  <conditionalFormatting sqref="V10:V59">
    <cfRule type="cellIs" dxfId="81" priority="10" operator="lessThan">
      <formula>0</formula>
    </cfRule>
    <cfRule type="cellIs" dxfId="80" priority="13" operator="equal">
      <formula>0</formula>
    </cfRule>
  </conditionalFormatting>
  <conditionalFormatting sqref="V75:V94">
    <cfRule type="cellIs" dxfId="79" priority="6" operator="lessThan">
      <formula>0</formula>
    </cfRule>
    <cfRule type="cellIs" dxfId="78" priority="7" operator="equal">
      <formula>0</formula>
    </cfRule>
    <cfRule type="cellIs" dxfId="77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85546875" style="5" customWidth="1"/>
    <col min="14" max="14" width="1.42578125" style="5" customWidth="1"/>
    <col min="15" max="15" width="9.140625" style="5"/>
    <col min="16" max="16" width="16.85546875" style="5" bestFit="1" customWidth="1"/>
    <col min="17" max="21" width="10.42578125" style="5" customWidth="1"/>
    <col min="22" max="22" width="12.855468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0" t="s">
        <v>3</v>
      </c>
      <c r="D1" s="3"/>
      <c r="L1" s="4"/>
      <c r="P1" s="1"/>
      <c r="V1" s="63">
        <v>46115</v>
      </c>
    </row>
    <row r="2" spans="2:22" x14ac:dyDescent="0.2">
      <c r="D2" s="3"/>
      <c r="L2" s="4"/>
      <c r="O2" s="102" t="s">
        <v>139</v>
      </c>
      <c r="P2" s="102"/>
      <c r="Q2" s="102"/>
      <c r="R2" s="102"/>
      <c r="S2" s="102"/>
      <c r="T2" s="102"/>
      <c r="U2" s="102"/>
      <c r="V2" s="102"/>
    </row>
    <row r="3" spans="2:22" ht="14.45" customHeight="1" x14ac:dyDescent="0.2">
      <c r="B3" s="92" t="s">
        <v>194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47"/>
      <c r="N3" s="50"/>
      <c r="O3" s="102"/>
      <c r="P3" s="102"/>
      <c r="Q3" s="102"/>
      <c r="R3" s="102"/>
      <c r="S3" s="102"/>
      <c r="T3" s="102"/>
      <c r="U3" s="102"/>
      <c r="V3" s="102"/>
    </row>
    <row r="4" spans="2:22" ht="14.45" customHeight="1" x14ac:dyDescent="0.2">
      <c r="B4" s="100" t="s">
        <v>195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47"/>
      <c r="N4" s="50"/>
      <c r="O4" s="100" t="s">
        <v>140</v>
      </c>
      <c r="P4" s="100"/>
      <c r="Q4" s="100"/>
      <c r="R4" s="100"/>
      <c r="S4" s="100"/>
      <c r="T4" s="100"/>
      <c r="U4" s="100"/>
      <c r="V4" s="100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58"/>
      <c r="P5" s="58"/>
      <c r="Q5" s="58"/>
      <c r="R5" s="58"/>
      <c r="S5" s="58"/>
      <c r="T5" s="58"/>
      <c r="U5" s="58"/>
      <c r="V5" s="24" t="s">
        <v>4</v>
      </c>
    </row>
    <row r="6" spans="2:22" ht="14.45" customHeight="1" x14ac:dyDescent="0.2">
      <c r="B6" s="75" t="s">
        <v>0</v>
      </c>
      <c r="C6" s="77" t="s">
        <v>1</v>
      </c>
      <c r="D6" s="79" t="s">
        <v>169</v>
      </c>
      <c r="E6" s="80"/>
      <c r="F6" s="80"/>
      <c r="G6" s="80"/>
      <c r="H6" s="80"/>
      <c r="I6" s="81"/>
      <c r="J6" s="79" t="s">
        <v>97</v>
      </c>
      <c r="K6" s="80"/>
      <c r="L6" s="81"/>
      <c r="M6" s="47"/>
      <c r="N6" s="47"/>
      <c r="O6" s="75" t="s">
        <v>0</v>
      </c>
      <c r="P6" s="77" t="s">
        <v>1</v>
      </c>
      <c r="Q6" s="79" t="s">
        <v>180</v>
      </c>
      <c r="R6" s="80"/>
      <c r="S6" s="80"/>
      <c r="T6" s="80"/>
      <c r="U6" s="80"/>
      <c r="V6" s="81"/>
    </row>
    <row r="7" spans="2:22" ht="14.45" customHeight="1" thickBot="1" x14ac:dyDescent="0.25">
      <c r="B7" s="76"/>
      <c r="C7" s="78"/>
      <c r="D7" s="97" t="s">
        <v>170</v>
      </c>
      <c r="E7" s="98"/>
      <c r="F7" s="98"/>
      <c r="G7" s="98"/>
      <c r="H7" s="98"/>
      <c r="I7" s="99"/>
      <c r="J7" s="97" t="s">
        <v>98</v>
      </c>
      <c r="K7" s="98"/>
      <c r="L7" s="99"/>
      <c r="M7" s="47"/>
      <c r="N7" s="47"/>
      <c r="O7" s="76"/>
      <c r="P7" s="78"/>
      <c r="Q7" s="97" t="s">
        <v>181</v>
      </c>
      <c r="R7" s="98"/>
      <c r="S7" s="98"/>
      <c r="T7" s="98"/>
      <c r="U7" s="98"/>
      <c r="V7" s="99"/>
    </row>
    <row r="8" spans="2:22" ht="14.45" customHeight="1" x14ac:dyDescent="0.2">
      <c r="B8" s="76"/>
      <c r="C8" s="78"/>
      <c r="D8" s="82">
        <v>2026</v>
      </c>
      <c r="E8" s="83"/>
      <c r="F8" s="82">
        <v>2025</v>
      </c>
      <c r="G8" s="83"/>
      <c r="H8" s="86" t="s">
        <v>5</v>
      </c>
      <c r="I8" s="86" t="s">
        <v>42</v>
      </c>
      <c r="J8" s="86">
        <v>2026</v>
      </c>
      <c r="K8" s="86" t="s">
        <v>171</v>
      </c>
      <c r="L8" s="88" t="s">
        <v>178</v>
      </c>
      <c r="M8" s="47"/>
      <c r="N8" s="47"/>
      <c r="O8" s="76"/>
      <c r="P8" s="78"/>
      <c r="Q8" s="82">
        <v>2026</v>
      </c>
      <c r="R8" s="83"/>
      <c r="S8" s="82">
        <v>2025</v>
      </c>
      <c r="T8" s="83"/>
      <c r="U8" s="86" t="s">
        <v>5</v>
      </c>
      <c r="V8" s="88" t="s">
        <v>63</v>
      </c>
    </row>
    <row r="9" spans="2:22" ht="14.45" customHeight="1" thickBot="1" x14ac:dyDescent="0.25">
      <c r="B9" s="90" t="s">
        <v>6</v>
      </c>
      <c r="C9" s="93" t="s">
        <v>7</v>
      </c>
      <c r="D9" s="84"/>
      <c r="E9" s="85"/>
      <c r="F9" s="84"/>
      <c r="G9" s="85"/>
      <c r="H9" s="87"/>
      <c r="I9" s="87"/>
      <c r="J9" s="87"/>
      <c r="K9" s="87"/>
      <c r="L9" s="89"/>
      <c r="M9" s="47"/>
      <c r="N9" s="47"/>
      <c r="O9" s="90" t="s">
        <v>6</v>
      </c>
      <c r="P9" s="93" t="s">
        <v>7</v>
      </c>
      <c r="Q9" s="84"/>
      <c r="R9" s="85"/>
      <c r="S9" s="84"/>
      <c r="T9" s="85"/>
      <c r="U9" s="87"/>
      <c r="V9" s="89"/>
    </row>
    <row r="10" spans="2:22" ht="14.45" customHeight="1" x14ac:dyDescent="0.2">
      <c r="B10" s="90"/>
      <c r="C10" s="93"/>
      <c r="D10" s="25" t="s">
        <v>8</v>
      </c>
      <c r="E10" s="26" t="s">
        <v>2</v>
      </c>
      <c r="F10" s="25" t="s">
        <v>8</v>
      </c>
      <c r="G10" s="26" t="s">
        <v>2</v>
      </c>
      <c r="H10" s="95" t="s">
        <v>9</v>
      </c>
      <c r="I10" s="95" t="s">
        <v>43</v>
      </c>
      <c r="J10" s="95" t="s">
        <v>8</v>
      </c>
      <c r="K10" s="95" t="s">
        <v>172</v>
      </c>
      <c r="L10" s="69" t="s">
        <v>179</v>
      </c>
      <c r="M10" s="47"/>
      <c r="N10" s="47"/>
      <c r="O10" s="90"/>
      <c r="P10" s="93"/>
      <c r="Q10" s="25" t="s">
        <v>8</v>
      </c>
      <c r="R10" s="26" t="s">
        <v>2</v>
      </c>
      <c r="S10" s="25" t="s">
        <v>8</v>
      </c>
      <c r="T10" s="26" t="s">
        <v>2</v>
      </c>
      <c r="U10" s="95" t="s">
        <v>9</v>
      </c>
      <c r="V10" s="69" t="s">
        <v>64</v>
      </c>
    </row>
    <row r="11" spans="2:22" ht="14.45" customHeight="1" thickBot="1" x14ac:dyDescent="0.25">
      <c r="B11" s="91"/>
      <c r="C11" s="94"/>
      <c r="D11" s="28" t="s">
        <v>10</v>
      </c>
      <c r="E11" s="29" t="s">
        <v>11</v>
      </c>
      <c r="F11" s="28" t="s">
        <v>10</v>
      </c>
      <c r="G11" s="29" t="s">
        <v>11</v>
      </c>
      <c r="H11" s="96"/>
      <c r="I11" s="96"/>
      <c r="J11" s="96" t="s">
        <v>10</v>
      </c>
      <c r="K11" s="96"/>
      <c r="L11" s="70"/>
      <c r="M11" s="47"/>
      <c r="N11" s="47"/>
      <c r="O11" s="91"/>
      <c r="P11" s="94"/>
      <c r="Q11" s="28" t="s">
        <v>10</v>
      </c>
      <c r="R11" s="29" t="s">
        <v>11</v>
      </c>
      <c r="S11" s="28" t="s">
        <v>10</v>
      </c>
      <c r="T11" s="29" t="s">
        <v>11</v>
      </c>
      <c r="U11" s="96"/>
      <c r="V11" s="70"/>
    </row>
    <row r="12" spans="2:22" ht="14.45" customHeight="1" thickBot="1" x14ac:dyDescent="0.25">
      <c r="B12" s="31">
        <v>1</v>
      </c>
      <c r="C12" s="32" t="s">
        <v>19</v>
      </c>
      <c r="D12" s="33">
        <v>2909</v>
      </c>
      <c r="E12" s="34">
        <v>0.13498213539974943</v>
      </c>
      <c r="F12" s="33">
        <v>2426</v>
      </c>
      <c r="G12" s="34">
        <v>0.13980291592231892</v>
      </c>
      <c r="H12" s="35">
        <v>0.199093157460841</v>
      </c>
      <c r="I12" s="52">
        <v>0</v>
      </c>
      <c r="J12" s="33">
        <v>2873</v>
      </c>
      <c r="K12" s="35">
        <v>1.2530455969369969E-2</v>
      </c>
      <c r="L12" s="52">
        <v>0</v>
      </c>
      <c r="M12" s="47"/>
      <c r="N12" s="47"/>
      <c r="O12" s="31">
        <v>1</v>
      </c>
      <c r="P12" s="32" t="s">
        <v>19</v>
      </c>
      <c r="Q12" s="33">
        <v>8862</v>
      </c>
      <c r="R12" s="34">
        <v>0.16582463231166497</v>
      </c>
      <c r="S12" s="33">
        <v>8544</v>
      </c>
      <c r="T12" s="34">
        <v>0.17179739810588543</v>
      </c>
      <c r="U12" s="35">
        <v>3.721910112359561E-2</v>
      </c>
      <c r="V12" s="52">
        <v>0</v>
      </c>
    </row>
    <row r="13" spans="2:22" ht="14.45" customHeight="1" thickBot="1" x14ac:dyDescent="0.25">
      <c r="B13" s="36">
        <v>2</v>
      </c>
      <c r="C13" s="37" t="s">
        <v>22</v>
      </c>
      <c r="D13" s="38">
        <v>1500</v>
      </c>
      <c r="E13" s="39">
        <v>6.9602338638578259E-2</v>
      </c>
      <c r="F13" s="38">
        <v>1502</v>
      </c>
      <c r="G13" s="39">
        <v>8.6555638794444764E-2</v>
      </c>
      <c r="H13" s="40">
        <v>-1.3315579227696217E-3</v>
      </c>
      <c r="I13" s="53">
        <v>0</v>
      </c>
      <c r="J13" s="38">
        <v>1154</v>
      </c>
      <c r="K13" s="40">
        <v>0.29982668977469662</v>
      </c>
      <c r="L13" s="53">
        <v>2</v>
      </c>
      <c r="M13" s="47"/>
      <c r="N13" s="47"/>
      <c r="O13" s="36">
        <v>2</v>
      </c>
      <c r="P13" s="37" t="s">
        <v>18</v>
      </c>
      <c r="Q13" s="38">
        <v>4280</v>
      </c>
      <c r="R13" s="39">
        <v>8.0086823097937951E-2</v>
      </c>
      <c r="S13" s="38">
        <v>3985</v>
      </c>
      <c r="T13" s="39">
        <v>8.0127882894657471E-2</v>
      </c>
      <c r="U13" s="40">
        <v>7.4027603513174389E-2</v>
      </c>
      <c r="V13" s="53">
        <v>1</v>
      </c>
    </row>
    <row r="14" spans="2:22" ht="14.45" customHeight="1" thickBot="1" x14ac:dyDescent="0.25">
      <c r="B14" s="31">
        <v>3</v>
      </c>
      <c r="C14" s="32" t="s">
        <v>18</v>
      </c>
      <c r="D14" s="33">
        <v>1476</v>
      </c>
      <c r="E14" s="34">
        <v>6.8488701220361006E-2</v>
      </c>
      <c r="F14" s="33">
        <v>1412</v>
      </c>
      <c r="G14" s="34">
        <v>8.136921569757391E-2</v>
      </c>
      <c r="H14" s="35">
        <v>4.5325779036827107E-2</v>
      </c>
      <c r="I14" s="52">
        <v>0</v>
      </c>
      <c r="J14" s="33">
        <v>1335</v>
      </c>
      <c r="K14" s="35">
        <v>0.10561797752808988</v>
      </c>
      <c r="L14" s="52">
        <v>-1</v>
      </c>
      <c r="M14" s="47"/>
      <c r="N14" s="47"/>
      <c r="O14" s="31">
        <v>3</v>
      </c>
      <c r="P14" s="32" t="s">
        <v>22</v>
      </c>
      <c r="Q14" s="33">
        <v>3619</v>
      </c>
      <c r="R14" s="34">
        <v>6.7718274016690991E-2</v>
      </c>
      <c r="S14" s="33">
        <v>4350</v>
      </c>
      <c r="T14" s="34">
        <v>8.7467074176100376E-2</v>
      </c>
      <c r="U14" s="35">
        <v>-0.16804597701149426</v>
      </c>
      <c r="V14" s="52">
        <v>-1</v>
      </c>
    </row>
    <row r="15" spans="2:22" ht="14.45" customHeight="1" thickBot="1" x14ac:dyDescent="0.25">
      <c r="B15" s="36">
        <v>4</v>
      </c>
      <c r="C15" s="37" t="s">
        <v>23</v>
      </c>
      <c r="D15" s="38">
        <v>1359</v>
      </c>
      <c r="E15" s="39">
        <v>6.3059718806551895E-2</v>
      </c>
      <c r="F15" s="38">
        <v>1025</v>
      </c>
      <c r="G15" s="39">
        <v>5.9067596381029215E-2</v>
      </c>
      <c r="H15" s="40">
        <v>0.32585365853658543</v>
      </c>
      <c r="I15" s="53">
        <v>2</v>
      </c>
      <c r="J15" s="38">
        <v>1206</v>
      </c>
      <c r="K15" s="40">
        <v>0.12686567164179108</v>
      </c>
      <c r="L15" s="53">
        <v>-1</v>
      </c>
      <c r="M15" s="47"/>
      <c r="N15" s="47"/>
      <c r="O15" s="36">
        <v>4</v>
      </c>
      <c r="P15" s="37" t="s">
        <v>17</v>
      </c>
      <c r="Q15" s="38">
        <v>3164</v>
      </c>
      <c r="R15" s="39">
        <v>5.9204371093896188E-2</v>
      </c>
      <c r="S15" s="38">
        <v>3432</v>
      </c>
      <c r="T15" s="39">
        <v>6.9008505418937119E-2</v>
      </c>
      <c r="U15" s="40">
        <v>-7.8088578088578053E-2</v>
      </c>
      <c r="V15" s="53">
        <v>0</v>
      </c>
    </row>
    <row r="16" spans="2:22" ht="14.45" customHeight="1" thickBot="1" x14ac:dyDescent="0.25">
      <c r="B16" s="31">
        <v>5</v>
      </c>
      <c r="C16" s="32" t="s">
        <v>29</v>
      </c>
      <c r="D16" s="33">
        <v>1307</v>
      </c>
      <c r="E16" s="34">
        <v>6.0646837733747856E-2</v>
      </c>
      <c r="F16" s="33">
        <v>1187</v>
      </c>
      <c r="G16" s="34">
        <v>6.8403157955396768E-2</v>
      </c>
      <c r="H16" s="35">
        <v>0.10109519797809607</v>
      </c>
      <c r="I16" s="52">
        <v>0</v>
      </c>
      <c r="J16" s="33">
        <v>991</v>
      </c>
      <c r="K16" s="35">
        <v>0.3188698284561049</v>
      </c>
      <c r="L16" s="52">
        <v>0</v>
      </c>
      <c r="M16" s="47"/>
      <c r="N16" s="47"/>
      <c r="O16" s="31">
        <v>5</v>
      </c>
      <c r="P16" s="32" t="s">
        <v>23</v>
      </c>
      <c r="Q16" s="33">
        <v>3106</v>
      </c>
      <c r="R16" s="34">
        <v>5.8119082369671796E-2</v>
      </c>
      <c r="S16" s="33">
        <v>3328</v>
      </c>
      <c r="T16" s="34">
        <v>6.6917338588060246E-2</v>
      </c>
      <c r="U16" s="35">
        <v>-6.6706730769230727E-2</v>
      </c>
      <c r="V16" s="52">
        <v>0</v>
      </c>
    </row>
    <row r="17" spans="2:22" ht="14.45" customHeight="1" thickBot="1" x14ac:dyDescent="0.25">
      <c r="B17" s="36">
        <v>6</v>
      </c>
      <c r="C17" s="37" t="s">
        <v>17</v>
      </c>
      <c r="D17" s="38">
        <v>1196</v>
      </c>
      <c r="E17" s="39">
        <v>5.5496264674493062E-2</v>
      </c>
      <c r="F17" s="38">
        <v>1328</v>
      </c>
      <c r="G17" s="39">
        <v>7.6528554140494434E-2</v>
      </c>
      <c r="H17" s="40">
        <v>-9.9397590361445798E-2</v>
      </c>
      <c r="I17" s="53">
        <v>-2</v>
      </c>
      <c r="J17" s="38">
        <v>895</v>
      </c>
      <c r="K17" s="40">
        <v>0.3363128491620111</v>
      </c>
      <c r="L17" s="53">
        <v>0</v>
      </c>
      <c r="M17" s="47"/>
      <c r="N17" s="47"/>
      <c r="O17" s="36">
        <v>6</v>
      </c>
      <c r="P17" s="37" t="s">
        <v>29</v>
      </c>
      <c r="Q17" s="38">
        <v>3067</v>
      </c>
      <c r="R17" s="39">
        <v>5.738931926200367E-2</v>
      </c>
      <c r="S17" s="38">
        <v>2913</v>
      </c>
      <c r="T17" s="39">
        <v>5.857277863792653E-2</v>
      </c>
      <c r="U17" s="40">
        <v>5.2866460693443251E-2</v>
      </c>
      <c r="V17" s="53">
        <v>0</v>
      </c>
    </row>
    <row r="18" spans="2:22" ht="14.45" customHeight="1" thickBot="1" x14ac:dyDescent="0.25">
      <c r="B18" s="31">
        <v>7</v>
      </c>
      <c r="C18" s="32" t="s">
        <v>82</v>
      </c>
      <c r="D18" s="33">
        <v>1147</v>
      </c>
      <c r="E18" s="34">
        <v>5.3222588278966171E-2</v>
      </c>
      <c r="F18" s="33">
        <v>762</v>
      </c>
      <c r="G18" s="34">
        <v>4.3911715553506599E-2</v>
      </c>
      <c r="H18" s="35">
        <v>0.50524934383202091</v>
      </c>
      <c r="I18" s="52">
        <v>1</v>
      </c>
      <c r="J18" s="33">
        <v>873</v>
      </c>
      <c r="K18" s="35">
        <v>0.3138602520045819</v>
      </c>
      <c r="L18" s="52">
        <v>0</v>
      </c>
      <c r="M18" s="47"/>
      <c r="N18" s="47"/>
      <c r="O18" s="31">
        <v>7</v>
      </c>
      <c r="P18" s="32" t="s">
        <v>82</v>
      </c>
      <c r="Q18" s="33">
        <v>2597</v>
      </c>
      <c r="R18" s="34">
        <v>4.859473822087497E-2</v>
      </c>
      <c r="S18" s="33">
        <v>1898</v>
      </c>
      <c r="T18" s="34">
        <v>3.8163794663503108E-2</v>
      </c>
      <c r="U18" s="35">
        <v>0.36828240252897793</v>
      </c>
      <c r="V18" s="52">
        <v>1</v>
      </c>
    </row>
    <row r="19" spans="2:22" ht="14.45" customHeight="1" thickBot="1" x14ac:dyDescent="0.25">
      <c r="B19" s="36">
        <v>8</v>
      </c>
      <c r="C19" s="37" t="s">
        <v>33</v>
      </c>
      <c r="D19" s="38">
        <v>766</v>
      </c>
      <c r="E19" s="39">
        <v>3.5543594264767296E-2</v>
      </c>
      <c r="F19" s="38">
        <v>557</v>
      </c>
      <c r="G19" s="39">
        <v>3.2098196277300754E-2</v>
      </c>
      <c r="H19" s="40">
        <v>0.37522441651705574</v>
      </c>
      <c r="I19" s="53">
        <v>1</v>
      </c>
      <c r="J19" s="38">
        <v>535</v>
      </c>
      <c r="K19" s="40">
        <v>0.43177570093457951</v>
      </c>
      <c r="L19" s="53">
        <v>2</v>
      </c>
      <c r="M19" s="47"/>
      <c r="N19" s="47"/>
      <c r="O19" s="36">
        <v>8</v>
      </c>
      <c r="P19" s="37" t="s">
        <v>24</v>
      </c>
      <c r="Q19" s="38">
        <v>1771</v>
      </c>
      <c r="R19" s="39">
        <v>3.3138729837955169E-2</v>
      </c>
      <c r="S19" s="38">
        <v>1934</v>
      </c>
      <c r="T19" s="39">
        <v>3.8887660104960489E-2</v>
      </c>
      <c r="U19" s="40">
        <v>-8.4281282316442607E-2</v>
      </c>
      <c r="V19" s="53">
        <v>-1</v>
      </c>
    </row>
    <row r="20" spans="2:22" ht="14.45" customHeight="1" thickBot="1" x14ac:dyDescent="0.25">
      <c r="B20" s="31">
        <v>9</v>
      </c>
      <c r="C20" s="32" t="s">
        <v>24</v>
      </c>
      <c r="D20" s="33">
        <v>718</v>
      </c>
      <c r="E20" s="34">
        <v>3.331631942833279E-2</v>
      </c>
      <c r="F20" s="33">
        <v>805</v>
      </c>
      <c r="G20" s="34">
        <v>4.6389673255344897E-2</v>
      </c>
      <c r="H20" s="35">
        <v>-0.10807453416149071</v>
      </c>
      <c r="I20" s="52">
        <v>-2</v>
      </c>
      <c r="J20" s="33">
        <v>597</v>
      </c>
      <c r="K20" s="35">
        <v>0.20268006700167507</v>
      </c>
      <c r="L20" s="52">
        <v>-1</v>
      </c>
      <c r="M20" s="47"/>
      <c r="N20" s="47"/>
      <c r="O20" s="31">
        <v>9</v>
      </c>
      <c r="P20" s="32" t="s">
        <v>102</v>
      </c>
      <c r="Q20" s="33">
        <v>1659</v>
      </c>
      <c r="R20" s="34">
        <v>3.1042999887728753E-2</v>
      </c>
      <c r="S20" s="33">
        <v>758</v>
      </c>
      <c r="T20" s="34">
        <v>1.5241389017352664E-2</v>
      </c>
      <c r="U20" s="35">
        <v>1.1886543535620051</v>
      </c>
      <c r="V20" s="52">
        <v>11</v>
      </c>
    </row>
    <row r="21" spans="2:22" ht="14.45" customHeight="1" thickBot="1" x14ac:dyDescent="0.25">
      <c r="B21" s="36">
        <v>10</v>
      </c>
      <c r="C21" s="37" t="s">
        <v>102</v>
      </c>
      <c r="D21" s="38">
        <v>698</v>
      </c>
      <c r="E21" s="39">
        <v>3.2388288246485084E-2</v>
      </c>
      <c r="F21" s="38">
        <v>346</v>
      </c>
      <c r="G21" s="39">
        <v>1.9938915461303521E-2</v>
      </c>
      <c r="H21" s="40">
        <v>1.0173410404624277</v>
      </c>
      <c r="I21" s="53">
        <v>7</v>
      </c>
      <c r="J21" s="38">
        <v>584</v>
      </c>
      <c r="K21" s="40">
        <v>0.1952054794520548</v>
      </c>
      <c r="L21" s="53">
        <v>-1</v>
      </c>
      <c r="M21" s="47"/>
      <c r="N21" s="47"/>
      <c r="O21" s="36">
        <v>10</v>
      </c>
      <c r="P21" s="37" t="s">
        <v>33</v>
      </c>
      <c r="Q21" s="38">
        <v>1419</v>
      </c>
      <c r="R21" s="39">
        <v>2.6552149994386438E-2</v>
      </c>
      <c r="S21" s="38">
        <v>1263</v>
      </c>
      <c r="T21" s="39">
        <v>2.5395612571129832E-2</v>
      </c>
      <c r="U21" s="40">
        <v>0.12351543942992871</v>
      </c>
      <c r="V21" s="53">
        <v>3</v>
      </c>
    </row>
    <row r="22" spans="2:22" ht="14.45" customHeight="1" thickBot="1" x14ac:dyDescent="0.25">
      <c r="B22" s="31">
        <v>11</v>
      </c>
      <c r="C22" s="32" t="s">
        <v>110</v>
      </c>
      <c r="D22" s="33">
        <v>637</v>
      </c>
      <c r="E22" s="34">
        <v>2.9557793141849566E-2</v>
      </c>
      <c r="F22" s="33">
        <v>193</v>
      </c>
      <c r="G22" s="34">
        <v>1.1121996196623062E-2</v>
      </c>
      <c r="H22" s="35">
        <v>2.3005181347150261</v>
      </c>
      <c r="I22" s="52">
        <v>11</v>
      </c>
      <c r="J22" s="33">
        <v>152</v>
      </c>
      <c r="K22" s="35">
        <v>3.1907894736842106</v>
      </c>
      <c r="L22" s="52">
        <v>16</v>
      </c>
      <c r="M22" s="47"/>
      <c r="N22" s="47"/>
      <c r="O22" s="31">
        <v>11</v>
      </c>
      <c r="P22" s="32" t="s">
        <v>62</v>
      </c>
      <c r="Q22" s="33">
        <v>1415</v>
      </c>
      <c r="R22" s="34">
        <v>2.6477302496164066E-2</v>
      </c>
      <c r="S22" s="33">
        <v>1728</v>
      </c>
      <c r="T22" s="34">
        <v>3.4745541189954356E-2</v>
      </c>
      <c r="U22" s="35">
        <v>-0.1811342592592593</v>
      </c>
      <c r="V22" s="52">
        <v>-2</v>
      </c>
    </row>
    <row r="23" spans="2:22" ht="14.45" customHeight="1" thickBot="1" x14ac:dyDescent="0.25">
      <c r="B23" s="36">
        <v>12</v>
      </c>
      <c r="C23" s="37" t="s">
        <v>83</v>
      </c>
      <c r="D23" s="38">
        <v>616</v>
      </c>
      <c r="E23" s="39">
        <v>2.8583360400909471E-2</v>
      </c>
      <c r="F23" s="38">
        <v>414</v>
      </c>
      <c r="G23" s="39">
        <v>2.3857546245605946E-2</v>
      </c>
      <c r="H23" s="40">
        <v>0.48792270531400961</v>
      </c>
      <c r="I23" s="53">
        <v>2</v>
      </c>
      <c r="J23" s="38">
        <v>408</v>
      </c>
      <c r="K23" s="40">
        <v>0.50980392156862742</v>
      </c>
      <c r="L23" s="53">
        <v>4</v>
      </c>
      <c r="M23" s="47"/>
      <c r="N23" s="47"/>
      <c r="O23" s="36">
        <v>12</v>
      </c>
      <c r="P23" s="37" t="s">
        <v>30</v>
      </c>
      <c r="Q23" s="38">
        <v>1376</v>
      </c>
      <c r="R23" s="39">
        <v>2.574753938849594E-2</v>
      </c>
      <c r="S23" s="38">
        <v>1441</v>
      </c>
      <c r="T23" s="39">
        <v>2.8974725031669112E-2</v>
      </c>
      <c r="U23" s="40">
        <v>-4.5107564191533611E-2</v>
      </c>
      <c r="V23" s="53">
        <v>-2</v>
      </c>
    </row>
    <row r="24" spans="2:22" ht="14.45" customHeight="1" thickBot="1" x14ac:dyDescent="0.25">
      <c r="B24" s="31">
        <v>13</v>
      </c>
      <c r="C24" s="32" t="s">
        <v>62</v>
      </c>
      <c r="D24" s="33">
        <v>547</v>
      </c>
      <c r="E24" s="34">
        <v>2.538165282353487E-2</v>
      </c>
      <c r="F24" s="33">
        <v>421</v>
      </c>
      <c r="G24" s="34">
        <v>2.4260934708695902E-2</v>
      </c>
      <c r="H24" s="35">
        <v>0.2992874109263659</v>
      </c>
      <c r="I24" s="52">
        <v>0</v>
      </c>
      <c r="J24" s="33">
        <v>452</v>
      </c>
      <c r="K24" s="35">
        <v>0.21017699115044253</v>
      </c>
      <c r="L24" s="52">
        <v>0</v>
      </c>
      <c r="M24" s="47"/>
      <c r="N24" s="47"/>
      <c r="O24" s="31">
        <v>13</v>
      </c>
      <c r="P24" s="32" t="s">
        <v>32</v>
      </c>
      <c r="Q24" s="33">
        <v>1329</v>
      </c>
      <c r="R24" s="34">
        <v>2.4868081284383069E-2</v>
      </c>
      <c r="S24" s="33">
        <v>1407</v>
      </c>
      <c r="T24" s="34">
        <v>2.8291074336959363E-2</v>
      </c>
      <c r="U24" s="35">
        <v>-5.543710021321957E-2</v>
      </c>
      <c r="V24" s="52">
        <v>-2</v>
      </c>
    </row>
    <row r="25" spans="2:22" ht="14.45" customHeight="1" thickBot="1" x14ac:dyDescent="0.25">
      <c r="B25" s="36">
        <v>14</v>
      </c>
      <c r="C25" s="37" t="s">
        <v>30</v>
      </c>
      <c r="D25" s="38">
        <v>515</v>
      </c>
      <c r="E25" s="39">
        <v>2.3896802932578533E-2</v>
      </c>
      <c r="F25" s="38">
        <v>487</v>
      </c>
      <c r="G25" s="39">
        <v>2.8064311646401198E-2</v>
      </c>
      <c r="H25" s="40">
        <v>5.7494866529774091E-2</v>
      </c>
      <c r="I25" s="53">
        <v>-4</v>
      </c>
      <c r="J25" s="38">
        <v>486</v>
      </c>
      <c r="K25" s="40">
        <v>5.967078189300401E-2</v>
      </c>
      <c r="L25" s="53">
        <v>-2</v>
      </c>
      <c r="M25" s="47"/>
      <c r="N25" s="47"/>
      <c r="O25" s="36">
        <v>14</v>
      </c>
      <c r="P25" s="37" t="s">
        <v>83</v>
      </c>
      <c r="Q25" s="38">
        <v>1317</v>
      </c>
      <c r="R25" s="39">
        <v>2.4643538789715955E-2</v>
      </c>
      <c r="S25" s="38">
        <v>1056</v>
      </c>
      <c r="T25" s="39">
        <v>2.1233386282749886E-2</v>
      </c>
      <c r="U25" s="40">
        <v>0.24715909090909083</v>
      </c>
      <c r="V25" s="53">
        <v>1</v>
      </c>
    </row>
    <row r="26" spans="2:22" ht="14.45" customHeight="1" thickBot="1" x14ac:dyDescent="0.25">
      <c r="B26" s="31">
        <v>15</v>
      </c>
      <c r="C26" s="32" t="s">
        <v>109</v>
      </c>
      <c r="D26" s="33">
        <v>503</v>
      </c>
      <c r="E26" s="34">
        <v>2.3339984223469907E-2</v>
      </c>
      <c r="F26" s="33">
        <v>0</v>
      </c>
      <c r="G26" s="34">
        <v>0</v>
      </c>
      <c r="H26" s="35" t="s">
        <v>90</v>
      </c>
      <c r="I26" s="52" t="s">
        <v>90</v>
      </c>
      <c r="J26" s="33">
        <v>427</v>
      </c>
      <c r="K26" s="35">
        <v>0.17798594847775173</v>
      </c>
      <c r="L26" s="52">
        <v>-1</v>
      </c>
      <c r="M26" s="47"/>
      <c r="N26" s="47"/>
      <c r="O26" s="31">
        <v>15</v>
      </c>
      <c r="P26" s="32" t="s">
        <v>21</v>
      </c>
      <c r="Q26" s="33">
        <v>1246</v>
      </c>
      <c r="R26" s="34">
        <v>2.3314995696268853E-2</v>
      </c>
      <c r="S26" s="33">
        <v>1120</v>
      </c>
      <c r="T26" s="34">
        <v>2.2520258178674118E-2</v>
      </c>
      <c r="U26" s="35">
        <v>0.11250000000000004</v>
      </c>
      <c r="V26" s="52">
        <v>-1</v>
      </c>
    </row>
    <row r="27" spans="2:22" ht="14.45" customHeight="1" thickBot="1" x14ac:dyDescent="0.25">
      <c r="B27" s="36">
        <v>16</v>
      </c>
      <c r="C27" s="37" t="s">
        <v>32</v>
      </c>
      <c r="D27" s="38">
        <v>472</v>
      </c>
      <c r="E27" s="39">
        <v>2.1901535891605959E-2</v>
      </c>
      <c r="F27" s="38">
        <v>435</v>
      </c>
      <c r="G27" s="39">
        <v>2.5067711634875815E-2</v>
      </c>
      <c r="H27" s="40">
        <v>8.5057471264367912E-2</v>
      </c>
      <c r="I27" s="53">
        <v>-4</v>
      </c>
      <c r="J27" s="38">
        <v>422</v>
      </c>
      <c r="K27" s="40">
        <v>0.11848341232227488</v>
      </c>
      <c r="L27" s="53">
        <v>-1</v>
      </c>
      <c r="M27" s="47"/>
      <c r="N27" s="47"/>
      <c r="O27" s="36">
        <v>16</v>
      </c>
      <c r="P27" s="37" t="s">
        <v>109</v>
      </c>
      <c r="Q27" s="38">
        <v>1176</v>
      </c>
      <c r="R27" s="39">
        <v>2.2005164477377343E-2</v>
      </c>
      <c r="S27" s="38">
        <v>0</v>
      </c>
      <c r="T27" s="39">
        <v>0</v>
      </c>
      <c r="U27" s="40" t="s">
        <v>90</v>
      </c>
      <c r="V27" s="53" t="s">
        <v>90</v>
      </c>
    </row>
    <row r="28" spans="2:22" ht="14.45" customHeight="1" thickBot="1" x14ac:dyDescent="0.25">
      <c r="B28" s="31">
        <v>17</v>
      </c>
      <c r="C28" s="32" t="s">
        <v>21</v>
      </c>
      <c r="D28" s="33">
        <v>462</v>
      </c>
      <c r="E28" s="34">
        <v>2.1437520300682102E-2</v>
      </c>
      <c r="F28" s="33">
        <v>338</v>
      </c>
      <c r="G28" s="34">
        <v>1.9477900074915001E-2</v>
      </c>
      <c r="H28" s="35">
        <v>0.36686390532544388</v>
      </c>
      <c r="I28" s="52">
        <v>1</v>
      </c>
      <c r="J28" s="33">
        <v>489</v>
      </c>
      <c r="K28" s="35">
        <v>-5.5214723926380382E-2</v>
      </c>
      <c r="L28" s="52">
        <v>-6</v>
      </c>
      <c r="M28" s="47"/>
      <c r="N28" s="47"/>
      <c r="O28" s="31">
        <v>17</v>
      </c>
      <c r="P28" s="32" t="s">
        <v>77</v>
      </c>
      <c r="Q28" s="33">
        <v>1108</v>
      </c>
      <c r="R28" s="34">
        <v>2.0732757007597021E-2</v>
      </c>
      <c r="S28" s="33">
        <v>903</v>
      </c>
      <c r="T28" s="34">
        <v>1.8156958156556009E-2</v>
      </c>
      <c r="U28" s="35">
        <v>0.22702104097452924</v>
      </c>
      <c r="V28" s="52">
        <v>0</v>
      </c>
    </row>
    <row r="29" spans="2:22" ht="14.45" customHeight="1" thickBot="1" x14ac:dyDescent="0.25">
      <c r="B29" s="36">
        <v>18</v>
      </c>
      <c r="C29" s="37" t="s">
        <v>25</v>
      </c>
      <c r="D29" s="38">
        <v>429</v>
      </c>
      <c r="E29" s="39">
        <v>1.9906268850633381E-2</v>
      </c>
      <c r="F29" s="38">
        <v>479</v>
      </c>
      <c r="G29" s="39">
        <v>2.7603296260012677E-2</v>
      </c>
      <c r="H29" s="40">
        <v>-0.10438413361169108</v>
      </c>
      <c r="I29" s="53">
        <v>-7</v>
      </c>
      <c r="J29" s="38">
        <v>292</v>
      </c>
      <c r="K29" s="40">
        <v>0.46917808219178081</v>
      </c>
      <c r="L29" s="53">
        <v>-1</v>
      </c>
      <c r="M29" s="47"/>
      <c r="N29" s="47"/>
      <c r="O29" s="36">
        <v>18</v>
      </c>
      <c r="P29" s="37" t="s">
        <v>110</v>
      </c>
      <c r="Q29" s="38">
        <v>1012</v>
      </c>
      <c r="R29" s="39">
        <v>1.8936417050260095E-2</v>
      </c>
      <c r="S29" s="38">
        <v>555</v>
      </c>
      <c r="T29" s="39">
        <v>1.1159592222467979E-2</v>
      </c>
      <c r="U29" s="40">
        <v>0.82342342342342345</v>
      </c>
      <c r="V29" s="53">
        <v>5</v>
      </c>
    </row>
    <row r="30" spans="2:22" ht="14.45" customHeight="1" thickBot="1" x14ac:dyDescent="0.25">
      <c r="B30" s="31">
        <v>19</v>
      </c>
      <c r="C30" s="32" t="s">
        <v>111</v>
      </c>
      <c r="D30" s="33">
        <v>415</v>
      </c>
      <c r="E30" s="34">
        <v>1.9256647023339984E-2</v>
      </c>
      <c r="F30" s="33">
        <v>180</v>
      </c>
      <c r="G30" s="34">
        <v>1.0372846193741717E-2</v>
      </c>
      <c r="H30" s="35">
        <v>1.3055555555555554</v>
      </c>
      <c r="I30" s="52">
        <v>4</v>
      </c>
      <c r="J30" s="33">
        <v>283</v>
      </c>
      <c r="K30" s="35">
        <v>0.46643109540636041</v>
      </c>
      <c r="L30" s="52">
        <v>-1</v>
      </c>
      <c r="O30" s="31">
        <v>19</v>
      </c>
      <c r="P30" s="32" t="s">
        <v>111</v>
      </c>
      <c r="Q30" s="33">
        <v>949</v>
      </c>
      <c r="R30" s="34">
        <v>1.7757568953257738E-2</v>
      </c>
      <c r="S30" s="33">
        <v>519</v>
      </c>
      <c r="T30" s="34">
        <v>1.0435726781010596E-2</v>
      </c>
      <c r="U30" s="35">
        <v>0.82851637764932562</v>
      </c>
      <c r="V30" s="52">
        <v>5</v>
      </c>
    </row>
    <row r="31" spans="2:22" ht="14.45" customHeight="1" thickBot="1" x14ac:dyDescent="0.25">
      <c r="B31" s="36">
        <v>20</v>
      </c>
      <c r="C31" s="37" t="s">
        <v>31</v>
      </c>
      <c r="D31" s="38">
        <v>382</v>
      </c>
      <c r="E31" s="39">
        <v>1.7725395573291263E-2</v>
      </c>
      <c r="F31" s="38">
        <v>368</v>
      </c>
      <c r="G31" s="39">
        <v>2.1206707773871954E-2</v>
      </c>
      <c r="H31" s="40">
        <v>3.8043478260869623E-2</v>
      </c>
      <c r="I31" s="53">
        <v>-4</v>
      </c>
      <c r="J31" s="38">
        <v>257</v>
      </c>
      <c r="K31" s="40">
        <v>0.48638132295719849</v>
      </c>
      <c r="L31" s="53">
        <v>0</v>
      </c>
      <c r="O31" s="36">
        <v>20</v>
      </c>
      <c r="P31" s="37" t="s">
        <v>25</v>
      </c>
      <c r="Q31" s="38">
        <v>930</v>
      </c>
      <c r="R31" s="39">
        <v>1.7402043336701471E-2</v>
      </c>
      <c r="S31" s="38">
        <v>1324</v>
      </c>
      <c r="T31" s="39">
        <v>2.6622162346932619E-2</v>
      </c>
      <c r="U31" s="40">
        <v>-0.297583081570997</v>
      </c>
      <c r="V31" s="53">
        <v>-8</v>
      </c>
    </row>
    <row r="32" spans="2:22" ht="14.45" customHeight="1" thickBot="1" x14ac:dyDescent="0.25">
      <c r="B32" s="73" t="s">
        <v>40</v>
      </c>
      <c r="C32" s="74"/>
      <c r="D32" s="41">
        <f>SUM(D12:D31)</f>
        <v>18054</v>
      </c>
      <c r="E32" s="42">
        <f>D32/D34</f>
        <v>0.83773374785392785</v>
      </c>
      <c r="F32" s="41">
        <f>SUM(F12:F31)</f>
        <v>14665</v>
      </c>
      <c r="G32" s="42">
        <f>F32/F34</f>
        <v>0.84509883017345699</v>
      </c>
      <c r="H32" s="43">
        <f>D32/F32-1</f>
        <v>0.23109444255028988</v>
      </c>
      <c r="I32" s="54"/>
      <c r="J32" s="41">
        <f>SUM(J12:J31)</f>
        <v>14711</v>
      </c>
      <c r="K32" s="42">
        <f>D32/J32-1</f>
        <v>0.22724491876826858</v>
      </c>
      <c r="L32" s="41"/>
      <c r="O32" s="73" t="s">
        <v>40</v>
      </c>
      <c r="P32" s="74"/>
      <c r="Q32" s="41">
        <f>SUM(Q12:Q31)</f>
        <v>45402</v>
      </c>
      <c r="R32" s="42">
        <f>Q32/Q34</f>
        <v>0.84955652857303243</v>
      </c>
      <c r="S32" s="41">
        <f>SUM(S12:S31)</f>
        <v>42458</v>
      </c>
      <c r="T32" s="42">
        <f>S32/S34</f>
        <v>0.85371885870548725</v>
      </c>
      <c r="U32" s="43">
        <f>Q32/S32-1</f>
        <v>6.9339111592632729E-2</v>
      </c>
      <c r="V32" s="54"/>
    </row>
    <row r="33" spans="2:23" ht="14.45" customHeight="1" thickBot="1" x14ac:dyDescent="0.25">
      <c r="B33" s="73" t="s">
        <v>12</v>
      </c>
      <c r="C33" s="74"/>
      <c r="D33" s="41">
        <f>D34-SUM(D12:D31)</f>
        <v>3497</v>
      </c>
      <c r="E33" s="42">
        <f>D33/D34</f>
        <v>0.1622662521460721</v>
      </c>
      <c r="F33" s="41">
        <f>F34-SUM(F12:F31)</f>
        <v>2688</v>
      </c>
      <c r="G33" s="42">
        <f>F33/F34</f>
        <v>0.15490116982654295</v>
      </c>
      <c r="H33" s="43">
        <f>D33/F33-1</f>
        <v>0.30096726190476186</v>
      </c>
      <c r="I33" s="54"/>
      <c r="J33" s="41">
        <f>J34-SUM(J12:J31)</f>
        <v>2409</v>
      </c>
      <c r="K33" s="42">
        <f>D33/J33-1</f>
        <v>0.4516396845163968</v>
      </c>
      <c r="L33" s="41"/>
      <c r="O33" s="73" t="s">
        <v>12</v>
      </c>
      <c r="P33" s="74"/>
      <c r="Q33" s="41">
        <f>Q34-SUM(Q12:Q31)</f>
        <v>8040</v>
      </c>
      <c r="R33" s="42">
        <f>Q33/Q34</f>
        <v>0.15044347142696754</v>
      </c>
      <c r="S33" s="41">
        <f>S34-SUM(S12:S31)</f>
        <v>7275</v>
      </c>
      <c r="T33" s="42">
        <f>S33/S34</f>
        <v>0.1462811412945127</v>
      </c>
      <c r="U33" s="43">
        <f>Q33/S33-1</f>
        <v>0.1051546391752578</v>
      </c>
      <c r="V33" s="54"/>
    </row>
    <row r="34" spans="2:23" ht="14.45" customHeight="1" thickBot="1" x14ac:dyDescent="0.25">
      <c r="B34" s="71" t="s">
        <v>34</v>
      </c>
      <c r="C34" s="72"/>
      <c r="D34" s="44">
        <v>21551</v>
      </c>
      <c r="E34" s="45">
        <v>1</v>
      </c>
      <c r="F34" s="44">
        <v>17353</v>
      </c>
      <c r="G34" s="45">
        <v>0.98184751916095203</v>
      </c>
      <c r="H34" s="46">
        <v>0.24191782400737627</v>
      </c>
      <c r="I34" s="56"/>
      <c r="J34" s="44">
        <v>17120</v>
      </c>
      <c r="K34" s="46">
        <v>0.25882009345794388</v>
      </c>
      <c r="L34" s="44"/>
      <c r="M34" s="47"/>
      <c r="N34" s="47"/>
      <c r="O34" s="71" t="s">
        <v>34</v>
      </c>
      <c r="P34" s="72"/>
      <c r="Q34" s="44">
        <v>53442</v>
      </c>
      <c r="R34" s="45">
        <v>1</v>
      </c>
      <c r="S34" s="44">
        <v>49733</v>
      </c>
      <c r="T34" s="45">
        <v>1</v>
      </c>
      <c r="U34" s="46">
        <v>7.4578247843484213E-2</v>
      </c>
      <c r="V34" s="56"/>
    </row>
    <row r="35" spans="2:23" ht="14.45" customHeight="1" x14ac:dyDescent="0.2">
      <c r="B35" s="48" t="s">
        <v>68</v>
      </c>
      <c r="O35" s="48" t="s">
        <v>68</v>
      </c>
    </row>
    <row r="36" spans="2:23" x14ac:dyDescent="0.2">
      <c r="B36" s="49" t="s">
        <v>67</v>
      </c>
      <c r="O36" s="49" t="s">
        <v>67</v>
      </c>
    </row>
    <row r="38" spans="2:23" x14ac:dyDescent="0.2">
      <c r="W38" s="4"/>
    </row>
    <row r="39" spans="2:23" ht="15" customHeight="1" x14ac:dyDescent="0.2">
      <c r="O39" s="102" t="s">
        <v>137</v>
      </c>
      <c r="P39" s="102"/>
      <c r="Q39" s="102"/>
      <c r="R39" s="102"/>
      <c r="S39" s="102"/>
      <c r="T39" s="102"/>
      <c r="U39" s="102"/>
      <c r="V39" s="102"/>
    </row>
    <row r="40" spans="2:23" ht="15" customHeight="1" x14ac:dyDescent="0.2">
      <c r="B40" s="92" t="s">
        <v>196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47"/>
      <c r="N40" s="50"/>
      <c r="O40" s="102"/>
      <c r="P40" s="102"/>
      <c r="Q40" s="102"/>
      <c r="R40" s="102"/>
      <c r="S40" s="102"/>
      <c r="T40" s="102"/>
      <c r="U40" s="102"/>
      <c r="V40" s="102"/>
    </row>
    <row r="41" spans="2:23" x14ac:dyDescent="0.2">
      <c r="B41" s="100" t="s">
        <v>197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47"/>
      <c r="N41" s="50"/>
      <c r="O41" s="100" t="s">
        <v>138</v>
      </c>
      <c r="P41" s="100"/>
      <c r="Q41" s="100"/>
      <c r="R41" s="100"/>
      <c r="S41" s="100"/>
      <c r="T41" s="100"/>
      <c r="U41" s="100"/>
      <c r="V41" s="100"/>
    </row>
    <row r="42" spans="2:23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58"/>
      <c r="P42" s="58"/>
      <c r="Q42" s="58"/>
      <c r="R42" s="58"/>
      <c r="S42" s="58"/>
      <c r="T42" s="58"/>
      <c r="U42" s="58"/>
      <c r="V42" s="24" t="s">
        <v>4</v>
      </c>
    </row>
    <row r="43" spans="2:23" x14ac:dyDescent="0.2">
      <c r="B43" s="75" t="s">
        <v>0</v>
      </c>
      <c r="C43" s="77" t="s">
        <v>39</v>
      </c>
      <c r="D43" s="79" t="s">
        <v>169</v>
      </c>
      <c r="E43" s="80"/>
      <c r="F43" s="80"/>
      <c r="G43" s="80"/>
      <c r="H43" s="80"/>
      <c r="I43" s="81"/>
      <c r="J43" s="79" t="s">
        <v>97</v>
      </c>
      <c r="K43" s="80"/>
      <c r="L43" s="81"/>
      <c r="M43" s="47"/>
      <c r="N43" s="47"/>
      <c r="O43" s="75" t="s">
        <v>0</v>
      </c>
      <c r="P43" s="77" t="s">
        <v>39</v>
      </c>
      <c r="Q43" s="79" t="s">
        <v>180</v>
      </c>
      <c r="R43" s="80"/>
      <c r="S43" s="80"/>
      <c r="T43" s="80"/>
      <c r="U43" s="80"/>
      <c r="V43" s="81"/>
    </row>
    <row r="44" spans="2:23" ht="15" thickBot="1" x14ac:dyDescent="0.25">
      <c r="B44" s="76"/>
      <c r="C44" s="78"/>
      <c r="D44" s="97" t="s">
        <v>170</v>
      </c>
      <c r="E44" s="98"/>
      <c r="F44" s="98"/>
      <c r="G44" s="98"/>
      <c r="H44" s="98"/>
      <c r="I44" s="99"/>
      <c r="J44" s="97" t="s">
        <v>98</v>
      </c>
      <c r="K44" s="98"/>
      <c r="L44" s="99"/>
      <c r="M44" s="47"/>
      <c r="N44" s="47"/>
      <c r="O44" s="76"/>
      <c r="P44" s="78"/>
      <c r="Q44" s="97" t="s">
        <v>181</v>
      </c>
      <c r="R44" s="98"/>
      <c r="S44" s="98"/>
      <c r="T44" s="98"/>
      <c r="U44" s="98"/>
      <c r="V44" s="99"/>
    </row>
    <row r="45" spans="2:23" ht="15" customHeight="1" x14ac:dyDescent="0.2">
      <c r="B45" s="76"/>
      <c r="C45" s="78"/>
      <c r="D45" s="82">
        <v>2026</v>
      </c>
      <c r="E45" s="83"/>
      <c r="F45" s="82">
        <v>2025</v>
      </c>
      <c r="G45" s="83"/>
      <c r="H45" s="86" t="s">
        <v>5</v>
      </c>
      <c r="I45" s="86" t="s">
        <v>42</v>
      </c>
      <c r="J45" s="86">
        <v>2026</v>
      </c>
      <c r="K45" s="86" t="s">
        <v>171</v>
      </c>
      <c r="L45" s="88" t="s">
        <v>178</v>
      </c>
      <c r="M45" s="47"/>
      <c r="N45" s="47"/>
      <c r="O45" s="76"/>
      <c r="P45" s="78"/>
      <c r="Q45" s="82">
        <v>2026</v>
      </c>
      <c r="R45" s="83"/>
      <c r="S45" s="82">
        <v>2025</v>
      </c>
      <c r="T45" s="83"/>
      <c r="U45" s="86" t="s">
        <v>5</v>
      </c>
      <c r="V45" s="88" t="s">
        <v>63</v>
      </c>
    </row>
    <row r="46" spans="2:23" ht="15" customHeight="1" thickBot="1" x14ac:dyDescent="0.25">
      <c r="B46" s="90" t="s">
        <v>6</v>
      </c>
      <c r="C46" s="93" t="s">
        <v>39</v>
      </c>
      <c r="D46" s="84"/>
      <c r="E46" s="85"/>
      <c r="F46" s="84"/>
      <c r="G46" s="85"/>
      <c r="H46" s="87"/>
      <c r="I46" s="87"/>
      <c r="J46" s="87"/>
      <c r="K46" s="87"/>
      <c r="L46" s="89"/>
      <c r="M46" s="47"/>
      <c r="N46" s="47"/>
      <c r="O46" s="90" t="s">
        <v>6</v>
      </c>
      <c r="P46" s="93" t="s">
        <v>39</v>
      </c>
      <c r="Q46" s="84"/>
      <c r="R46" s="85"/>
      <c r="S46" s="84"/>
      <c r="T46" s="85"/>
      <c r="U46" s="87"/>
      <c r="V46" s="89"/>
    </row>
    <row r="47" spans="2:23" ht="15" customHeight="1" x14ac:dyDescent="0.2">
      <c r="B47" s="90"/>
      <c r="C47" s="93"/>
      <c r="D47" s="25" t="s">
        <v>8</v>
      </c>
      <c r="E47" s="26" t="s">
        <v>2</v>
      </c>
      <c r="F47" s="25" t="s">
        <v>8</v>
      </c>
      <c r="G47" s="26" t="s">
        <v>2</v>
      </c>
      <c r="H47" s="95" t="s">
        <v>9</v>
      </c>
      <c r="I47" s="95" t="s">
        <v>43</v>
      </c>
      <c r="J47" s="95" t="s">
        <v>8</v>
      </c>
      <c r="K47" s="95" t="s">
        <v>172</v>
      </c>
      <c r="L47" s="69" t="s">
        <v>179</v>
      </c>
      <c r="M47" s="47"/>
      <c r="N47" s="47"/>
      <c r="O47" s="90"/>
      <c r="P47" s="93"/>
      <c r="Q47" s="25" t="s">
        <v>8</v>
      </c>
      <c r="R47" s="26" t="s">
        <v>2</v>
      </c>
      <c r="S47" s="25" t="s">
        <v>8</v>
      </c>
      <c r="T47" s="26" t="s">
        <v>2</v>
      </c>
      <c r="U47" s="95" t="s">
        <v>9</v>
      </c>
      <c r="V47" s="69" t="s">
        <v>64</v>
      </c>
    </row>
    <row r="48" spans="2:23" ht="15" customHeight="1" thickBot="1" x14ac:dyDescent="0.25">
      <c r="B48" s="91"/>
      <c r="C48" s="94"/>
      <c r="D48" s="28" t="s">
        <v>10</v>
      </c>
      <c r="E48" s="29" t="s">
        <v>11</v>
      </c>
      <c r="F48" s="28" t="s">
        <v>10</v>
      </c>
      <c r="G48" s="29" t="s">
        <v>11</v>
      </c>
      <c r="H48" s="96"/>
      <c r="I48" s="96"/>
      <c r="J48" s="96" t="s">
        <v>10</v>
      </c>
      <c r="K48" s="96"/>
      <c r="L48" s="70"/>
      <c r="M48" s="47"/>
      <c r="N48" s="47"/>
      <c r="O48" s="91"/>
      <c r="P48" s="94"/>
      <c r="Q48" s="28" t="s">
        <v>10</v>
      </c>
      <c r="R48" s="29" t="s">
        <v>11</v>
      </c>
      <c r="S48" s="28" t="s">
        <v>10</v>
      </c>
      <c r="T48" s="29" t="s">
        <v>11</v>
      </c>
      <c r="U48" s="96"/>
      <c r="V48" s="70"/>
    </row>
    <row r="49" spans="2:22" ht="15" thickBot="1" x14ac:dyDescent="0.25">
      <c r="B49" s="31">
        <v>1</v>
      </c>
      <c r="C49" s="32" t="s">
        <v>38</v>
      </c>
      <c r="D49" s="33">
        <v>796</v>
      </c>
      <c r="E49" s="34">
        <v>3.6935641037538859E-2</v>
      </c>
      <c r="F49" s="33">
        <v>641</v>
      </c>
      <c r="G49" s="34">
        <v>3.6938857834380223E-2</v>
      </c>
      <c r="H49" s="35">
        <v>0.24180967238689544</v>
      </c>
      <c r="I49" s="52">
        <v>1</v>
      </c>
      <c r="J49" s="33">
        <v>591</v>
      </c>
      <c r="K49" s="35">
        <v>0.34686971235194575</v>
      </c>
      <c r="L49" s="52">
        <v>1</v>
      </c>
      <c r="M49" s="47"/>
      <c r="N49" s="47"/>
      <c r="O49" s="31">
        <v>1</v>
      </c>
      <c r="P49" s="32" t="s">
        <v>46</v>
      </c>
      <c r="Q49" s="33">
        <v>1861</v>
      </c>
      <c r="R49" s="34">
        <v>3.4822798547958535E-2</v>
      </c>
      <c r="S49" s="33">
        <v>1137</v>
      </c>
      <c r="T49" s="34">
        <v>2.2862083526028996E-2</v>
      </c>
      <c r="U49" s="35">
        <v>0.63676341248900625</v>
      </c>
      <c r="V49" s="52">
        <v>5</v>
      </c>
    </row>
    <row r="50" spans="2:22" ht="15" thickBot="1" x14ac:dyDescent="0.25">
      <c r="B50" s="36">
        <v>2</v>
      </c>
      <c r="C50" s="37" t="s">
        <v>46</v>
      </c>
      <c r="D50" s="38">
        <v>788</v>
      </c>
      <c r="E50" s="39">
        <v>3.6564428564799779E-2</v>
      </c>
      <c r="F50" s="38">
        <v>332</v>
      </c>
      <c r="G50" s="39">
        <v>1.9132138535123609E-2</v>
      </c>
      <c r="H50" s="40">
        <v>1.3734939759036147</v>
      </c>
      <c r="I50" s="53">
        <v>9</v>
      </c>
      <c r="J50" s="38">
        <v>691</v>
      </c>
      <c r="K50" s="40">
        <v>0.14037626628075262</v>
      </c>
      <c r="L50" s="53">
        <v>-1</v>
      </c>
      <c r="M50" s="47"/>
      <c r="N50" s="47"/>
      <c r="O50" s="36">
        <v>2</v>
      </c>
      <c r="P50" s="37" t="s">
        <v>38</v>
      </c>
      <c r="Q50" s="38">
        <v>1830</v>
      </c>
      <c r="R50" s="39">
        <v>3.4242730436735154E-2</v>
      </c>
      <c r="S50" s="38">
        <v>1960</v>
      </c>
      <c r="T50" s="39">
        <v>3.9410451812679707E-2</v>
      </c>
      <c r="U50" s="40">
        <v>-6.6326530612244916E-2</v>
      </c>
      <c r="V50" s="53">
        <v>0</v>
      </c>
    </row>
    <row r="51" spans="2:22" ht="15" thickBot="1" x14ac:dyDescent="0.25">
      <c r="B51" s="31">
        <v>3</v>
      </c>
      <c r="C51" s="32" t="s">
        <v>54</v>
      </c>
      <c r="D51" s="33">
        <v>672</v>
      </c>
      <c r="E51" s="34">
        <v>3.118184771008306E-2</v>
      </c>
      <c r="F51" s="33">
        <v>675</v>
      </c>
      <c r="G51" s="34">
        <v>3.8898173226531434E-2</v>
      </c>
      <c r="H51" s="35">
        <v>-4.4444444444444731E-3</v>
      </c>
      <c r="I51" s="52">
        <v>-2</v>
      </c>
      <c r="J51" s="33">
        <v>564</v>
      </c>
      <c r="K51" s="35">
        <v>0.1914893617021276</v>
      </c>
      <c r="L51" s="52">
        <v>1</v>
      </c>
      <c r="M51" s="47"/>
      <c r="N51" s="47"/>
      <c r="O51" s="31">
        <v>3</v>
      </c>
      <c r="P51" s="32" t="s">
        <v>70</v>
      </c>
      <c r="Q51" s="33">
        <v>1762</v>
      </c>
      <c r="R51" s="34">
        <v>3.2970322966954832E-2</v>
      </c>
      <c r="S51" s="33">
        <v>1741</v>
      </c>
      <c r="T51" s="34">
        <v>3.5006937043813968E-2</v>
      </c>
      <c r="U51" s="35">
        <v>1.2062033314187204E-2</v>
      </c>
      <c r="V51" s="52">
        <v>0</v>
      </c>
    </row>
    <row r="52" spans="2:22" ht="15" thickBot="1" x14ac:dyDescent="0.25">
      <c r="B52" s="36">
        <v>4</v>
      </c>
      <c r="C52" s="37" t="s">
        <v>70</v>
      </c>
      <c r="D52" s="38">
        <v>653</v>
      </c>
      <c r="E52" s="39">
        <v>3.0300218087327736E-2</v>
      </c>
      <c r="F52" s="38">
        <v>542</v>
      </c>
      <c r="G52" s="39">
        <v>3.1233792427822277E-2</v>
      </c>
      <c r="H52" s="40">
        <v>0.20479704797047971</v>
      </c>
      <c r="I52" s="53">
        <v>-1</v>
      </c>
      <c r="J52" s="38">
        <v>573</v>
      </c>
      <c r="K52" s="40">
        <v>0.13961605584642234</v>
      </c>
      <c r="L52" s="53">
        <v>-1</v>
      </c>
      <c r="M52" s="47"/>
      <c r="N52" s="47"/>
      <c r="O52" s="36">
        <v>4</v>
      </c>
      <c r="P52" s="37" t="s">
        <v>54</v>
      </c>
      <c r="Q52" s="38">
        <v>1719</v>
      </c>
      <c r="R52" s="39">
        <v>3.216571236106433E-2</v>
      </c>
      <c r="S52" s="38">
        <v>2446</v>
      </c>
      <c r="T52" s="39">
        <v>4.9182635272354371E-2</v>
      </c>
      <c r="U52" s="40">
        <v>-0.29721995094031073</v>
      </c>
      <c r="V52" s="53">
        <v>-3</v>
      </c>
    </row>
    <row r="53" spans="2:22" ht="15" thickBot="1" x14ac:dyDescent="0.25">
      <c r="B53" s="31">
        <v>5</v>
      </c>
      <c r="C53" s="32" t="s">
        <v>103</v>
      </c>
      <c r="D53" s="33">
        <v>577</v>
      </c>
      <c r="E53" s="34">
        <v>2.6773699596306436E-2</v>
      </c>
      <c r="F53" s="33">
        <v>322</v>
      </c>
      <c r="G53" s="34">
        <v>1.855586930213796E-2</v>
      </c>
      <c r="H53" s="35">
        <v>0.79192546583850931</v>
      </c>
      <c r="I53" s="52">
        <v>8</v>
      </c>
      <c r="J53" s="33">
        <v>369</v>
      </c>
      <c r="K53" s="35">
        <v>0.56368563685636852</v>
      </c>
      <c r="L53" s="52">
        <v>6</v>
      </c>
      <c r="M53" s="47"/>
      <c r="N53" s="47"/>
      <c r="O53" s="31">
        <v>5</v>
      </c>
      <c r="P53" s="32" t="s">
        <v>65</v>
      </c>
      <c r="Q53" s="33">
        <v>1446</v>
      </c>
      <c r="R53" s="34">
        <v>2.7057370607387447E-2</v>
      </c>
      <c r="S53" s="33">
        <v>1487</v>
      </c>
      <c r="T53" s="34">
        <v>2.9899664206864657E-2</v>
      </c>
      <c r="U53" s="35">
        <v>-2.7572293207800969E-2</v>
      </c>
      <c r="V53" s="52">
        <v>-1</v>
      </c>
    </row>
    <row r="54" spans="2:22" ht="15" thickBot="1" x14ac:dyDescent="0.25">
      <c r="B54" s="36">
        <v>6</v>
      </c>
      <c r="C54" s="37" t="s">
        <v>36</v>
      </c>
      <c r="D54" s="38">
        <v>529</v>
      </c>
      <c r="E54" s="39">
        <v>2.454642475987193E-2</v>
      </c>
      <c r="F54" s="38">
        <v>532</v>
      </c>
      <c r="G54" s="39">
        <v>3.0657523194836628E-2</v>
      </c>
      <c r="H54" s="40">
        <v>-5.6390977443608881E-3</v>
      </c>
      <c r="I54" s="53">
        <v>-2</v>
      </c>
      <c r="J54" s="38">
        <v>361</v>
      </c>
      <c r="K54" s="40">
        <v>0.46537396121883656</v>
      </c>
      <c r="L54" s="53">
        <v>6</v>
      </c>
      <c r="M54" s="47"/>
      <c r="N54" s="47"/>
      <c r="O54" s="36">
        <v>6</v>
      </c>
      <c r="P54" s="37" t="s">
        <v>86</v>
      </c>
      <c r="Q54" s="38">
        <v>1347</v>
      </c>
      <c r="R54" s="39">
        <v>2.5204895026383744E-2</v>
      </c>
      <c r="S54" s="38">
        <v>699</v>
      </c>
      <c r="T54" s="39">
        <v>1.4055053988297509E-2</v>
      </c>
      <c r="U54" s="40">
        <v>0.92703862660944214</v>
      </c>
      <c r="V54" s="53">
        <v>13</v>
      </c>
    </row>
    <row r="55" spans="2:22" ht="15" thickBot="1" x14ac:dyDescent="0.25">
      <c r="B55" s="31">
        <v>7</v>
      </c>
      <c r="C55" s="32" t="s">
        <v>89</v>
      </c>
      <c r="D55" s="33">
        <v>514</v>
      </c>
      <c r="E55" s="34">
        <v>2.3850401373486148E-2</v>
      </c>
      <c r="F55" s="33">
        <v>381</v>
      </c>
      <c r="G55" s="34">
        <v>2.1955857776753299E-2</v>
      </c>
      <c r="H55" s="35">
        <v>0.34908136482939622</v>
      </c>
      <c r="I55" s="52">
        <v>0</v>
      </c>
      <c r="J55" s="33">
        <v>460</v>
      </c>
      <c r="K55" s="35">
        <v>0.11739130434782608</v>
      </c>
      <c r="L55" s="52">
        <v>2</v>
      </c>
      <c r="M55" s="47"/>
      <c r="N55" s="47"/>
      <c r="O55" s="31">
        <v>7</v>
      </c>
      <c r="P55" s="32" t="s">
        <v>104</v>
      </c>
      <c r="Q55" s="33">
        <v>1346</v>
      </c>
      <c r="R55" s="34">
        <v>2.5186183151828152E-2</v>
      </c>
      <c r="S55" s="33">
        <v>733</v>
      </c>
      <c r="T55" s="34">
        <v>1.4738704683007258E-2</v>
      </c>
      <c r="U55" s="35">
        <v>0.83628922237380632</v>
      </c>
      <c r="V55" s="52">
        <v>11</v>
      </c>
    </row>
    <row r="56" spans="2:22" ht="15" thickBot="1" x14ac:dyDescent="0.25">
      <c r="B56" s="36">
        <v>8</v>
      </c>
      <c r="C56" s="37" t="s">
        <v>104</v>
      </c>
      <c r="D56" s="38">
        <v>513</v>
      </c>
      <c r="E56" s="39">
        <v>2.3803999814393764E-2</v>
      </c>
      <c r="F56" s="38">
        <v>278</v>
      </c>
      <c r="G56" s="39">
        <v>1.6020284677001093E-2</v>
      </c>
      <c r="H56" s="40">
        <v>0.84532374100719432</v>
      </c>
      <c r="I56" s="53">
        <v>8</v>
      </c>
      <c r="J56" s="38">
        <v>477</v>
      </c>
      <c r="K56" s="40">
        <v>7.547169811320753E-2</v>
      </c>
      <c r="L56" s="53">
        <v>-2</v>
      </c>
      <c r="M56" s="47"/>
      <c r="N56" s="47"/>
      <c r="O56" s="36">
        <v>8</v>
      </c>
      <c r="P56" s="37" t="s">
        <v>89</v>
      </c>
      <c r="Q56" s="38">
        <v>1283</v>
      </c>
      <c r="R56" s="39">
        <v>2.4007335054825791E-2</v>
      </c>
      <c r="S56" s="38">
        <v>975</v>
      </c>
      <c r="T56" s="39">
        <v>1.9604689039470775E-2</v>
      </c>
      <c r="U56" s="40">
        <v>0.3158974358974358</v>
      </c>
      <c r="V56" s="53">
        <v>1</v>
      </c>
    </row>
    <row r="57" spans="2:22" ht="15" thickBot="1" x14ac:dyDescent="0.25">
      <c r="B57" s="31">
        <v>9</v>
      </c>
      <c r="C57" s="32" t="s">
        <v>105</v>
      </c>
      <c r="D57" s="33">
        <v>499</v>
      </c>
      <c r="E57" s="34">
        <v>2.3154377987100367E-2</v>
      </c>
      <c r="F57" s="33">
        <v>335</v>
      </c>
      <c r="G57" s="34">
        <v>1.9305019305019305E-2</v>
      </c>
      <c r="H57" s="35">
        <v>0.4895522388059701</v>
      </c>
      <c r="I57" s="52">
        <v>1</v>
      </c>
      <c r="J57" s="33">
        <v>473</v>
      </c>
      <c r="K57" s="35">
        <v>5.4968287526427018E-2</v>
      </c>
      <c r="L57" s="52">
        <v>-2</v>
      </c>
      <c r="M57" s="47"/>
      <c r="N57" s="47"/>
      <c r="O57" s="31">
        <v>9</v>
      </c>
      <c r="P57" s="32" t="s">
        <v>105</v>
      </c>
      <c r="Q57" s="33">
        <v>1257</v>
      </c>
      <c r="R57" s="34">
        <v>2.3520826316380375E-2</v>
      </c>
      <c r="S57" s="33">
        <v>742</v>
      </c>
      <c r="T57" s="34">
        <v>1.4919671043371604E-2</v>
      </c>
      <c r="U57" s="35">
        <v>0.69407008086253374</v>
      </c>
      <c r="V57" s="52">
        <v>8</v>
      </c>
    </row>
    <row r="58" spans="2:22" ht="15" thickBot="1" x14ac:dyDescent="0.25">
      <c r="B58" s="36">
        <v>10</v>
      </c>
      <c r="C58" s="37" t="s">
        <v>86</v>
      </c>
      <c r="D58" s="38">
        <v>459</v>
      </c>
      <c r="E58" s="39">
        <v>2.1298315623404947E-2</v>
      </c>
      <c r="F58" s="38">
        <v>223</v>
      </c>
      <c r="G58" s="39">
        <v>1.2850803895580016E-2</v>
      </c>
      <c r="H58" s="40">
        <v>1.0582959641255605</v>
      </c>
      <c r="I58" s="53">
        <v>14</v>
      </c>
      <c r="J58" s="38">
        <v>484</v>
      </c>
      <c r="K58" s="40">
        <v>-5.1652892561983466E-2</v>
      </c>
      <c r="L58" s="53">
        <v>-5</v>
      </c>
      <c r="M58" s="47"/>
      <c r="N58" s="47"/>
      <c r="O58" s="36">
        <v>10</v>
      </c>
      <c r="P58" s="37" t="s">
        <v>36</v>
      </c>
      <c r="Q58" s="38">
        <v>1184</v>
      </c>
      <c r="R58" s="39">
        <v>2.2154859473822088E-2</v>
      </c>
      <c r="S58" s="38">
        <v>1220</v>
      </c>
      <c r="T58" s="39">
        <v>2.4530995516055736E-2</v>
      </c>
      <c r="U58" s="40">
        <v>-2.9508196721311442E-2</v>
      </c>
      <c r="V58" s="53">
        <v>-5</v>
      </c>
    </row>
    <row r="59" spans="2:22" ht="15" thickBot="1" x14ac:dyDescent="0.25">
      <c r="B59" s="31">
        <v>11</v>
      </c>
      <c r="C59" s="32" t="s">
        <v>72</v>
      </c>
      <c r="D59" s="33">
        <v>451</v>
      </c>
      <c r="E59" s="34">
        <v>2.0927103150665861E-2</v>
      </c>
      <c r="F59" s="33">
        <v>269</v>
      </c>
      <c r="G59" s="34">
        <v>1.5501642367314009E-2</v>
      </c>
      <c r="H59" s="35">
        <v>0.67657992565055758</v>
      </c>
      <c r="I59" s="52">
        <v>6</v>
      </c>
      <c r="J59" s="33">
        <v>298</v>
      </c>
      <c r="K59" s="35">
        <v>0.51342281879194629</v>
      </c>
      <c r="L59" s="52">
        <v>2</v>
      </c>
      <c r="M59" s="47"/>
      <c r="N59" s="47"/>
      <c r="O59" s="31">
        <v>11</v>
      </c>
      <c r="P59" s="32" t="s">
        <v>103</v>
      </c>
      <c r="Q59" s="33">
        <v>1177</v>
      </c>
      <c r="R59" s="34">
        <v>2.2023876351932935E-2</v>
      </c>
      <c r="S59" s="33">
        <v>772</v>
      </c>
      <c r="T59" s="34">
        <v>1.5522892244586089E-2</v>
      </c>
      <c r="U59" s="35">
        <v>0.52461139896373066</v>
      </c>
      <c r="V59" s="52">
        <v>4</v>
      </c>
    </row>
    <row r="60" spans="2:22" ht="15" thickBot="1" x14ac:dyDescent="0.25">
      <c r="B60" s="36">
        <v>12</v>
      </c>
      <c r="C60" s="37" t="s">
        <v>65</v>
      </c>
      <c r="D60" s="38">
        <v>443</v>
      </c>
      <c r="E60" s="39">
        <v>2.0555890677926777E-2</v>
      </c>
      <c r="F60" s="38">
        <v>503</v>
      </c>
      <c r="G60" s="39">
        <v>2.8986342419178239E-2</v>
      </c>
      <c r="H60" s="40">
        <v>-0.11928429423459241</v>
      </c>
      <c r="I60" s="53">
        <v>-7</v>
      </c>
      <c r="J60" s="38">
        <v>470</v>
      </c>
      <c r="K60" s="40">
        <v>-5.7446808510638325E-2</v>
      </c>
      <c r="L60" s="53">
        <v>-4</v>
      </c>
      <c r="M60" s="47"/>
      <c r="N60" s="47"/>
      <c r="O60" s="36">
        <v>12</v>
      </c>
      <c r="P60" s="37" t="s">
        <v>45</v>
      </c>
      <c r="Q60" s="38">
        <v>1097</v>
      </c>
      <c r="R60" s="39">
        <v>2.0526926387485499E-2</v>
      </c>
      <c r="S60" s="38">
        <v>697</v>
      </c>
      <c r="T60" s="39">
        <v>1.4014839241549877E-2</v>
      </c>
      <c r="U60" s="40">
        <v>0.57388809182209477</v>
      </c>
      <c r="V60" s="53">
        <v>8</v>
      </c>
    </row>
    <row r="61" spans="2:22" ht="15" thickBot="1" x14ac:dyDescent="0.25">
      <c r="B61" s="31">
        <v>13</v>
      </c>
      <c r="C61" s="32" t="s">
        <v>69</v>
      </c>
      <c r="D61" s="33">
        <v>391</v>
      </c>
      <c r="E61" s="34">
        <v>1.8143009605122731E-2</v>
      </c>
      <c r="F61" s="33">
        <v>450</v>
      </c>
      <c r="G61" s="34">
        <v>2.5932115484354291E-2</v>
      </c>
      <c r="H61" s="35">
        <v>-0.13111111111111107</v>
      </c>
      <c r="I61" s="52">
        <v>-7</v>
      </c>
      <c r="J61" s="33">
        <v>283</v>
      </c>
      <c r="K61" s="35">
        <v>0.38162544169611312</v>
      </c>
      <c r="L61" s="52">
        <v>2</v>
      </c>
      <c r="M61" s="47"/>
      <c r="N61" s="47"/>
      <c r="O61" s="31">
        <v>13</v>
      </c>
      <c r="P61" s="32" t="s">
        <v>69</v>
      </c>
      <c r="Q61" s="33">
        <v>916</v>
      </c>
      <c r="R61" s="34">
        <v>1.7140077092923169E-2</v>
      </c>
      <c r="S61" s="33">
        <v>1055</v>
      </c>
      <c r="T61" s="34">
        <v>2.121327890937607E-2</v>
      </c>
      <c r="U61" s="35">
        <v>-0.1317535545023697</v>
      </c>
      <c r="V61" s="52">
        <v>-6</v>
      </c>
    </row>
    <row r="62" spans="2:22" ht="15" thickBot="1" x14ac:dyDescent="0.25">
      <c r="B62" s="36">
        <v>14</v>
      </c>
      <c r="C62" s="37" t="s">
        <v>198</v>
      </c>
      <c r="D62" s="38">
        <v>353</v>
      </c>
      <c r="E62" s="39">
        <v>1.6379750359612082E-2</v>
      </c>
      <c r="F62" s="38">
        <v>4</v>
      </c>
      <c r="G62" s="39">
        <v>2.3050769319426037E-4</v>
      </c>
      <c r="H62" s="40">
        <v>87.25</v>
      </c>
      <c r="I62" s="53">
        <v>197</v>
      </c>
      <c r="J62" s="38">
        <v>0</v>
      </c>
      <c r="K62" s="40" t="s">
        <v>90</v>
      </c>
      <c r="L62" s="53" t="s">
        <v>90</v>
      </c>
      <c r="M62" s="47"/>
      <c r="N62" s="47"/>
      <c r="O62" s="36">
        <v>14</v>
      </c>
      <c r="P62" s="37" t="s">
        <v>61</v>
      </c>
      <c r="Q62" s="38">
        <v>885</v>
      </c>
      <c r="R62" s="39">
        <v>1.6560008981699785E-2</v>
      </c>
      <c r="S62" s="38">
        <v>1019</v>
      </c>
      <c r="T62" s="39">
        <v>2.0489413467918684E-2</v>
      </c>
      <c r="U62" s="40">
        <v>-0.13150147203140339</v>
      </c>
      <c r="V62" s="53">
        <v>-6</v>
      </c>
    </row>
    <row r="63" spans="2:22" ht="15" thickBot="1" x14ac:dyDescent="0.25">
      <c r="B63" s="31">
        <v>15</v>
      </c>
      <c r="C63" s="32" t="s">
        <v>78</v>
      </c>
      <c r="D63" s="33">
        <v>320</v>
      </c>
      <c r="E63" s="34">
        <v>1.4848498909563362E-2</v>
      </c>
      <c r="F63" s="33">
        <v>329</v>
      </c>
      <c r="G63" s="34">
        <v>1.8959257765227916E-2</v>
      </c>
      <c r="H63" s="35">
        <v>-2.7355623100303927E-2</v>
      </c>
      <c r="I63" s="52">
        <v>-3</v>
      </c>
      <c r="J63" s="33">
        <v>225</v>
      </c>
      <c r="K63" s="35">
        <v>0.42222222222222228</v>
      </c>
      <c r="L63" s="52">
        <v>6</v>
      </c>
      <c r="M63" s="47"/>
      <c r="N63" s="47"/>
      <c r="O63" s="31">
        <v>15</v>
      </c>
      <c r="P63" s="32" t="s">
        <v>72</v>
      </c>
      <c r="Q63" s="33">
        <v>821</v>
      </c>
      <c r="R63" s="34">
        <v>1.5362449010141836E-2</v>
      </c>
      <c r="S63" s="33">
        <v>652</v>
      </c>
      <c r="T63" s="34">
        <v>1.3110007439728148E-2</v>
      </c>
      <c r="U63" s="35">
        <v>0.25920245398773001</v>
      </c>
      <c r="V63" s="52">
        <v>9</v>
      </c>
    </row>
    <row r="64" spans="2:22" ht="15" thickBot="1" x14ac:dyDescent="0.25">
      <c r="B64" s="36">
        <v>16</v>
      </c>
      <c r="C64" s="37" t="s">
        <v>199</v>
      </c>
      <c r="D64" s="38">
        <v>302</v>
      </c>
      <c r="E64" s="39">
        <v>1.4013270845900422E-2</v>
      </c>
      <c r="F64" s="38">
        <v>231</v>
      </c>
      <c r="G64" s="39">
        <v>1.3311819281968536E-2</v>
      </c>
      <c r="H64" s="40">
        <v>0.30735930735930728</v>
      </c>
      <c r="I64" s="53">
        <v>5</v>
      </c>
      <c r="J64" s="38">
        <v>183</v>
      </c>
      <c r="K64" s="40">
        <v>0.6502732240437159</v>
      </c>
      <c r="L64" s="53">
        <v>12</v>
      </c>
      <c r="M64" s="47"/>
      <c r="N64" s="47"/>
      <c r="O64" s="36">
        <v>16</v>
      </c>
      <c r="P64" s="37" t="s">
        <v>92</v>
      </c>
      <c r="Q64" s="38">
        <v>773</v>
      </c>
      <c r="R64" s="39">
        <v>1.4464279031473373E-2</v>
      </c>
      <c r="S64" s="38">
        <v>866</v>
      </c>
      <c r="T64" s="39">
        <v>1.7412985341724811E-2</v>
      </c>
      <c r="U64" s="40">
        <v>-0.10739030023094687</v>
      </c>
      <c r="V64" s="53">
        <v>-3</v>
      </c>
    </row>
    <row r="65" spans="2:22" ht="15" thickBot="1" x14ac:dyDescent="0.25">
      <c r="B65" s="31">
        <v>17</v>
      </c>
      <c r="C65" s="32" t="s">
        <v>141</v>
      </c>
      <c r="D65" s="33">
        <v>301</v>
      </c>
      <c r="E65" s="34">
        <v>1.3966869286808037E-2</v>
      </c>
      <c r="F65" s="33">
        <v>7</v>
      </c>
      <c r="G65" s="34">
        <v>4.0338846308995562E-4</v>
      </c>
      <c r="H65" s="35">
        <v>42</v>
      </c>
      <c r="I65" s="52">
        <v>167</v>
      </c>
      <c r="J65" s="33">
        <v>285</v>
      </c>
      <c r="K65" s="35">
        <v>5.6140350877192935E-2</v>
      </c>
      <c r="L65" s="52">
        <v>-3</v>
      </c>
      <c r="M65" s="47"/>
      <c r="N65" s="47"/>
      <c r="O65" s="31">
        <v>17</v>
      </c>
      <c r="P65" s="32" t="s">
        <v>80</v>
      </c>
      <c r="Q65" s="33">
        <v>764</v>
      </c>
      <c r="R65" s="34">
        <v>1.4295872160473037E-2</v>
      </c>
      <c r="S65" s="33">
        <v>916</v>
      </c>
      <c r="T65" s="34">
        <v>1.8418354010415621E-2</v>
      </c>
      <c r="U65" s="35">
        <v>-0.16593886462882101</v>
      </c>
      <c r="V65" s="52">
        <v>-7</v>
      </c>
    </row>
    <row r="66" spans="2:22" ht="15" thickBot="1" x14ac:dyDescent="0.25">
      <c r="B66" s="36">
        <v>18</v>
      </c>
      <c r="C66" s="37" t="s">
        <v>45</v>
      </c>
      <c r="D66" s="38">
        <v>290</v>
      </c>
      <c r="E66" s="39">
        <v>1.3456452136791796E-2</v>
      </c>
      <c r="F66" s="38">
        <v>194</v>
      </c>
      <c r="G66" s="39">
        <v>1.1179623119921628E-2</v>
      </c>
      <c r="H66" s="40">
        <v>0.49484536082474229</v>
      </c>
      <c r="I66" s="53">
        <v>11</v>
      </c>
      <c r="J66" s="38">
        <v>370</v>
      </c>
      <c r="K66" s="40">
        <v>-0.21621621621621623</v>
      </c>
      <c r="L66" s="53">
        <v>-8</v>
      </c>
      <c r="M66" s="47"/>
      <c r="N66" s="47"/>
      <c r="O66" s="36">
        <v>18</v>
      </c>
      <c r="P66" s="37" t="s">
        <v>37</v>
      </c>
      <c r="Q66" s="38">
        <v>761</v>
      </c>
      <c r="R66" s="39">
        <v>1.4239736536806257E-2</v>
      </c>
      <c r="S66" s="38">
        <v>904</v>
      </c>
      <c r="T66" s="39">
        <v>1.8177065529929825E-2</v>
      </c>
      <c r="U66" s="40">
        <v>-0.1581858407079646</v>
      </c>
      <c r="V66" s="53">
        <v>-6</v>
      </c>
    </row>
    <row r="67" spans="2:22" ht="15" thickBot="1" x14ac:dyDescent="0.25">
      <c r="B67" s="31">
        <v>19</v>
      </c>
      <c r="C67" s="32" t="s">
        <v>61</v>
      </c>
      <c r="D67" s="33">
        <v>287</v>
      </c>
      <c r="E67" s="34">
        <v>1.3317247459514639E-2</v>
      </c>
      <c r="F67" s="33">
        <v>376</v>
      </c>
      <c r="G67" s="34">
        <v>2.1667723160260475E-2</v>
      </c>
      <c r="H67" s="35">
        <v>-0.23670212765957444</v>
      </c>
      <c r="I67" s="52">
        <v>-10</v>
      </c>
      <c r="J67" s="33">
        <v>260</v>
      </c>
      <c r="K67" s="35">
        <v>0.10384615384615392</v>
      </c>
      <c r="L67" s="52">
        <v>-2</v>
      </c>
      <c r="O67" s="31" t="s">
        <v>90</v>
      </c>
      <c r="P67" s="32" t="s">
        <v>141</v>
      </c>
      <c r="Q67" s="33">
        <v>761</v>
      </c>
      <c r="R67" s="34">
        <v>1.4239736536806257E-2</v>
      </c>
      <c r="S67" s="33">
        <v>7</v>
      </c>
      <c r="T67" s="34">
        <v>1.4075161361671326E-4</v>
      </c>
      <c r="U67" s="35">
        <v>107.71428571428571</v>
      </c>
      <c r="V67" s="52">
        <v>205</v>
      </c>
    </row>
    <row r="68" spans="2:22" ht="15" thickBot="1" x14ac:dyDescent="0.25">
      <c r="B68" s="36">
        <v>20</v>
      </c>
      <c r="C68" s="37" t="s">
        <v>92</v>
      </c>
      <c r="D68" s="38">
        <v>265</v>
      </c>
      <c r="E68" s="39">
        <v>1.2296413159482159E-2</v>
      </c>
      <c r="F68" s="38">
        <v>321</v>
      </c>
      <c r="G68" s="39">
        <v>1.8498242378839395E-2</v>
      </c>
      <c r="H68" s="40">
        <v>-0.17445482866043616</v>
      </c>
      <c r="I68" s="53">
        <v>-6</v>
      </c>
      <c r="J68" s="38">
        <v>203</v>
      </c>
      <c r="K68" s="40">
        <v>0.30541871921182273</v>
      </c>
      <c r="L68" s="53">
        <v>5</v>
      </c>
      <c r="O68" s="36">
        <v>20</v>
      </c>
      <c r="P68" s="37" t="s">
        <v>81</v>
      </c>
      <c r="Q68" s="38">
        <v>710</v>
      </c>
      <c r="R68" s="39">
        <v>1.3285430934471015E-2</v>
      </c>
      <c r="S68" s="38">
        <v>657</v>
      </c>
      <c r="T68" s="39">
        <v>1.321054430659723E-2</v>
      </c>
      <c r="U68" s="40">
        <v>8.0669710806697159E-2</v>
      </c>
      <c r="V68" s="53">
        <v>3</v>
      </c>
    </row>
    <row r="69" spans="2:22" ht="15" thickBot="1" x14ac:dyDescent="0.25">
      <c r="B69" s="73" t="s">
        <v>40</v>
      </c>
      <c r="C69" s="74"/>
      <c r="D69" s="41">
        <f>SUM(D49:D68)</f>
        <v>9403</v>
      </c>
      <c r="E69" s="42">
        <f>D69/D71</f>
        <v>0.43631386014570089</v>
      </c>
      <c r="F69" s="41">
        <f>SUM(F49:F68)</f>
        <v>6945</v>
      </c>
      <c r="G69" s="42">
        <f>F69/F71</f>
        <v>0.40021898230853453</v>
      </c>
      <c r="H69" s="43">
        <f>D69/F69-1</f>
        <v>0.3539236861051116</v>
      </c>
      <c r="I69" s="54"/>
      <c r="J69" s="41">
        <f>SUM(J49:J68)</f>
        <v>7620</v>
      </c>
      <c r="K69" s="42">
        <f>D69/J69-1</f>
        <v>0.23398950131233587</v>
      </c>
      <c r="L69" s="41"/>
      <c r="O69" s="73" t="s">
        <v>40</v>
      </c>
      <c r="P69" s="74"/>
      <c r="Q69" s="41">
        <f>SUM(Q49:Q68)</f>
        <v>23700</v>
      </c>
      <c r="R69" s="42">
        <f>Q69/Q71</f>
        <v>0.44347142696755359</v>
      </c>
      <c r="S69" s="41">
        <f>SUM(S49:S68)</f>
        <v>20685</v>
      </c>
      <c r="T69" s="42">
        <f>S69/S71</f>
        <v>0.41592101823738764</v>
      </c>
      <c r="U69" s="43">
        <f>Q69/S69-1</f>
        <v>0.14575779550398837</v>
      </c>
      <c r="V69" s="54"/>
    </row>
    <row r="70" spans="2:22" ht="15" thickBot="1" x14ac:dyDescent="0.25">
      <c r="B70" s="73" t="s">
        <v>12</v>
      </c>
      <c r="C70" s="74"/>
      <c r="D70" s="41">
        <f>D71-SUM(D49:D68)</f>
        <v>12148</v>
      </c>
      <c r="E70" s="42">
        <f>D70/D71</f>
        <v>0.56368613985429905</v>
      </c>
      <c r="F70" s="41">
        <f>F71-SUM(F49:F68)</f>
        <v>10408</v>
      </c>
      <c r="G70" s="42">
        <f>F70/F71</f>
        <v>0.59978101769146541</v>
      </c>
      <c r="H70" s="43">
        <f>D70/F70-1</f>
        <v>0.16717909300538047</v>
      </c>
      <c r="I70" s="54"/>
      <c r="J70" s="41">
        <f>J71-SUM(J49:J68)</f>
        <v>9500</v>
      </c>
      <c r="K70" s="42">
        <f>D70/J70-1</f>
        <v>0.27873684210526317</v>
      </c>
      <c r="L70" s="41"/>
      <c r="O70" s="73" t="s">
        <v>12</v>
      </c>
      <c r="P70" s="74"/>
      <c r="Q70" s="41">
        <f>Q71-SUM(Q49:Q68)</f>
        <v>29742</v>
      </c>
      <c r="R70" s="42">
        <f>Q70/Q71</f>
        <v>0.55652857303244641</v>
      </c>
      <c r="S70" s="41">
        <f>S71-SUM(S49:S68)</f>
        <v>29048</v>
      </c>
      <c r="T70" s="42">
        <f>S70/S71</f>
        <v>0.5840789817626123</v>
      </c>
      <c r="U70" s="43">
        <f>Q70/S70-1</f>
        <v>2.3891489947672762E-2</v>
      </c>
      <c r="V70" s="54"/>
    </row>
    <row r="71" spans="2:22" ht="15" thickBot="1" x14ac:dyDescent="0.25">
      <c r="B71" s="71" t="s">
        <v>34</v>
      </c>
      <c r="C71" s="72"/>
      <c r="D71" s="44">
        <v>21551</v>
      </c>
      <c r="E71" s="45">
        <v>1</v>
      </c>
      <c r="F71" s="44">
        <v>17353</v>
      </c>
      <c r="G71" s="45">
        <v>1</v>
      </c>
      <c r="H71" s="46">
        <v>0.24191782400737627</v>
      </c>
      <c r="I71" s="56"/>
      <c r="J71" s="44">
        <v>17120</v>
      </c>
      <c r="K71" s="46">
        <v>0.25882009345794388</v>
      </c>
      <c r="L71" s="44"/>
      <c r="M71" s="47"/>
      <c r="O71" s="71" t="s">
        <v>34</v>
      </c>
      <c r="P71" s="72"/>
      <c r="Q71" s="44">
        <v>53442</v>
      </c>
      <c r="R71" s="45">
        <v>1</v>
      </c>
      <c r="S71" s="44">
        <v>49733</v>
      </c>
      <c r="T71" s="45">
        <v>1</v>
      </c>
      <c r="U71" s="46">
        <v>7.4578247843484213E-2</v>
      </c>
      <c r="V71" s="56"/>
    </row>
    <row r="72" spans="2:22" x14ac:dyDescent="0.2">
      <c r="B72" s="48" t="s">
        <v>68</v>
      </c>
    </row>
    <row r="73" spans="2:22" ht="15" customHeight="1" x14ac:dyDescent="0.2">
      <c r="B73" s="49" t="s">
        <v>67</v>
      </c>
      <c r="O73" s="48" t="s">
        <v>68</v>
      </c>
    </row>
    <row r="74" spans="2:22" x14ac:dyDescent="0.2">
      <c r="O74" s="49" t="s">
        <v>67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140625" style="5" customWidth="1"/>
    <col min="4" max="12" width="10.42578125" style="5" customWidth="1"/>
    <col min="13" max="14" width="1.42578125" style="5" customWidth="1"/>
    <col min="15" max="15" width="9.140625" style="5"/>
    <col min="16" max="16" width="16.85546875" style="5" bestFit="1" customWidth="1"/>
    <col min="17" max="22" width="10.42578125" style="5" customWidth="1"/>
    <col min="2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46115</v>
      </c>
    </row>
    <row r="2" spans="2:22" ht="15" customHeight="1" x14ac:dyDescent="0.2">
      <c r="D2" s="3"/>
      <c r="L2" s="4"/>
      <c r="O2" s="102" t="s">
        <v>143</v>
      </c>
      <c r="P2" s="102"/>
      <c r="Q2" s="102"/>
      <c r="R2" s="102"/>
      <c r="S2" s="102"/>
      <c r="T2" s="102"/>
      <c r="U2" s="102"/>
      <c r="V2" s="102"/>
    </row>
    <row r="3" spans="2:22" ht="14.45" customHeight="1" x14ac:dyDescent="0.2">
      <c r="B3" s="92" t="s">
        <v>187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47"/>
      <c r="N3" s="50"/>
      <c r="O3" s="102"/>
      <c r="P3" s="102"/>
      <c r="Q3" s="102"/>
      <c r="R3" s="102"/>
      <c r="S3" s="102"/>
      <c r="T3" s="102"/>
      <c r="U3" s="102"/>
      <c r="V3" s="102"/>
    </row>
    <row r="4" spans="2:22" ht="14.45" customHeight="1" x14ac:dyDescent="0.2">
      <c r="B4" s="100" t="s">
        <v>188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47"/>
      <c r="N4" s="50"/>
      <c r="O4" s="100" t="s">
        <v>144</v>
      </c>
      <c r="P4" s="100"/>
      <c r="Q4" s="100"/>
      <c r="R4" s="100"/>
      <c r="S4" s="100"/>
      <c r="T4" s="100"/>
      <c r="U4" s="100"/>
      <c r="V4" s="100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58"/>
      <c r="P5" s="58"/>
      <c r="Q5" s="58"/>
      <c r="R5" s="58"/>
      <c r="S5" s="58"/>
      <c r="T5" s="58"/>
      <c r="U5" s="58"/>
      <c r="V5" s="24" t="s">
        <v>4</v>
      </c>
    </row>
    <row r="6" spans="2:22" ht="14.45" customHeight="1" x14ac:dyDescent="0.2">
      <c r="B6" s="75" t="s">
        <v>0</v>
      </c>
      <c r="C6" s="77" t="s">
        <v>1</v>
      </c>
      <c r="D6" s="79" t="s">
        <v>169</v>
      </c>
      <c r="E6" s="80"/>
      <c r="F6" s="80"/>
      <c r="G6" s="80"/>
      <c r="H6" s="80"/>
      <c r="I6" s="81"/>
      <c r="J6" s="79" t="s">
        <v>97</v>
      </c>
      <c r="K6" s="80"/>
      <c r="L6" s="81"/>
      <c r="M6" s="47"/>
      <c r="N6" s="47"/>
      <c r="O6" s="75" t="s">
        <v>0</v>
      </c>
      <c r="P6" s="77" t="s">
        <v>1</v>
      </c>
      <c r="Q6" s="79" t="s">
        <v>180</v>
      </c>
      <c r="R6" s="80"/>
      <c r="S6" s="80"/>
      <c r="T6" s="80"/>
      <c r="U6" s="80"/>
      <c r="V6" s="81"/>
    </row>
    <row r="7" spans="2:22" ht="14.45" customHeight="1" thickBot="1" x14ac:dyDescent="0.25">
      <c r="B7" s="76"/>
      <c r="C7" s="78"/>
      <c r="D7" s="97" t="s">
        <v>170</v>
      </c>
      <c r="E7" s="98"/>
      <c r="F7" s="98"/>
      <c r="G7" s="98"/>
      <c r="H7" s="98"/>
      <c r="I7" s="99"/>
      <c r="J7" s="97" t="s">
        <v>98</v>
      </c>
      <c r="K7" s="98"/>
      <c r="L7" s="99"/>
      <c r="M7" s="47"/>
      <c r="N7" s="47"/>
      <c r="O7" s="76"/>
      <c r="P7" s="78"/>
      <c r="Q7" s="97" t="s">
        <v>181</v>
      </c>
      <c r="R7" s="98"/>
      <c r="S7" s="98"/>
      <c r="T7" s="98"/>
      <c r="U7" s="98"/>
      <c r="V7" s="99"/>
    </row>
    <row r="8" spans="2:22" ht="14.45" customHeight="1" x14ac:dyDescent="0.2">
      <c r="B8" s="76"/>
      <c r="C8" s="78"/>
      <c r="D8" s="82">
        <v>2026</v>
      </c>
      <c r="E8" s="83"/>
      <c r="F8" s="82">
        <v>2025</v>
      </c>
      <c r="G8" s="83"/>
      <c r="H8" s="86" t="s">
        <v>5</v>
      </c>
      <c r="I8" s="86" t="s">
        <v>42</v>
      </c>
      <c r="J8" s="86">
        <v>2026</v>
      </c>
      <c r="K8" s="86" t="s">
        <v>171</v>
      </c>
      <c r="L8" s="88" t="s">
        <v>178</v>
      </c>
      <c r="M8" s="47"/>
      <c r="N8" s="47"/>
      <c r="O8" s="76"/>
      <c r="P8" s="78"/>
      <c r="Q8" s="82">
        <v>2026</v>
      </c>
      <c r="R8" s="83"/>
      <c r="S8" s="82">
        <v>2025</v>
      </c>
      <c r="T8" s="83"/>
      <c r="U8" s="86" t="s">
        <v>5</v>
      </c>
      <c r="V8" s="88" t="s">
        <v>63</v>
      </c>
    </row>
    <row r="9" spans="2:22" ht="14.45" customHeight="1" thickBot="1" x14ac:dyDescent="0.25">
      <c r="B9" s="90" t="s">
        <v>6</v>
      </c>
      <c r="C9" s="93" t="s">
        <v>7</v>
      </c>
      <c r="D9" s="84"/>
      <c r="E9" s="85"/>
      <c r="F9" s="84"/>
      <c r="G9" s="85"/>
      <c r="H9" s="87"/>
      <c r="I9" s="87"/>
      <c r="J9" s="87"/>
      <c r="K9" s="87"/>
      <c r="L9" s="89"/>
      <c r="M9" s="47"/>
      <c r="N9" s="47"/>
      <c r="O9" s="90" t="s">
        <v>6</v>
      </c>
      <c r="P9" s="93" t="s">
        <v>7</v>
      </c>
      <c r="Q9" s="84"/>
      <c r="R9" s="85"/>
      <c r="S9" s="84"/>
      <c r="T9" s="85"/>
      <c r="U9" s="87"/>
      <c r="V9" s="89"/>
    </row>
    <row r="10" spans="2:22" ht="14.45" customHeight="1" x14ac:dyDescent="0.2">
      <c r="B10" s="90"/>
      <c r="C10" s="93"/>
      <c r="D10" s="25" t="s">
        <v>8</v>
      </c>
      <c r="E10" s="26" t="s">
        <v>2</v>
      </c>
      <c r="F10" s="25" t="s">
        <v>8</v>
      </c>
      <c r="G10" s="26" t="s">
        <v>2</v>
      </c>
      <c r="H10" s="95" t="s">
        <v>9</v>
      </c>
      <c r="I10" s="95" t="s">
        <v>43</v>
      </c>
      <c r="J10" s="95" t="s">
        <v>8</v>
      </c>
      <c r="K10" s="95" t="s">
        <v>172</v>
      </c>
      <c r="L10" s="69" t="s">
        <v>179</v>
      </c>
      <c r="M10" s="47"/>
      <c r="N10" s="47"/>
      <c r="O10" s="90"/>
      <c r="P10" s="93"/>
      <c r="Q10" s="25" t="s">
        <v>8</v>
      </c>
      <c r="R10" s="26" t="s">
        <v>2</v>
      </c>
      <c r="S10" s="25" t="s">
        <v>8</v>
      </c>
      <c r="T10" s="26" t="s">
        <v>2</v>
      </c>
      <c r="U10" s="95" t="s">
        <v>9</v>
      </c>
      <c r="V10" s="69" t="s">
        <v>64</v>
      </c>
    </row>
    <row r="11" spans="2:22" ht="14.45" customHeight="1" thickBot="1" x14ac:dyDescent="0.25">
      <c r="B11" s="91"/>
      <c r="C11" s="94"/>
      <c r="D11" s="28" t="s">
        <v>10</v>
      </c>
      <c r="E11" s="29" t="s">
        <v>11</v>
      </c>
      <c r="F11" s="28" t="s">
        <v>10</v>
      </c>
      <c r="G11" s="29" t="s">
        <v>11</v>
      </c>
      <c r="H11" s="96"/>
      <c r="I11" s="96"/>
      <c r="J11" s="96" t="s">
        <v>10</v>
      </c>
      <c r="K11" s="96"/>
      <c r="L11" s="70"/>
      <c r="M11" s="47"/>
      <c r="N11" s="47"/>
      <c r="O11" s="91"/>
      <c r="P11" s="94"/>
      <c r="Q11" s="28" t="s">
        <v>10</v>
      </c>
      <c r="R11" s="29" t="s">
        <v>11</v>
      </c>
      <c r="S11" s="28" t="s">
        <v>10</v>
      </c>
      <c r="T11" s="29" t="s">
        <v>11</v>
      </c>
      <c r="U11" s="96"/>
      <c r="V11" s="70"/>
    </row>
    <row r="12" spans="2:22" ht="14.45" customHeight="1" thickBot="1" x14ac:dyDescent="0.25">
      <c r="B12" s="31">
        <v>1</v>
      </c>
      <c r="C12" s="32" t="s">
        <v>17</v>
      </c>
      <c r="D12" s="33">
        <v>5644</v>
      </c>
      <c r="E12" s="34">
        <v>0.13328610225528398</v>
      </c>
      <c r="F12" s="33">
        <v>4076</v>
      </c>
      <c r="G12" s="34">
        <v>0.11414489344422975</v>
      </c>
      <c r="H12" s="35">
        <v>0.38469087340529939</v>
      </c>
      <c r="I12" s="52">
        <v>1</v>
      </c>
      <c r="J12" s="33">
        <v>4220</v>
      </c>
      <c r="K12" s="35">
        <v>0.33744075829383879</v>
      </c>
      <c r="L12" s="52">
        <v>1</v>
      </c>
      <c r="M12" s="47"/>
      <c r="N12" s="47"/>
      <c r="O12" s="31">
        <v>1</v>
      </c>
      <c r="P12" s="32" t="s">
        <v>19</v>
      </c>
      <c r="Q12" s="33">
        <v>14696</v>
      </c>
      <c r="R12" s="34">
        <v>0.14965833986781674</v>
      </c>
      <c r="S12" s="33">
        <v>15699</v>
      </c>
      <c r="T12" s="34">
        <v>0.16995409864461092</v>
      </c>
      <c r="U12" s="35">
        <v>-6.3889419708261674E-2</v>
      </c>
      <c r="V12" s="52">
        <v>0</v>
      </c>
    </row>
    <row r="13" spans="2:22" ht="14.45" customHeight="1" thickBot="1" x14ac:dyDescent="0.25">
      <c r="B13" s="36">
        <v>2</v>
      </c>
      <c r="C13" s="37" t="s">
        <v>19</v>
      </c>
      <c r="D13" s="38">
        <v>5271</v>
      </c>
      <c r="E13" s="39">
        <v>0.12447750619907899</v>
      </c>
      <c r="F13" s="38">
        <v>4971</v>
      </c>
      <c r="G13" s="39">
        <v>0.13920860287322523</v>
      </c>
      <c r="H13" s="40">
        <v>6.0350030175015057E-2</v>
      </c>
      <c r="I13" s="53">
        <v>-1</v>
      </c>
      <c r="J13" s="38">
        <v>4646</v>
      </c>
      <c r="K13" s="40">
        <v>0.13452432199741704</v>
      </c>
      <c r="L13" s="53">
        <v>-1</v>
      </c>
      <c r="M13" s="47"/>
      <c r="N13" s="47"/>
      <c r="O13" s="36">
        <v>2</v>
      </c>
      <c r="P13" s="37" t="s">
        <v>17</v>
      </c>
      <c r="Q13" s="38">
        <v>13115</v>
      </c>
      <c r="R13" s="39">
        <v>0.13355805167163967</v>
      </c>
      <c r="S13" s="38">
        <v>10183</v>
      </c>
      <c r="T13" s="39">
        <v>0.1102390334733469</v>
      </c>
      <c r="U13" s="40">
        <v>0.28793086516743593</v>
      </c>
      <c r="V13" s="53">
        <v>0</v>
      </c>
    </row>
    <row r="14" spans="2:22" ht="14.45" customHeight="1" thickBot="1" x14ac:dyDescent="0.25">
      <c r="B14" s="31">
        <v>3</v>
      </c>
      <c r="C14" s="32" t="s">
        <v>16</v>
      </c>
      <c r="D14" s="33">
        <v>3320</v>
      </c>
      <c r="E14" s="34">
        <v>7.8403589561931747E-2</v>
      </c>
      <c r="F14" s="33">
        <v>2338</v>
      </c>
      <c r="G14" s="34">
        <v>6.5473690106135712E-2</v>
      </c>
      <c r="H14" s="35">
        <v>0.42001710863986319</v>
      </c>
      <c r="I14" s="52">
        <v>2</v>
      </c>
      <c r="J14" s="33">
        <v>2279</v>
      </c>
      <c r="K14" s="35">
        <v>0.45677928916191313</v>
      </c>
      <c r="L14" s="52">
        <v>0</v>
      </c>
      <c r="M14" s="47"/>
      <c r="N14" s="47"/>
      <c r="O14" s="31">
        <v>3</v>
      </c>
      <c r="P14" s="32" t="s">
        <v>16</v>
      </c>
      <c r="Q14" s="33">
        <v>7366</v>
      </c>
      <c r="R14" s="34">
        <v>7.5012474922859146E-2</v>
      </c>
      <c r="S14" s="33">
        <v>5799</v>
      </c>
      <c r="T14" s="34">
        <v>6.2778764127657732E-2</v>
      </c>
      <c r="U14" s="35">
        <v>0.27021900327642689</v>
      </c>
      <c r="V14" s="52">
        <v>2</v>
      </c>
    </row>
    <row r="15" spans="2:22" ht="14.45" customHeight="1" thickBot="1" x14ac:dyDescent="0.25">
      <c r="B15" s="36">
        <v>4</v>
      </c>
      <c r="C15" s="37" t="s">
        <v>18</v>
      </c>
      <c r="D15" s="38">
        <v>2738</v>
      </c>
      <c r="E15" s="39">
        <v>6.4659345849569019E-2</v>
      </c>
      <c r="F15" s="38">
        <v>2593</v>
      </c>
      <c r="G15" s="39">
        <v>7.2614746982553421E-2</v>
      </c>
      <c r="H15" s="40">
        <v>5.5919784033937603E-2</v>
      </c>
      <c r="I15" s="53">
        <v>-1</v>
      </c>
      <c r="J15" s="38">
        <v>1986</v>
      </c>
      <c r="K15" s="40">
        <v>0.37865055387714008</v>
      </c>
      <c r="L15" s="53">
        <v>1</v>
      </c>
      <c r="M15" s="47"/>
      <c r="N15" s="47"/>
      <c r="O15" s="36">
        <v>4</v>
      </c>
      <c r="P15" s="37" t="s">
        <v>18</v>
      </c>
      <c r="Q15" s="38">
        <v>6571</v>
      </c>
      <c r="R15" s="39">
        <v>6.6916504577532912E-2</v>
      </c>
      <c r="S15" s="38">
        <v>6546</v>
      </c>
      <c r="T15" s="39">
        <v>7.0865630277573297E-2</v>
      </c>
      <c r="U15" s="40">
        <v>3.8191261839291002E-3</v>
      </c>
      <c r="V15" s="53">
        <v>-1</v>
      </c>
    </row>
    <row r="16" spans="2:22" ht="14.45" customHeight="1" thickBot="1" x14ac:dyDescent="0.25">
      <c r="B16" s="31">
        <v>5</v>
      </c>
      <c r="C16" s="32" t="s">
        <v>32</v>
      </c>
      <c r="D16" s="33">
        <v>2508</v>
      </c>
      <c r="E16" s="34">
        <v>5.9227771873893019E-2</v>
      </c>
      <c r="F16" s="33">
        <v>2407</v>
      </c>
      <c r="G16" s="34">
        <v>6.74059760844605E-2</v>
      </c>
      <c r="H16" s="35">
        <v>4.1960947237224655E-2</v>
      </c>
      <c r="I16" s="52">
        <v>-1</v>
      </c>
      <c r="J16" s="33">
        <v>1998</v>
      </c>
      <c r="K16" s="35">
        <v>0.25525525525525516</v>
      </c>
      <c r="L16" s="52">
        <v>-1</v>
      </c>
      <c r="M16" s="47"/>
      <c r="N16" s="47"/>
      <c r="O16" s="31">
        <v>5</v>
      </c>
      <c r="P16" s="32" t="s">
        <v>32</v>
      </c>
      <c r="Q16" s="33">
        <v>6324</v>
      </c>
      <c r="R16" s="34">
        <v>6.4401152784708288E-2</v>
      </c>
      <c r="S16" s="33">
        <v>6489</v>
      </c>
      <c r="T16" s="34">
        <v>7.0248560169748411E-2</v>
      </c>
      <c r="U16" s="35">
        <v>-2.542764678687004E-2</v>
      </c>
      <c r="V16" s="52">
        <v>-1</v>
      </c>
    </row>
    <row r="17" spans="2:22" ht="14.45" customHeight="1" thickBot="1" x14ac:dyDescent="0.25">
      <c r="B17" s="36">
        <v>6</v>
      </c>
      <c r="C17" s="37" t="s">
        <v>31</v>
      </c>
      <c r="D17" s="38">
        <v>2450</v>
      </c>
      <c r="E17" s="39">
        <v>5.7858070610461686E-2</v>
      </c>
      <c r="F17" s="38">
        <v>2023</v>
      </c>
      <c r="G17" s="39">
        <v>5.6652384552913833E-2</v>
      </c>
      <c r="H17" s="40">
        <v>0.21107266435986149</v>
      </c>
      <c r="I17" s="53">
        <v>0</v>
      </c>
      <c r="J17" s="38">
        <v>1663</v>
      </c>
      <c r="K17" s="40">
        <v>0.47324113048707162</v>
      </c>
      <c r="L17" s="53">
        <v>0</v>
      </c>
      <c r="M17" s="47"/>
      <c r="N17" s="47"/>
      <c r="O17" s="36">
        <v>6</v>
      </c>
      <c r="P17" s="37" t="s">
        <v>31</v>
      </c>
      <c r="Q17" s="38">
        <v>5614</v>
      </c>
      <c r="R17" s="39">
        <v>5.7170789331649645E-2</v>
      </c>
      <c r="S17" s="38">
        <v>5354</v>
      </c>
      <c r="T17" s="39">
        <v>5.7961286970077512E-2</v>
      </c>
      <c r="U17" s="40">
        <v>4.8561822936122434E-2</v>
      </c>
      <c r="V17" s="53">
        <v>0</v>
      </c>
    </row>
    <row r="18" spans="2:22" ht="14.45" customHeight="1" thickBot="1" x14ac:dyDescent="0.25">
      <c r="B18" s="31">
        <v>7</v>
      </c>
      <c r="C18" s="32" t="s">
        <v>25</v>
      </c>
      <c r="D18" s="33">
        <v>2277</v>
      </c>
      <c r="E18" s="34">
        <v>5.3772582359192349E-2</v>
      </c>
      <c r="F18" s="33">
        <v>1832</v>
      </c>
      <c r="G18" s="34">
        <v>5.1303592931753898E-2</v>
      </c>
      <c r="H18" s="35">
        <v>0.24290393013100431</v>
      </c>
      <c r="I18" s="52">
        <v>0</v>
      </c>
      <c r="J18" s="33">
        <v>499</v>
      </c>
      <c r="K18" s="35">
        <v>3.5631262525050102</v>
      </c>
      <c r="L18" s="52">
        <v>10</v>
      </c>
      <c r="M18" s="47"/>
      <c r="N18" s="47"/>
      <c r="O18" s="31">
        <v>7</v>
      </c>
      <c r="P18" s="32" t="s">
        <v>33</v>
      </c>
      <c r="Q18" s="33">
        <v>4179</v>
      </c>
      <c r="R18" s="34">
        <v>4.2557308268073364E-2</v>
      </c>
      <c r="S18" s="33">
        <v>3757</v>
      </c>
      <c r="T18" s="34">
        <v>4.0672498159615468E-2</v>
      </c>
      <c r="U18" s="35">
        <v>0.1123236624966728</v>
      </c>
      <c r="V18" s="52">
        <v>2</v>
      </c>
    </row>
    <row r="19" spans="2:22" ht="14.45" customHeight="1" thickBot="1" x14ac:dyDescent="0.25">
      <c r="B19" s="36">
        <v>8</v>
      </c>
      <c r="C19" s="37" t="s">
        <v>33</v>
      </c>
      <c r="D19" s="38">
        <v>1968</v>
      </c>
      <c r="E19" s="39">
        <v>4.6475380800566776E-2</v>
      </c>
      <c r="F19" s="38">
        <v>1485</v>
      </c>
      <c r="G19" s="39">
        <v>4.1586154750903132E-2</v>
      </c>
      <c r="H19" s="40">
        <v>0.32525252525252535</v>
      </c>
      <c r="I19" s="53">
        <v>2</v>
      </c>
      <c r="J19" s="38">
        <v>1587</v>
      </c>
      <c r="K19" s="40">
        <v>0.24007561436672975</v>
      </c>
      <c r="L19" s="53">
        <v>-1</v>
      </c>
      <c r="M19" s="47"/>
      <c r="N19" s="47"/>
      <c r="O19" s="36">
        <v>8</v>
      </c>
      <c r="P19" s="37" t="s">
        <v>22</v>
      </c>
      <c r="Q19" s="38">
        <v>3278</v>
      </c>
      <c r="R19" s="39">
        <v>3.3381875210036965E-2</v>
      </c>
      <c r="S19" s="38">
        <v>3877</v>
      </c>
      <c r="T19" s="39">
        <v>4.1971593123457322E-2</v>
      </c>
      <c r="U19" s="40">
        <v>-0.15450090275986583</v>
      </c>
      <c r="V19" s="53">
        <v>0</v>
      </c>
    </row>
    <row r="20" spans="2:22" ht="14.45" customHeight="1" thickBot="1" x14ac:dyDescent="0.25">
      <c r="B20" s="31">
        <v>9</v>
      </c>
      <c r="C20" s="32" t="s">
        <v>22</v>
      </c>
      <c r="D20" s="33">
        <v>1393</v>
      </c>
      <c r="E20" s="34">
        <v>3.2896445861376786E-2</v>
      </c>
      <c r="F20" s="33">
        <v>1253</v>
      </c>
      <c r="G20" s="34">
        <v>3.5089193200593685E-2</v>
      </c>
      <c r="H20" s="35">
        <v>0.1117318435754191</v>
      </c>
      <c r="I20" s="52">
        <v>2</v>
      </c>
      <c r="J20" s="33">
        <v>1063</v>
      </c>
      <c r="K20" s="35">
        <v>0.31044214487300104</v>
      </c>
      <c r="L20" s="52">
        <v>0</v>
      </c>
      <c r="M20" s="47"/>
      <c r="N20" s="47"/>
      <c r="O20" s="31">
        <v>9</v>
      </c>
      <c r="P20" s="32" t="s">
        <v>25</v>
      </c>
      <c r="Q20" s="33">
        <v>3134</v>
      </c>
      <c r="R20" s="34">
        <v>3.1915435298430703E-2</v>
      </c>
      <c r="S20" s="33">
        <v>2667</v>
      </c>
      <c r="T20" s="34">
        <v>2.8872385571385269E-2</v>
      </c>
      <c r="U20" s="35">
        <v>0.17510311211098606</v>
      </c>
      <c r="V20" s="52">
        <v>3</v>
      </c>
    </row>
    <row r="21" spans="2:22" ht="14.45" customHeight="1" thickBot="1" x14ac:dyDescent="0.25">
      <c r="B21" s="36">
        <v>10</v>
      </c>
      <c r="C21" s="37" t="s">
        <v>23</v>
      </c>
      <c r="D21" s="38">
        <v>1391</v>
      </c>
      <c r="E21" s="39">
        <v>3.2849214783327432E-2</v>
      </c>
      <c r="F21" s="38">
        <v>1495</v>
      </c>
      <c r="G21" s="39">
        <v>4.1866196197037159E-2</v>
      </c>
      <c r="H21" s="40">
        <v>-6.956521739130439E-2</v>
      </c>
      <c r="I21" s="53">
        <v>-1</v>
      </c>
      <c r="J21" s="38">
        <v>1075</v>
      </c>
      <c r="K21" s="40">
        <v>0.29395348837209312</v>
      </c>
      <c r="L21" s="53">
        <v>-2</v>
      </c>
      <c r="M21" s="47"/>
      <c r="N21" s="47"/>
      <c r="O21" s="36">
        <v>10</v>
      </c>
      <c r="P21" s="37" t="s">
        <v>23</v>
      </c>
      <c r="Q21" s="38">
        <v>2875</v>
      </c>
      <c r="R21" s="39">
        <v>2.927788017963889E-2</v>
      </c>
      <c r="S21" s="38">
        <v>4318</v>
      </c>
      <c r="T21" s="39">
        <v>4.6745767115576146E-2</v>
      </c>
      <c r="U21" s="40">
        <v>-0.33418249189439553</v>
      </c>
      <c r="V21" s="53">
        <v>-3</v>
      </c>
    </row>
    <row r="22" spans="2:22" ht="14.45" customHeight="1" thickBot="1" x14ac:dyDescent="0.25">
      <c r="B22" s="31">
        <v>11</v>
      </c>
      <c r="C22" s="32" t="s">
        <v>27</v>
      </c>
      <c r="D22" s="33">
        <v>1161</v>
      </c>
      <c r="E22" s="34">
        <v>2.7417640807651435E-2</v>
      </c>
      <c r="F22" s="33">
        <v>786</v>
      </c>
      <c r="G22" s="34">
        <v>2.2011257666134588E-2</v>
      </c>
      <c r="H22" s="35">
        <v>0.47709923664122145</v>
      </c>
      <c r="I22" s="52">
        <v>4</v>
      </c>
      <c r="J22" s="33">
        <v>505</v>
      </c>
      <c r="K22" s="35">
        <v>1.2990099009900988</v>
      </c>
      <c r="L22" s="52">
        <v>5</v>
      </c>
      <c r="M22" s="47"/>
      <c r="N22" s="47"/>
      <c r="O22" s="31">
        <v>11</v>
      </c>
      <c r="P22" s="32" t="s">
        <v>62</v>
      </c>
      <c r="Q22" s="33">
        <v>2389</v>
      </c>
      <c r="R22" s="34">
        <v>2.4328645477967759E-2</v>
      </c>
      <c r="S22" s="33">
        <v>3286</v>
      </c>
      <c r="T22" s="34">
        <v>3.5573550426536177E-2</v>
      </c>
      <c r="U22" s="35">
        <v>-0.27297626293365795</v>
      </c>
      <c r="V22" s="52">
        <v>-1</v>
      </c>
    </row>
    <row r="23" spans="2:22" ht="14.45" customHeight="1" thickBot="1" x14ac:dyDescent="0.25">
      <c r="B23" s="36">
        <v>12</v>
      </c>
      <c r="C23" s="37" t="s">
        <v>24</v>
      </c>
      <c r="D23" s="38">
        <v>1054</v>
      </c>
      <c r="E23" s="39">
        <v>2.4890778132010863E-2</v>
      </c>
      <c r="F23" s="38">
        <v>1827</v>
      </c>
      <c r="G23" s="39">
        <v>5.1163572208686885E-2</v>
      </c>
      <c r="H23" s="40">
        <v>-0.42309797482211275</v>
      </c>
      <c r="I23" s="53">
        <v>-4</v>
      </c>
      <c r="J23" s="38">
        <v>666</v>
      </c>
      <c r="K23" s="40">
        <v>0.58258258258258255</v>
      </c>
      <c r="L23" s="53">
        <v>1</v>
      </c>
      <c r="M23" s="47"/>
      <c r="N23" s="47"/>
      <c r="O23" s="36">
        <v>12</v>
      </c>
      <c r="P23" s="37" t="s">
        <v>27</v>
      </c>
      <c r="Q23" s="38">
        <v>2229</v>
      </c>
      <c r="R23" s="39">
        <v>2.2699267798405247E-2</v>
      </c>
      <c r="S23" s="38">
        <v>1996</v>
      </c>
      <c r="T23" s="39">
        <v>2.160827956523622E-2</v>
      </c>
      <c r="U23" s="40">
        <v>0.11673346693386777</v>
      </c>
      <c r="V23" s="53">
        <v>2</v>
      </c>
    </row>
    <row r="24" spans="2:22" ht="14.45" customHeight="1" thickBot="1" x14ac:dyDescent="0.25">
      <c r="B24" s="31">
        <v>13</v>
      </c>
      <c r="C24" s="32" t="s">
        <v>102</v>
      </c>
      <c r="D24" s="33">
        <v>850</v>
      </c>
      <c r="E24" s="34">
        <v>2.0073208170976502E-2</v>
      </c>
      <c r="F24" s="33">
        <v>185</v>
      </c>
      <c r="G24" s="34">
        <v>5.1807667534795147E-3</v>
      </c>
      <c r="H24" s="35">
        <v>3.5945945945945947</v>
      </c>
      <c r="I24" s="52">
        <v>16</v>
      </c>
      <c r="J24" s="33">
        <v>563</v>
      </c>
      <c r="K24" s="35">
        <v>0.50976909413854354</v>
      </c>
      <c r="L24" s="52">
        <v>2</v>
      </c>
      <c r="M24" s="47"/>
      <c r="N24" s="47"/>
      <c r="O24" s="31">
        <v>13</v>
      </c>
      <c r="P24" s="32" t="s">
        <v>24</v>
      </c>
      <c r="Q24" s="33">
        <v>2139</v>
      </c>
      <c r="R24" s="34">
        <v>2.1782742853651334E-2</v>
      </c>
      <c r="S24" s="33">
        <v>3085</v>
      </c>
      <c r="T24" s="34">
        <v>3.3397566362101068E-2</v>
      </c>
      <c r="U24" s="35">
        <v>-0.30664505672609399</v>
      </c>
      <c r="V24" s="52">
        <v>-2</v>
      </c>
    </row>
    <row r="25" spans="2:22" ht="14.45" customHeight="1" thickBot="1" x14ac:dyDescent="0.25">
      <c r="B25" s="36">
        <v>14</v>
      </c>
      <c r="C25" s="37" t="s">
        <v>77</v>
      </c>
      <c r="D25" s="38">
        <v>844</v>
      </c>
      <c r="E25" s="39">
        <v>1.9931514936828432E-2</v>
      </c>
      <c r="F25" s="38">
        <v>678</v>
      </c>
      <c r="G25" s="39">
        <v>1.8986810047887086E-2</v>
      </c>
      <c r="H25" s="40">
        <v>0.24483775811209441</v>
      </c>
      <c r="I25" s="53">
        <v>2</v>
      </c>
      <c r="J25" s="38">
        <v>689</v>
      </c>
      <c r="K25" s="40">
        <v>0.22496371552975325</v>
      </c>
      <c r="L25" s="53">
        <v>-2</v>
      </c>
      <c r="M25" s="47"/>
      <c r="N25" s="47"/>
      <c r="O25" s="36">
        <v>14</v>
      </c>
      <c r="P25" s="37" t="s">
        <v>77</v>
      </c>
      <c r="Q25" s="38">
        <v>2120</v>
      </c>
      <c r="R25" s="39">
        <v>2.1589254254203286E-2</v>
      </c>
      <c r="S25" s="38">
        <v>1967</v>
      </c>
      <c r="T25" s="39">
        <v>2.1294331615641104E-2</v>
      </c>
      <c r="U25" s="40">
        <v>7.7783426537874956E-2</v>
      </c>
      <c r="V25" s="53">
        <v>1</v>
      </c>
    </row>
    <row r="26" spans="2:22" ht="14.45" customHeight="1" thickBot="1" x14ac:dyDescent="0.25">
      <c r="B26" s="31">
        <v>15</v>
      </c>
      <c r="C26" s="32" t="s">
        <v>62</v>
      </c>
      <c r="D26" s="33">
        <v>832</v>
      </c>
      <c r="E26" s="34">
        <v>1.9648128468532294E-2</v>
      </c>
      <c r="F26" s="33">
        <v>863</v>
      </c>
      <c r="G26" s="34">
        <v>2.4167576801366601E-2</v>
      </c>
      <c r="H26" s="35">
        <v>-3.5921205098493614E-2</v>
      </c>
      <c r="I26" s="52">
        <v>-2</v>
      </c>
      <c r="J26" s="33">
        <v>761</v>
      </c>
      <c r="K26" s="35">
        <v>9.3298291721419124E-2</v>
      </c>
      <c r="L26" s="52">
        <v>-4</v>
      </c>
      <c r="M26" s="47"/>
      <c r="N26" s="47"/>
      <c r="O26" s="31">
        <v>15</v>
      </c>
      <c r="P26" s="32" t="s">
        <v>21</v>
      </c>
      <c r="Q26" s="33">
        <v>2094</v>
      </c>
      <c r="R26" s="34">
        <v>2.1324480381274376E-2</v>
      </c>
      <c r="S26" s="33">
        <v>2592</v>
      </c>
      <c r="T26" s="34">
        <v>2.8060451218984109E-2</v>
      </c>
      <c r="U26" s="35">
        <v>-0.19212962962962965</v>
      </c>
      <c r="V26" s="52">
        <v>-2</v>
      </c>
    </row>
    <row r="27" spans="2:22" ht="14.45" customHeight="1" thickBot="1" x14ac:dyDescent="0.25">
      <c r="B27" s="36">
        <v>16</v>
      </c>
      <c r="C27" s="37" t="s">
        <v>29</v>
      </c>
      <c r="D27" s="38">
        <v>760</v>
      </c>
      <c r="E27" s="39">
        <v>1.7947809658755462E-2</v>
      </c>
      <c r="F27" s="38">
        <v>848</v>
      </c>
      <c r="G27" s="39">
        <v>2.374751463216556E-2</v>
      </c>
      <c r="H27" s="40">
        <v>-0.10377358490566035</v>
      </c>
      <c r="I27" s="53">
        <v>-2</v>
      </c>
      <c r="J27" s="38">
        <v>842</v>
      </c>
      <c r="K27" s="40">
        <v>-9.7387173396674576E-2</v>
      </c>
      <c r="L27" s="53">
        <v>-6</v>
      </c>
      <c r="M27" s="47"/>
      <c r="N27" s="47"/>
      <c r="O27" s="36">
        <v>16</v>
      </c>
      <c r="P27" s="37" t="s">
        <v>29</v>
      </c>
      <c r="Q27" s="38">
        <v>1953</v>
      </c>
      <c r="R27" s="39">
        <v>1.9888591301159914E-2</v>
      </c>
      <c r="S27" s="38">
        <v>1858</v>
      </c>
      <c r="T27" s="39">
        <v>2.0114320356818084E-2</v>
      </c>
      <c r="U27" s="40">
        <v>5.1130247578040855E-2</v>
      </c>
      <c r="V27" s="53">
        <v>0</v>
      </c>
    </row>
    <row r="28" spans="2:22" ht="14.45" customHeight="1" thickBot="1" x14ac:dyDescent="0.25">
      <c r="B28" s="31">
        <v>17</v>
      </c>
      <c r="C28" s="32" t="s">
        <v>21</v>
      </c>
      <c r="D28" s="33">
        <v>727</v>
      </c>
      <c r="E28" s="34">
        <v>1.7168496870941078E-2</v>
      </c>
      <c r="F28" s="33">
        <v>899</v>
      </c>
      <c r="G28" s="34">
        <v>2.5175726007449103E-2</v>
      </c>
      <c r="H28" s="35">
        <v>-0.19132369299221352</v>
      </c>
      <c r="I28" s="52">
        <v>-5</v>
      </c>
      <c r="J28" s="33">
        <v>602</v>
      </c>
      <c r="K28" s="35">
        <v>0.20764119601328912</v>
      </c>
      <c r="L28" s="52">
        <v>-3</v>
      </c>
      <c r="M28" s="47"/>
      <c r="N28" s="47"/>
      <c r="O28" s="31">
        <v>17</v>
      </c>
      <c r="P28" s="32" t="s">
        <v>102</v>
      </c>
      <c r="Q28" s="33">
        <v>1893</v>
      </c>
      <c r="R28" s="34">
        <v>1.9277574671323971E-2</v>
      </c>
      <c r="S28" s="33">
        <v>436</v>
      </c>
      <c r="T28" s="34">
        <v>4.72004503529208E-3</v>
      </c>
      <c r="U28" s="35">
        <v>3.3417431192660549</v>
      </c>
      <c r="V28" s="52">
        <v>14</v>
      </c>
    </row>
    <row r="29" spans="2:22" ht="14.45" customHeight="1" thickBot="1" x14ac:dyDescent="0.25">
      <c r="B29" s="36">
        <v>18</v>
      </c>
      <c r="C29" s="37" t="s">
        <v>82</v>
      </c>
      <c r="D29" s="38">
        <v>694</v>
      </c>
      <c r="E29" s="39">
        <v>1.6389184083126698E-2</v>
      </c>
      <c r="F29" s="38">
        <v>486</v>
      </c>
      <c r="G29" s="39">
        <v>1.3610014282113753E-2</v>
      </c>
      <c r="H29" s="40">
        <v>0.42798353909465026</v>
      </c>
      <c r="I29" s="53">
        <v>0</v>
      </c>
      <c r="J29" s="38">
        <v>493</v>
      </c>
      <c r="K29" s="40">
        <v>0.40770791075050705</v>
      </c>
      <c r="L29" s="53">
        <v>0</v>
      </c>
      <c r="M29" s="47"/>
      <c r="N29" s="47"/>
      <c r="O29" s="36">
        <v>18</v>
      </c>
      <c r="P29" s="37" t="s">
        <v>28</v>
      </c>
      <c r="Q29" s="38">
        <v>1614</v>
      </c>
      <c r="R29" s="39">
        <v>1.6436347342586841E-2</v>
      </c>
      <c r="S29" s="38">
        <v>1021</v>
      </c>
      <c r="T29" s="39">
        <v>1.1053132984021132E-2</v>
      </c>
      <c r="U29" s="40">
        <v>0.58080313418217444</v>
      </c>
      <c r="V29" s="53">
        <v>1</v>
      </c>
    </row>
    <row r="30" spans="2:22" ht="14.45" customHeight="1" thickBot="1" x14ac:dyDescent="0.25">
      <c r="B30" s="31">
        <v>19</v>
      </c>
      <c r="C30" s="32" t="s">
        <v>108</v>
      </c>
      <c r="D30" s="33">
        <v>651</v>
      </c>
      <c r="E30" s="34">
        <v>1.5373715905065533E-2</v>
      </c>
      <c r="F30" s="33">
        <v>175</v>
      </c>
      <c r="G30" s="34">
        <v>4.9007253073454875E-3</v>
      </c>
      <c r="H30" s="35">
        <v>2.72</v>
      </c>
      <c r="I30" s="52">
        <v>12</v>
      </c>
      <c r="J30" s="33">
        <v>326</v>
      </c>
      <c r="K30" s="35">
        <v>0.99693251533742333</v>
      </c>
      <c r="L30" s="52">
        <v>3</v>
      </c>
      <c r="O30" s="31">
        <v>19</v>
      </c>
      <c r="P30" s="32" t="s">
        <v>82</v>
      </c>
      <c r="Q30" s="33">
        <v>1540</v>
      </c>
      <c r="R30" s="34">
        <v>1.5682760165789178E-2</v>
      </c>
      <c r="S30" s="33">
        <v>1151</v>
      </c>
      <c r="T30" s="34">
        <v>1.2460485861516477E-2</v>
      </c>
      <c r="U30" s="35">
        <v>0.3379669852302345</v>
      </c>
      <c r="V30" s="52">
        <v>-1</v>
      </c>
    </row>
    <row r="31" spans="2:22" ht="14.45" customHeight="1" thickBot="1" x14ac:dyDescent="0.25">
      <c r="B31" s="36">
        <v>20</v>
      </c>
      <c r="C31" s="37" t="s">
        <v>28</v>
      </c>
      <c r="D31" s="38">
        <v>650</v>
      </c>
      <c r="E31" s="39">
        <v>1.5350100366040854E-2</v>
      </c>
      <c r="F31" s="38">
        <v>452</v>
      </c>
      <c r="G31" s="39">
        <v>1.2657873365258058E-2</v>
      </c>
      <c r="H31" s="40">
        <v>0.43805309734513265</v>
      </c>
      <c r="I31" s="53">
        <v>-1</v>
      </c>
      <c r="J31" s="38">
        <v>404</v>
      </c>
      <c r="K31" s="40">
        <v>0.60891089108910901</v>
      </c>
      <c r="L31" s="53">
        <v>-1</v>
      </c>
      <c r="O31" s="36">
        <v>20</v>
      </c>
      <c r="P31" s="37" t="s">
        <v>20</v>
      </c>
      <c r="Q31" s="38">
        <v>1454</v>
      </c>
      <c r="R31" s="39">
        <v>1.4806969663024328E-2</v>
      </c>
      <c r="S31" s="38">
        <v>1234</v>
      </c>
      <c r="T31" s="39">
        <v>1.3359026544840428E-2</v>
      </c>
      <c r="U31" s="40">
        <v>0.17828200972447328</v>
      </c>
      <c r="V31" s="53">
        <v>-3</v>
      </c>
    </row>
    <row r="32" spans="2:22" ht="14.45" customHeight="1" thickBot="1" x14ac:dyDescent="0.25">
      <c r="B32" s="73" t="s">
        <v>40</v>
      </c>
      <c r="C32" s="74"/>
      <c r="D32" s="41">
        <f>SUM(D12:D31)</f>
        <v>37183</v>
      </c>
      <c r="E32" s="42">
        <f>D32/D34</f>
        <v>0.87809658755461095</v>
      </c>
      <c r="F32" s="41">
        <f>SUM(F12:F31)</f>
        <v>31672</v>
      </c>
      <c r="G32" s="42">
        <f>F32/F34</f>
        <v>0.88694726819569292</v>
      </c>
      <c r="H32" s="43">
        <f>D32/F32-1</f>
        <v>0.17400227330133866</v>
      </c>
      <c r="I32" s="54"/>
      <c r="J32" s="41">
        <f>SUM(J12:J31)</f>
        <v>26867</v>
      </c>
      <c r="K32" s="42">
        <f>D32/J32-1</f>
        <v>0.38396545948561434</v>
      </c>
      <c r="L32" s="41"/>
      <c r="O32" s="73" t="s">
        <v>40</v>
      </c>
      <c r="P32" s="74"/>
      <c r="Q32" s="41">
        <f>SUM(Q12:Q31)</f>
        <v>86577</v>
      </c>
      <c r="R32" s="42">
        <f>Q32/Q34</f>
        <v>0.88166644602177258</v>
      </c>
      <c r="S32" s="41">
        <f>SUM(S12:S31)</f>
        <v>83315</v>
      </c>
      <c r="T32" s="42">
        <f>S32/S34</f>
        <v>0.9019508076040359</v>
      </c>
      <c r="U32" s="43">
        <f>Q32/S32-1</f>
        <v>3.915261357498645E-2</v>
      </c>
      <c r="V32" s="54"/>
    </row>
    <row r="33" spans="2:22" ht="14.45" customHeight="1" thickBot="1" x14ac:dyDescent="0.25">
      <c r="B33" s="73" t="s">
        <v>12</v>
      </c>
      <c r="C33" s="74"/>
      <c r="D33" s="41">
        <f>D34-SUM(D12:D31)</f>
        <v>5162</v>
      </c>
      <c r="E33" s="42">
        <f>D33/D34</f>
        <v>0.12190341244538906</v>
      </c>
      <c r="F33" s="41">
        <f>F34-SUM(F12:F31)</f>
        <v>4037</v>
      </c>
      <c r="G33" s="42">
        <f>F33/F34</f>
        <v>0.11305273180430704</v>
      </c>
      <c r="H33" s="43">
        <f>D33/F33-1</f>
        <v>0.278672281397077</v>
      </c>
      <c r="I33" s="54"/>
      <c r="J33" s="41">
        <f>J34-SUM(J12:J31)</f>
        <v>3475</v>
      </c>
      <c r="K33" s="42">
        <f>D33/J33-1</f>
        <v>0.4854676258992805</v>
      </c>
      <c r="L33" s="41"/>
      <c r="O33" s="73" t="s">
        <v>12</v>
      </c>
      <c r="P33" s="74"/>
      <c r="Q33" s="41">
        <f>Q34-SUM(Q12:Q31)</f>
        <v>11620</v>
      </c>
      <c r="R33" s="42">
        <f>Q33/Q34</f>
        <v>0.11833355397822744</v>
      </c>
      <c r="S33" s="41">
        <f>S34-SUM(S12:S31)</f>
        <v>9057</v>
      </c>
      <c r="T33" s="42">
        <f>S33/S34</f>
        <v>9.8049192395964144E-2</v>
      </c>
      <c r="U33" s="43">
        <f>Q33/S33-1</f>
        <v>0.28298553604946441</v>
      </c>
      <c r="V33" s="54"/>
    </row>
    <row r="34" spans="2:22" ht="14.45" customHeight="1" thickBot="1" x14ac:dyDescent="0.25">
      <c r="B34" s="71" t="s">
        <v>34</v>
      </c>
      <c r="C34" s="72"/>
      <c r="D34" s="44">
        <v>42345</v>
      </c>
      <c r="E34" s="45">
        <v>1</v>
      </c>
      <c r="F34" s="44">
        <v>35709</v>
      </c>
      <c r="G34" s="45">
        <v>0.98742613906858223</v>
      </c>
      <c r="H34" s="46">
        <v>0.18583550365454093</v>
      </c>
      <c r="I34" s="56"/>
      <c r="J34" s="44">
        <v>30342</v>
      </c>
      <c r="K34" s="46">
        <v>0.3955902709116077</v>
      </c>
      <c r="L34" s="44"/>
      <c r="M34" s="47"/>
      <c r="N34" s="47"/>
      <c r="O34" s="71" t="s">
        <v>34</v>
      </c>
      <c r="P34" s="72"/>
      <c r="Q34" s="44">
        <v>98197</v>
      </c>
      <c r="R34" s="45">
        <v>1</v>
      </c>
      <c r="S34" s="44">
        <v>92372</v>
      </c>
      <c r="T34" s="45">
        <v>1</v>
      </c>
      <c r="U34" s="46">
        <v>6.3060234703156803E-2</v>
      </c>
      <c r="V34" s="56"/>
    </row>
    <row r="35" spans="2:22" ht="14.45" customHeight="1" x14ac:dyDescent="0.2">
      <c r="B35" s="48" t="s">
        <v>68</v>
      </c>
      <c r="O35" s="48" t="s">
        <v>68</v>
      </c>
    </row>
    <row r="36" spans="2:22" x14ac:dyDescent="0.2">
      <c r="B36" s="49" t="s">
        <v>67</v>
      </c>
      <c r="O36" s="49" t="s">
        <v>67</v>
      </c>
    </row>
    <row r="39" spans="2:22" ht="15" customHeight="1" x14ac:dyDescent="0.2">
      <c r="O39" s="102" t="s">
        <v>142</v>
      </c>
      <c r="P39" s="102"/>
      <c r="Q39" s="102"/>
      <c r="R39" s="102"/>
      <c r="S39" s="102"/>
      <c r="T39" s="102"/>
      <c r="U39" s="102"/>
      <c r="V39" s="102"/>
    </row>
    <row r="40" spans="2:22" ht="15" customHeight="1" x14ac:dyDescent="0.2">
      <c r="B40" s="92" t="s">
        <v>189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47"/>
      <c r="N40" s="50"/>
      <c r="O40" s="102"/>
      <c r="P40" s="102"/>
      <c r="Q40" s="102"/>
      <c r="R40" s="102"/>
      <c r="S40" s="102"/>
      <c r="T40" s="102"/>
      <c r="U40" s="102"/>
      <c r="V40" s="102"/>
    </row>
    <row r="41" spans="2:22" x14ac:dyDescent="0.2">
      <c r="B41" s="100" t="s">
        <v>190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47"/>
      <c r="N41" s="50"/>
      <c r="O41" s="100" t="s">
        <v>138</v>
      </c>
      <c r="P41" s="100"/>
      <c r="Q41" s="100"/>
      <c r="R41" s="100"/>
      <c r="S41" s="100"/>
      <c r="T41" s="100"/>
      <c r="U41" s="100"/>
      <c r="V41" s="100"/>
    </row>
    <row r="42" spans="2:22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58"/>
      <c r="P42" s="58"/>
      <c r="Q42" s="58"/>
      <c r="R42" s="58"/>
      <c r="S42" s="58"/>
      <c r="T42" s="58"/>
      <c r="U42" s="58"/>
      <c r="V42" s="24" t="s">
        <v>4</v>
      </c>
    </row>
    <row r="43" spans="2:22" ht="15" customHeight="1" x14ac:dyDescent="0.2">
      <c r="B43" s="75" t="s">
        <v>0</v>
      </c>
      <c r="C43" s="77" t="s">
        <v>39</v>
      </c>
      <c r="D43" s="79" t="s">
        <v>169</v>
      </c>
      <c r="E43" s="80"/>
      <c r="F43" s="80"/>
      <c r="G43" s="80"/>
      <c r="H43" s="80"/>
      <c r="I43" s="81"/>
      <c r="J43" s="79" t="s">
        <v>97</v>
      </c>
      <c r="K43" s="80"/>
      <c r="L43" s="81"/>
      <c r="M43" s="47"/>
      <c r="N43" s="47"/>
      <c r="O43" s="75" t="s">
        <v>0</v>
      </c>
      <c r="P43" s="77" t="s">
        <v>39</v>
      </c>
      <c r="Q43" s="79" t="s">
        <v>180</v>
      </c>
      <c r="R43" s="80"/>
      <c r="S43" s="80"/>
      <c r="T43" s="80"/>
      <c r="U43" s="80"/>
      <c r="V43" s="81"/>
    </row>
    <row r="44" spans="2:22" ht="15" customHeight="1" thickBot="1" x14ac:dyDescent="0.25">
      <c r="B44" s="76"/>
      <c r="C44" s="78"/>
      <c r="D44" s="97" t="s">
        <v>170</v>
      </c>
      <c r="E44" s="98"/>
      <c r="F44" s="98"/>
      <c r="G44" s="98"/>
      <c r="H44" s="98"/>
      <c r="I44" s="99"/>
      <c r="J44" s="97" t="s">
        <v>98</v>
      </c>
      <c r="K44" s="98"/>
      <c r="L44" s="99"/>
      <c r="M44" s="47"/>
      <c r="N44" s="47"/>
      <c r="O44" s="76"/>
      <c r="P44" s="78"/>
      <c r="Q44" s="97" t="s">
        <v>181</v>
      </c>
      <c r="R44" s="98"/>
      <c r="S44" s="98"/>
      <c r="T44" s="98"/>
      <c r="U44" s="98"/>
      <c r="V44" s="99"/>
    </row>
    <row r="45" spans="2:22" ht="15" customHeight="1" x14ac:dyDescent="0.2">
      <c r="B45" s="76"/>
      <c r="C45" s="78"/>
      <c r="D45" s="82">
        <v>2026</v>
      </c>
      <c r="E45" s="83"/>
      <c r="F45" s="82">
        <v>2025</v>
      </c>
      <c r="G45" s="83"/>
      <c r="H45" s="86" t="s">
        <v>5</v>
      </c>
      <c r="I45" s="86" t="s">
        <v>42</v>
      </c>
      <c r="J45" s="86">
        <v>2026</v>
      </c>
      <c r="K45" s="86" t="s">
        <v>171</v>
      </c>
      <c r="L45" s="88" t="s">
        <v>178</v>
      </c>
      <c r="M45" s="47"/>
      <c r="N45" s="47"/>
      <c r="O45" s="76"/>
      <c r="P45" s="78"/>
      <c r="Q45" s="82">
        <v>2026</v>
      </c>
      <c r="R45" s="83"/>
      <c r="S45" s="82">
        <v>2025</v>
      </c>
      <c r="T45" s="83"/>
      <c r="U45" s="86" t="s">
        <v>5</v>
      </c>
      <c r="V45" s="88" t="s">
        <v>63</v>
      </c>
    </row>
    <row r="46" spans="2:22" ht="15" customHeight="1" thickBot="1" x14ac:dyDescent="0.25">
      <c r="B46" s="90" t="s">
        <v>6</v>
      </c>
      <c r="C46" s="93" t="s">
        <v>39</v>
      </c>
      <c r="D46" s="84"/>
      <c r="E46" s="85"/>
      <c r="F46" s="84"/>
      <c r="G46" s="85"/>
      <c r="H46" s="87"/>
      <c r="I46" s="87"/>
      <c r="J46" s="87"/>
      <c r="K46" s="87"/>
      <c r="L46" s="89"/>
      <c r="M46" s="47"/>
      <c r="N46" s="47"/>
      <c r="O46" s="90" t="s">
        <v>6</v>
      </c>
      <c r="P46" s="93" t="s">
        <v>39</v>
      </c>
      <c r="Q46" s="84"/>
      <c r="R46" s="85"/>
      <c r="S46" s="84"/>
      <c r="T46" s="85"/>
      <c r="U46" s="87"/>
      <c r="V46" s="89"/>
    </row>
    <row r="47" spans="2:22" ht="15" customHeight="1" x14ac:dyDescent="0.2">
      <c r="B47" s="90"/>
      <c r="C47" s="93"/>
      <c r="D47" s="25" t="s">
        <v>8</v>
      </c>
      <c r="E47" s="26" t="s">
        <v>2</v>
      </c>
      <c r="F47" s="25" t="s">
        <v>8</v>
      </c>
      <c r="G47" s="26" t="s">
        <v>2</v>
      </c>
      <c r="H47" s="95" t="s">
        <v>9</v>
      </c>
      <c r="I47" s="95" t="s">
        <v>43</v>
      </c>
      <c r="J47" s="95" t="s">
        <v>8</v>
      </c>
      <c r="K47" s="95" t="s">
        <v>172</v>
      </c>
      <c r="L47" s="69" t="s">
        <v>179</v>
      </c>
      <c r="M47" s="47"/>
      <c r="N47" s="47"/>
      <c r="O47" s="90"/>
      <c r="P47" s="93"/>
      <c r="Q47" s="25" t="s">
        <v>8</v>
      </c>
      <c r="R47" s="26" t="s">
        <v>2</v>
      </c>
      <c r="S47" s="25" t="s">
        <v>8</v>
      </c>
      <c r="T47" s="26" t="s">
        <v>2</v>
      </c>
      <c r="U47" s="95" t="s">
        <v>9</v>
      </c>
      <c r="V47" s="69" t="s">
        <v>64</v>
      </c>
    </row>
    <row r="48" spans="2:22" ht="15" customHeight="1" thickBot="1" x14ac:dyDescent="0.25">
      <c r="B48" s="91"/>
      <c r="C48" s="94"/>
      <c r="D48" s="28" t="s">
        <v>10</v>
      </c>
      <c r="E48" s="29" t="s">
        <v>11</v>
      </c>
      <c r="F48" s="28" t="s">
        <v>10</v>
      </c>
      <c r="G48" s="29" t="s">
        <v>11</v>
      </c>
      <c r="H48" s="96"/>
      <c r="I48" s="96"/>
      <c r="J48" s="96" t="s">
        <v>10</v>
      </c>
      <c r="K48" s="96"/>
      <c r="L48" s="70"/>
      <c r="M48" s="47"/>
      <c r="N48" s="47"/>
      <c r="O48" s="91"/>
      <c r="P48" s="94"/>
      <c r="Q48" s="28" t="s">
        <v>10</v>
      </c>
      <c r="R48" s="29" t="s">
        <v>11</v>
      </c>
      <c r="S48" s="28" t="s">
        <v>10</v>
      </c>
      <c r="T48" s="29" t="s">
        <v>11</v>
      </c>
      <c r="U48" s="96"/>
      <c r="V48" s="70"/>
    </row>
    <row r="49" spans="2:22" ht="15" thickBot="1" x14ac:dyDescent="0.25">
      <c r="B49" s="31">
        <v>1</v>
      </c>
      <c r="C49" s="32" t="s">
        <v>35</v>
      </c>
      <c r="D49" s="33">
        <v>2100</v>
      </c>
      <c r="E49" s="34">
        <v>4.9592631951824298E-2</v>
      </c>
      <c r="F49" s="33">
        <v>1521</v>
      </c>
      <c r="G49" s="34">
        <v>4.2594303956985637E-2</v>
      </c>
      <c r="H49" s="35">
        <v>0.38067061143984215</v>
      </c>
      <c r="I49" s="52">
        <v>1</v>
      </c>
      <c r="J49" s="33">
        <v>1636</v>
      </c>
      <c r="K49" s="35">
        <v>0.28361858190709044</v>
      </c>
      <c r="L49" s="52">
        <v>1</v>
      </c>
      <c r="M49" s="47"/>
      <c r="N49" s="47"/>
      <c r="O49" s="31">
        <v>1</v>
      </c>
      <c r="P49" s="32" t="s">
        <v>45</v>
      </c>
      <c r="Q49" s="33">
        <v>5424</v>
      </c>
      <c r="R49" s="34">
        <v>5.5235903337169157E-2</v>
      </c>
      <c r="S49" s="33">
        <v>5097</v>
      </c>
      <c r="T49" s="34">
        <v>5.5179058589182872E-2</v>
      </c>
      <c r="U49" s="35">
        <v>6.4155385520894725E-2</v>
      </c>
      <c r="V49" s="52">
        <v>0</v>
      </c>
    </row>
    <row r="50" spans="2:22" ht="15" thickBot="1" x14ac:dyDescent="0.25">
      <c r="B50" s="36">
        <v>2</v>
      </c>
      <c r="C50" s="37" t="s">
        <v>45</v>
      </c>
      <c r="D50" s="38">
        <v>2054</v>
      </c>
      <c r="E50" s="39">
        <v>4.8506317156689099E-2</v>
      </c>
      <c r="F50" s="38">
        <v>1676</v>
      </c>
      <c r="G50" s="39">
        <v>4.6934946372063066E-2</v>
      </c>
      <c r="H50" s="40">
        <v>0.22553699284009543</v>
      </c>
      <c r="I50" s="53">
        <v>-1</v>
      </c>
      <c r="J50" s="38">
        <v>1662</v>
      </c>
      <c r="K50" s="40">
        <v>0.2358604091456078</v>
      </c>
      <c r="L50" s="53">
        <v>-1</v>
      </c>
      <c r="M50" s="47"/>
      <c r="N50" s="47"/>
      <c r="O50" s="36">
        <v>2</v>
      </c>
      <c r="P50" s="37" t="s">
        <v>35</v>
      </c>
      <c r="Q50" s="38">
        <v>5058</v>
      </c>
      <c r="R50" s="39">
        <v>5.1508701895169914E-2</v>
      </c>
      <c r="S50" s="38">
        <v>3938</v>
      </c>
      <c r="T50" s="39">
        <v>4.2631966396743604E-2</v>
      </c>
      <c r="U50" s="40">
        <v>0.28440832910106661</v>
      </c>
      <c r="V50" s="53">
        <v>0</v>
      </c>
    </row>
    <row r="51" spans="2:22" ht="15" thickBot="1" x14ac:dyDescent="0.25">
      <c r="B51" s="31">
        <v>3</v>
      </c>
      <c r="C51" s="32" t="s">
        <v>78</v>
      </c>
      <c r="D51" s="33">
        <v>1353</v>
      </c>
      <c r="E51" s="34">
        <v>3.1951824300389654E-2</v>
      </c>
      <c r="F51" s="33">
        <v>1314</v>
      </c>
      <c r="G51" s="34">
        <v>3.6797446022011258E-2</v>
      </c>
      <c r="H51" s="35">
        <v>2.9680365296803624E-2</v>
      </c>
      <c r="I51" s="52">
        <v>0</v>
      </c>
      <c r="J51" s="33">
        <v>315</v>
      </c>
      <c r="K51" s="35">
        <v>3.2952380952380951</v>
      </c>
      <c r="L51" s="52">
        <v>21</v>
      </c>
      <c r="M51" s="47"/>
      <c r="N51" s="47"/>
      <c r="O51" s="31">
        <v>3</v>
      </c>
      <c r="P51" s="32" t="s">
        <v>72</v>
      </c>
      <c r="Q51" s="33">
        <v>2297</v>
      </c>
      <c r="R51" s="34">
        <v>2.3391753312219314E-2</v>
      </c>
      <c r="S51" s="33">
        <v>2108</v>
      </c>
      <c r="T51" s="34">
        <v>2.2820768198155286E-2</v>
      </c>
      <c r="U51" s="35">
        <v>8.9658444022770345E-2</v>
      </c>
      <c r="V51" s="52">
        <v>0</v>
      </c>
    </row>
    <row r="52" spans="2:22" ht="15" thickBot="1" x14ac:dyDescent="0.25">
      <c r="B52" s="36">
        <v>4</v>
      </c>
      <c r="C52" s="37" t="s">
        <v>72</v>
      </c>
      <c r="D52" s="38">
        <v>1150</v>
      </c>
      <c r="E52" s="39">
        <v>2.7157869878379974E-2</v>
      </c>
      <c r="F52" s="38">
        <v>828</v>
      </c>
      <c r="G52" s="39">
        <v>2.3187431739897506E-2</v>
      </c>
      <c r="H52" s="40">
        <v>0.38888888888888884</v>
      </c>
      <c r="I52" s="53">
        <v>0</v>
      </c>
      <c r="J52" s="38">
        <v>913</v>
      </c>
      <c r="K52" s="40">
        <v>0.25958378970427165</v>
      </c>
      <c r="L52" s="53">
        <v>-1</v>
      </c>
      <c r="M52" s="47"/>
      <c r="N52" s="47"/>
      <c r="O52" s="36">
        <v>4</v>
      </c>
      <c r="P52" s="37" t="s">
        <v>78</v>
      </c>
      <c r="Q52" s="38">
        <v>1885</v>
      </c>
      <c r="R52" s="39">
        <v>1.9196105787345846E-2</v>
      </c>
      <c r="S52" s="38">
        <v>1787</v>
      </c>
      <c r="T52" s="39">
        <v>1.9345689169878319E-2</v>
      </c>
      <c r="U52" s="40">
        <v>5.4840514829322951E-2</v>
      </c>
      <c r="V52" s="53">
        <v>2</v>
      </c>
    </row>
    <row r="53" spans="2:22" ht="15" thickBot="1" x14ac:dyDescent="0.25">
      <c r="B53" s="31">
        <v>5</v>
      </c>
      <c r="C53" s="32" t="s">
        <v>70</v>
      </c>
      <c r="D53" s="33">
        <v>733</v>
      </c>
      <c r="E53" s="34">
        <v>1.7310190105089149E-2</v>
      </c>
      <c r="F53" s="33">
        <v>551</v>
      </c>
      <c r="G53" s="34">
        <v>1.5430283681984933E-2</v>
      </c>
      <c r="H53" s="35">
        <v>0.33030852994555349</v>
      </c>
      <c r="I53" s="52">
        <v>4</v>
      </c>
      <c r="J53" s="33">
        <v>585</v>
      </c>
      <c r="K53" s="35">
        <v>0.25299145299145298</v>
      </c>
      <c r="L53" s="52">
        <v>0</v>
      </c>
      <c r="M53" s="47"/>
      <c r="N53" s="47"/>
      <c r="O53" s="31">
        <v>5</v>
      </c>
      <c r="P53" s="32" t="s">
        <v>70</v>
      </c>
      <c r="Q53" s="33">
        <v>1815</v>
      </c>
      <c r="R53" s="34">
        <v>1.8483253052537247E-2</v>
      </c>
      <c r="S53" s="33">
        <v>1313</v>
      </c>
      <c r="T53" s="34">
        <v>1.4214264062702984E-2</v>
      </c>
      <c r="U53" s="35">
        <v>0.3823305407463824</v>
      </c>
      <c r="V53" s="52">
        <v>8</v>
      </c>
    </row>
    <row r="54" spans="2:22" ht="15" thickBot="1" x14ac:dyDescent="0.25">
      <c r="B54" s="36">
        <v>6</v>
      </c>
      <c r="C54" s="37" t="s">
        <v>87</v>
      </c>
      <c r="D54" s="38">
        <v>729</v>
      </c>
      <c r="E54" s="39">
        <v>1.7215727948990435E-2</v>
      </c>
      <c r="F54" s="38">
        <v>386</v>
      </c>
      <c r="G54" s="39">
        <v>1.0809599820773475E-2</v>
      </c>
      <c r="H54" s="40">
        <v>0.8886010362694301</v>
      </c>
      <c r="I54" s="53">
        <v>13</v>
      </c>
      <c r="J54" s="38">
        <v>398</v>
      </c>
      <c r="K54" s="40">
        <v>0.83165829145728654</v>
      </c>
      <c r="L54" s="53">
        <v>6</v>
      </c>
      <c r="M54" s="47"/>
      <c r="N54" s="47"/>
      <c r="O54" s="36">
        <v>6</v>
      </c>
      <c r="P54" s="37" t="s">
        <v>41</v>
      </c>
      <c r="Q54" s="38">
        <v>1808</v>
      </c>
      <c r="R54" s="39">
        <v>1.8411967779056387E-2</v>
      </c>
      <c r="S54" s="38">
        <v>1567</v>
      </c>
      <c r="T54" s="39">
        <v>1.6964015069501581E-2</v>
      </c>
      <c r="U54" s="40">
        <v>0.15379706445437136</v>
      </c>
      <c r="V54" s="53">
        <v>3</v>
      </c>
    </row>
    <row r="55" spans="2:22" ht="15" thickBot="1" x14ac:dyDescent="0.25">
      <c r="B55" s="31">
        <v>7</v>
      </c>
      <c r="C55" s="32" t="s">
        <v>38</v>
      </c>
      <c r="D55" s="33">
        <v>727</v>
      </c>
      <c r="E55" s="34">
        <v>1.7168496870941078E-2</v>
      </c>
      <c r="F55" s="33">
        <v>460</v>
      </c>
      <c r="G55" s="34">
        <v>1.288190652216528E-2</v>
      </c>
      <c r="H55" s="35">
        <v>0.58043478260869574</v>
      </c>
      <c r="I55" s="52">
        <v>5</v>
      </c>
      <c r="J55" s="33">
        <v>491</v>
      </c>
      <c r="K55" s="35">
        <v>0.48065173116089621</v>
      </c>
      <c r="L55" s="52">
        <v>1</v>
      </c>
      <c r="M55" s="47"/>
      <c r="N55" s="47"/>
      <c r="O55" s="31">
        <v>7</v>
      </c>
      <c r="P55" s="32" t="s">
        <v>54</v>
      </c>
      <c r="Q55" s="33">
        <v>1718</v>
      </c>
      <c r="R55" s="34">
        <v>1.7495442834302474E-2</v>
      </c>
      <c r="S55" s="33">
        <v>2081</v>
      </c>
      <c r="T55" s="34">
        <v>2.2528471831290867E-2</v>
      </c>
      <c r="U55" s="35">
        <v>-0.17443536761172518</v>
      </c>
      <c r="V55" s="52">
        <v>-3</v>
      </c>
    </row>
    <row r="56" spans="2:22" ht="15" thickBot="1" x14ac:dyDescent="0.25">
      <c r="B56" s="36">
        <v>8</v>
      </c>
      <c r="C56" s="37" t="s">
        <v>37</v>
      </c>
      <c r="D56" s="38">
        <v>722</v>
      </c>
      <c r="E56" s="39">
        <v>1.7050419175817687E-2</v>
      </c>
      <c r="F56" s="38">
        <v>749</v>
      </c>
      <c r="G56" s="39">
        <v>2.0975104315438683E-2</v>
      </c>
      <c r="H56" s="40">
        <v>-3.6048064085447251E-2</v>
      </c>
      <c r="I56" s="53">
        <v>-3</v>
      </c>
      <c r="J56" s="38">
        <v>455</v>
      </c>
      <c r="K56" s="40">
        <v>0.58681318681318673</v>
      </c>
      <c r="L56" s="53">
        <v>1</v>
      </c>
      <c r="M56" s="47"/>
      <c r="N56" s="47"/>
      <c r="O56" s="36">
        <v>8</v>
      </c>
      <c r="P56" s="37" t="s">
        <v>37</v>
      </c>
      <c r="Q56" s="38">
        <v>1623</v>
      </c>
      <c r="R56" s="39">
        <v>1.6527999837062234E-2</v>
      </c>
      <c r="S56" s="38">
        <v>1967</v>
      </c>
      <c r="T56" s="39">
        <v>2.1294331615641104E-2</v>
      </c>
      <c r="U56" s="40">
        <v>-0.17488561260803259</v>
      </c>
      <c r="V56" s="53">
        <v>-3</v>
      </c>
    </row>
    <row r="57" spans="2:22" ht="15" thickBot="1" x14ac:dyDescent="0.25">
      <c r="B57" s="31">
        <v>9</v>
      </c>
      <c r="C57" s="32" t="s">
        <v>41</v>
      </c>
      <c r="D57" s="33">
        <v>699</v>
      </c>
      <c r="E57" s="34">
        <v>1.6507261778250088E-2</v>
      </c>
      <c r="F57" s="33">
        <v>736</v>
      </c>
      <c r="G57" s="34">
        <v>2.0611050435464448E-2</v>
      </c>
      <c r="H57" s="35">
        <v>-5.0271739130434812E-2</v>
      </c>
      <c r="I57" s="52">
        <v>-3</v>
      </c>
      <c r="J57" s="33">
        <v>703</v>
      </c>
      <c r="K57" s="35">
        <v>-5.6899004267425557E-3</v>
      </c>
      <c r="L57" s="52">
        <v>-5</v>
      </c>
      <c r="M57" s="47"/>
      <c r="N57" s="47"/>
      <c r="O57" s="31">
        <v>9</v>
      </c>
      <c r="P57" s="32" t="s">
        <v>38</v>
      </c>
      <c r="Q57" s="33">
        <v>1557</v>
      </c>
      <c r="R57" s="34">
        <v>1.5855881544242695E-2</v>
      </c>
      <c r="S57" s="33">
        <v>1488</v>
      </c>
      <c r="T57" s="34">
        <v>1.6108777551639024E-2</v>
      </c>
      <c r="U57" s="35">
        <v>4.6370967741935498E-2</v>
      </c>
      <c r="V57" s="52">
        <v>1</v>
      </c>
    </row>
    <row r="58" spans="2:22" ht="15" thickBot="1" x14ac:dyDescent="0.25">
      <c r="B58" s="36">
        <v>10</v>
      </c>
      <c r="C58" s="37" t="s">
        <v>46</v>
      </c>
      <c r="D58" s="38">
        <v>672</v>
      </c>
      <c r="E58" s="39">
        <v>1.5869642224583775E-2</v>
      </c>
      <c r="F58" s="38">
        <v>564</v>
      </c>
      <c r="G58" s="39">
        <v>1.5794337561959169E-2</v>
      </c>
      <c r="H58" s="40">
        <v>0.1914893617021276</v>
      </c>
      <c r="I58" s="53">
        <v>-2</v>
      </c>
      <c r="J58" s="38">
        <v>535</v>
      </c>
      <c r="K58" s="40">
        <v>0.25607476635514015</v>
      </c>
      <c r="L58" s="53">
        <v>-3</v>
      </c>
      <c r="M58" s="47"/>
      <c r="N58" s="47"/>
      <c r="O58" s="36">
        <v>10</v>
      </c>
      <c r="P58" s="37" t="s">
        <v>84</v>
      </c>
      <c r="Q58" s="38">
        <v>1476</v>
      </c>
      <c r="R58" s="39">
        <v>1.5031009093964175E-2</v>
      </c>
      <c r="S58" s="38">
        <v>1251</v>
      </c>
      <c r="T58" s="39">
        <v>1.3543064998051357E-2</v>
      </c>
      <c r="U58" s="40">
        <v>0.17985611510791366</v>
      </c>
      <c r="V58" s="53">
        <v>5</v>
      </c>
    </row>
    <row r="59" spans="2:22" ht="15" thickBot="1" x14ac:dyDescent="0.25">
      <c r="B59" s="31">
        <v>11</v>
      </c>
      <c r="C59" s="32" t="s">
        <v>79</v>
      </c>
      <c r="D59" s="33">
        <v>660</v>
      </c>
      <c r="E59" s="34">
        <v>1.5586255756287637E-2</v>
      </c>
      <c r="F59" s="33">
        <v>501</v>
      </c>
      <c r="G59" s="34">
        <v>1.4030076451314795E-2</v>
      </c>
      <c r="H59" s="35">
        <v>0.31736526946107779</v>
      </c>
      <c r="I59" s="52">
        <v>-1</v>
      </c>
      <c r="J59" s="33">
        <v>418</v>
      </c>
      <c r="K59" s="35">
        <v>0.57894736842105265</v>
      </c>
      <c r="L59" s="52">
        <v>0</v>
      </c>
      <c r="M59" s="47"/>
      <c r="N59" s="47"/>
      <c r="O59" s="31">
        <v>11</v>
      </c>
      <c r="P59" s="32" t="s">
        <v>79</v>
      </c>
      <c r="Q59" s="33">
        <v>1468</v>
      </c>
      <c r="R59" s="34">
        <v>1.4949540209986048E-2</v>
      </c>
      <c r="S59" s="33">
        <v>1324</v>
      </c>
      <c r="T59" s="34">
        <v>1.433334776772182E-2</v>
      </c>
      <c r="U59" s="35">
        <v>0.10876132930513593</v>
      </c>
      <c r="V59" s="52">
        <v>1</v>
      </c>
    </row>
    <row r="60" spans="2:22" ht="15" thickBot="1" x14ac:dyDescent="0.25">
      <c r="B60" s="36">
        <v>12</v>
      </c>
      <c r="C60" s="37" t="s">
        <v>84</v>
      </c>
      <c r="D60" s="38">
        <v>637</v>
      </c>
      <c r="E60" s="39">
        <v>1.5043098358720038E-2</v>
      </c>
      <c r="F60" s="38">
        <v>486</v>
      </c>
      <c r="G60" s="39">
        <v>1.3610014282113753E-2</v>
      </c>
      <c r="H60" s="40">
        <v>0.31069958847736623</v>
      </c>
      <c r="I60" s="53">
        <v>-1</v>
      </c>
      <c r="J60" s="38">
        <v>455</v>
      </c>
      <c r="K60" s="40">
        <v>0.39999999999999991</v>
      </c>
      <c r="L60" s="53">
        <v>-3</v>
      </c>
      <c r="M60" s="47"/>
      <c r="N60" s="47"/>
      <c r="O60" s="36">
        <v>12</v>
      </c>
      <c r="P60" s="37" t="s">
        <v>46</v>
      </c>
      <c r="Q60" s="38">
        <v>1413</v>
      </c>
      <c r="R60" s="39">
        <v>1.4389441632636436E-2</v>
      </c>
      <c r="S60" s="38">
        <v>1678</v>
      </c>
      <c r="T60" s="39">
        <v>1.8165677911055299E-2</v>
      </c>
      <c r="U60" s="40">
        <v>-0.15792610250297978</v>
      </c>
      <c r="V60" s="53">
        <v>-5</v>
      </c>
    </row>
    <row r="61" spans="2:22" ht="15" thickBot="1" x14ac:dyDescent="0.25">
      <c r="B61" s="31">
        <v>13</v>
      </c>
      <c r="C61" s="32" t="s">
        <v>54</v>
      </c>
      <c r="D61" s="33">
        <v>631</v>
      </c>
      <c r="E61" s="34">
        <v>1.4901405124571969E-2</v>
      </c>
      <c r="F61" s="33">
        <v>696</v>
      </c>
      <c r="G61" s="34">
        <v>1.9490884650928339E-2</v>
      </c>
      <c r="H61" s="35">
        <v>-9.3390804597701105E-2</v>
      </c>
      <c r="I61" s="52">
        <v>-6</v>
      </c>
      <c r="J61" s="33">
        <v>563</v>
      </c>
      <c r="K61" s="35">
        <v>0.12078152753108351</v>
      </c>
      <c r="L61" s="52">
        <v>-7</v>
      </c>
      <c r="M61" s="47"/>
      <c r="N61" s="47"/>
      <c r="O61" s="31">
        <v>13</v>
      </c>
      <c r="P61" s="32" t="s">
        <v>87</v>
      </c>
      <c r="Q61" s="33">
        <v>1333</v>
      </c>
      <c r="R61" s="34">
        <v>1.3574752792855178E-2</v>
      </c>
      <c r="S61" s="33">
        <v>1116</v>
      </c>
      <c r="T61" s="34">
        <v>1.2081583163729268E-2</v>
      </c>
      <c r="U61" s="35">
        <v>0.19444444444444442</v>
      </c>
      <c r="V61" s="52">
        <v>6</v>
      </c>
    </row>
    <row r="62" spans="2:22" ht="15" thickBot="1" x14ac:dyDescent="0.25">
      <c r="B62" s="36">
        <v>14</v>
      </c>
      <c r="C62" s="37" t="s">
        <v>191</v>
      </c>
      <c r="D62" s="38">
        <v>578</v>
      </c>
      <c r="E62" s="39">
        <v>1.3649781556264022E-2</v>
      </c>
      <c r="F62" s="38">
        <v>292</v>
      </c>
      <c r="G62" s="39">
        <v>8.1772102271136134E-3</v>
      </c>
      <c r="H62" s="40">
        <v>0.97945205479452047</v>
      </c>
      <c r="I62" s="53">
        <v>20</v>
      </c>
      <c r="J62" s="38">
        <v>53</v>
      </c>
      <c r="K62" s="40">
        <v>9.9056603773584904</v>
      </c>
      <c r="L62" s="53">
        <v>109</v>
      </c>
      <c r="M62" s="47"/>
      <c r="N62" s="47"/>
      <c r="O62" s="36">
        <v>14</v>
      </c>
      <c r="P62" s="37" t="s">
        <v>134</v>
      </c>
      <c r="Q62" s="38">
        <v>1330</v>
      </c>
      <c r="R62" s="39">
        <v>1.3544201961363382E-2</v>
      </c>
      <c r="S62" s="38">
        <v>539</v>
      </c>
      <c r="T62" s="39">
        <v>5.835101545923007E-3</v>
      </c>
      <c r="U62" s="40">
        <v>1.4675324675324677</v>
      </c>
      <c r="V62" s="53">
        <v>35</v>
      </c>
    </row>
    <row r="63" spans="2:22" ht="15" thickBot="1" x14ac:dyDescent="0.25">
      <c r="B63" s="31">
        <v>15</v>
      </c>
      <c r="C63" s="32" t="s">
        <v>61</v>
      </c>
      <c r="D63" s="33">
        <v>554</v>
      </c>
      <c r="E63" s="34">
        <v>1.3083008619671745E-2</v>
      </c>
      <c r="F63" s="33">
        <v>272</v>
      </c>
      <c r="G63" s="34">
        <v>7.6171273348455571E-3</v>
      </c>
      <c r="H63" s="35">
        <v>1.0367647058823528</v>
      </c>
      <c r="I63" s="52">
        <v>23</v>
      </c>
      <c r="J63" s="33">
        <v>366</v>
      </c>
      <c r="K63" s="35">
        <v>0.51366120218579225</v>
      </c>
      <c r="L63" s="52">
        <v>2</v>
      </c>
      <c r="M63" s="47"/>
      <c r="N63" s="47"/>
      <c r="O63" s="31">
        <v>15</v>
      </c>
      <c r="P63" s="32" t="s">
        <v>61</v>
      </c>
      <c r="Q63" s="33">
        <v>1212</v>
      </c>
      <c r="R63" s="34">
        <v>1.2342535922686028E-2</v>
      </c>
      <c r="S63" s="33">
        <v>631</v>
      </c>
      <c r="T63" s="34">
        <v>6.8310743515350974E-3</v>
      </c>
      <c r="U63" s="35">
        <v>0.92076069730586374</v>
      </c>
      <c r="V63" s="52">
        <v>26</v>
      </c>
    </row>
    <row r="64" spans="2:22" ht="15" thickBot="1" x14ac:dyDescent="0.25">
      <c r="B64" s="36">
        <v>16</v>
      </c>
      <c r="C64" s="37" t="s">
        <v>101</v>
      </c>
      <c r="D64" s="38">
        <v>543</v>
      </c>
      <c r="E64" s="39">
        <v>1.2823237690400283E-2</v>
      </c>
      <c r="F64" s="38">
        <v>366</v>
      </c>
      <c r="G64" s="39">
        <v>1.0249516928505419E-2</v>
      </c>
      <c r="H64" s="40">
        <v>0.48360655737704916</v>
      </c>
      <c r="I64" s="53">
        <v>7</v>
      </c>
      <c r="J64" s="38">
        <v>370</v>
      </c>
      <c r="K64" s="40">
        <v>0.46756756756756768</v>
      </c>
      <c r="L64" s="53">
        <v>0</v>
      </c>
      <c r="M64" s="47"/>
      <c r="N64" s="47"/>
      <c r="O64" s="36">
        <v>16</v>
      </c>
      <c r="P64" s="37" t="s">
        <v>101</v>
      </c>
      <c r="Q64" s="38">
        <v>1210</v>
      </c>
      <c r="R64" s="39">
        <v>1.2322168701691498E-2</v>
      </c>
      <c r="S64" s="38">
        <v>1113</v>
      </c>
      <c r="T64" s="39">
        <v>1.2049105789633223E-2</v>
      </c>
      <c r="U64" s="40">
        <v>8.7151841868823077E-2</v>
      </c>
      <c r="V64" s="53">
        <v>4</v>
      </c>
    </row>
    <row r="65" spans="2:22" ht="15" thickBot="1" x14ac:dyDescent="0.25">
      <c r="B65" s="31">
        <v>17</v>
      </c>
      <c r="C65" s="32" t="s">
        <v>192</v>
      </c>
      <c r="D65" s="33">
        <v>536</v>
      </c>
      <c r="E65" s="34">
        <v>1.2657928917227536E-2</v>
      </c>
      <c r="F65" s="33">
        <v>455</v>
      </c>
      <c r="G65" s="34">
        <v>1.2741885799098266E-2</v>
      </c>
      <c r="H65" s="35">
        <v>0.17802197802197806</v>
      </c>
      <c r="I65" s="52">
        <v>-4</v>
      </c>
      <c r="J65" s="33">
        <v>270</v>
      </c>
      <c r="K65" s="35">
        <v>0.98518518518518516</v>
      </c>
      <c r="L65" s="52">
        <v>13</v>
      </c>
      <c r="M65" s="47"/>
      <c r="N65" s="47"/>
      <c r="O65" s="31">
        <v>17</v>
      </c>
      <c r="P65" s="32" t="s">
        <v>93</v>
      </c>
      <c r="Q65" s="33">
        <v>1208</v>
      </c>
      <c r="R65" s="34">
        <v>1.2301801480696966E-2</v>
      </c>
      <c r="S65" s="33">
        <v>1186</v>
      </c>
      <c r="T65" s="34">
        <v>1.2839388559303685E-2</v>
      </c>
      <c r="U65" s="35">
        <v>1.8549747048903775E-2</v>
      </c>
      <c r="V65" s="52">
        <v>0</v>
      </c>
    </row>
    <row r="66" spans="2:22" ht="15" thickBot="1" x14ac:dyDescent="0.25">
      <c r="B66" s="36">
        <v>18</v>
      </c>
      <c r="C66" s="37" t="s">
        <v>106</v>
      </c>
      <c r="D66" s="38">
        <v>485</v>
      </c>
      <c r="E66" s="39">
        <v>1.1453536426968945E-2</v>
      </c>
      <c r="F66" s="38">
        <v>455</v>
      </c>
      <c r="G66" s="39">
        <v>1.2741885799098266E-2</v>
      </c>
      <c r="H66" s="40">
        <v>6.5934065934065922E-2</v>
      </c>
      <c r="I66" s="53">
        <v>-5</v>
      </c>
      <c r="J66" s="38">
        <v>377</v>
      </c>
      <c r="K66" s="40">
        <v>0.28647214854111414</v>
      </c>
      <c r="L66" s="53">
        <v>-3</v>
      </c>
      <c r="M66" s="47"/>
      <c r="N66" s="47"/>
      <c r="O66" s="36">
        <v>18</v>
      </c>
      <c r="P66" s="37" t="s">
        <v>133</v>
      </c>
      <c r="Q66" s="38">
        <v>1150</v>
      </c>
      <c r="R66" s="39">
        <v>1.1711152071855555E-2</v>
      </c>
      <c r="S66" s="38">
        <v>923</v>
      </c>
      <c r="T66" s="39">
        <v>9.9922054302169494E-3</v>
      </c>
      <c r="U66" s="40">
        <v>0.24593716143011912</v>
      </c>
      <c r="V66" s="53">
        <v>9</v>
      </c>
    </row>
    <row r="67" spans="2:22" ht="15" thickBot="1" x14ac:dyDescent="0.25">
      <c r="B67" s="31">
        <v>19</v>
      </c>
      <c r="C67" s="32" t="s">
        <v>134</v>
      </c>
      <c r="D67" s="33">
        <v>474</v>
      </c>
      <c r="E67" s="34">
        <v>1.1193765497697485E-2</v>
      </c>
      <c r="F67" s="33">
        <v>100</v>
      </c>
      <c r="G67" s="34">
        <v>2.8004144613402782E-3</v>
      </c>
      <c r="H67" s="35">
        <v>3.74</v>
      </c>
      <c r="I67" s="52">
        <v>79</v>
      </c>
      <c r="J67" s="33">
        <v>394</v>
      </c>
      <c r="K67" s="35">
        <v>0.20304568527918776</v>
      </c>
      <c r="L67" s="52">
        <v>-5</v>
      </c>
      <c r="O67" s="31">
        <v>19</v>
      </c>
      <c r="P67" s="32" t="s">
        <v>88</v>
      </c>
      <c r="Q67" s="33">
        <v>1113</v>
      </c>
      <c r="R67" s="34">
        <v>1.1334358483456725E-2</v>
      </c>
      <c r="S67" s="33">
        <v>1638</v>
      </c>
      <c r="T67" s="34">
        <v>1.7732646256441345E-2</v>
      </c>
      <c r="U67" s="35">
        <v>-0.32051282051282048</v>
      </c>
      <c r="V67" s="52">
        <v>-11</v>
      </c>
    </row>
    <row r="68" spans="2:22" ht="15" thickBot="1" x14ac:dyDescent="0.25">
      <c r="B68" s="36">
        <v>20</v>
      </c>
      <c r="C68" s="37" t="s">
        <v>193</v>
      </c>
      <c r="D68" s="38">
        <v>465</v>
      </c>
      <c r="E68" s="39">
        <v>1.0981225646475381E-2</v>
      </c>
      <c r="F68" s="38">
        <v>0</v>
      </c>
      <c r="G68" s="39">
        <v>0</v>
      </c>
      <c r="H68" s="40" t="s">
        <v>90</v>
      </c>
      <c r="I68" s="53" t="s">
        <v>90</v>
      </c>
      <c r="J68" s="38">
        <v>258</v>
      </c>
      <c r="K68" s="40">
        <v>0.80232558139534893</v>
      </c>
      <c r="L68" s="53">
        <v>14</v>
      </c>
      <c r="O68" s="36">
        <v>20</v>
      </c>
      <c r="P68" s="37" t="s">
        <v>106</v>
      </c>
      <c r="Q68" s="38">
        <v>1105</v>
      </c>
      <c r="R68" s="39">
        <v>1.1252889599478599E-2</v>
      </c>
      <c r="S68" s="38">
        <v>1138</v>
      </c>
      <c r="T68" s="39">
        <v>1.2319750573766943E-2</v>
      </c>
      <c r="U68" s="40">
        <v>-2.8998242530755669E-2</v>
      </c>
      <c r="V68" s="53">
        <v>-2</v>
      </c>
    </row>
    <row r="69" spans="2:22" ht="15" thickBot="1" x14ac:dyDescent="0.25">
      <c r="B69" s="73" t="s">
        <v>40</v>
      </c>
      <c r="C69" s="74"/>
      <c r="D69" s="41">
        <f>SUM(D49:D68)</f>
        <v>16502</v>
      </c>
      <c r="E69" s="42">
        <f>D69/D71</f>
        <v>0.3897036249852403</v>
      </c>
      <c r="F69" s="41">
        <f>SUM(F49:F68)</f>
        <v>12408</v>
      </c>
      <c r="G69" s="42">
        <f>F69/F71</f>
        <v>0.34747542636310175</v>
      </c>
      <c r="H69" s="43">
        <f>D69/F69-1</f>
        <v>0.32994842037395222</v>
      </c>
      <c r="I69" s="54"/>
      <c r="J69" s="41">
        <f>SUM(J49:J68)</f>
        <v>11217</v>
      </c>
      <c r="K69" s="42">
        <f>D69/J69-1</f>
        <v>0.47115984666131761</v>
      </c>
      <c r="L69" s="41"/>
      <c r="O69" s="73" t="s">
        <v>40</v>
      </c>
      <c r="P69" s="74"/>
      <c r="Q69" s="41">
        <f>SUM(Q49:Q68)</f>
        <v>37203</v>
      </c>
      <c r="R69" s="42">
        <f>Q69/Q71</f>
        <v>0.37886086132977587</v>
      </c>
      <c r="S69" s="41">
        <f>SUM(S49:S68)</f>
        <v>33883</v>
      </c>
      <c r="T69" s="42">
        <f>S69/S71</f>
        <v>0.36681028883211364</v>
      </c>
      <c r="U69" s="43">
        <f>Q69/S69-1</f>
        <v>9.7984239884307822E-2</v>
      </c>
      <c r="V69" s="54"/>
    </row>
    <row r="70" spans="2:22" ht="15" thickBot="1" x14ac:dyDescent="0.25">
      <c r="B70" s="73" t="s">
        <v>12</v>
      </c>
      <c r="C70" s="74"/>
      <c r="D70" s="41">
        <f>D71-SUM(D49:D68)</f>
        <v>25843</v>
      </c>
      <c r="E70" s="42">
        <f>D70/D71</f>
        <v>0.61029637501475975</v>
      </c>
      <c r="F70" s="41">
        <f>F71-SUM(F49:F68)</f>
        <v>23301</v>
      </c>
      <c r="G70" s="42">
        <f>F70/F71</f>
        <v>0.65252457363689831</v>
      </c>
      <c r="H70" s="43">
        <f>D70/F70-1</f>
        <v>0.10909403029912879</v>
      </c>
      <c r="I70" s="54"/>
      <c r="J70" s="41">
        <f>J71-SUM(J49:J68)</f>
        <v>19125</v>
      </c>
      <c r="K70" s="42">
        <f>D70/J70-1</f>
        <v>0.35126797385620923</v>
      </c>
      <c r="L70" s="59"/>
      <c r="O70" s="73" t="s">
        <v>12</v>
      </c>
      <c r="P70" s="74"/>
      <c r="Q70" s="41">
        <f>Q71-SUM(Q49:Q68)</f>
        <v>60994</v>
      </c>
      <c r="R70" s="42">
        <f>Q70/Q71</f>
        <v>0.62113913867022419</v>
      </c>
      <c r="S70" s="41">
        <f>S71-SUM(S49:S68)</f>
        <v>58489</v>
      </c>
      <c r="T70" s="42">
        <f>S70/S71</f>
        <v>0.63318971116788636</v>
      </c>
      <c r="U70" s="43">
        <f>Q70/S70-1</f>
        <v>4.2828566055155726E-2</v>
      </c>
      <c r="V70" s="54"/>
    </row>
    <row r="71" spans="2:22" ht="15" thickBot="1" x14ac:dyDescent="0.25">
      <c r="B71" s="71" t="s">
        <v>34</v>
      </c>
      <c r="C71" s="72"/>
      <c r="D71" s="44">
        <v>42345</v>
      </c>
      <c r="E71" s="45">
        <v>1</v>
      </c>
      <c r="F71" s="44">
        <v>35709</v>
      </c>
      <c r="G71" s="45">
        <v>1</v>
      </c>
      <c r="H71" s="46">
        <v>0.18583550365454093</v>
      </c>
      <c r="I71" s="56"/>
      <c r="J71" s="44">
        <v>30342</v>
      </c>
      <c r="K71" s="46">
        <v>0.3955902709116077</v>
      </c>
      <c r="L71" s="44"/>
      <c r="M71" s="47"/>
      <c r="O71" s="71" t="s">
        <v>34</v>
      </c>
      <c r="P71" s="72"/>
      <c r="Q71" s="44">
        <v>98197</v>
      </c>
      <c r="R71" s="45">
        <v>1</v>
      </c>
      <c r="S71" s="44">
        <v>92372</v>
      </c>
      <c r="T71" s="45">
        <v>1</v>
      </c>
      <c r="U71" s="46">
        <v>6.3060234703156803E-2</v>
      </c>
      <c r="V71" s="56"/>
    </row>
    <row r="72" spans="2:22" x14ac:dyDescent="0.2">
      <c r="B72" s="48" t="s">
        <v>68</v>
      </c>
      <c r="O72" s="48" t="s">
        <v>68</v>
      </c>
    </row>
    <row r="73" spans="2:22" x14ac:dyDescent="0.2">
      <c r="B73" s="49" t="s">
        <v>67</v>
      </c>
      <c r="O73" s="49" t="s">
        <v>67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81"/>
  <sheetViews>
    <sheetView showGridLines="0" workbookViewId="0"/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19.140625" style="5" customWidth="1"/>
    <col min="4" max="12" width="10.140625" style="5" customWidth="1"/>
    <col min="13" max="14" width="4.42578125" style="5" customWidth="1"/>
    <col min="15" max="15" width="13.140625" style="5" customWidth="1"/>
    <col min="16" max="16" width="19.140625" style="5" customWidth="1"/>
    <col min="17" max="17" width="10.42578125" style="5" customWidth="1"/>
    <col min="18" max="22" width="10.5703125" style="5" customWidth="1"/>
    <col min="23" max="23" width="11.85546875" style="5" customWidth="1"/>
    <col min="24" max="16384" width="9.140625" style="5"/>
  </cols>
  <sheetData>
    <row r="1" spans="2:22" x14ac:dyDescent="0.2">
      <c r="B1" s="5" t="s">
        <v>3</v>
      </c>
      <c r="D1" s="3"/>
      <c r="O1" s="57"/>
      <c r="V1" s="63">
        <v>46085</v>
      </c>
    </row>
    <row r="2" spans="2:22" ht="14.45" customHeight="1" x14ac:dyDescent="0.25">
      <c r="B2" s="92" t="s">
        <v>173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/>
      <c r="N2" s="50"/>
      <c r="O2" s="92" t="s">
        <v>145</v>
      </c>
      <c r="P2" s="92"/>
      <c r="Q2" s="92"/>
      <c r="R2" s="92"/>
      <c r="S2" s="92"/>
      <c r="T2" s="92"/>
      <c r="U2" s="92"/>
      <c r="V2" s="92"/>
    </row>
    <row r="3" spans="2:22" ht="14.45" customHeight="1" x14ac:dyDescent="0.25">
      <c r="B3" s="100" t="s">
        <v>174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/>
      <c r="N3" s="50"/>
      <c r="O3" s="100" t="s">
        <v>146</v>
      </c>
      <c r="P3" s="100"/>
      <c r="Q3" s="100"/>
      <c r="R3" s="100"/>
      <c r="S3" s="100"/>
      <c r="T3" s="100"/>
      <c r="U3" s="100"/>
      <c r="V3" s="100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M4"/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77" t="s">
        <v>0</v>
      </c>
      <c r="C5" s="77" t="s">
        <v>1</v>
      </c>
      <c r="D5" s="79" t="s">
        <v>169</v>
      </c>
      <c r="E5" s="80"/>
      <c r="F5" s="80"/>
      <c r="G5" s="80"/>
      <c r="H5" s="80"/>
      <c r="I5" s="81"/>
      <c r="J5" s="79" t="s">
        <v>97</v>
      </c>
      <c r="K5" s="80"/>
      <c r="L5" s="81"/>
      <c r="M5"/>
      <c r="O5" s="77" t="s">
        <v>0</v>
      </c>
      <c r="P5" s="77" t="s">
        <v>1</v>
      </c>
      <c r="Q5" s="79" t="s">
        <v>180</v>
      </c>
      <c r="R5" s="80"/>
      <c r="S5" s="80"/>
      <c r="T5" s="80"/>
      <c r="U5" s="80"/>
      <c r="V5" s="81"/>
    </row>
    <row r="6" spans="2:22" ht="14.45" customHeight="1" thickBot="1" x14ac:dyDescent="0.3">
      <c r="B6" s="78"/>
      <c r="C6" s="78"/>
      <c r="D6" s="97" t="s">
        <v>170</v>
      </c>
      <c r="E6" s="98"/>
      <c r="F6" s="98"/>
      <c r="G6" s="98"/>
      <c r="H6" s="98"/>
      <c r="I6" s="99"/>
      <c r="J6" s="97" t="s">
        <v>98</v>
      </c>
      <c r="K6" s="98"/>
      <c r="L6" s="99"/>
      <c r="M6"/>
      <c r="O6" s="78"/>
      <c r="P6" s="78"/>
      <c r="Q6" s="97" t="s">
        <v>181</v>
      </c>
      <c r="R6" s="98"/>
      <c r="S6" s="98"/>
      <c r="T6" s="98"/>
      <c r="U6" s="98"/>
      <c r="V6" s="99"/>
    </row>
    <row r="7" spans="2:22" ht="14.45" customHeight="1" x14ac:dyDescent="0.25">
      <c r="B7" s="78"/>
      <c r="C7" s="78"/>
      <c r="D7" s="82">
        <v>2026</v>
      </c>
      <c r="E7" s="83"/>
      <c r="F7" s="82">
        <v>2025</v>
      </c>
      <c r="G7" s="83"/>
      <c r="H7" s="86" t="s">
        <v>5</v>
      </c>
      <c r="I7" s="86" t="s">
        <v>42</v>
      </c>
      <c r="J7" s="86">
        <v>2026</v>
      </c>
      <c r="K7" s="86" t="s">
        <v>171</v>
      </c>
      <c r="L7" s="88" t="s">
        <v>178</v>
      </c>
      <c r="M7"/>
      <c r="O7" s="78"/>
      <c r="P7" s="78"/>
      <c r="Q7" s="82">
        <v>2026</v>
      </c>
      <c r="R7" s="83"/>
      <c r="S7" s="82">
        <v>2026</v>
      </c>
      <c r="T7" s="83"/>
      <c r="U7" s="86" t="s">
        <v>5</v>
      </c>
      <c r="V7" s="86" t="s">
        <v>63</v>
      </c>
    </row>
    <row r="8" spans="2:22" ht="14.45" customHeight="1" thickBot="1" x14ac:dyDescent="0.3">
      <c r="B8" s="93" t="s">
        <v>6</v>
      </c>
      <c r="C8" s="93" t="s">
        <v>7</v>
      </c>
      <c r="D8" s="84"/>
      <c r="E8" s="85"/>
      <c r="F8" s="84"/>
      <c r="G8" s="85"/>
      <c r="H8" s="87"/>
      <c r="I8" s="87"/>
      <c r="J8" s="87"/>
      <c r="K8" s="87"/>
      <c r="L8" s="89"/>
      <c r="M8"/>
      <c r="O8" s="93" t="s">
        <v>6</v>
      </c>
      <c r="P8" s="93" t="s">
        <v>7</v>
      </c>
      <c r="Q8" s="84"/>
      <c r="R8" s="85"/>
      <c r="S8" s="84"/>
      <c r="T8" s="85"/>
      <c r="U8" s="87"/>
      <c r="V8" s="87"/>
    </row>
    <row r="9" spans="2:22" ht="14.45" customHeight="1" x14ac:dyDescent="0.25">
      <c r="B9" s="93"/>
      <c r="C9" s="93"/>
      <c r="D9" s="25" t="s">
        <v>8</v>
      </c>
      <c r="E9" s="26" t="s">
        <v>2</v>
      </c>
      <c r="F9" s="25" t="s">
        <v>8</v>
      </c>
      <c r="G9" s="26" t="s">
        <v>2</v>
      </c>
      <c r="H9" s="95" t="s">
        <v>9</v>
      </c>
      <c r="I9" s="95" t="s">
        <v>43</v>
      </c>
      <c r="J9" s="95" t="s">
        <v>8</v>
      </c>
      <c r="K9" s="95" t="s">
        <v>172</v>
      </c>
      <c r="L9" s="69" t="s">
        <v>179</v>
      </c>
      <c r="M9"/>
      <c r="O9" s="93"/>
      <c r="P9" s="93"/>
      <c r="Q9" s="25" t="s">
        <v>8</v>
      </c>
      <c r="R9" s="26" t="s">
        <v>2</v>
      </c>
      <c r="S9" s="25" t="s">
        <v>8</v>
      </c>
      <c r="T9" s="26" t="s">
        <v>2</v>
      </c>
      <c r="U9" s="95" t="s">
        <v>9</v>
      </c>
      <c r="V9" s="95" t="s">
        <v>64</v>
      </c>
    </row>
    <row r="10" spans="2:22" ht="14.45" customHeight="1" thickBot="1" x14ac:dyDescent="0.3">
      <c r="B10" s="94"/>
      <c r="C10" s="94"/>
      <c r="D10" s="28" t="s">
        <v>10</v>
      </c>
      <c r="E10" s="29" t="s">
        <v>11</v>
      </c>
      <c r="F10" s="28" t="s">
        <v>10</v>
      </c>
      <c r="G10" s="29" t="s">
        <v>11</v>
      </c>
      <c r="H10" s="96"/>
      <c r="I10" s="96"/>
      <c r="J10" s="96" t="s">
        <v>10</v>
      </c>
      <c r="K10" s="96"/>
      <c r="L10" s="70"/>
      <c r="M10"/>
      <c r="O10" s="94"/>
      <c r="P10" s="94"/>
      <c r="Q10" s="28" t="s">
        <v>10</v>
      </c>
      <c r="R10" s="29" t="s">
        <v>11</v>
      </c>
      <c r="S10" s="28" t="s">
        <v>10</v>
      </c>
      <c r="T10" s="29" t="s">
        <v>11</v>
      </c>
      <c r="U10" s="96"/>
      <c r="V10" s="96"/>
    </row>
    <row r="11" spans="2:22" ht="14.45" customHeight="1" thickBot="1" x14ac:dyDescent="0.3">
      <c r="B11" s="31">
        <v>1</v>
      </c>
      <c r="C11" s="32" t="s">
        <v>24</v>
      </c>
      <c r="D11" s="33">
        <v>1269</v>
      </c>
      <c r="E11" s="34">
        <v>0.17595673876871881</v>
      </c>
      <c r="F11" s="33">
        <v>1044</v>
      </c>
      <c r="G11" s="34">
        <v>0.16343143393863493</v>
      </c>
      <c r="H11" s="35">
        <v>0.21551724137931028</v>
      </c>
      <c r="I11" s="52">
        <v>0</v>
      </c>
      <c r="J11" s="33">
        <v>1006</v>
      </c>
      <c r="K11" s="35">
        <v>0.26143141153081517</v>
      </c>
      <c r="L11" s="52">
        <v>0</v>
      </c>
      <c r="M11"/>
      <c r="O11" s="31">
        <v>1</v>
      </c>
      <c r="P11" s="32" t="s">
        <v>24</v>
      </c>
      <c r="Q11" s="33">
        <v>3209</v>
      </c>
      <c r="R11" s="34">
        <v>0.17716557168884225</v>
      </c>
      <c r="S11" s="33">
        <v>2484</v>
      </c>
      <c r="T11" s="34">
        <v>0.15249554914359384</v>
      </c>
      <c r="U11" s="35">
        <v>0.29186795491143314</v>
      </c>
      <c r="V11" s="52">
        <v>2</v>
      </c>
    </row>
    <row r="12" spans="2:22" ht="14.45" customHeight="1" thickBot="1" x14ac:dyDescent="0.3">
      <c r="B12" s="36">
        <v>2</v>
      </c>
      <c r="C12" s="37" t="s">
        <v>21</v>
      </c>
      <c r="D12" s="38">
        <v>978</v>
      </c>
      <c r="E12" s="39">
        <v>0.13560732113144758</v>
      </c>
      <c r="F12" s="38">
        <v>961</v>
      </c>
      <c r="G12" s="39">
        <v>0.15043832185347528</v>
      </c>
      <c r="H12" s="40">
        <v>1.7689906347554629E-2</v>
      </c>
      <c r="I12" s="53">
        <v>1</v>
      </c>
      <c r="J12" s="38">
        <v>911</v>
      </c>
      <c r="K12" s="40">
        <v>7.3545554335894714E-2</v>
      </c>
      <c r="L12" s="53">
        <v>0</v>
      </c>
      <c r="M12"/>
      <c r="O12" s="36">
        <v>2</v>
      </c>
      <c r="P12" s="37" t="s">
        <v>21</v>
      </c>
      <c r="Q12" s="38">
        <v>2742</v>
      </c>
      <c r="R12" s="39">
        <v>0.15138298459669849</v>
      </c>
      <c r="S12" s="38">
        <v>2729</v>
      </c>
      <c r="T12" s="39">
        <v>0.16753637424028486</v>
      </c>
      <c r="U12" s="40">
        <v>4.7636496885306023E-3</v>
      </c>
      <c r="V12" s="53">
        <v>-1</v>
      </c>
    </row>
    <row r="13" spans="2:22" ht="14.45" customHeight="1" thickBot="1" x14ac:dyDescent="0.3">
      <c r="B13" s="31">
        <v>3</v>
      </c>
      <c r="C13" s="32" t="s">
        <v>18</v>
      </c>
      <c r="D13" s="33">
        <v>949</v>
      </c>
      <c r="E13" s="34">
        <v>0.13158624514697725</v>
      </c>
      <c r="F13" s="33">
        <v>651</v>
      </c>
      <c r="G13" s="34">
        <v>0.10190983093299938</v>
      </c>
      <c r="H13" s="35">
        <v>0.45775729646697383</v>
      </c>
      <c r="I13" s="52">
        <v>2</v>
      </c>
      <c r="J13" s="33">
        <v>618</v>
      </c>
      <c r="K13" s="35">
        <v>0.53559870550161803</v>
      </c>
      <c r="L13" s="52">
        <v>1</v>
      </c>
      <c r="M13"/>
      <c r="O13" s="31">
        <v>3</v>
      </c>
      <c r="P13" s="32" t="s">
        <v>19</v>
      </c>
      <c r="Q13" s="33">
        <v>2695</v>
      </c>
      <c r="R13" s="34">
        <v>0.1487881631977033</v>
      </c>
      <c r="S13" s="33">
        <v>2574</v>
      </c>
      <c r="T13" s="34">
        <v>0.15802075019952114</v>
      </c>
      <c r="U13" s="35">
        <v>4.7008547008547064E-2</v>
      </c>
      <c r="V13" s="52">
        <v>-1</v>
      </c>
    </row>
    <row r="14" spans="2:22" ht="14.45" customHeight="1" thickBot="1" x14ac:dyDescent="0.3">
      <c r="B14" s="36">
        <v>4</v>
      </c>
      <c r="C14" s="37" t="s">
        <v>19</v>
      </c>
      <c r="D14" s="38">
        <v>918</v>
      </c>
      <c r="E14" s="39">
        <v>0.12728785357737105</v>
      </c>
      <c r="F14" s="38">
        <v>1039</v>
      </c>
      <c r="G14" s="39">
        <v>0.1626487163431434</v>
      </c>
      <c r="H14" s="40">
        <v>-0.11645813282001927</v>
      </c>
      <c r="I14" s="53">
        <v>-2</v>
      </c>
      <c r="J14" s="38">
        <v>877</v>
      </c>
      <c r="K14" s="40">
        <v>4.6750285062713726E-2</v>
      </c>
      <c r="L14" s="53">
        <v>-1</v>
      </c>
      <c r="M14"/>
      <c r="O14" s="36">
        <v>4</v>
      </c>
      <c r="P14" s="37" t="s">
        <v>18</v>
      </c>
      <c r="Q14" s="38">
        <v>2178</v>
      </c>
      <c r="R14" s="39">
        <v>0.12024512780875614</v>
      </c>
      <c r="S14" s="38">
        <v>1852</v>
      </c>
      <c r="T14" s="39">
        <v>0.11369635950641538</v>
      </c>
      <c r="U14" s="40">
        <v>0.17602591792656597</v>
      </c>
      <c r="V14" s="53">
        <v>0</v>
      </c>
    </row>
    <row r="15" spans="2:22" ht="14.45" customHeight="1" thickBot="1" x14ac:dyDescent="0.3">
      <c r="B15" s="31">
        <v>5</v>
      </c>
      <c r="C15" s="32" t="s">
        <v>26</v>
      </c>
      <c r="D15" s="33">
        <v>831</v>
      </c>
      <c r="E15" s="34">
        <v>0.11522462562396006</v>
      </c>
      <c r="F15" s="33">
        <v>730</v>
      </c>
      <c r="G15" s="34">
        <v>0.11427676894176581</v>
      </c>
      <c r="H15" s="35">
        <v>0.13835616438356158</v>
      </c>
      <c r="I15" s="52">
        <v>-1</v>
      </c>
      <c r="J15" s="33">
        <v>596</v>
      </c>
      <c r="K15" s="35">
        <v>0.39429530201342278</v>
      </c>
      <c r="L15" s="52">
        <v>0</v>
      </c>
      <c r="M15"/>
      <c r="O15" s="31">
        <v>5</v>
      </c>
      <c r="P15" s="32" t="s">
        <v>26</v>
      </c>
      <c r="Q15" s="33">
        <v>2000</v>
      </c>
      <c r="R15" s="34">
        <v>0.11041793187213604</v>
      </c>
      <c r="S15" s="33">
        <v>1671</v>
      </c>
      <c r="T15" s="34">
        <v>0.10258456627171711</v>
      </c>
      <c r="U15" s="35">
        <v>0.19688809096349491</v>
      </c>
      <c r="V15" s="52">
        <v>0</v>
      </c>
    </row>
    <row r="16" spans="2:22" ht="14.45" customHeight="1" thickBot="1" x14ac:dyDescent="0.3">
      <c r="B16" s="36">
        <v>6</v>
      </c>
      <c r="C16" s="37" t="s">
        <v>31</v>
      </c>
      <c r="D16" s="38">
        <v>528</v>
      </c>
      <c r="E16" s="39">
        <v>7.3211314475873548E-2</v>
      </c>
      <c r="F16" s="38">
        <v>464</v>
      </c>
      <c r="G16" s="39">
        <v>7.2636192861615531E-2</v>
      </c>
      <c r="H16" s="40">
        <v>0.13793103448275867</v>
      </c>
      <c r="I16" s="53">
        <v>0</v>
      </c>
      <c r="J16" s="38">
        <v>301</v>
      </c>
      <c r="K16" s="40">
        <v>0.75415282392026572</v>
      </c>
      <c r="L16" s="53">
        <v>0</v>
      </c>
      <c r="M16"/>
      <c r="O16" s="36">
        <v>6</v>
      </c>
      <c r="P16" s="37" t="s">
        <v>31</v>
      </c>
      <c r="Q16" s="38">
        <v>1177</v>
      </c>
      <c r="R16" s="39">
        <v>6.4980952906752057E-2</v>
      </c>
      <c r="S16" s="38">
        <v>1376</v>
      </c>
      <c r="T16" s="39">
        <v>8.4474185032844248E-2</v>
      </c>
      <c r="U16" s="40">
        <v>-0.14462209302325579</v>
      </c>
      <c r="V16" s="53">
        <v>0</v>
      </c>
    </row>
    <row r="17" spans="2:22" ht="14.45" customHeight="1" thickBot="1" x14ac:dyDescent="0.3">
      <c r="B17" s="31">
        <v>7</v>
      </c>
      <c r="C17" s="32" t="s">
        <v>44</v>
      </c>
      <c r="D17" s="33">
        <v>394</v>
      </c>
      <c r="E17" s="34">
        <v>5.4631170271769273E-2</v>
      </c>
      <c r="F17" s="33">
        <v>410</v>
      </c>
      <c r="G17" s="34">
        <v>6.4182842830306827E-2</v>
      </c>
      <c r="H17" s="35">
        <v>-3.9024390243902474E-2</v>
      </c>
      <c r="I17" s="52">
        <v>0</v>
      </c>
      <c r="J17" s="33">
        <v>235</v>
      </c>
      <c r="K17" s="35">
        <v>0.67659574468085104</v>
      </c>
      <c r="L17" s="52">
        <v>1</v>
      </c>
      <c r="M17"/>
      <c r="O17" s="31">
        <v>7</v>
      </c>
      <c r="P17" s="32" t="s">
        <v>20</v>
      </c>
      <c r="Q17" s="33">
        <v>904</v>
      </c>
      <c r="R17" s="34">
        <v>4.9908905206205487E-2</v>
      </c>
      <c r="S17" s="33">
        <v>903</v>
      </c>
      <c r="T17" s="34">
        <v>5.5436183927804042E-2</v>
      </c>
      <c r="U17" s="35">
        <v>1.1074197120708451E-3</v>
      </c>
      <c r="V17" s="52">
        <v>0</v>
      </c>
    </row>
    <row r="18" spans="2:22" ht="14.45" customHeight="1" thickBot="1" x14ac:dyDescent="0.3">
      <c r="B18" s="36">
        <v>8</v>
      </c>
      <c r="C18" s="37" t="s">
        <v>20</v>
      </c>
      <c r="D18" s="38">
        <v>343</v>
      </c>
      <c r="E18" s="39">
        <v>4.7559622850804215E-2</v>
      </c>
      <c r="F18" s="38">
        <v>359</v>
      </c>
      <c r="G18" s="39">
        <v>5.6199123356293047E-2</v>
      </c>
      <c r="H18" s="40">
        <v>-4.4568245125348183E-2</v>
      </c>
      <c r="I18" s="53">
        <v>0</v>
      </c>
      <c r="J18" s="38">
        <v>288</v>
      </c>
      <c r="K18" s="40">
        <v>0.19097222222222232</v>
      </c>
      <c r="L18" s="53">
        <v>-1</v>
      </c>
      <c r="M18"/>
      <c r="O18" s="36">
        <v>8</v>
      </c>
      <c r="P18" s="37" t="s">
        <v>44</v>
      </c>
      <c r="Q18" s="38">
        <v>791</v>
      </c>
      <c r="R18" s="39">
        <v>4.3670292055429799E-2</v>
      </c>
      <c r="S18" s="38">
        <v>881</v>
      </c>
      <c r="T18" s="39">
        <v>5.4085579225244027E-2</v>
      </c>
      <c r="U18" s="40">
        <v>-0.10215664018161186</v>
      </c>
      <c r="V18" s="53">
        <v>0</v>
      </c>
    </row>
    <row r="19" spans="2:22" ht="14.45" customHeight="1" thickBot="1" x14ac:dyDescent="0.3">
      <c r="B19" s="31">
        <v>9</v>
      </c>
      <c r="C19" s="32" t="s">
        <v>28</v>
      </c>
      <c r="D19" s="33">
        <v>263</v>
      </c>
      <c r="E19" s="34">
        <v>3.6466999445368832E-2</v>
      </c>
      <c r="F19" s="33">
        <v>174</v>
      </c>
      <c r="G19" s="34">
        <v>2.7238572323105822E-2</v>
      </c>
      <c r="H19" s="35">
        <v>0.51149425287356332</v>
      </c>
      <c r="I19" s="52">
        <v>0</v>
      </c>
      <c r="J19" s="33">
        <v>142</v>
      </c>
      <c r="K19" s="35">
        <v>0.852112676056338</v>
      </c>
      <c r="L19" s="52">
        <v>1</v>
      </c>
      <c r="M19"/>
      <c r="O19" s="31">
        <v>9</v>
      </c>
      <c r="P19" s="32" t="s">
        <v>28</v>
      </c>
      <c r="Q19" s="33">
        <v>545</v>
      </c>
      <c r="R19" s="34">
        <v>3.0088886435157069E-2</v>
      </c>
      <c r="S19" s="33">
        <v>495</v>
      </c>
      <c r="T19" s="34">
        <v>3.0388605807600222E-2</v>
      </c>
      <c r="U19" s="35">
        <v>0.10101010101010099</v>
      </c>
      <c r="V19" s="52">
        <v>1</v>
      </c>
    </row>
    <row r="20" spans="2:22" ht="14.45" customHeight="1" thickBot="1" x14ac:dyDescent="0.3">
      <c r="B20" s="36">
        <v>10</v>
      </c>
      <c r="C20" s="37" t="s">
        <v>27</v>
      </c>
      <c r="D20" s="38">
        <v>221</v>
      </c>
      <c r="E20" s="39">
        <v>3.0643372157515253E-2</v>
      </c>
      <c r="F20" s="38">
        <v>172</v>
      </c>
      <c r="G20" s="39">
        <v>2.6925485284909206E-2</v>
      </c>
      <c r="H20" s="40">
        <v>0.28488372093023262</v>
      </c>
      <c r="I20" s="53">
        <v>0</v>
      </c>
      <c r="J20" s="38">
        <v>148</v>
      </c>
      <c r="K20" s="40">
        <v>0.4932432432432432</v>
      </c>
      <c r="L20" s="53">
        <v>-1</v>
      </c>
      <c r="M20"/>
      <c r="O20" s="36">
        <v>10</v>
      </c>
      <c r="P20" s="37" t="s">
        <v>27</v>
      </c>
      <c r="Q20" s="38">
        <v>518</v>
      </c>
      <c r="R20" s="39">
        <v>2.8598244354883232E-2</v>
      </c>
      <c r="S20" s="38">
        <v>512</v>
      </c>
      <c r="T20" s="39">
        <v>3.1432254895942049E-2</v>
      </c>
      <c r="U20" s="40">
        <v>1.171875E-2</v>
      </c>
      <c r="V20" s="53">
        <v>-1</v>
      </c>
    </row>
    <row r="21" spans="2:22" ht="14.45" customHeight="1" thickBot="1" x14ac:dyDescent="0.3">
      <c r="B21" s="31">
        <v>11</v>
      </c>
      <c r="C21" s="32" t="s">
        <v>55</v>
      </c>
      <c r="D21" s="33">
        <v>99</v>
      </c>
      <c r="E21" s="34">
        <v>1.3727121464226289E-2</v>
      </c>
      <c r="F21" s="33">
        <v>109</v>
      </c>
      <c r="G21" s="34">
        <v>1.7063243581715716E-2</v>
      </c>
      <c r="H21" s="35">
        <v>-9.1743119266055051E-2</v>
      </c>
      <c r="I21" s="52">
        <v>0</v>
      </c>
      <c r="J21" s="33">
        <v>72</v>
      </c>
      <c r="K21" s="35">
        <v>0.375</v>
      </c>
      <c r="L21" s="52">
        <v>0</v>
      </c>
      <c r="M21"/>
      <c r="O21" s="31">
        <v>11</v>
      </c>
      <c r="P21" s="32" t="s">
        <v>55</v>
      </c>
      <c r="Q21" s="33">
        <v>295</v>
      </c>
      <c r="R21" s="34">
        <v>1.6286644951140065E-2</v>
      </c>
      <c r="S21" s="33">
        <v>202</v>
      </c>
      <c r="T21" s="34">
        <v>1.2401006814414636E-2</v>
      </c>
      <c r="U21" s="35">
        <v>0.46039603960396036</v>
      </c>
      <c r="V21" s="52">
        <v>0</v>
      </c>
    </row>
    <row r="22" spans="2:22" ht="14.45" customHeight="1" thickBot="1" x14ac:dyDescent="0.3">
      <c r="B22" s="36">
        <v>12</v>
      </c>
      <c r="C22" s="37" t="s">
        <v>119</v>
      </c>
      <c r="D22" s="38">
        <v>79</v>
      </c>
      <c r="E22" s="39">
        <v>1.0953965612867444E-2</v>
      </c>
      <c r="F22" s="38">
        <v>1</v>
      </c>
      <c r="G22" s="39">
        <v>1.5654351909830932E-4</v>
      </c>
      <c r="H22" s="40">
        <v>78</v>
      </c>
      <c r="I22" s="53">
        <v>26</v>
      </c>
      <c r="J22" s="38">
        <v>40</v>
      </c>
      <c r="K22" s="40">
        <v>0.97500000000000009</v>
      </c>
      <c r="L22" s="53">
        <v>1</v>
      </c>
      <c r="M22"/>
      <c r="O22" s="36">
        <v>12</v>
      </c>
      <c r="P22" s="37" t="s">
        <v>96</v>
      </c>
      <c r="Q22" s="38">
        <v>184</v>
      </c>
      <c r="R22" s="39">
        <v>1.0158449732236514E-2</v>
      </c>
      <c r="S22" s="38">
        <v>39</v>
      </c>
      <c r="T22" s="39">
        <v>2.3942537909018356E-3</v>
      </c>
      <c r="U22" s="40">
        <v>3.7179487179487181</v>
      </c>
      <c r="V22" s="53">
        <v>3</v>
      </c>
    </row>
    <row r="23" spans="2:22" ht="14.45" customHeight="1" thickBot="1" x14ac:dyDescent="0.3">
      <c r="B23" s="31">
        <v>13</v>
      </c>
      <c r="C23" s="32" t="s">
        <v>96</v>
      </c>
      <c r="D23" s="33">
        <v>70</v>
      </c>
      <c r="E23" s="34">
        <v>9.7060454797559623E-3</v>
      </c>
      <c r="F23" s="33">
        <v>14</v>
      </c>
      <c r="G23" s="34">
        <v>2.1916092673763305E-3</v>
      </c>
      <c r="H23" s="35">
        <v>4</v>
      </c>
      <c r="I23" s="52">
        <v>5</v>
      </c>
      <c r="J23" s="33">
        <v>59</v>
      </c>
      <c r="K23" s="35">
        <v>0.18644067796610164</v>
      </c>
      <c r="L23" s="52">
        <v>-1</v>
      </c>
      <c r="M23"/>
      <c r="O23" s="31">
        <v>13</v>
      </c>
      <c r="P23" s="32" t="s">
        <v>119</v>
      </c>
      <c r="Q23" s="33">
        <v>159</v>
      </c>
      <c r="R23" s="34">
        <v>8.7782255838348144E-3</v>
      </c>
      <c r="S23" s="33">
        <v>1</v>
      </c>
      <c r="T23" s="34">
        <v>6.1391122843636815E-5</v>
      </c>
      <c r="U23" s="35">
        <v>158</v>
      </c>
      <c r="V23" s="52">
        <v>42</v>
      </c>
    </row>
    <row r="24" spans="2:22" ht="14.45" customHeight="1" thickBot="1" x14ac:dyDescent="0.3">
      <c r="B24" s="36">
        <v>14</v>
      </c>
      <c r="C24" s="37" t="s">
        <v>25</v>
      </c>
      <c r="D24" s="38">
        <v>55</v>
      </c>
      <c r="E24" s="39">
        <v>7.6261785912368277E-3</v>
      </c>
      <c r="F24" s="38">
        <v>18</v>
      </c>
      <c r="G24" s="39">
        <v>2.8177833437695679E-3</v>
      </c>
      <c r="H24" s="40">
        <v>2.0555555555555554</v>
      </c>
      <c r="I24" s="53">
        <v>2</v>
      </c>
      <c r="J24" s="38">
        <v>16</v>
      </c>
      <c r="K24" s="40">
        <v>2.4375</v>
      </c>
      <c r="L24" s="53">
        <v>2</v>
      </c>
      <c r="M24"/>
      <c r="O24" s="36">
        <v>14</v>
      </c>
      <c r="P24" s="37" t="s">
        <v>25</v>
      </c>
      <c r="Q24" s="38">
        <v>90</v>
      </c>
      <c r="R24" s="39">
        <v>4.9688069342461215E-3</v>
      </c>
      <c r="S24" s="38">
        <v>26</v>
      </c>
      <c r="T24" s="39">
        <v>1.5961691939345571E-3</v>
      </c>
      <c r="U24" s="40">
        <v>2.4615384615384617</v>
      </c>
      <c r="V24" s="53">
        <v>6</v>
      </c>
    </row>
    <row r="25" spans="2:22" ht="14.45" customHeight="1" thickBot="1" x14ac:dyDescent="0.3">
      <c r="B25" s="31">
        <v>15</v>
      </c>
      <c r="C25" s="32" t="s">
        <v>17</v>
      </c>
      <c r="D25" s="33">
        <v>26</v>
      </c>
      <c r="E25" s="34">
        <v>3.6051026067665001E-3</v>
      </c>
      <c r="F25" s="33">
        <v>28</v>
      </c>
      <c r="G25" s="34">
        <v>4.3832185347526609E-3</v>
      </c>
      <c r="H25" s="35">
        <v>-7.1428571428571397E-2</v>
      </c>
      <c r="I25" s="52">
        <v>-2</v>
      </c>
      <c r="J25" s="33">
        <v>11</v>
      </c>
      <c r="K25" s="35">
        <v>1.3636363636363638</v>
      </c>
      <c r="L25" s="52">
        <v>4</v>
      </c>
      <c r="M25"/>
      <c r="O25" s="31">
        <v>15</v>
      </c>
      <c r="P25" s="32" t="s">
        <v>17</v>
      </c>
      <c r="Q25" s="33">
        <v>78</v>
      </c>
      <c r="R25" s="34">
        <v>4.3062993430133057E-3</v>
      </c>
      <c r="S25" s="33">
        <v>73</v>
      </c>
      <c r="T25" s="34">
        <v>4.4815519675854868E-3</v>
      </c>
      <c r="U25" s="35">
        <v>6.8493150684931559E-2</v>
      </c>
      <c r="V25" s="52">
        <v>-2</v>
      </c>
    </row>
    <row r="26" spans="2:22" ht="14.45" customHeight="1" thickBot="1" x14ac:dyDescent="0.3">
      <c r="B26" s="36">
        <v>16</v>
      </c>
      <c r="C26" s="37" t="s">
        <v>95</v>
      </c>
      <c r="D26" s="38">
        <v>25</v>
      </c>
      <c r="E26" s="39">
        <v>3.4664448141985579E-3</v>
      </c>
      <c r="F26" s="38">
        <v>16</v>
      </c>
      <c r="G26" s="39">
        <v>2.5046963055729492E-3</v>
      </c>
      <c r="H26" s="40">
        <v>0.5625</v>
      </c>
      <c r="I26" s="53">
        <v>1</v>
      </c>
      <c r="J26" s="38">
        <v>22</v>
      </c>
      <c r="K26" s="40">
        <v>0.13636363636363646</v>
      </c>
      <c r="L26" s="53">
        <v>-2</v>
      </c>
      <c r="M26"/>
      <c r="O26" s="36" t="s">
        <v>90</v>
      </c>
      <c r="P26" s="37" t="s">
        <v>135</v>
      </c>
      <c r="Q26" s="38">
        <v>78</v>
      </c>
      <c r="R26" s="39">
        <v>4.3062993430133057E-3</v>
      </c>
      <c r="S26" s="38">
        <v>2</v>
      </c>
      <c r="T26" s="39">
        <v>1.2278224568727363E-4</v>
      </c>
      <c r="U26" s="40">
        <v>38</v>
      </c>
      <c r="V26" s="53">
        <v>32</v>
      </c>
    </row>
    <row r="27" spans="2:22" ht="14.45" customHeight="1" thickBot="1" x14ac:dyDescent="0.3">
      <c r="B27" s="31">
        <v>17</v>
      </c>
      <c r="C27" s="32" t="s">
        <v>71</v>
      </c>
      <c r="D27" s="33">
        <v>24</v>
      </c>
      <c r="E27" s="34">
        <v>3.3277870216306157E-3</v>
      </c>
      <c r="F27" s="33">
        <v>37</v>
      </c>
      <c r="G27" s="34">
        <v>5.7921102066374455E-3</v>
      </c>
      <c r="H27" s="35">
        <v>-0.35135135135135132</v>
      </c>
      <c r="I27" s="52">
        <v>-5</v>
      </c>
      <c r="J27" s="33">
        <v>22</v>
      </c>
      <c r="K27" s="35">
        <v>9.0909090909090828E-2</v>
      </c>
      <c r="L27" s="52">
        <v>-3</v>
      </c>
      <c r="M27"/>
      <c r="O27" s="31">
        <v>17</v>
      </c>
      <c r="P27" s="32" t="s">
        <v>95</v>
      </c>
      <c r="Q27" s="33">
        <v>55</v>
      </c>
      <c r="R27" s="34">
        <v>3.0364931264837409E-3</v>
      </c>
      <c r="S27" s="33">
        <v>35</v>
      </c>
      <c r="T27" s="34">
        <v>2.1486892995272885E-3</v>
      </c>
      <c r="U27" s="35">
        <v>0.5714285714285714</v>
      </c>
      <c r="V27" s="52">
        <v>-1</v>
      </c>
    </row>
    <row r="28" spans="2:22" ht="14.45" customHeight="1" thickBot="1" x14ac:dyDescent="0.3">
      <c r="B28" s="36">
        <v>18</v>
      </c>
      <c r="C28" s="37" t="s">
        <v>154</v>
      </c>
      <c r="D28" s="38">
        <v>18</v>
      </c>
      <c r="E28" s="39">
        <v>2.4958402662229617E-3</v>
      </c>
      <c r="F28" s="38">
        <v>12</v>
      </c>
      <c r="G28" s="39">
        <v>1.878522229179712E-3</v>
      </c>
      <c r="H28" s="40">
        <v>0.5</v>
      </c>
      <c r="I28" s="53">
        <v>2</v>
      </c>
      <c r="J28" s="38">
        <v>11</v>
      </c>
      <c r="K28" s="40">
        <v>0.63636363636363646</v>
      </c>
      <c r="L28" s="53">
        <v>1</v>
      </c>
      <c r="M28"/>
      <c r="O28" s="36">
        <v>18</v>
      </c>
      <c r="P28" s="37" t="s">
        <v>71</v>
      </c>
      <c r="Q28" s="38">
        <v>52</v>
      </c>
      <c r="R28" s="39">
        <v>2.870866228675537E-3</v>
      </c>
      <c r="S28" s="38">
        <v>85</v>
      </c>
      <c r="T28" s="39">
        <v>5.2182454417091292E-3</v>
      </c>
      <c r="U28" s="40">
        <v>-0.38823529411764701</v>
      </c>
      <c r="V28" s="53">
        <v>-6</v>
      </c>
    </row>
    <row r="29" spans="2:22" ht="14.45" customHeight="1" thickBot="1" x14ac:dyDescent="0.3">
      <c r="B29" s="31">
        <v>19</v>
      </c>
      <c r="C29" s="32" t="s">
        <v>153</v>
      </c>
      <c r="D29" s="33">
        <v>17</v>
      </c>
      <c r="E29" s="34">
        <v>2.3571824736550195E-3</v>
      </c>
      <c r="F29" s="33">
        <v>7</v>
      </c>
      <c r="G29" s="34">
        <v>1.0958046336881652E-3</v>
      </c>
      <c r="H29" s="35">
        <v>1.4285714285714284</v>
      </c>
      <c r="I29" s="52">
        <v>5</v>
      </c>
      <c r="J29" s="33">
        <v>12</v>
      </c>
      <c r="K29" s="35">
        <v>0.41666666666666674</v>
      </c>
      <c r="L29" s="52">
        <v>-1</v>
      </c>
      <c r="M29"/>
      <c r="O29" s="31">
        <v>19</v>
      </c>
      <c r="P29" s="32" t="s">
        <v>153</v>
      </c>
      <c r="Q29" s="33">
        <v>40</v>
      </c>
      <c r="R29" s="34">
        <v>2.2083586374427207E-3</v>
      </c>
      <c r="S29" s="33">
        <v>18</v>
      </c>
      <c r="T29" s="34">
        <v>1.1050402111854626E-3</v>
      </c>
      <c r="U29" s="35">
        <v>1.2222222222222223</v>
      </c>
      <c r="V29" s="52">
        <v>4</v>
      </c>
    </row>
    <row r="30" spans="2:22" ht="14.45" customHeight="1" thickBot="1" x14ac:dyDescent="0.3">
      <c r="B30" s="36">
        <v>20</v>
      </c>
      <c r="C30" s="37" t="s">
        <v>175</v>
      </c>
      <c r="D30" s="38">
        <v>13</v>
      </c>
      <c r="E30" s="39">
        <v>1.8025513033832501E-3</v>
      </c>
      <c r="F30" s="38">
        <v>13</v>
      </c>
      <c r="G30" s="39">
        <v>2.0350657482780211E-3</v>
      </c>
      <c r="H30" s="40">
        <v>0</v>
      </c>
      <c r="I30" s="53">
        <v>-1</v>
      </c>
      <c r="J30" s="38">
        <v>5</v>
      </c>
      <c r="K30" s="40">
        <v>1.6</v>
      </c>
      <c r="L30" s="53">
        <v>4</v>
      </c>
      <c r="M30"/>
      <c r="O30" s="36">
        <v>20</v>
      </c>
      <c r="P30" s="37" t="s">
        <v>154</v>
      </c>
      <c r="Q30" s="38">
        <v>37</v>
      </c>
      <c r="R30" s="39">
        <v>2.0427317396345167E-3</v>
      </c>
      <c r="S30" s="38">
        <v>28</v>
      </c>
      <c r="T30" s="39">
        <v>1.7189514396218307E-3</v>
      </c>
      <c r="U30" s="40">
        <v>0.3214285714285714</v>
      </c>
      <c r="V30" s="53">
        <v>-2</v>
      </c>
    </row>
    <row r="31" spans="2:22" ht="15.75" thickBot="1" x14ac:dyDescent="0.3">
      <c r="B31" s="73" t="s">
        <v>40</v>
      </c>
      <c r="C31" s="74"/>
      <c r="D31" s="41">
        <f>SUM(D11:D30)</f>
        <v>7120</v>
      </c>
      <c r="E31" s="42">
        <f>D31/D33</f>
        <v>0.98724348308374932</v>
      </c>
      <c r="F31" s="41">
        <f>SUM(F11:F30)</f>
        <v>6259</v>
      </c>
      <c r="G31" s="42">
        <f>F31/F33</f>
        <v>0.97980588603631813</v>
      </c>
      <c r="H31" s="43">
        <f>D31/F31-1</f>
        <v>0.13756191084837832</v>
      </c>
      <c r="I31" s="54"/>
      <c r="J31" s="41">
        <f>SUM(J11:J30)</f>
        <v>5392</v>
      </c>
      <c r="K31" s="42">
        <f>E31/J31-1</f>
        <v>-0.99981690588221739</v>
      </c>
      <c r="L31" s="41"/>
      <c r="M31"/>
      <c r="O31" s="73" t="s">
        <v>40</v>
      </c>
      <c r="P31" s="74"/>
      <c r="Q31" s="41">
        <f>SUM(Q11:Q30)</f>
        <v>17827</v>
      </c>
      <c r="R31" s="42">
        <f>Q31/Q33</f>
        <v>0.9842102357422845</v>
      </c>
      <c r="S31" s="41">
        <f>SUM(S11:S30)</f>
        <v>15986</v>
      </c>
      <c r="T31" s="42">
        <f>S31/S33</f>
        <v>0.98139848977837807</v>
      </c>
      <c r="U31" s="43">
        <f>Q31/S31-1</f>
        <v>0.11516326785937703</v>
      </c>
      <c r="V31" s="54"/>
    </row>
    <row r="32" spans="2:22" ht="15.75" thickBot="1" x14ac:dyDescent="0.3">
      <c r="B32" s="73" t="s">
        <v>12</v>
      </c>
      <c r="C32" s="74"/>
      <c r="D32" s="41">
        <f>D33-SUM(D11:D30)</f>
        <v>92</v>
      </c>
      <c r="E32" s="42">
        <f>D32/D33</f>
        <v>1.2756516916250694E-2</v>
      </c>
      <c r="F32" s="41">
        <f>F33-SUM(F11:F30)</f>
        <v>129</v>
      </c>
      <c r="G32" s="42">
        <f>F32/F33</f>
        <v>2.0194113963681905E-2</v>
      </c>
      <c r="H32" s="43">
        <f>D32/F32-1</f>
        <v>-0.28682170542635654</v>
      </c>
      <c r="I32" s="54"/>
      <c r="J32" s="41">
        <f>J33-SUM(J11:J30)</f>
        <v>103</v>
      </c>
      <c r="K32" s="42">
        <f>E32/J32-1</f>
        <v>-0.99987615032120147</v>
      </c>
      <c r="L32" s="41"/>
      <c r="M32"/>
      <c r="O32" s="73" t="s">
        <v>12</v>
      </c>
      <c r="P32" s="74"/>
      <c r="Q32" s="41">
        <f>Q33-SUM(Q11:Q30)</f>
        <v>286</v>
      </c>
      <c r="R32" s="42">
        <f>Q32/Q33</f>
        <v>1.5789764257715454E-2</v>
      </c>
      <c r="S32" s="41">
        <f>S33-SUM(S11:S30)</f>
        <v>303</v>
      </c>
      <c r="T32" s="42">
        <f>S32/S33</f>
        <v>1.8601510221621955E-2</v>
      </c>
      <c r="U32" s="43">
        <f>Q32/S32-1</f>
        <v>-5.6105610561056118E-2</v>
      </c>
      <c r="V32" s="55"/>
    </row>
    <row r="33" spans="2:22" ht="15.75" thickBot="1" x14ac:dyDescent="0.3">
      <c r="B33" s="71" t="s">
        <v>34</v>
      </c>
      <c r="C33" s="72"/>
      <c r="D33" s="44">
        <v>7212</v>
      </c>
      <c r="E33" s="45">
        <v>1</v>
      </c>
      <c r="F33" s="44">
        <v>6388</v>
      </c>
      <c r="G33" s="45">
        <v>1</v>
      </c>
      <c r="H33" s="46">
        <v>0.128991859737007</v>
      </c>
      <c r="I33" s="56"/>
      <c r="J33" s="44">
        <v>5495</v>
      </c>
      <c r="K33" s="46">
        <v>0.3124658780709737</v>
      </c>
      <c r="L33" s="44"/>
      <c r="M33"/>
      <c r="N33" s="47"/>
      <c r="O33" s="71" t="s">
        <v>34</v>
      </c>
      <c r="P33" s="72"/>
      <c r="Q33" s="44">
        <v>18113</v>
      </c>
      <c r="R33" s="45">
        <v>1</v>
      </c>
      <c r="S33" s="44">
        <v>16289</v>
      </c>
      <c r="T33" s="45">
        <v>1</v>
      </c>
      <c r="U33" s="46">
        <v>0.11197740806679346</v>
      </c>
      <c r="V33" s="56"/>
    </row>
    <row r="34" spans="2:22" ht="15" x14ac:dyDescent="0.25">
      <c r="B34" s="48" t="s">
        <v>68</v>
      </c>
      <c r="M34"/>
      <c r="O34" s="48" t="s">
        <v>68</v>
      </c>
    </row>
    <row r="35" spans="2:22" ht="15" x14ac:dyDescent="0.25">
      <c r="B35" s="49" t="s">
        <v>67</v>
      </c>
      <c r="M35"/>
      <c r="O35" s="49" t="s">
        <v>67</v>
      </c>
    </row>
    <row r="36" spans="2:22" x14ac:dyDescent="0.2">
      <c r="B36" s="60"/>
    </row>
    <row r="37" spans="2:22" x14ac:dyDescent="0.2">
      <c r="B37" s="61"/>
    </row>
    <row r="38" spans="2:22" ht="15" customHeight="1" x14ac:dyDescent="0.2">
      <c r="B38" s="92" t="s">
        <v>176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50"/>
      <c r="O38" s="92" t="s">
        <v>147</v>
      </c>
      <c r="P38" s="92"/>
      <c r="Q38" s="92"/>
      <c r="R38" s="92"/>
      <c r="S38" s="92"/>
      <c r="T38" s="92"/>
      <c r="U38" s="92"/>
      <c r="V38" s="92"/>
    </row>
    <row r="39" spans="2:22" ht="15" customHeight="1" x14ac:dyDescent="0.2">
      <c r="B39" s="100" t="s">
        <v>177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50"/>
      <c r="O39" s="100" t="s">
        <v>148</v>
      </c>
      <c r="P39" s="100"/>
      <c r="Q39" s="100"/>
      <c r="R39" s="100"/>
      <c r="S39" s="100"/>
      <c r="T39" s="100"/>
      <c r="U39" s="100"/>
      <c r="V39" s="100"/>
    </row>
    <row r="40" spans="2:22" ht="15" customHeight="1" thickBot="1" x14ac:dyDescent="0.25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51"/>
      <c r="V40" s="24" t="s">
        <v>4</v>
      </c>
    </row>
    <row r="41" spans="2:22" x14ac:dyDescent="0.2">
      <c r="B41" s="75" t="s">
        <v>0</v>
      </c>
      <c r="C41" s="77" t="s">
        <v>39</v>
      </c>
      <c r="D41" s="79" t="s">
        <v>169</v>
      </c>
      <c r="E41" s="80"/>
      <c r="F41" s="80"/>
      <c r="G41" s="80"/>
      <c r="H41" s="80"/>
      <c r="I41" s="81"/>
      <c r="J41" s="79" t="s">
        <v>97</v>
      </c>
      <c r="K41" s="80"/>
      <c r="L41" s="81"/>
      <c r="O41" s="75" t="s">
        <v>0</v>
      </c>
      <c r="P41" s="77" t="s">
        <v>39</v>
      </c>
      <c r="Q41" s="79" t="s">
        <v>180</v>
      </c>
      <c r="R41" s="80"/>
      <c r="S41" s="80"/>
      <c r="T41" s="80"/>
      <c r="U41" s="80"/>
      <c r="V41" s="81"/>
    </row>
    <row r="42" spans="2:22" ht="15" customHeight="1" thickBot="1" x14ac:dyDescent="0.25">
      <c r="B42" s="76"/>
      <c r="C42" s="78"/>
      <c r="D42" s="97" t="s">
        <v>170</v>
      </c>
      <c r="E42" s="98"/>
      <c r="F42" s="98"/>
      <c r="G42" s="98"/>
      <c r="H42" s="98"/>
      <c r="I42" s="99"/>
      <c r="J42" s="97" t="s">
        <v>98</v>
      </c>
      <c r="K42" s="98"/>
      <c r="L42" s="99"/>
      <c r="O42" s="76"/>
      <c r="P42" s="78"/>
      <c r="Q42" s="97" t="s">
        <v>181</v>
      </c>
      <c r="R42" s="98"/>
      <c r="S42" s="98"/>
      <c r="T42" s="98"/>
      <c r="U42" s="98"/>
      <c r="V42" s="99"/>
    </row>
    <row r="43" spans="2:22" ht="15" customHeight="1" x14ac:dyDescent="0.2">
      <c r="B43" s="76"/>
      <c r="C43" s="78"/>
      <c r="D43" s="82">
        <v>2026</v>
      </c>
      <c r="E43" s="83"/>
      <c r="F43" s="82">
        <v>2025</v>
      </c>
      <c r="G43" s="83"/>
      <c r="H43" s="86" t="s">
        <v>5</v>
      </c>
      <c r="I43" s="86" t="s">
        <v>42</v>
      </c>
      <c r="J43" s="86">
        <v>2026</v>
      </c>
      <c r="K43" s="86" t="s">
        <v>171</v>
      </c>
      <c r="L43" s="88" t="s">
        <v>178</v>
      </c>
      <c r="O43" s="76"/>
      <c r="P43" s="78"/>
      <c r="Q43" s="82">
        <v>2026</v>
      </c>
      <c r="R43" s="83"/>
      <c r="S43" s="82">
        <v>2025</v>
      </c>
      <c r="T43" s="83"/>
      <c r="U43" s="86" t="s">
        <v>5</v>
      </c>
      <c r="V43" s="88" t="s">
        <v>63</v>
      </c>
    </row>
    <row r="44" spans="2:22" ht="14.45" customHeight="1" thickBot="1" x14ac:dyDescent="0.25">
      <c r="B44" s="90" t="s">
        <v>6</v>
      </c>
      <c r="C44" s="93" t="s">
        <v>39</v>
      </c>
      <c r="D44" s="84"/>
      <c r="E44" s="85"/>
      <c r="F44" s="84"/>
      <c r="G44" s="85"/>
      <c r="H44" s="87"/>
      <c r="I44" s="87"/>
      <c r="J44" s="87"/>
      <c r="K44" s="87"/>
      <c r="L44" s="89"/>
      <c r="O44" s="90" t="s">
        <v>6</v>
      </c>
      <c r="P44" s="93" t="s">
        <v>39</v>
      </c>
      <c r="Q44" s="84"/>
      <c r="R44" s="85"/>
      <c r="S44" s="84"/>
      <c r="T44" s="85"/>
      <c r="U44" s="87"/>
      <c r="V44" s="89"/>
    </row>
    <row r="45" spans="2:22" ht="15" customHeight="1" x14ac:dyDescent="0.2">
      <c r="B45" s="90"/>
      <c r="C45" s="93"/>
      <c r="D45" s="25" t="s">
        <v>8</v>
      </c>
      <c r="E45" s="26" t="s">
        <v>2</v>
      </c>
      <c r="F45" s="25" t="s">
        <v>8</v>
      </c>
      <c r="G45" s="26" t="s">
        <v>2</v>
      </c>
      <c r="H45" s="95" t="s">
        <v>9</v>
      </c>
      <c r="I45" s="95" t="s">
        <v>43</v>
      </c>
      <c r="J45" s="95" t="s">
        <v>8</v>
      </c>
      <c r="K45" s="95" t="s">
        <v>172</v>
      </c>
      <c r="L45" s="69" t="s">
        <v>179</v>
      </c>
      <c r="O45" s="90"/>
      <c r="P45" s="93"/>
      <c r="Q45" s="25" t="s">
        <v>8</v>
      </c>
      <c r="R45" s="26" t="s">
        <v>2</v>
      </c>
      <c r="S45" s="25" t="s">
        <v>8</v>
      </c>
      <c r="T45" s="26" t="s">
        <v>2</v>
      </c>
      <c r="U45" s="95" t="s">
        <v>9</v>
      </c>
      <c r="V45" s="69" t="s">
        <v>64</v>
      </c>
    </row>
    <row r="46" spans="2:22" ht="14.25" customHeight="1" thickBot="1" x14ac:dyDescent="0.25">
      <c r="B46" s="91"/>
      <c r="C46" s="94"/>
      <c r="D46" s="28" t="s">
        <v>10</v>
      </c>
      <c r="E46" s="29" t="s">
        <v>11</v>
      </c>
      <c r="F46" s="28" t="s">
        <v>10</v>
      </c>
      <c r="G46" s="29" t="s">
        <v>11</v>
      </c>
      <c r="H46" s="96"/>
      <c r="I46" s="96"/>
      <c r="J46" s="96" t="s">
        <v>10</v>
      </c>
      <c r="K46" s="96"/>
      <c r="L46" s="70"/>
      <c r="O46" s="91"/>
      <c r="P46" s="94"/>
      <c r="Q46" s="28" t="s">
        <v>10</v>
      </c>
      <c r="R46" s="29" t="s">
        <v>11</v>
      </c>
      <c r="S46" s="28" t="s">
        <v>10</v>
      </c>
      <c r="T46" s="29" t="s">
        <v>11</v>
      </c>
      <c r="U46" s="96"/>
      <c r="V46" s="70"/>
    </row>
    <row r="47" spans="2:22" ht="15" thickBot="1" x14ac:dyDescent="0.25">
      <c r="B47" s="31">
        <v>1</v>
      </c>
      <c r="C47" s="32" t="s">
        <v>56</v>
      </c>
      <c r="D47" s="33">
        <v>932</v>
      </c>
      <c r="E47" s="34">
        <v>0.12922906267332224</v>
      </c>
      <c r="F47" s="33">
        <v>717</v>
      </c>
      <c r="G47" s="34">
        <v>0.11224170319348779</v>
      </c>
      <c r="H47" s="35">
        <v>0.29986052998605306</v>
      </c>
      <c r="I47" s="52">
        <v>0</v>
      </c>
      <c r="J47" s="33">
        <v>725</v>
      </c>
      <c r="K47" s="35">
        <v>0.28551724137931034</v>
      </c>
      <c r="L47" s="52">
        <v>0</v>
      </c>
      <c r="O47" s="31">
        <v>1</v>
      </c>
      <c r="P47" s="32" t="s">
        <v>56</v>
      </c>
      <c r="Q47" s="33">
        <v>2337</v>
      </c>
      <c r="R47" s="34">
        <v>0.12902335339259097</v>
      </c>
      <c r="S47" s="33">
        <v>1642</v>
      </c>
      <c r="T47" s="34">
        <v>0.10080422370925164</v>
      </c>
      <c r="U47" s="35">
        <v>0.42326431181486002</v>
      </c>
      <c r="V47" s="52">
        <v>0</v>
      </c>
    </row>
    <row r="48" spans="2:22" ht="15" thickBot="1" x14ac:dyDescent="0.25">
      <c r="B48" s="36">
        <v>2</v>
      </c>
      <c r="C48" s="37" t="s">
        <v>73</v>
      </c>
      <c r="D48" s="38">
        <v>604</v>
      </c>
      <c r="E48" s="39">
        <v>8.3749306711037155E-2</v>
      </c>
      <c r="F48" s="38">
        <v>533</v>
      </c>
      <c r="G48" s="39">
        <v>8.3437695679398877E-2</v>
      </c>
      <c r="H48" s="40">
        <v>0.13320825515947465</v>
      </c>
      <c r="I48" s="53">
        <v>0</v>
      </c>
      <c r="J48" s="38">
        <v>419</v>
      </c>
      <c r="K48" s="40">
        <v>0.44152744630071594</v>
      </c>
      <c r="L48" s="53">
        <v>1</v>
      </c>
      <c r="O48" s="36">
        <v>2</v>
      </c>
      <c r="P48" s="37" t="s">
        <v>73</v>
      </c>
      <c r="Q48" s="38">
        <v>1414</v>
      </c>
      <c r="R48" s="39">
        <v>7.8065477833600183E-2</v>
      </c>
      <c r="S48" s="38">
        <v>1051</v>
      </c>
      <c r="T48" s="39">
        <v>6.4522070108662288E-2</v>
      </c>
      <c r="U48" s="40">
        <v>0.34538534728829684</v>
      </c>
      <c r="V48" s="53">
        <v>0</v>
      </c>
    </row>
    <row r="49" spans="2:22" ht="15" thickBot="1" x14ac:dyDescent="0.25">
      <c r="B49" s="31">
        <v>3</v>
      </c>
      <c r="C49" s="32" t="s">
        <v>75</v>
      </c>
      <c r="D49" s="33">
        <v>489</v>
      </c>
      <c r="E49" s="34">
        <v>6.7803660565723789E-2</v>
      </c>
      <c r="F49" s="33">
        <v>323</v>
      </c>
      <c r="G49" s="34">
        <v>5.0563556668753916E-2</v>
      </c>
      <c r="H49" s="35">
        <v>0.51393188854489158</v>
      </c>
      <c r="I49" s="52">
        <v>4</v>
      </c>
      <c r="J49" s="33">
        <v>270</v>
      </c>
      <c r="K49" s="35">
        <v>0.81111111111111112</v>
      </c>
      <c r="L49" s="52">
        <v>2</v>
      </c>
      <c r="O49" s="31">
        <v>3</v>
      </c>
      <c r="P49" s="32" t="s">
        <v>66</v>
      </c>
      <c r="Q49" s="33">
        <v>1282</v>
      </c>
      <c r="R49" s="34">
        <v>7.0777894330039198E-2</v>
      </c>
      <c r="S49" s="33">
        <v>893</v>
      </c>
      <c r="T49" s="34">
        <v>5.4822272699367673E-2</v>
      </c>
      <c r="U49" s="35">
        <v>0.43561030235162379</v>
      </c>
      <c r="V49" s="52">
        <v>3</v>
      </c>
    </row>
    <row r="50" spans="2:22" ht="15" thickBot="1" x14ac:dyDescent="0.25">
      <c r="B50" s="36">
        <v>4</v>
      </c>
      <c r="C50" s="37" t="s">
        <v>60</v>
      </c>
      <c r="D50" s="38">
        <v>407</v>
      </c>
      <c r="E50" s="39">
        <v>5.6433721575152522E-2</v>
      </c>
      <c r="F50" s="38">
        <v>353</v>
      </c>
      <c r="G50" s="39">
        <v>5.5259862241703192E-2</v>
      </c>
      <c r="H50" s="40">
        <v>0.15297450424929182</v>
      </c>
      <c r="I50" s="53">
        <v>2</v>
      </c>
      <c r="J50" s="38">
        <v>230</v>
      </c>
      <c r="K50" s="40">
        <v>0.76956521739130435</v>
      </c>
      <c r="L50" s="53">
        <v>4</v>
      </c>
      <c r="O50" s="36">
        <v>4</v>
      </c>
      <c r="P50" s="37" t="s">
        <v>75</v>
      </c>
      <c r="Q50" s="38">
        <v>996</v>
      </c>
      <c r="R50" s="39">
        <v>5.4988130072323747E-2</v>
      </c>
      <c r="S50" s="38">
        <v>969</v>
      </c>
      <c r="T50" s="39">
        <v>5.9487998035484067E-2</v>
      </c>
      <c r="U50" s="40">
        <v>2.7863777089783381E-2</v>
      </c>
      <c r="V50" s="53">
        <v>1</v>
      </c>
    </row>
    <row r="51" spans="2:22" ht="15" thickBot="1" x14ac:dyDescent="0.25">
      <c r="B51" s="31">
        <v>5</v>
      </c>
      <c r="C51" s="32" t="s">
        <v>57</v>
      </c>
      <c r="D51" s="33">
        <v>394</v>
      </c>
      <c r="E51" s="34">
        <v>5.4631170271769273E-2</v>
      </c>
      <c r="F51" s="33">
        <v>410</v>
      </c>
      <c r="G51" s="34">
        <v>6.4182842830306827E-2</v>
      </c>
      <c r="H51" s="35">
        <v>-3.9024390243902474E-2</v>
      </c>
      <c r="I51" s="52">
        <v>-1</v>
      </c>
      <c r="J51" s="33">
        <v>235</v>
      </c>
      <c r="K51" s="35">
        <v>0.67659574468085104</v>
      </c>
      <c r="L51" s="52">
        <v>2</v>
      </c>
      <c r="O51" s="31">
        <v>5</v>
      </c>
      <c r="P51" s="32" t="s">
        <v>58</v>
      </c>
      <c r="Q51" s="33">
        <v>913</v>
      </c>
      <c r="R51" s="34">
        <v>5.0405785899630101E-2</v>
      </c>
      <c r="S51" s="33">
        <v>1049</v>
      </c>
      <c r="T51" s="34">
        <v>6.439928786297501E-2</v>
      </c>
      <c r="U51" s="35">
        <v>-0.12964728312678742</v>
      </c>
      <c r="V51" s="52">
        <v>-2</v>
      </c>
    </row>
    <row r="52" spans="2:22" ht="15" thickBot="1" x14ac:dyDescent="0.25">
      <c r="B52" s="36">
        <v>6</v>
      </c>
      <c r="C52" s="37" t="s">
        <v>66</v>
      </c>
      <c r="D52" s="38">
        <v>386</v>
      </c>
      <c r="E52" s="39">
        <v>5.3521907931225736E-2</v>
      </c>
      <c r="F52" s="38">
        <v>385</v>
      </c>
      <c r="G52" s="39">
        <v>6.0269254852849091E-2</v>
      </c>
      <c r="H52" s="40">
        <v>2.5974025974024872E-3</v>
      </c>
      <c r="I52" s="53">
        <v>-1</v>
      </c>
      <c r="J52" s="38">
        <v>445</v>
      </c>
      <c r="K52" s="40">
        <v>-0.13258426966292136</v>
      </c>
      <c r="L52" s="53">
        <v>-4</v>
      </c>
      <c r="O52" s="36">
        <v>6</v>
      </c>
      <c r="P52" s="37" t="s">
        <v>60</v>
      </c>
      <c r="Q52" s="38">
        <v>908</v>
      </c>
      <c r="R52" s="39">
        <v>5.012974106994976E-2</v>
      </c>
      <c r="S52" s="38">
        <v>1018</v>
      </c>
      <c r="T52" s="39">
        <v>6.2496163054822272E-2</v>
      </c>
      <c r="U52" s="40">
        <v>-0.10805500982318272</v>
      </c>
      <c r="V52" s="53">
        <v>-2</v>
      </c>
    </row>
    <row r="53" spans="2:22" ht="15" thickBot="1" x14ac:dyDescent="0.25">
      <c r="B53" s="31">
        <v>7</v>
      </c>
      <c r="C53" s="32" t="s">
        <v>94</v>
      </c>
      <c r="D53" s="33">
        <v>328</v>
      </c>
      <c r="E53" s="34">
        <v>4.5479755962285082E-2</v>
      </c>
      <c r="F53" s="33">
        <v>272</v>
      </c>
      <c r="G53" s="34">
        <v>4.2579837194740136E-2</v>
      </c>
      <c r="H53" s="35">
        <v>0.20588235294117641</v>
      </c>
      <c r="I53" s="52">
        <v>1</v>
      </c>
      <c r="J53" s="33">
        <v>245</v>
      </c>
      <c r="K53" s="35">
        <v>0.3387755102040817</v>
      </c>
      <c r="L53" s="52">
        <v>-1</v>
      </c>
      <c r="O53" s="31">
        <v>7</v>
      </c>
      <c r="P53" s="32" t="s">
        <v>94</v>
      </c>
      <c r="Q53" s="33">
        <v>883</v>
      </c>
      <c r="R53" s="34">
        <v>4.874951692154806E-2</v>
      </c>
      <c r="S53" s="33">
        <v>819</v>
      </c>
      <c r="T53" s="34">
        <v>5.027932960893855E-2</v>
      </c>
      <c r="U53" s="35">
        <v>7.8144078144078088E-2</v>
      </c>
      <c r="V53" s="52">
        <v>1</v>
      </c>
    </row>
    <row r="54" spans="2:22" ht="15" thickBot="1" x14ac:dyDescent="0.25">
      <c r="B54" s="36">
        <v>8</v>
      </c>
      <c r="C54" s="37" t="s">
        <v>58</v>
      </c>
      <c r="D54" s="38">
        <v>315</v>
      </c>
      <c r="E54" s="39">
        <v>4.3677204658901833E-2</v>
      </c>
      <c r="F54" s="38">
        <v>440</v>
      </c>
      <c r="G54" s="39">
        <v>6.887914840325611E-2</v>
      </c>
      <c r="H54" s="40">
        <v>-0.28409090909090906</v>
      </c>
      <c r="I54" s="53">
        <v>-5</v>
      </c>
      <c r="J54" s="38">
        <v>320</v>
      </c>
      <c r="K54" s="40">
        <v>-1.5625E-2</v>
      </c>
      <c r="L54" s="53">
        <v>-4</v>
      </c>
      <c r="O54" s="36">
        <v>8</v>
      </c>
      <c r="P54" s="37" t="s">
        <v>57</v>
      </c>
      <c r="Q54" s="38">
        <v>791</v>
      </c>
      <c r="R54" s="39">
        <v>4.3670292055429799E-2</v>
      </c>
      <c r="S54" s="38">
        <v>881</v>
      </c>
      <c r="T54" s="39">
        <v>5.4085579225244027E-2</v>
      </c>
      <c r="U54" s="40">
        <v>-0.10215664018161186</v>
      </c>
      <c r="V54" s="53">
        <v>-1</v>
      </c>
    </row>
    <row r="55" spans="2:22" ht="15" thickBot="1" x14ac:dyDescent="0.25">
      <c r="B55" s="31">
        <v>9</v>
      </c>
      <c r="C55" s="32" t="s">
        <v>136</v>
      </c>
      <c r="D55" s="33">
        <v>256</v>
      </c>
      <c r="E55" s="34">
        <v>3.5496394897393237E-2</v>
      </c>
      <c r="F55" s="33">
        <v>133</v>
      </c>
      <c r="G55" s="34">
        <v>2.082028804007514E-2</v>
      </c>
      <c r="H55" s="35">
        <v>0.92481203007518786</v>
      </c>
      <c r="I55" s="52">
        <v>8</v>
      </c>
      <c r="J55" s="33">
        <v>199</v>
      </c>
      <c r="K55" s="35">
        <v>0.28643216080402012</v>
      </c>
      <c r="L55" s="52">
        <v>2</v>
      </c>
      <c r="O55" s="31">
        <v>9</v>
      </c>
      <c r="P55" s="32" t="s">
        <v>136</v>
      </c>
      <c r="Q55" s="33">
        <v>679</v>
      </c>
      <c r="R55" s="34">
        <v>3.7486887870590187E-2</v>
      </c>
      <c r="S55" s="33">
        <v>400</v>
      </c>
      <c r="T55" s="34">
        <v>2.4556449137454726E-2</v>
      </c>
      <c r="U55" s="35">
        <v>0.69750000000000001</v>
      </c>
      <c r="V55" s="52">
        <v>6</v>
      </c>
    </row>
    <row r="56" spans="2:22" ht="15" thickBot="1" x14ac:dyDescent="0.25">
      <c r="B56" s="36">
        <v>10</v>
      </c>
      <c r="C56" s="37" t="s">
        <v>74</v>
      </c>
      <c r="D56" s="38">
        <v>240</v>
      </c>
      <c r="E56" s="39">
        <v>3.3277870216306155E-2</v>
      </c>
      <c r="F56" s="38">
        <v>209</v>
      </c>
      <c r="G56" s="39">
        <v>3.2717595491546653E-2</v>
      </c>
      <c r="H56" s="40">
        <v>0.14832535885167464</v>
      </c>
      <c r="I56" s="53">
        <v>-1</v>
      </c>
      <c r="J56" s="38">
        <v>206</v>
      </c>
      <c r="K56" s="40">
        <v>0.16504854368932032</v>
      </c>
      <c r="L56" s="53">
        <v>0</v>
      </c>
      <c r="O56" s="36" t="s">
        <v>90</v>
      </c>
      <c r="P56" s="37" t="s">
        <v>74</v>
      </c>
      <c r="Q56" s="38">
        <v>679</v>
      </c>
      <c r="R56" s="39">
        <v>3.7486887870590187E-2</v>
      </c>
      <c r="S56" s="38">
        <v>593</v>
      </c>
      <c r="T56" s="39">
        <v>3.6404935846276631E-2</v>
      </c>
      <c r="U56" s="40">
        <v>0.14502529510961204</v>
      </c>
      <c r="V56" s="53">
        <v>1</v>
      </c>
    </row>
    <row r="57" spans="2:22" ht="15" thickBot="1" x14ac:dyDescent="0.25">
      <c r="B57" s="31">
        <v>11</v>
      </c>
      <c r="C57" s="32" t="s">
        <v>155</v>
      </c>
      <c r="D57" s="33">
        <v>224</v>
      </c>
      <c r="E57" s="34">
        <v>3.1059345535219079E-2</v>
      </c>
      <c r="F57" s="33">
        <v>174</v>
      </c>
      <c r="G57" s="34">
        <v>2.7238572323105822E-2</v>
      </c>
      <c r="H57" s="35">
        <v>0.28735632183908044</v>
      </c>
      <c r="I57" s="52">
        <v>0</v>
      </c>
      <c r="J57" s="33">
        <v>190</v>
      </c>
      <c r="K57" s="35">
        <v>0.17894736842105252</v>
      </c>
      <c r="L57" s="52">
        <v>1</v>
      </c>
      <c r="O57" s="31">
        <v>11</v>
      </c>
      <c r="P57" s="32" t="s">
        <v>85</v>
      </c>
      <c r="Q57" s="33">
        <v>662</v>
      </c>
      <c r="R57" s="34">
        <v>3.6548335449677026E-2</v>
      </c>
      <c r="S57" s="33">
        <v>631</v>
      </c>
      <c r="T57" s="34">
        <v>3.8737798514334829E-2</v>
      </c>
      <c r="U57" s="35">
        <v>4.9128367670364437E-2</v>
      </c>
      <c r="V57" s="52">
        <v>-2</v>
      </c>
    </row>
    <row r="58" spans="2:22" ht="15" thickBot="1" x14ac:dyDescent="0.25">
      <c r="B58" s="36">
        <v>12</v>
      </c>
      <c r="C58" s="37" t="s">
        <v>85</v>
      </c>
      <c r="D58" s="38">
        <v>218</v>
      </c>
      <c r="E58" s="39">
        <v>3.0227398779811426E-2</v>
      </c>
      <c r="F58" s="38">
        <v>156</v>
      </c>
      <c r="G58" s="39">
        <v>2.4420788979336257E-2</v>
      </c>
      <c r="H58" s="40">
        <v>0.39743589743589736</v>
      </c>
      <c r="I58" s="53">
        <v>1</v>
      </c>
      <c r="J58" s="38">
        <v>229</v>
      </c>
      <c r="K58" s="40">
        <v>-4.8034934497816595E-2</v>
      </c>
      <c r="L58" s="53">
        <v>-3</v>
      </c>
      <c r="O58" s="36">
        <v>12</v>
      </c>
      <c r="P58" s="37" t="s">
        <v>155</v>
      </c>
      <c r="Q58" s="38">
        <v>586</v>
      </c>
      <c r="R58" s="39">
        <v>3.2352454038535858E-2</v>
      </c>
      <c r="S58" s="38">
        <v>492</v>
      </c>
      <c r="T58" s="39">
        <v>3.0204432439069312E-2</v>
      </c>
      <c r="U58" s="40">
        <v>0.19105691056910579</v>
      </c>
      <c r="V58" s="53">
        <v>-1</v>
      </c>
    </row>
    <row r="59" spans="2:22" ht="15" thickBot="1" x14ac:dyDescent="0.25">
      <c r="B59" s="31">
        <v>13</v>
      </c>
      <c r="C59" s="32" t="s">
        <v>164</v>
      </c>
      <c r="D59" s="33">
        <v>156</v>
      </c>
      <c r="E59" s="34">
        <v>2.1630615640599003E-2</v>
      </c>
      <c r="F59" s="33">
        <v>93</v>
      </c>
      <c r="G59" s="34">
        <v>1.4558547276142768E-2</v>
      </c>
      <c r="H59" s="35">
        <v>0.67741935483870974</v>
      </c>
      <c r="I59" s="52">
        <v>8</v>
      </c>
      <c r="J59" s="33">
        <v>84</v>
      </c>
      <c r="K59" s="35">
        <v>0.85714285714285721</v>
      </c>
      <c r="L59" s="52">
        <v>8</v>
      </c>
      <c r="O59" s="31">
        <v>13</v>
      </c>
      <c r="P59" s="32" t="s">
        <v>159</v>
      </c>
      <c r="Q59" s="33">
        <v>391</v>
      </c>
      <c r="R59" s="34">
        <v>2.1586705681002596E-2</v>
      </c>
      <c r="S59" s="33">
        <v>410</v>
      </c>
      <c r="T59" s="34">
        <v>2.5170360365891091E-2</v>
      </c>
      <c r="U59" s="35">
        <v>-4.6341463414634188E-2</v>
      </c>
      <c r="V59" s="52">
        <v>0</v>
      </c>
    </row>
    <row r="60" spans="2:22" ht="15" thickBot="1" x14ac:dyDescent="0.25">
      <c r="B60" s="36">
        <v>14</v>
      </c>
      <c r="C60" s="37" t="s">
        <v>159</v>
      </c>
      <c r="D60" s="38">
        <v>148</v>
      </c>
      <c r="E60" s="39">
        <v>2.0521353300055462E-2</v>
      </c>
      <c r="F60" s="38">
        <v>140</v>
      </c>
      <c r="G60" s="39">
        <v>2.1916092673763307E-2</v>
      </c>
      <c r="H60" s="40">
        <v>5.7142857142857162E-2</v>
      </c>
      <c r="I60" s="53">
        <v>1</v>
      </c>
      <c r="J60" s="38">
        <v>100</v>
      </c>
      <c r="K60" s="40">
        <v>0.48</v>
      </c>
      <c r="L60" s="53">
        <v>2</v>
      </c>
      <c r="O60" s="36">
        <v>14</v>
      </c>
      <c r="P60" s="37" t="s">
        <v>156</v>
      </c>
      <c r="Q60" s="38">
        <v>369</v>
      </c>
      <c r="R60" s="39">
        <v>2.0372108430409097E-2</v>
      </c>
      <c r="S60" s="38">
        <v>426</v>
      </c>
      <c r="T60" s="39">
        <v>2.615261833138928E-2</v>
      </c>
      <c r="U60" s="40">
        <v>-0.13380281690140849</v>
      </c>
      <c r="V60" s="53">
        <v>-2</v>
      </c>
    </row>
    <row r="61" spans="2:22" ht="15" thickBot="1" x14ac:dyDescent="0.25">
      <c r="B61" s="31">
        <v>15</v>
      </c>
      <c r="C61" s="32" t="s">
        <v>157</v>
      </c>
      <c r="D61" s="33">
        <v>140</v>
      </c>
      <c r="E61" s="34">
        <v>1.9412090959511925E-2</v>
      </c>
      <c r="F61" s="33">
        <v>134</v>
      </c>
      <c r="G61" s="34">
        <v>2.0976831559173452E-2</v>
      </c>
      <c r="H61" s="35">
        <v>4.4776119402984982E-2</v>
      </c>
      <c r="I61" s="52">
        <v>1</v>
      </c>
      <c r="J61" s="33">
        <v>149</v>
      </c>
      <c r="K61" s="35">
        <v>-6.0402684563758413E-2</v>
      </c>
      <c r="L61" s="52">
        <v>-1</v>
      </c>
      <c r="O61" s="31">
        <v>15</v>
      </c>
      <c r="P61" s="32" t="s">
        <v>157</v>
      </c>
      <c r="Q61" s="33">
        <v>364</v>
      </c>
      <c r="R61" s="34">
        <v>2.0096063600728759E-2</v>
      </c>
      <c r="S61" s="33">
        <v>292</v>
      </c>
      <c r="T61" s="34">
        <v>1.7926207870341947E-2</v>
      </c>
      <c r="U61" s="35">
        <v>0.24657534246575352</v>
      </c>
      <c r="V61" s="52">
        <v>3</v>
      </c>
    </row>
    <row r="62" spans="2:22" ht="15" thickBot="1" x14ac:dyDescent="0.25">
      <c r="B62" s="36">
        <v>16</v>
      </c>
      <c r="C62" s="37" t="s">
        <v>158</v>
      </c>
      <c r="D62" s="38">
        <v>138</v>
      </c>
      <c r="E62" s="39">
        <v>1.913477537437604E-2</v>
      </c>
      <c r="F62" s="38">
        <v>56</v>
      </c>
      <c r="G62" s="39">
        <v>8.7664370695053218E-3</v>
      </c>
      <c r="H62" s="40">
        <v>1.4642857142857144</v>
      </c>
      <c r="I62" s="53">
        <v>13</v>
      </c>
      <c r="J62" s="38">
        <v>104</v>
      </c>
      <c r="K62" s="40">
        <v>0.32692307692307687</v>
      </c>
      <c r="L62" s="53">
        <v>-1</v>
      </c>
      <c r="O62" s="36">
        <v>16</v>
      </c>
      <c r="P62" s="37" t="s">
        <v>160</v>
      </c>
      <c r="Q62" s="38">
        <v>363</v>
      </c>
      <c r="R62" s="39">
        <v>2.0040854634792691E-2</v>
      </c>
      <c r="S62" s="38">
        <v>201</v>
      </c>
      <c r="T62" s="39">
        <v>1.2339615691570998E-2</v>
      </c>
      <c r="U62" s="40">
        <v>0.80597014925373145</v>
      </c>
      <c r="V62" s="53">
        <v>9</v>
      </c>
    </row>
    <row r="63" spans="2:22" ht="15" thickBot="1" x14ac:dyDescent="0.25">
      <c r="B63" s="31">
        <v>17</v>
      </c>
      <c r="C63" s="32" t="s">
        <v>160</v>
      </c>
      <c r="D63" s="33">
        <v>131</v>
      </c>
      <c r="E63" s="34">
        <v>1.8164170826400445E-2</v>
      </c>
      <c r="F63" s="33">
        <v>61</v>
      </c>
      <c r="G63" s="34">
        <v>9.549154664996869E-3</v>
      </c>
      <c r="H63" s="35">
        <v>1.1475409836065573</v>
      </c>
      <c r="I63" s="52">
        <v>10</v>
      </c>
      <c r="J63" s="33">
        <v>92</v>
      </c>
      <c r="K63" s="35">
        <v>0.42391304347826098</v>
      </c>
      <c r="L63" s="52">
        <v>0</v>
      </c>
      <c r="O63" s="31">
        <v>17</v>
      </c>
      <c r="P63" s="32" t="s">
        <v>158</v>
      </c>
      <c r="Q63" s="33">
        <v>351</v>
      </c>
      <c r="R63" s="34">
        <v>1.9378347043559875E-2</v>
      </c>
      <c r="S63" s="33">
        <v>140</v>
      </c>
      <c r="T63" s="34">
        <v>8.5947571981091538E-3</v>
      </c>
      <c r="U63" s="35">
        <v>1.5071428571428571</v>
      </c>
      <c r="V63" s="52">
        <v>13</v>
      </c>
    </row>
    <row r="64" spans="2:22" ht="15" thickBot="1" x14ac:dyDescent="0.25">
      <c r="B64" s="36">
        <v>18</v>
      </c>
      <c r="C64" s="37" t="s">
        <v>156</v>
      </c>
      <c r="D64" s="38">
        <v>113</v>
      </c>
      <c r="E64" s="39">
        <v>1.5668330560177482E-2</v>
      </c>
      <c r="F64" s="38">
        <v>170</v>
      </c>
      <c r="G64" s="39">
        <v>2.6612398246712587E-2</v>
      </c>
      <c r="H64" s="40">
        <v>-0.33529411764705885</v>
      </c>
      <c r="I64" s="53">
        <v>-6</v>
      </c>
      <c r="J64" s="38">
        <v>152</v>
      </c>
      <c r="K64" s="40">
        <v>-0.25657894736842102</v>
      </c>
      <c r="L64" s="53">
        <v>-5</v>
      </c>
      <c r="O64" s="36">
        <v>18</v>
      </c>
      <c r="P64" s="37" t="s">
        <v>164</v>
      </c>
      <c r="Q64" s="38">
        <v>333</v>
      </c>
      <c r="R64" s="39">
        <v>1.838458565671065E-2</v>
      </c>
      <c r="S64" s="38">
        <v>276</v>
      </c>
      <c r="T64" s="39">
        <v>1.6943949904843759E-2</v>
      </c>
      <c r="U64" s="40">
        <v>0.20652173913043481</v>
      </c>
      <c r="V64" s="53">
        <v>1</v>
      </c>
    </row>
    <row r="65" spans="2:22" ht="15" thickBot="1" x14ac:dyDescent="0.25">
      <c r="B65" s="31" t="s">
        <v>90</v>
      </c>
      <c r="C65" s="32" t="s">
        <v>161</v>
      </c>
      <c r="D65" s="33">
        <v>113</v>
      </c>
      <c r="E65" s="34">
        <v>1.5668330560177482E-2</v>
      </c>
      <c r="F65" s="33">
        <v>153</v>
      </c>
      <c r="G65" s="34">
        <v>2.3951158422041329E-2</v>
      </c>
      <c r="H65" s="35">
        <v>-0.26143790849673199</v>
      </c>
      <c r="I65" s="52">
        <v>-4</v>
      </c>
      <c r="J65" s="33">
        <v>90</v>
      </c>
      <c r="K65" s="35">
        <v>0.25555555555555554</v>
      </c>
      <c r="L65" s="52">
        <v>0</v>
      </c>
      <c r="O65" s="31">
        <v>19</v>
      </c>
      <c r="P65" s="32" t="s">
        <v>163</v>
      </c>
      <c r="Q65" s="33">
        <v>295</v>
      </c>
      <c r="R65" s="34">
        <v>1.6286644951140065E-2</v>
      </c>
      <c r="S65" s="33">
        <v>202</v>
      </c>
      <c r="T65" s="34">
        <v>1.2401006814414636E-2</v>
      </c>
      <c r="U65" s="35">
        <v>0.46039603960396036</v>
      </c>
      <c r="V65" s="52">
        <v>5</v>
      </c>
    </row>
    <row r="66" spans="2:22" ht="15" thickBot="1" x14ac:dyDescent="0.25">
      <c r="B66" s="36">
        <v>20</v>
      </c>
      <c r="C66" s="37" t="s">
        <v>162</v>
      </c>
      <c r="D66" s="38">
        <v>109</v>
      </c>
      <c r="E66" s="39">
        <v>1.5113699389905713E-2</v>
      </c>
      <c r="F66" s="38">
        <v>87</v>
      </c>
      <c r="G66" s="39">
        <v>1.3619286161552911E-2</v>
      </c>
      <c r="H66" s="40">
        <v>0.25287356321839072</v>
      </c>
      <c r="I66" s="53">
        <v>2</v>
      </c>
      <c r="J66" s="38">
        <v>88</v>
      </c>
      <c r="K66" s="40">
        <v>0.23863636363636354</v>
      </c>
      <c r="L66" s="53">
        <v>-1</v>
      </c>
      <c r="O66" s="36">
        <v>20</v>
      </c>
      <c r="P66" s="37" t="s">
        <v>161</v>
      </c>
      <c r="Q66" s="38">
        <v>285</v>
      </c>
      <c r="R66" s="39">
        <v>1.5734555291779386E-2</v>
      </c>
      <c r="S66" s="38">
        <v>346</v>
      </c>
      <c r="T66" s="39">
        <v>2.1241328503898337E-2</v>
      </c>
      <c r="U66" s="40">
        <v>-0.17630057803468213</v>
      </c>
      <c r="V66" s="53">
        <v>-4</v>
      </c>
    </row>
    <row r="67" spans="2:22" ht="15" thickBot="1" x14ac:dyDescent="0.25">
      <c r="B67" s="73" t="s">
        <v>59</v>
      </c>
      <c r="C67" s="74"/>
      <c r="D67" s="41">
        <f>SUM(D47:D66)</f>
        <v>5841</v>
      </c>
      <c r="E67" s="42">
        <f>D67/D69</f>
        <v>0.80990016638935103</v>
      </c>
      <c r="F67" s="41">
        <f>SUM(F47:F66)</f>
        <v>4999</v>
      </c>
      <c r="G67" s="42">
        <f>F67/F69</f>
        <v>0.7825610519724483</v>
      </c>
      <c r="H67" s="43">
        <f>D67/F67-1</f>
        <v>0.16843368673734749</v>
      </c>
      <c r="I67" s="54"/>
      <c r="J67" s="41">
        <f>SUM(J47:J66)</f>
        <v>4572</v>
      </c>
      <c r="K67" s="42">
        <f>D67/J67-1</f>
        <v>0.27755905511811019</v>
      </c>
      <c r="L67" s="41"/>
      <c r="O67" s="73" t="s">
        <v>59</v>
      </c>
      <c r="P67" s="74"/>
      <c r="Q67" s="41">
        <f>SUM(Q47:Q66)</f>
        <v>14881</v>
      </c>
      <c r="R67" s="42">
        <f>Q67/Q69</f>
        <v>0.82156462209462822</v>
      </c>
      <c r="S67" s="41">
        <f>SUM(S47:S66)</f>
        <v>12731</v>
      </c>
      <c r="T67" s="42">
        <f>S67/S69</f>
        <v>0.78157038492234021</v>
      </c>
      <c r="U67" s="43">
        <f>Q67/S67-1</f>
        <v>0.16887911397376487</v>
      </c>
      <c r="V67" s="54"/>
    </row>
    <row r="68" spans="2:22" ht="15" thickBot="1" x14ac:dyDescent="0.25">
      <c r="B68" s="73" t="s">
        <v>12</v>
      </c>
      <c r="C68" s="74"/>
      <c r="D68" s="41">
        <f>D69-D67</f>
        <v>1371</v>
      </c>
      <c r="E68" s="42">
        <f>D68/D69</f>
        <v>0.19009983361064892</v>
      </c>
      <c r="F68" s="41">
        <f>F69-F67</f>
        <v>1389</v>
      </c>
      <c r="G68" s="42">
        <f>F68/F69</f>
        <v>0.21743894802755165</v>
      </c>
      <c r="H68" s="43">
        <f>D68/F68-1</f>
        <v>-1.295896328293733E-2</v>
      </c>
      <c r="I68" s="55"/>
      <c r="J68" s="41">
        <f>J69-SUM(J47:J56)</f>
        <v>2201</v>
      </c>
      <c r="K68" s="43">
        <f>D68/J68-1</f>
        <v>-0.37710131758291687</v>
      </c>
      <c r="L68" s="59"/>
      <c r="O68" s="73" t="s">
        <v>12</v>
      </c>
      <c r="P68" s="74"/>
      <c r="Q68" s="41">
        <f>Q69-Q67</f>
        <v>3232</v>
      </c>
      <c r="R68" s="42">
        <f>Q68/Q69</f>
        <v>0.17843537790537184</v>
      </c>
      <c r="S68" s="41">
        <f>S69-S67</f>
        <v>3558</v>
      </c>
      <c r="T68" s="42">
        <f>S68/S69</f>
        <v>0.21842961507765976</v>
      </c>
      <c r="U68" s="43">
        <f>Q68/S68-1</f>
        <v>-9.1624508150646378E-2</v>
      </c>
      <c r="V68" s="55"/>
    </row>
    <row r="69" spans="2:22" ht="15" thickBot="1" x14ac:dyDescent="0.25">
      <c r="B69" s="71" t="s">
        <v>34</v>
      </c>
      <c r="C69" s="72"/>
      <c r="D69" s="44">
        <v>7212</v>
      </c>
      <c r="E69" s="45">
        <v>1</v>
      </c>
      <c r="F69" s="44">
        <v>6388</v>
      </c>
      <c r="G69" s="45">
        <v>1</v>
      </c>
      <c r="H69" s="46">
        <v>0.128991859737007</v>
      </c>
      <c r="I69" s="56"/>
      <c r="J69" s="44">
        <v>5495</v>
      </c>
      <c r="K69" s="46">
        <v>0.3124658780709737</v>
      </c>
      <c r="L69" s="44"/>
      <c r="O69" s="71" t="s">
        <v>34</v>
      </c>
      <c r="P69" s="72"/>
      <c r="Q69" s="44">
        <v>18113</v>
      </c>
      <c r="R69" s="45">
        <v>1</v>
      </c>
      <c r="S69" s="44">
        <v>16289</v>
      </c>
      <c r="T69" s="45">
        <v>1</v>
      </c>
      <c r="U69" s="46">
        <v>0.11197740806679346</v>
      </c>
      <c r="V69" s="56"/>
    </row>
    <row r="70" spans="2:22" x14ac:dyDescent="0.2">
      <c r="B70" s="48" t="s">
        <v>68</v>
      </c>
      <c r="O70" s="48" t="s">
        <v>68</v>
      </c>
    </row>
    <row r="71" spans="2:22" x14ac:dyDescent="0.2">
      <c r="B71" s="49" t="s">
        <v>67</v>
      </c>
      <c r="O71" s="49" t="s">
        <v>67</v>
      </c>
    </row>
    <row r="79" spans="2:22" ht="15" customHeight="1" x14ac:dyDescent="0.2"/>
    <row r="81" ht="15" customHeight="1" x14ac:dyDescent="0.2"/>
  </sheetData>
  <mergeCells count="84">
    <mergeCell ref="O69:P69"/>
    <mergeCell ref="O44:O46"/>
    <mergeCell ref="P44:P46"/>
    <mergeCell ref="U45:U46"/>
    <mergeCell ref="V45:V46"/>
    <mergeCell ref="O67:P67"/>
    <mergeCell ref="O68:P68"/>
    <mergeCell ref="S43:T44"/>
    <mergeCell ref="U43:U44"/>
    <mergeCell ref="V43:V44"/>
    <mergeCell ref="Q43:R44"/>
    <mergeCell ref="V7:V8"/>
    <mergeCell ref="P8:P10"/>
    <mergeCell ref="O31:P31"/>
    <mergeCell ref="O32:P32"/>
    <mergeCell ref="O33:P33"/>
    <mergeCell ref="V9:V10"/>
    <mergeCell ref="P5:P7"/>
    <mergeCell ref="O39:V39"/>
    <mergeCell ref="O41:O43"/>
    <mergeCell ref="P41:P43"/>
    <mergeCell ref="Q41:V41"/>
    <mergeCell ref="Q42:V42"/>
    <mergeCell ref="B33:C33"/>
    <mergeCell ref="B38:L38"/>
    <mergeCell ref="B8:B10"/>
    <mergeCell ref="K7:K8"/>
    <mergeCell ref="L7:L8"/>
    <mergeCell ref="B31:C31"/>
    <mergeCell ref="B5:B7"/>
    <mergeCell ref="C5:C7"/>
    <mergeCell ref="C8:C10"/>
    <mergeCell ref="H9:H10"/>
    <mergeCell ref="J7:J8"/>
    <mergeCell ref="H7:H8"/>
    <mergeCell ref="D7:E8"/>
    <mergeCell ref="O38:V38"/>
    <mergeCell ref="F7:G8"/>
    <mergeCell ref="I9:I10"/>
    <mergeCell ref="C41:C43"/>
    <mergeCell ref="D41:I41"/>
    <mergeCell ref="J41:L41"/>
    <mergeCell ref="D43:E44"/>
    <mergeCell ref="F43:G44"/>
    <mergeCell ref="D42:I42"/>
    <mergeCell ref="J42:L42"/>
    <mergeCell ref="I7:I8"/>
    <mergeCell ref="B39:L39"/>
    <mergeCell ref="J9:J10"/>
    <mergeCell ref="K9:K10"/>
    <mergeCell ref="L9:L10"/>
    <mergeCell ref="B32:C32"/>
    <mergeCell ref="J45:J46"/>
    <mergeCell ref="B69:C69"/>
    <mergeCell ref="L45:L46"/>
    <mergeCell ref="C44:C46"/>
    <mergeCell ref="B67:C67"/>
    <mergeCell ref="L43:L44"/>
    <mergeCell ref="B44:B46"/>
    <mergeCell ref="H45:H46"/>
    <mergeCell ref="H43:H44"/>
    <mergeCell ref="I43:I44"/>
    <mergeCell ref="J43:J44"/>
    <mergeCell ref="K43:K44"/>
    <mergeCell ref="B68:C68"/>
    <mergeCell ref="I45:I46"/>
    <mergeCell ref="K45:K46"/>
    <mergeCell ref="B41:B43"/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</mergeCells>
  <conditionalFormatting sqref="D11:H30">
    <cfRule type="cellIs" dxfId="23" priority="9" operator="equal">
      <formula>0</formula>
    </cfRule>
  </conditionalFormatting>
  <conditionalFormatting sqref="D47:H66">
    <cfRule type="cellIs" dxfId="22" priority="31" operator="equal">
      <formula>0</formula>
    </cfRule>
  </conditionalFormatting>
  <conditionalFormatting sqref="H11:H32 U11:U32 H47:H68">
    <cfRule type="cellIs" dxfId="21" priority="24" operator="lessThan">
      <formula>0</formula>
    </cfRule>
  </conditionalFormatting>
  <conditionalFormatting sqref="I11:I30">
    <cfRule type="cellIs" dxfId="20" priority="7" operator="lessThan">
      <formula>0</formula>
    </cfRule>
  </conditionalFormatting>
  <conditionalFormatting sqref="I47:I66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30">
    <cfRule type="cellIs" dxfId="16" priority="6" operator="equal">
      <formula>0</formula>
    </cfRule>
  </conditionalFormatting>
  <conditionalFormatting sqref="J47:K66">
    <cfRule type="cellIs" dxfId="15" priority="29" operator="equal">
      <formula>0</formula>
    </cfRule>
  </conditionalFormatting>
  <conditionalFormatting sqref="K68">
    <cfRule type="cellIs" dxfId="14" priority="23" operator="lessThan">
      <formula>0</formula>
    </cfRule>
  </conditionalFormatting>
  <conditionalFormatting sqref="K11:L30">
    <cfRule type="cellIs" dxfId="13" priority="5" operator="lessThan">
      <formula>0</formula>
    </cfRule>
  </conditionalFormatting>
  <conditionalFormatting sqref="K47:L66">
    <cfRule type="cellIs" dxfId="12" priority="26" operator="lessThan">
      <formula>0</formula>
    </cfRule>
  </conditionalFormatting>
  <conditionalFormatting sqref="L11:L30">
    <cfRule type="cellIs" dxfId="11" priority="4" operator="equal">
      <formula>0</formula>
    </cfRule>
  </conditionalFormatting>
  <conditionalFormatting sqref="L47:L66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30">
    <cfRule type="cellIs" dxfId="8" priority="3" operator="equal">
      <formula>0</formula>
    </cfRule>
  </conditionalFormatting>
  <conditionalFormatting sqref="Q47:U66">
    <cfRule type="cellIs" dxfId="7" priority="17" operator="equal">
      <formula>0</formula>
    </cfRule>
  </conditionalFormatting>
  <conditionalFormatting sqref="U47:U68">
    <cfRule type="cellIs" dxfId="6" priority="15" operator="lessThan">
      <formula>0</formula>
    </cfRule>
  </conditionalFormatting>
  <conditionalFormatting sqref="V11:V30">
    <cfRule type="cellIs" dxfId="5" priority="1" operator="lessThan">
      <formula>0</formula>
    </cfRule>
  </conditionalFormatting>
  <conditionalFormatting sqref="V47:V66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140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7">
        <v>46115</v>
      </c>
    </row>
    <row r="2" spans="2:15" ht="14.45" customHeight="1" x14ac:dyDescent="0.2">
      <c r="B2" s="92" t="s">
        <v>14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2:15" ht="14.45" customHeight="1" x14ac:dyDescent="0.2">
      <c r="B3" s="100" t="s">
        <v>15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77" t="s">
        <v>0</v>
      </c>
      <c r="C5" s="77" t="s">
        <v>1</v>
      </c>
      <c r="D5" s="79" t="s">
        <v>169</v>
      </c>
      <c r="E5" s="80"/>
      <c r="F5" s="80"/>
      <c r="G5" s="80"/>
      <c r="H5" s="107"/>
      <c r="I5" s="108" t="s">
        <v>97</v>
      </c>
      <c r="J5" s="107"/>
      <c r="K5" s="108" t="s">
        <v>100</v>
      </c>
      <c r="L5" s="80"/>
      <c r="M5" s="80"/>
      <c r="N5" s="80"/>
      <c r="O5" s="81"/>
    </row>
    <row r="6" spans="2:15" ht="14.45" customHeight="1" thickBot="1" x14ac:dyDescent="0.25">
      <c r="B6" s="78"/>
      <c r="C6" s="78"/>
      <c r="D6" s="97" t="s">
        <v>170</v>
      </c>
      <c r="E6" s="98"/>
      <c r="F6" s="98"/>
      <c r="G6" s="98"/>
      <c r="H6" s="109"/>
      <c r="I6" s="110" t="s">
        <v>98</v>
      </c>
      <c r="J6" s="109"/>
      <c r="K6" s="110" t="s">
        <v>99</v>
      </c>
      <c r="L6" s="98"/>
      <c r="M6" s="98"/>
      <c r="N6" s="98"/>
      <c r="O6" s="99"/>
    </row>
    <row r="7" spans="2:15" ht="14.45" customHeight="1" x14ac:dyDescent="0.2">
      <c r="B7" s="78"/>
      <c r="C7" s="78"/>
      <c r="D7" s="82">
        <v>2026</v>
      </c>
      <c r="E7" s="83"/>
      <c r="F7" s="82">
        <v>2025</v>
      </c>
      <c r="G7" s="83"/>
      <c r="H7" s="86" t="s">
        <v>5</v>
      </c>
      <c r="I7" s="105">
        <v>2026</v>
      </c>
      <c r="J7" s="105" t="s">
        <v>171</v>
      </c>
      <c r="K7" s="82">
        <v>2026</v>
      </c>
      <c r="L7" s="83"/>
      <c r="M7" s="82">
        <v>2025</v>
      </c>
      <c r="N7" s="83"/>
      <c r="O7" s="86" t="s">
        <v>5</v>
      </c>
    </row>
    <row r="8" spans="2:15" ht="14.45" customHeight="1" thickBot="1" x14ac:dyDescent="0.25">
      <c r="B8" s="93" t="s">
        <v>6</v>
      </c>
      <c r="C8" s="93" t="s">
        <v>7</v>
      </c>
      <c r="D8" s="84"/>
      <c r="E8" s="85"/>
      <c r="F8" s="84"/>
      <c r="G8" s="85"/>
      <c r="H8" s="87"/>
      <c r="I8" s="106"/>
      <c r="J8" s="106"/>
      <c r="K8" s="84"/>
      <c r="L8" s="85"/>
      <c r="M8" s="84"/>
      <c r="N8" s="85"/>
      <c r="O8" s="87"/>
    </row>
    <row r="9" spans="2:15" ht="14.45" customHeight="1" x14ac:dyDescent="0.2">
      <c r="B9" s="93"/>
      <c r="C9" s="93"/>
      <c r="D9" s="25" t="s">
        <v>8</v>
      </c>
      <c r="E9" s="26" t="s">
        <v>2</v>
      </c>
      <c r="F9" s="25" t="s">
        <v>8</v>
      </c>
      <c r="G9" s="26" t="s">
        <v>2</v>
      </c>
      <c r="H9" s="95" t="s">
        <v>9</v>
      </c>
      <c r="I9" s="27" t="s">
        <v>8</v>
      </c>
      <c r="J9" s="103" t="s">
        <v>172</v>
      </c>
      <c r="K9" s="25" t="s">
        <v>8</v>
      </c>
      <c r="L9" s="26" t="s">
        <v>2</v>
      </c>
      <c r="M9" s="25" t="s">
        <v>8</v>
      </c>
      <c r="N9" s="26" t="s">
        <v>2</v>
      </c>
      <c r="O9" s="95" t="s">
        <v>9</v>
      </c>
    </row>
    <row r="10" spans="2:15" ht="14.45" customHeight="1" thickBot="1" x14ac:dyDescent="0.25">
      <c r="B10" s="94"/>
      <c r="C10" s="94"/>
      <c r="D10" s="28" t="s">
        <v>10</v>
      </c>
      <c r="E10" s="29" t="s">
        <v>11</v>
      </c>
      <c r="F10" s="28" t="s">
        <v>10</v>
      </c>
      <c r="G10" s="29" t="s">
        <v>11</v>
      </c>
      <c r="H10" s="96"/>
      <c r="I10" s="30" t="s">
        <v>10</v>
      </c>
      <c r="J10" s="104"/>
      <c r="K10" s="28" t="s">
        <v>10</v>
      </c>
      <c r="L10" s="29" t="s">
        <v>11</v>
      </c>
      <c r="M10" s="28" t="s">
        <v>10</v>
      </c>
      <c r="N10" s="29" t="s">
        <v>11</v>
      </c>
      <c r="O10" s="96"/>
    </row>
    <row r="11" spans="2:15" ht="14.45" customHeight="1" thickBot="1" x14ac:dyDescent="0.25">
      <c r="B11" s="31">
        <v>1</v>
      </c>
      <c r="C11" s="32" t="s">
        <v>19</v>
      </c>
      <c r="D11" s="33">
        <v>9098</v>
      </c>
      <c r="E11" s="34">
        <v>0.12794622264724081</v>
      </c>
      <c r="F11" s="33">
        <v>8436</v>
      </c>
      <c r="G11" s="34">
        <v>0.14190075693860388</v>
      </c>
      <c r="H11" s="35">
        <v>7.847321005215746E-2</v>
      </c>
      <c r="I11" s="33">
        <v>8396</v>
      </c>
      <c r="J11" s="35">
        <v>8.3611243449261519E-2</v>
      </c>
      <c r="K11" s="33">
        <v>26253</v>
      </c>
      <c r="L11" s="34">
        <v>0.15465502615580376</v>
      </c>
      <c r="M11" s="33">
        <v>26817</v>
      </c>
      <c r="N11" s="34">
        <v>0.16930565551725443</v>
      </c>
      <c r="O11" s="35">
        <v>-2.1031435283588751E-2</v>
      </c>
    </row>
    <row r="12" spans="2:15" ht="14.45" customHeight="1" thickBot="1" x14ac:dyDescent="0.25">
      <c r="B12" s="36">
        <v>2</v>
      </c>
      <c r="C12" s="37" t="s">
        <v>17</v>
      </c>
      <c r="D12" s="38">
        <v>6866</v>
      </c>
      <c r="E12" s="39">
        <v>9.6557349384035554E-2</v>
      </c>
      <c r="F12" s="38">
        <v>5432</v>
      </c>
      <c r="G12" s="39">
        <v>9.1370899915895712E-2</v>
      </c>
      <c r="H12" s="40">
        <v>0.26399116347569951</v>
      </c>
      <c r="I12" s="38">
        <v>5126</v>
      </c>
      <c r="J12" s="40">
        <v>0.33944596176355835</v>
      </c>
      <c r="K12" s="38">
        <v>16357</v>
      </c>
      <c r="L12" s="39">
        <v>9.6358216692586832E-2</v>
      </c>
      <c r="M12" s="38">
        <v>13688</v>
      </c>
      <c r="N12" s="39">
        <v>8.6417414801065698E-2</v>
      </c>
      <c r="O12" s="40">
        <v>0.19498831092928115</v>
      </c>
    </row>
    <row r="13" spans="2:15" ht="14.45" customHeight="1" thickBot="1" x14ac:dyDescent="0.25">
      <c r="B13" s="31">
        <v>3</v>
      </c>
      <c r="C13" s="32" t="s">
        <v>18</v>
      </c>
      <c r="D13" s="33">
        <v>5163</v>
      </c>
      <c r="E13" s="34">
        <v>7.260786409405412E-2</v>
      </c>
      <c r="F13" s="33">
        <v>4656</v>
      </c>
      <c r="G13" s="34">
        <v>7.8317914213624898E-2</v>
      </c>
      <c r="H13" s="35">
        <v>0.10889175257731964</v>
      </c>
      <c r="I13" s="33">
        <v>3939</v>
      </c>
      <c r="J13" s="35">
        <v>0.31073876618431084</v>
      </c>
      <c r="K13" s="33">
        <v>13029</v>
      </c>
      <c r="L13" s="34">
        <v>7.6753145765587449E-2</v>
      </c>
      <c r="M13" s="33">
        <v>12383</v>
      </c>
      <c r="N13" s="34">
        <v>7.8178466356048845E-2</v>
      </c>
      <c r="O13" s="35">
        <v>5.216829524347899E-2</v>
      </c>
    </row>
    <row r="14" spans="2:15" ht="14.45" customHeight="1" thickBot="1" x14ac:dyDescent="0.25">
      <c r="B14" s="36">
        <v>4</v>
      </c>
      <c r="C14" s="37" t="s">
        <v>16</v>
      </c>
      <c r="D14" s="38">
        <v>3639</v>
      </c>
      <c r="E14" s="39">
        <v>5.1175676435844066E-2</v>
      </c>
      <c r="F14" s="38">
        <v>2716</v>
      </c>
      <c r="G14" s="39">
        <v>4.5685449957947856E-2</v>
      </c>
      <c r="H14" s="40">
        <v>0.3398379970544918</v>
      </c>
      <c r="I14" s="38">
        <v>2516</v>
      </c>
      <c r="J14" s="40">
        <v>0.44634340222575508</v>
      </c>
      <c r="K14" s="38">
        <v>8087</v>
      </c>
      <c r="L14" s="39">
        <v>4.7640086714736796E-2</v>
      </c>
      <c r="M14" s="38">
        <v>6686</v>
      </c>
      <c r="N14" s="39">
        <v>4.2211194868492494E-2</v>
      </c>
      <c r="O14" s="40">
        <v>0.20954232725097222</v>
      </c>
    </row>
    <row r="15" spans="2:15" ht="14.45" customHeight="1" thickBot="1" x14ac:dyDescent="0.25">
      <c r="B15" s="31">
        <v>5</v>
      </c>
      <c r="C15" s="32" t="s">
        <v>31</v>
      </c>
      <c r="D15" s="33">
        <v>3360</v>
      </c>
      <c r="E15" s="34">
        <v>4.7252067277943413E-2</v>
      </c>
      <c r="F15" s="33">
        <v>2855</v>
      </c>
      <c r="G15" s="34">
        <v>4.802354920100925E-2</v>
      </c>
      <c r="H15" s="35">
        <v>0.17688266199649738</v>
      </c>
      <c r="I15" s="33">
        <v>2221</v>
      </c>
      <c r="J15" s="35">
        <v>0.51283205763169737</v>
      </c>
      <c r="K15" s="33">
        <v>7662</v>
      </c>
      <c r="L15" s="34">
        <v>4.5136434327725149E-2</v>
      </c>
      <c r="M15" s="33">
        <v>7747</v>
      </c>
      <c r="N15" s="34">
        <v>4.8909680922257157E-2</v>
      </c>
      <c r="O15" s="35">
        <v>-1.0971989157093076E-2</v>
      </c>
    </row>
    <row r="16" spans="2:15" ht="14.45" customHeight="1" thickBot="1" x14ac:dyDescent="0.25">
      <c r="B16" s="36">
        <v>6</v>
      </c>
      <c r="C16" s="37" t="s">
        <v>32</v>
      </c>
      <c r="D16" s="38">
        <v>2980</v>
      </c>
      <c r="E16" s="39">
        <v>4.1908083478652193E-2</v>
      </c>
      <c r="F16" s="38">
        <v>2842</v>
      </c>
      <c r="G16" s="39">
        <v>4.7804878048780489E-2</v>
      </c>
      <c r="H16" s="40">
        <v>4.8557353976073081E-2</v>
      </c>
      <c r="I16" s="38">
        <v>2420</v>
      </c>
      <c r="J16" s="40">
        <v>0.23140495867768585</v>
      </c>
      <c r="K16" s="38">
        <v>7653</v>
      </c>
      <c r="L16" s="39">
        <v>4.5083415806588437E-2</v>
      </c>
      <c r="M16" s="38">
        <v>7896</v>
      </c>
      <c r="N16" s="39">
        <v>4.9850373120193948E-2</v>
      </c>
      <c r="O16" s="40">
        <v>-3.0775075987841904E-2</v>
      </c>
    </row>
    <row r="17" spans="2:15" ht="14.45" customHeight="1" thickBot="1" x14ac:dyDescent="0.25">
      <c r="B17" s="31">
        <v>7</v>
      </c>
      <c r="C17" s="32" t="s">
        <v>24</v>
      </c>
      <c r="D17" s="33">
        <v>3041</v>
      </c>
      <c r="E17" s="34">
        <v>4.2765933509591042E-2</v>
      </c>
      <c r="F17" s="33">
        <v>3676</v>
      </c>
      <c r="G17" s="34">
        <v>6.1833473507148864E-2</v>
      </c>
      <c r="H17" s="35">
        <v>-0.17274211099020675</v>
      </c>
      <c r="I17" s="33">
        <v>2269</v>
      </c>
      <c r="J17" s="35">
        <v>0.34023799030409863</v>
      </c>
      <c r="K17" s="33">
        <v>7119</v>
      </c>
      <c r="L17" s="34">
        <v>4.1937650219143217E-2</v>
      </c>
      <c r="M17" s="33">
        <v>7503</v>
      </c>
      <c r="N17" s="34">
        <v>4.736921853100496E-2</v>
      </c>
      <c r="O17" s="35">
        <v>-5.117952818872451E-2</v>
      </c>
    </row>
    <row r="18" spans="2:15" ht="14.45" customHeight="1" thickBot="1" x14ac:dyDescent="0.25">
      <c r="B18" s="36">
        <v>8</v>
      </c>
      <c r="C18" s="37" t="s">
        <v>22</v>
      </c>
      <c r="D18" s="38">
        <v>2899</v>
      </c>
      <c r="E18" s="39">
        <v>4.0768971142487481E-2</v>
      </c>
      <c r="F18" s="38">
        <v>2755</v>
      </c>
      <c r="G18" s="39">
        <v>4.6341463414634146E-2</v>
      </c>
      <c r="H18" s="40">
        <v>5.2268602540834763E-2</v>
      </c>
      <c r="I18" s="38">
        <v>2224</v>
      </c>
      <c r="J18" s="40">
        <v>0.30350719424460437</v>
      </c>
      <c r="K18" s="38">
        <v>6933</v>
      </c>
      <c r="L18" s="39">
        <v>4.0841934115651068E-2</v>
      </c>
      <c r="M18" s="38">
        <v>8230</v>
      </c>
      <c r="N18" s="39">
        <v>5.1959038852481786E-2</v>
      </c>
      <c r="O18" s="40">
        <v>-0.15759416767922241</v>
      </c>
    </row>
    <row r="19" spans="2:15" ht="14.45" customHeight="1" thickBot="1" x14ac:dyDescent="0.25">
      <c r="B19" s="31">
        <v>9</v>
      </c>
      <c r="C19" s="32" t="s">
        <v>21</v>
      </c>
      <c r="D19" s="33">
        <v>2167</v>
      </c>
      <c r="E19" s="34">
        <v>3.0474770771221241E-2</v>
      </c>
      <c r="F19" s="33">
        <v>2198</v>
      </c>
      <c r="G19" s="34">
        <v>3.6972245584524811E-2</v>
      </c>
      <c r="H19" s="35">
        <v>-1.4103730664240199E-2</v>
      </c>
      <c r="I19" s="33">
        <v>2002</v>
      </c>
      <c r="J19" s="35">
        <v>8.2417582417582347E-2</v>
      </c>
      <c r="K19" s="33">
        <v>6082</v>
      </c>
      <c r="L19" s="34">
        <v>3.5828738394834816E-2</v>
      </c>
      <c r="M19" s="33">
        <v>6441</v>
      </c>
      <c r="N19" s="34">
        <v>4.0664419106784346E-2</v>
      </c>
      <c r="O19" s="35">
        <v>-5.5736686849867989E-2</v>
      </c>
    </row>
    <row r="20" spans="2:15" ht="14.45" customHeight="1" thickBot="1" x14ac:dyDescent="0.25">
      <c r="B20" s="36">
        <v>10</v>
      </c>
      <c r="C20" s="37" t="s">
        <v>23</v>
      </c>
      <c r="D20" s="38">
        <v>2750</v>
      </c>
      <c r="E20" s="39">
        <v>3.8673566968554875E-2</v>
      </c>
      <c r="F20" s="38">
        <v>2520</v>
      </c>
      <c r="G20" s="39">
        <v>4.2388561816652646E-2</v>
      </c>
      <c r="H20" s="40">
        <v>9.1269841269841168E-2</v>
      </c>
      <c r="I20" s="38">
        <v>2281</v>
      </c>
      <c r="J20" s="40">
        <v>0.20561157387110907</v>
      </c>
      <c r="K20" s="38">
        <v>5981</v>
      </c>
      <c r="L20" s="39">
        <v>3.5233752768744991E-2</v>
      </c>
      <c r="M20" s="38">
        <v>7646</v>
      </c>
      <c r="N20" s="39">
        <v>4.8272030506206043E-2</v>
      </c>
      <c r="O20" s="40">
        <v>-0.21776092074287212</v>
      </c>
    </row>
    <row r="21" spans="2:15" ht="14.45" customHeight="1" thickBot="1" x14ac:dyDescent="0.25">
      <c r="B21" s="31">
        <v>11</v>
      </c>
      <c r="C21" s="32" t="s">
        <v>33</v>
      </c>
      <c r="D21" s="33">
        <v>2734</v>
      </c>
      <c r="E21" s="34">
        <v>3.8448557124374193E-2</v>
      </c>
      <c r="F21" s="33">
        <v>2042</v>
      </c>
      <c r="G21" s="34">
        <v>3.4348191757779645E-2</v>
      </c>
      <c r="H21" s="35">
        <v>0.33888344760039169</v>
      </c>
      <c r="I21" s="33">
        <v>2122</v>
      </c>
      <c r="J21" s="35">
        <v>0.28840716305372283</v>
      </c>
      <c r="K21" s="33">
        <v>5598</v>
      </c>
      <c r="L21" s="34">
        <v>3.2977520147038031E-2</v>
      </c>
      <c r="M21" s="33">
        <v>5020</v>
      </c>
      <c r="N21" s="34">
        <v>3.1693119688877107E-2</v>
      </c>
      <c r="O21" s="35">
        <v>0.11513944223107564</v>
      </c>
    </row>
    <row r="22" spans="2:15" ht="14.45" customHeight="1" thickBot="1" x14ac:dyDescent="0.25">
      <c r="B22" s="36">
        <v>12</v>
      </c>
      <c r="C22" s="37" t="s">
        <v>29</v>
      </c>
      <c r="D22" s="38">
        <v>2068</v>
      </c>
      <c r="E22" s="39">
        <v>2.9082522360353264E-2</v>
      </c>
      <c r="F22" s="38">
        <v>2035</v>
      </c>
      <c r="G22" s="39">
        <v>3.4230445752733388E-2</v>
      </c>
      <c r="H22" s="40">
        <v>1.6216216216216273E-2</v>
      </c>
      <c r="I22" s="38">
        <v>1833</v>
      </c>
      <c r="J22" s="40">
        <v>0.12820512820512819</v>
      </c>
      <c r="K22" s="38">
        <v>5024</v>
      </c>
      <c r="L22" s="39">
        <v>2.9596116687874076E-2</v>
      </c>
      <c r="M22" s="38">
        <v>4773</v>
      </c>
      <c r="N22" s="39">
        <v>3.0133717186257056E-2</v>
      </c>
      <c r="O22" s="40">
        <v>5.258747119212237E-2</v>
      </c>
    </row>
    <row r="23" spans="2:15" ht="14.45" customHeight="1" thickBot="1" x14ac:dyDescent="0.25">
      <c r="B23" s="31">
        <v>13</v>
      </c>
      <c r="C23" s="32" t="s">
        <v>25</v>
      </c>
      <c r="D23" s="33">
        <v>2761</v>
      </c>
      <c r="E23" s="34">
        <v>3.8828261236429094E-2</v>
      </c>
      <c r="F23" s="33">
        <v>2329</v>
      </c>
      <c r="G23" s="34">
        <v>3.9175777964676202E-2</v>
      </c>
      <c r="H23" s="35">
        <v>0.18548733361957925</v>
      </c>
      <c r="I23" s="33">
        <v>807</v>
      </c>
      <c r="J23" s="35">
        <v>2.4213135068153657</v>
      </c>
      <c r="K23" s="33">
        <v>4154</v>
      </c>
      <c r="L23" s="34">
        <v>2.4470992977991424E-2</v>
      </c>
      <c r="M23" s="33">
        <v>4017</v>
      </c>
      <c r="N23" s="34">
        <v>2.5360809121557634E-2</v>
      </c>
      <c r="O23" s="35">
        <v>3.4105053522529349E-2</v>
      </c>
    </row>
    <row r="24" spans="2:15" ht="14.45" customHeight="1" thickBot="1" x14ac:dyDescent="0.25">
      <c r="B24" s="36">
        <v>14</v>
      </c>
      <c r="C24" s="37" t="s">
        <v>82</v>
      </c>
      <c r="D24" s="38">
        <v>1841</v>
      </c>
      <c r="E24" s="39">
        <v>2.5890195196039828E-2</v>
      </c>
      <c r="F24" s="38">
        <v>1248</v>
      </c>
      <c r="G24" s="39">
        <v>2.0992430613961312E-2</v>
      </c>
      <c r="H24" s="40">
        <v>0.47516025641025639</v>
      </c>
      <c r="I24" s="38">
        <v>1366</v>
      </c>
      <c r="J24" s="40">
        <v>0.34773060029282576</v>
      </c>
      <c r="K24" s="38">
        <v>4137</v>
      </c>
      <c r="L24" s="39">
        <v>2.4370846882510958E-2</v>
      </c>
      <c r="M24" s="38">
        <v>3049</v>
      </c>
      <c r="N24" s="39">
        <v>1.9249466520196473E-2</v>
      </c>
      <c r="O24" s="40">
        <v>0.35683830764184976</v>
      </c>
    </row>
    <row r="25" spans="2:15" ht="14.45" customHeight="1" thickBot="1" x14ac:dyDescent="0.25">
      <c r="B25" s="31">
        <v>15</v>
      </c>
      <c r="C25" s="32" t="s">
        <v>62</v>
      </c>
      <c r="D25" s="33">
        <v>1379</v>
      </c>
      <c r="E25" s="34">
        <v>1.9393035945322608E-2</v>
      </c>
      <c r="F25" s="33">
        <v>1284</v>
      </c>
      <c r="G25" s="34">
        <v>2.159798149705635E-2</v>
      </c>
      <c r="H25" s="35">
        <v>7.3987538940810005E-2</v>
      </c>
      <c r="I25" s="33">
        <v>1213</v>
      </c>
      <c r="J25" s="35">
        <v>0.13685078318219301</v>
      </c>
      <c r="K25" s="33">
        <v>3804</v>
      </c>
      <c r="L25" s="34">
        <v>2.2409161600452424E-2</v>
      </c>
      <c r="M25" s="33">
        <v>5014</v>
      </c>
      <c r="N25" s="34">
        <v>3.1655239466141391E-2</v>
      </c>
      <c r="O25" s="35">
        <v>-0.24132429198244909</v>
      </c>
    </row>
    <row r="26" spans="2:15" ht="14.45" customHeight="1" thickBot="1" x14ac:dyDescent="0.25">
      <c r="B26" s="36">
        <v>16</v>
      </c>
      <c r="C26" s="37" t="s">
        <v>102</v>
      </c>
      <c r="D26" s="38">
        <v>1548</v>
      </c>
      <c r="E26" s="39">
        <v>2.176970242448107E-2</v>
      </c>
      <c r="F26" s="38">
        <v>531</v>
      </c>
      <c r="G26" s="39">
        <v>8.9318755256518074E-3</v>
      </c>
      <c r="H26" s="40">
        <v>1.9152542372881354</v>
      </c>
      <c r="I26" s="38">
        <v>1147</v>
      </c>
      <c r="J26" s="40">
        <v>0.34960767218831745</v>
      </c>
      <c r="K26" s="38">
        <v>3552</v>
      </c>
      <c r="L26" s="39">
        <v>2.0924643008624347E-2</v>
      </c>
      <c r="M26" s="38">
        <v>1194</v>
      </c>
      <c r="N26" s="39">
        <v>7.5381643244062276E-3</v>
      </c>
      <c r="O26" s="40">
        <v>1.9748743718592965</v>
      </c>
    </row>
    <row r="27" spans="2:15" ht="14.45" customHeight="1" thickBot="1" x14ac:dyDescent="0.25">
      <c r="B27" s="31">
        <v>17</v>
      </c>
      <c r="C27" s="32" t="s">
        <v>27</v>
      </c>
      <c r="D27" s="33">
        <v>1642</v>
      </c>
      <c r="E27" s="34">
        <v>2.3091635259042582E-2</v>
      </c>
      <c r="F27" s="33">
        <v>1118</v>
      </c>
      <c r="G27" s="34">
        <v>1.8805719091673674E-2</v>
      </c>
      <c r="H27" s="35">
        <v>0.46869409660107331</v>
      </c>
      <c r="I27" s="33">
        <v>820</v>
      </c>
      <c r="J27" s="35">
        <v>1.0024390243902439</v>
      </c>
      <c r="K27" s="33">
        <v>3347</v>
      </c>
      <c r="L27" s="34">
        <v>1.9716998916065789E-2</v>
      </c>
      <c r="M27" s="33">
        <v>3012</v>
      </c>
      <c r="N27" s="34">
        <v>1.9015871813326261E-2</v>
      </c>
      <c r="O27" s="35">
        <v>0.11122177954847268</v>
      </c>
    </row>
    <row r="28" spans="2:15" ht="14.45" customHeight="1" thickBot="1" x14ac:dyDescent="0.25">
      <c r="B28" s="36">
        <v>18</v>
      </c>
      <c r="C28" s="37" t="s">
        <v>77</v>
      </c>
      <c r="D28" s="38">
        <v>1159</v>
      </c>
      <c r="E28" s="39">
        <v>1.6299150587838217E-2</v>
      </c>
      <c r="F28" s="38">
        <v>996</v>
      </c>
      <c r="G28" s="39">
        <v>1.6753574432296046E-2</v>
      </c>
      <c r="H28" s="40">
        <v>0.16365461847389562</v>
      </c>
      <c r="I28" s="38">
        <v>957</v>
      </c>
      <c r="J28" s="40">
        <v>0.21107628004179735</v>
      </c>
      <c r="K28" s="38">
        <v>3228</v>
      </c>
      <c r="L28" s="39">
        <v>1.9015976247702529E-2</v>
      </c>
      <c r="M28" s="38">
        <v>2870</v>
      </c>
      <c r="N28" s="39">
        <v>1.8119373208581133E-2</v>
      </c>
      <c r="O28" s="40">
        <v>0.12473867595818811</v>
      </c>
    </row>
    <row r="29" spans="2:15" ht="14.45" customHeight="1" thickBot="1" x14ac:dyDescent="0.25">
      <c r="B29" s="31">
        <v>19</v>
      </c>
      <c r="C29" s="32" t="s">
        <v>20</v>
      </c>
      <c r="D29" s="33">
        <v>1157</v>
      </c>
      <c r="E29" s="34">
        <v>1.6271024357315634E-2</v>
      </c>
      <c r="F29" s="33">
        <v>1137</v>
      </c>
      <c r="G29" s="34">
        <v>1.9125315391084946E-2</v>
      </c>
      <c r="H29" s="35">
        <v>1.7590149516270914E-2</v>
      </c>
      <c r="I29" s="33">
        <v>890</v>
      </c>
      <c r="J29" s="35">
        <v>0.30000000000000004</v>
      </c>
      <c r="K29" s="33">
        <v>3056</v>
      </c>
      <c r="L29" s="34">
        <v>1.8002733399311938E-2</v>
      </c>
      <c r="M29" s="33">
        <v>2801</v>
      </c>
      <c r="N29" s="34">
        <v>1.7683750647120473E-2</v>
      </c>
      <c r="O29" s="35">
        <v>9.1038914673331028E-2</v>
      </c>
    </row>
    <row r="30" spans="2:15" ht="14.45" customHeight="1" thickBot="1" x14ac:dyDescent="0.25">
      <c r="B30" s="36">
        <v>20</v>
      </c>
      <c r="C30" s="37" t="s">
        <v>26</v>
      </c>
      <c r="D30" s="38">
        <v>1202</v>
      </c>
      <c r="E30" s="39">
        <v>1.6903864544073804E-2</v>
      </c>
      <c r="F30" s="38">
        <v>864</v>
      </c>
      <c r="G30" s="39">
        <v>1.4533221194280908E-2</v>
      </c>
      <c r="H30" s="40">
        <v>0.39120370370370372</v>
      </c>
      <c r="I30" s="38">
        <v>900</v>
      </c>
      <c r="J30" s="40">
        <v>0.33555555555555561</v>
      </c>
      <c r="K30" s="38">
        <v>3038</v>
      </c>
      <c r="L30" s="39">
        <v>1.7896696357038503E-2</v>
      </c>
      <c r="M30" s="38">
        <v>2176</v>
      </c>
      <c r="N30" s="39">
        <v>1.3737894112150713E-2</v>
      </c>
      <c r="O30" s="40">
        <v>0.39613970588235303</v>
      </c>
    </row>
    <row r="31" spans="2:15" ht="14.45" customHeight="1" thickBot="1" x14ac:dyDescent="0.25">
      <c r="B31" s="73" t="s">
        <v>40</v>
      </c>
      <c r="C31" s="74"/>
      <c r="D31" s="41">
        <f>SUM(D11:D30)</f>
        <v>59454</v>
      </c>
      <c r="E31" s="42">
        <f>D31/D33</f>
        <v>0.83610845474489504</v>
      </c>
      <c r="F31" s="41">
        <f>SUM(F11:F30)</f>
        <v>51670</v>
      </c>
      <c r="G31" s="42">
        <f>F31/F33</f>
        <v>0.8691337258200168</v>
      </c>
      <c r="H31" s="43">
        <f>D31/F31-1</f>
        <v>0.15064834526804716</v>
      </c>
      <c r="I31" s="41">
        <f>SUM(I11:I30)</f>
        <v>45449</v>
      </c>
      <c r="J31" s="42">
        <f>D31/I31-1</f>
        <v>0.30814759400646885</v>
      </c>
      <c r="K31" s="41">
        <f>SUM(K11:K30)</f>
        <v>144094</v>
      </c>
      <c r="L31" s="42">
        <f>K31/K33</f>
        <v>0.84885008718601251</v>
      </c>
      <c r="M31" s="41">
        <f>SUM(M11:M30)</f>
        <v>138963</v>
      </c>
      <c r="N31" s="42">
        <f>M31/M33</f>
        <v>0.8773248986704042</v>
      </c>
      <c r="O31" s="43">
        <f>K31/M31-1</f>
        <v>3.6923497621669021E-2</v>
      </c>
    </row>
    <row r="32" spans="2:15" ht="14.45" customHeight="1" thickBot="1" x14ac:dyDescent="0.25">
      <c r="B32" s="73" t="s">
        <v>12</v>
      </c>
      <c r="C32" s="74"/>
      <c r="D32" s="41">
        <f>D33-SUM(D11:D30)</f>
        <v>11654</v>
      </c>
      <c r="E32" s="42">
        <f>D32/D33</f>
        <v>0.16389154525510491</v>
      </c>
      <c r="F32" s="41">
        <f>F33-SUM(F11:F30)</f>
        <v>7780</v>
      </c>
      <c r="G32" s="42">
        <f>F32/F33</f>
        <v>0.13086627417998317</v>
      </c>
      <c r="H32" s="43">
        <f>D32/F32-1</f>
        <v>0.49794344473007701</v>
      </c>
      <c r="I32" s="41">
        <f>I33-SUM(I11:I30)</f>
        <v>7508</v>
      </c>
      <c r="J32" s="42">
        <f>D32/I32-1</f>
        <v>0.55221097496004257</v>
      </c>
      <c r="K32" s="41">
        <f>K33-SUM(K11:K30)</f>
        <v>25658</v>
      </c>
      <c r="L32" s="42">
        <f>K32/K33</f>
        <v>0.15114991281398746</v>
      </c>
      <c r="M32" s="41">
        <f>M33-SUM(M11:M30)</f>
        <v>19431</v>
      </c>
      <c r="N32" s="42">
        <f>M32/M33</f>
        <v>0.12267510132959582</v>
      </c>
      <c r="O32" s="43">
        <f>K32/M32-1</f>
        <v>0.32046729452936029</v>
      </c>
    </row>
    <row r="33" spans="2:16" ht="14.45" customHeight="1" thickBot="1" x14ac:dyDescent="0.25">
      <c r="B33" s="71" t="s">
        <v>13</v>
      </c>
      <c r="C33" s="72"/>
      <c r="D33" s="44">
        <v>71108</v>
      </c>
      <c r="E33" s="45">
        <v>1</v>
      </c>
      <c r="F33" s="44">
        <v>59450</v>
      </c>
      <c r="G33" s="45">
        <v>0.99999999999999933</v>
      </c>
      <c r="H33" s="46">
        <v>0.19609756097560971</v>
      </c>
      <c r="I33" s="44">
        <v>52957</v>
      </c>
      <c r="J33" s="46">
        <v>0.34274977812187246</v>
      </c>
      <c r="K33" s="44">
        <v>169752</v>
      </c>
      <c r="L33" s="45">
        <v>1</v>
      </c>
      <c r="M33" s="44">
        <v>158394</v>
      </c>
      <c r="N33" s="45">
        <v>1.0000000000000009</v>
      </c>
      <c r="O33" s="46">
        <v>7.170726163869845E-2</v>
      </c>
      <c r="P33" s="47"/>
    </row>
    <row r="34" spans="2:16" ht="14.45" customHeight="1" x14ac:dyDescent="0.2">
      <c r="B34" s="48" t="s">
        <v>68</v>
      </c>
    </row>
    <row r="35" spans="2:16" x14ac:dyDescent="0.2">
      <c r="B35" s="49" t="s">
        <v>67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 i wykresy</vt:lpstr>
      <vt:lpstr>Samochody osobowe 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2026-04-03T07:19:46Z</dcterms:modified>
</cp:coreProperties>
</file>