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2\SOiSD\"/>
    </mc:Choice>
  </mc:AlternateContent>
  <xr:revisionPtr revIDLastSave="0" documentId="13_ncr:1_{F24F30FF-F33F-4968-AA5D-4D9239AE8E2D}" xr6:coauthVersionLast="47" xr6:coauthVersionMax="47" xr10:uidLastSave="{00000000-0000-0000-0000-000000000000}"/>
  <bookViews>
    <workbookView xWindow="-108" yWindow="-108" windowWidth="41496" windowHeight="16776" activeTab="1" xr2:uid="{00000000-000D-0000-FFFF-FFFF00000000}"/>
  </bookViews>
  <sheets>
    <sheet name="Tabele zbiorcze i wykresy" sheetId="9" r:id="rId1"/>
    <sheet name="Samochody osobowe " sheetId="15" r:id="rId2"/>
    <sheet name="Samochody osobowe INDYW" sheetId="11" r:id="rId3"/>
    <sheet name="Samochody osobowe REGON" sheetId="12" r:id="rId4"/>
    <sheet name="Samochody dostawcze" sheetId="7" r:id="rId5"/>
    <sheet name="Samochody osobowe i dostawcze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7" l="1"/>
  <c r="S68" i="7" s="1"/>
  <c r="T68" i="7" s="1"/>
  <c r="Q67" i="7"/>
  <c r="J67" i="7"/>
  <c r="F67" i="7"/>
  <c r="D67" i="7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/>
  <c r="S32" i="7"/>
  <c r="T32" i="7" s="1"/>
  <c r="Q32" i="7"/>
  <c r="J32" i="7"/>
  <c r="F32" i="7"/>
  <c r="D32" i="7"/>
  <c r="E32" i="7"/>
  <c r="K32" i="7" s="1"/>
  <c r="S31" i="7"/>
  <c r="T31" i="7" s="1"/>
  <c r="Q31" i="7"/>
  <c r="J31" i="7"/>
  <c r="F31" i="7"/>
  <c r="G31" i="7" s="1"/>
  <c r="D31" i="7"/>
  <c r="H31" i="7" s="1"/>
  <c r="D70" i="11"/>
  <c r="E70" i="11" s="1"/>
  <c r="F70" i="11"/>
  <c r="G70" i="11" s="1"/>
  <c r="J70" i="11"/>
  <c r="J68" i="7"/>
  <c r="G7" i="9"/>
  <c r="F7" i="9"/>
  <c r="H7" i="9" s="1"/>
  <c r="D7" i="9"/>
  <c r="C7" i="9"/>
  <c r="R67" i="7"/>
  <c r="E7" i="9"/>
  <c r="S33" i="11"/>
  <c r="T33" i="11" s="1"/>
  <c r="Q33" i="11"/>
  <c r="R33" i="11"/>
  <c r="S32" i="11"/>
  <c r="U32" i="11" s="1"/>
  <c r="T32" i="11"/>
  <c r="Q32" i="11"/>
  <c r="R32" i="11" s="1"/>
  <c r="Q69" i="11"/>
  <c r="U69" i="11" s="1"/>
  <c r="S69" i="11"/>
  <c r="T69" i="11" s="1"/>
  <c r="D31" i="1"/>
  <c r="E31" i="1" s="1"/>
  <c r="F31" i="1"/>
  <c r="H31" i="1" s="1"/>
  <c r="I31" i="1"/>
  <c r="K31" i="1"/>
  <c r="L31" i="1"/>
  <c r="M31" i="1"/>
  <c r="N31" i="1" s="1"/>
  <c r="D32" i="1"/>
  <c r="H32" i="1" s="1"/>
  <c r="F32" i="1"/>
  <c r="G32" i="1" s="1"/>
  <c r="I32" i="1"/>
  <c r="K32" i="1"/>
  <c r="L32" i="1" s="1"/>
  <c r="M32" i="1"/>
  <c r="N32" i="1"/>
  <c r="E67" i="7"/>
  <c r="D68" i="7"/>
  <c r="G67" i="7"/>
  <c r="D32" i="12"/>
  <c r="E32" i="12" s="1"/>
  <c r="F32" i="12"/>
  <c r="G32" i="12" s="1"/>
  <c r="J32" i="12"/>
  <c r="Q32" i="12"/>
  <c r="U32" i="12" s="1"/>
  <c r="S32" i="12"/>
  <c r="T32" i="12" s="1"/>
  <c r="D33" i="12"/>
  <c r="E33" i="12" s="1"/>
  <c r="F33" i="12"/>
  <c r="G33" i="12"/>
  <c r="J33" i="12"/>
  <c r="Q33" i="12"/>
  <c r="S33" i="12"/>
  <c r="T33" i="12"/>
  <c r="D69" i="12"/>
  <c r="E69" i="12" s="1"/>
  <c r="F69" i="12"/>
  <c r="G69" i="12"/>
  <c r="J69" i="12"/>
  <c r="Q69" i="12"/>
  <c r="U69" i="12" s="1"/>
  <c r="R69" i="12"/>
  <c r="S69" i="12"/>
  <c r="T69" i="12"/>
  <c r="D70" i="12"/>
  <c r="E70" i="12" s="1"/>
  <c r="F70" i="12"/>
  <c r="J70" i="12"/>
  <c r="K70" i="12" s="1"/>
  <c r="D32" i="11"/>
  <c r="H32" i="11" s="1"/>
  <c r="F32" i="11"/>
  <c r="J32" i="11"/>
  <c r="D33" i="11"/>
  <c r="E33" i="11" s="1"/>
  <c r="F33" i="11"/>
  <c r="G33" i="11" s="1"/>
  <c r="J33" i="11"/>
  <c r="D69" i="11"/>
  <c r="H69" i="11" s="1"/>
  <c r="F69" i="11"/>
  <c r="G69" i="11"/>
  <c r="J69" i="11"/>
  <c r="H69" i="12"/>
  <c r="U33" i="12"/>
  <c r="K69" i="12"/>
  <c r="K32" i="12"/>
  <c r="G70" i="12"/>
  <c r="R33" i="12"/>
  <c r="G32" i="11"/>
  <c r="J31" i="1" l="1"/>
  <c r="O32" i="1"/>
  <c r="O31" i="1"/>
  <c r="G31" i="1"/>
  <c r="U31" i="7"/>
  <c r="H67" i="7"/>
  <c r="U32" i="7"/>
  <c r="F68" i="7"/>
  <c r="G68" i="7" s="1"/>
  <c r="K68" i="7"/>
  <c r="E68" i="7"/>
  <c r="K67" i="7"/>
  <c r="E31" i="7"/>
  <c r="K31" i="7" s="1"/>
  <c r="T67" i="7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J32" i="1"/>
  <c r="E32" i="1"/>
  <c r="Q68" i="7"/>
  <c r="U67" i="7"/>
  <c r="H32" i="7"/>
  <c r="R31" i="7"/>
  <c r="R32" i="7"/>
  <c r="G32" i="7"/>
  <c r="H61" i="15"/>
  <c r="E95" i="15"/>
  <c r="K95" i="15" s="1"/>
  <c r="E60" i="15"/>
  <c r="K60" i="15" s="1"/>
  <c r="H68" i="7" l="1"/>
  <c r="U68" i="7"/>
  <c r="R68" i="7"/>
</calcChain>
</file>

<file path=xl/sharedStrings.xml><?xml version="1.0" encoding="utf-8"?>
<sst xmlns="http://schemas.openxmlformats.org/spreadsheetml/2006/main" count="935" uniqueCount="204">
  <si>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</si>
  <si>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</si>
  <si>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</si>
  <si>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</si>
  <si>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</si>
  <si>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</si>
  <si>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</si>
  <si>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</si>
  <si>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</si>
  <si>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</si>
  <si>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</si>
  <si>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</si>
  <si>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</si>
  <si>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</si>
  <si>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</si>
  <si>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</si>
  <si>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</si>
  <si>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</si>
  <si>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</si>
  <si>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</si>
  <si>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</si>
  <si>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</si>
  <si>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</si>
  <si>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</si>
  <si>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</si>
  <si>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</si>
  <si>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</si>
  <si>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</si>
  <si>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</si>
  <si>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</si>
  <si>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</si>
  <si>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</si>
  <si>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</si>
  <si>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</si>
  <si>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</si>
  <si>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</si>
  <si>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</si>
  <si>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</si>
  <si>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</si>
  <si>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</si>
  <si>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</si>
  <si>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</si>
  <si>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</si>
  <si>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</si>
  <si>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</si>
  <si>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</si>
  <si>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</si>
  <si>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</si>
  <si>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</si>
  <si>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</si>
  <si>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</si>
  <si>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</si>
  <si>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</si>
  <si>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</si>
  <si>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</si>
  <si>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</si>
  <si>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</si>
  <si>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</si>
  <si>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</si>
  <si>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</si>
  <si>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</si>
  <si>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</si>
  <si>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</si>
  <si>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</si>
  <si>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</si>
  <si>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</si>
  <si>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</si>
  <si>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</si>
  <si>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</si>
  <si>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</si>
  <si>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</si>
  <si>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</si>
  <si>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</si>
  <si>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</si>
  <si>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</si>
  <si>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</si>
  <si>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</si>
  <si>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</si>
  <si>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</si>
  <si>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</si>
  <si>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</si>
  <si>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</si>
  <si>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</si>
  <si>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</si>
  <si>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</si>
  <si>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</si>
  <si>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</si>
  <si>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</si>
  <si>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</si>
  <si>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</si>
  <si>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</si>
  <si>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</si>
  <si>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</si>
  <si>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</si>
  <si>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SEAT</t>
  </si>
  <si>
    <t>Volkswagen T-Cross</t>
  </si>
  <si>
    <t>Dec/Nov Ch position</t>
  </si>
  <si>
    <t>Audi Q5</t>
  </si>
  <si>
    <t>Toyota Proace Max</t>
  </si>
  <si>
    <t>2025
Lut</t>
  </si>
  <si>
    <t>2025
Sty - Lut</t>
  </si>
  <si>
    <t>BENIMAR</t>
  </si>
  <si>
    <t>MAXUS</t>
  </si>
  <si>
    <t>Luty</t>
  </si>
  <si>
    <t>February</t>
  </si>
  <si>
    <t>Styczeń</t>
  </si>
  <si>
    <t>January</t>
  </si>
  <si>
    <t>Lut/Sty
Zmiana %</t>
  </si>
  <si>
    <t>Lut/Sty
Zmiana poz</t>
  </si>
  <si>
    <t>Feb/NJanCh %</t>
  </si>
  <si>
    <t>Rok narastająco Styczeń -Luty</t>
  </si>
  <si>
    <t>YTD January - February</t>
  </si>
  <si>
    <t>january</t>
  </si>
  <si>
    <t>Feb/Jan Ch %</t>
  </si>
  <si>
    <t>Rok narastająco Styczeń - Luty</t>
  </si>
  <si>
    <t>Volkswagen Golf</t>
  </si>
  <si>
    <t>Audi A3</t>
  </si>
  <si>
    <t>OMODA</t>
  </si>
  <si>
    <t>MG ZS</t>
  </si>
  <si>
    <t>Toyota Corolla Cross</t>
  </si>
  <si>
    <t>Omoda OMODA5</t>
  </si>
  <si>
    <t>Audi A5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</si>
  <si>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</si>
  <si>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</si>
  <si>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</si>
  <si>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</si>
  <si>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</si>
  <si>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</si>
  <si>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</si>
  <si>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</si>
  <si>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</si>
  <si>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</si>
  <si>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</si>
  <si>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</si>
  <si>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</si>
  <si>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</si>
  <si>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</si>
  <si>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</si>
  <si>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</si>
  <si>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</si>
  <si>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</si>
  <si>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</si>
  <si>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</si>
  <si>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</si>
  <si>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</si>
  <si>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</si>
  <si>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</si>
  <si>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</si>
  <si>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</si>
  <si>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</si>
  <si>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2026
Lut</t>
  </si>
  <si>
    <t>2026
Sty - Lut</t>
  </si>
  <si>
    <t>Rejestracje nowych samochodów dostawczych do 3,5T, ranking marek - Luty 2026</t>
  </si>
  <si>
    <t>Registrations of new LCV up to 3.5T, Top Brands - February 2026</t>
  </si>
  <si>
    <t>MASURIA</t>
  </si>
  <si>
    <t>Rejestracje nowych samochodów dostawczych do 3,5T, ranking modeli - Luty 2026</t>
  </si>
  <si>
    <t>Registrations of new LCV up to 3.5T, Top Models - February 2026</t>
  </si>
  <si>
    <t>Volkswagen Caddy</t>
  </si>
  <si>
    <t>Rejestracje nowych samochodów osobowych OGÓŁEM, ranking modeli - Luty 2026</t>
  </si>
  <si>
    <t>Registrations of new PC, Top Models - February 2026</t>
  </si>
  <si>
    <t>SWM</t>
  </si>
  <si>
    <t>Rejestracje nowych samochodów osobowych na KLIENTÓW INDYWIDUALNYCH, ranking marek - Luty 2026</t>
  </si>
  <si>
    <t>Registrations of New PC For Individual Customers, Top Makes - February 2026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</si>
  <si>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</si>
  <si>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</si>
  <si>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 ranking modeli - Luty 2026</t>
  </si>
  <si>
    <t>Registrations of New PC For Individual Customers, Top Models - February 2026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</si>
  <si>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</si>
  <si>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</si>
  <si>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</si>
  <si>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Suzuki Vitara</t>
  </si>
  <si>
    <t>Ford Kuga</t>
  </si>
  <si>
    <t>Rejestracje nowych samochodów osobowych na REGON, ranking marek - Luty 2026</t>
  </si>
  <si>
    <t>Registrations of New PC For Business Activity, Top Makes - February 2026</t>
  </si>
  <si>
    <t>Rejestracje nowych samochodów osobowych na REGON, ranking modeli - Luty 2026</t>
  </si>
  <si>
    <t>Registrations of New PC For Business Activity, Top Models - February 2026</t>
  </si>
  <si>
    <t>BMW Seria 3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</si>
  <si>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</si>
  <si>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</si>
  <si>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</si>
  <si>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</si>
  <si>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</si>
  <si>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</si>
  <si>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</si>
  <si>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</si>
  <si>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</si>
  <si>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</si>
  <si>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</si>
  <si>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CHAUSSON</t>
  </si>
  <si>
    <t>MCLOUIS</t>
  </si>
  <si>
    <t>RIMOR</t>
  </si>
  <si>
    <t>Renault Trafic</t>
  </si>
  <si>
    <t>Toyota Proace</t>
  </si>
  <si>
    <t>Opel Combo</t>
  </si>
  <si>
    <t>Volkswagen Transporter</t>
  </si>
  <si>
    <t>Opel Movano</t>
  </si>
  <si>
    <t>Fiat Doblo</t>
  </si>
  <si>
    <t>Renault Kangoo</t>
  </si>
  <si>
    <t>Ford Transit Courier</t>
  </si>
  <si>
    <t>Fiat Scudo</t>
  </si>
  <si>
    <t>MAN TGE</t>
  </si>
  <si>
    <t>Citroen Berlingo</t>
  </si>
  <si>
    <t>Rejestracje nowych samochodów osobowych OGÓŁEM, ranking marek -Luty 2026</t>
  </si>
  <si>
    <t>Registrations of new PC, Top Brands -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</si>
</sst>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11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18" fillId="2" borderId="15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center" wrapText="1"/>
    </xf>
    <xf numFmtId="0" fontId="13" fillId="0" borderId="10" xfId="8" applyFont="1" applyBorder="1" applyAlignment="1">
      <alignment horizontal="center" vertical="center"/>
    </xf>
    <xf numFmtId="0" fontId="19" fillId="0" borderId="13" xfId="8" applyFont="1" applyBorder="1" applyAlignment="1">
      <alignment vertical="center"/>
    </xf>
    <xf numFmtId="3" fontId="19" fillId="0" borderId="16" xfId="8" applyNumberFormat="1" applyFont="1" applyBorder="1" applyAlignment="1">
      <alignment vertical="center"/>
    </xf>
    <xf numFmtId="10" fontId="19" fillId="0" borderId="13" xfId="18" applyNumberFormat="1" applyFont="1" applyBorder="1" applyAlignment="1">
      <alignment vertical="center"/>
    </xf>
    <xf numFmtId="165" fontId="19" fillId="0" borderId="13" xfId="18" applyNumberFormat="1" applyFont="1" applyBorder="1" applyAlignment="1">
      <alignment vertical="center"/>
    </xf>
    <xf numFmtId="0" fontId="20" fillId="4" borderId="10" xfId="0" applyFont="1" applyFill="1" applyBorder="1" applyAlignment="1">
      <alignment horizontal="center" vertical="center" wrapText="1"/>
    </xf>
    <xf numFmtId="0" fontId="19" fillId="4" borderId="13" xfId="8" applyFont="1" applyFill="1" applyBorder="1" applyAlignment="1">
      <alignment vertical="center"/>
    </xf>
    <xf numFmtId="3" fontId="19" fillId="4" borderId="16" xfId="8" applyNumberFormat="1" applyFont="1" applyFill="1" applyBorder="1" applyAlignment="1">
      <alignment vertical="center"/>
    </xf>
    <xf numFmtId="10" fontId="19" fillId="4" borderId="13" xfId="18" applyNumberFormat="1" applyFont="1" applyFill="1" applyBorder="1" applyAlignment="1">
      <alignment vertical="center"/>
    </xf>
    <xf numFmtId="165" fontId="19" fillId="4" borderId="13" xfId="18" applyNumberFormat="1" applyFont="1" applyFill="1" applyBorder="1" applyAlignment="1">
      <alignment vertical="center"/>
    </xf>
    <xf numFmtId="3" fontId="19" fillId="3" borderId="16" xfId="8" applyNumberFormat="1" applyFont="1" applyFill="1" applyBorder="1" applyAlignment="1">
      <alignment vertical="center"/>
    </xf>
    <xf numFmtId="10" fontId="19" fillId="3" borderId="13" xfId="18" applyNumberFormat="1" applyFont="1" applyFill="1" applyBorder="1" applyAlignment="1">
      <alignment vertical="center"/>
    </xf>
    <xf numFmtId="165" fontId="19" fillId="3" borderId="13" xfId="18" applyNumberFormat="1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9" fontId="11" fillId="2" borderId="13" xfId="18" applyFont="1" applyFill="1" applyBorder="1" applyAlignment="1">
      <alignment vertical="center"/>
    </xf>
    <xf numFmtId="165" fontId="11" fillId="2" borderId="13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0" xfId="18" applyNumberFormat="1" applyFont="1" applyBorder="1" applyAlignment="1">
      <alignment horizontal="center"/>
    </xf>
    <xf numFmtId="1" fontId="19" fillId="4" borderId="10" xfId="18" applyNumberFormat="1" applyFont="1" applyFill="1" applyBorder="1" applyAlignment="1">
      <alignment horizontal="center"/>
    </xf>
    <xf numFmtId="3" fontId="19" fillId="3" borderId="10" xfId="8" applyNumberFormat="1" applyFont="1" applyFill="1" applyBorder="1" applyAlignment="1">
      <alignment vertical="center"/>
    </xf>
    <xf numFmtId="0" fontId="19" fillId="3" borderId="10" xfId="8" applyFont="1" applyFill="1" applyBorder="1" applyAlignment="1">
      <alignment vertical="center"/>
    </xf>
    <xf numFmtId="3" fontId="11" fillId="2" borderId="10" xfId="8" applyNumberFormat="1" applyFont="1" applyFill="1" applyBorder="1" applyAlignment="1">
      <alignment vertical="center"/>
    </xf>
    <xf numFmtId="14" fontId="12" fillId="0" borderId="0" xfId="0" applyNumberFormat="1" applyFont="1"/>
    <xf numFmtId="0" fontId="14" fillId="0" borderId="0" xfId="8" applyFont="1" applyAlignment="1">
      <alignment vertical="center"/>
    </xf>
    <xf numFmtId="0" fontId="19" fillId="3" borderId="16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14" fontId="21" fillId="0" borderId="0" xfId="0" applyNumberFormat="1" applyFont="1"/>
    <xf numFmtId="0" fontId="14" fillId="0" borderId="0" xfId="8" applyFont="1" applyAlignment="1">
      <alignment horizontal="center" vertical="center"/>
    </xf>
    <xf numFmtId="0" fontId="14" fillId="0" borderId="0" xfId="8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4" fillId="0" borderId="21" xfId="8" applyFont="1" applyBorder="1" applyAlignment="1">
      <alignment horizontal="center" vertical="center"/>
    </xf>
    <xf numFmtId="0" fontId="11" fillId="2" borderId="11" xfId="8" applyFont="1" applyFill="1" applyBorder="1" applyAlignment="1">
      <alignment horizontal="center" wrapText="1"/>
    </xf>
    <xf numFmtId="0" fontId="11" fillId="2" borderId="22" xfId="8" applyFont="1" applyFill="1" applyBorder="1" applyAlignment="1">
      <alignment horizontal="center" wrapText="1"/>
    </xf>
    <xf numFmtId="0" fontId="11" fillId="2" borderId="24" xfId="8" applyFont="1" applyFill="1" applyBorder="1" applyAlignment="1">
      <alignment horizontal="center" vertical="center"/>
    </xf>
    <xf numFmtId="0" fontId="11" fillId="2" borderId="19" xfId="8" applyFont="1" applyFill="1" applyBorder="1" applyAlignment="1">
      <alignment horizontal="center" vertical="center"/>
    </xf>
    <xf numFmtId="0" fontId="11" fillId="2" borderId="14" xfId="8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6" fillId="2" borderId="15" xfId="8" applyFont="1" applyFill="1" applyBorder="1" applyAlignment="1">
      <alignment horizontal="center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15" xfId="8" applyFont="1" applyFill="1" applyBorder="1" applyAlignment="1">
      <alignment horizontal="center" vertical="center" wrapText="1"/>
    </xf>
    <xf numFmtId="0" fontId="13" fillId="3" borderId="23" xfId="8" applyFont="1" applyFill="1" applyBorder="1" applyAlignment="1">
      <alignment horizontal="center" vertical="center"/>
    </xf>
    <xf numFmtId="0" fontId="13" fillId="3" borderId="13" xfId="8" applyFont="1" applyFill="1" applyBorder="1" applyAlignment="1">
      <alignment horizontal="center" vertical="center"/>
    </xf>
    <xf numFmtId="0" fontId="11" fillId="2" borderId="23" xfId="8" applyFont="1" applyFill="1" applyBorder="1" applyAlignment="1">
      <alignment horizontal="center" vertical="top"/>
    </xf>
    <xf numFmtId="0" fontId="11" fillId="2" borderId="13" xfId="8" applyFont="1" applyFill="1" applyBorder="1" applyAlignment="1">
      <alignment horizontal="center" vertical="top"/>
    </xf>
    <xf numFmtId="0" fontId="17" fillId="2" borderId="11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wrapText="1"/>
    </xf>
    <xf numFmtId="0" fontId="27" fillId="2" borderId="11" xfId="8" applyFont="1" applyFill="1" applyBorder="1" applyAlignment="1">
      <alignment horizontal="center" wrapText="1"/>
    </xf>
    <xf numFmtId="0" fontId="27" fillId="2" borderId="22" xfId="8" applyFont="1" applyFill="1" applyBorder="1" applyAlignment="1">
      <alignment horizontal="center" wrapText="1"/>
    </xf>
    <xf numFmtId="0" fontId="16" fillId="2" borderId="22" xfId="8" applyFont="1" applyFill="1" applyBorder="1" applyAlignment="1">
      <alignment horizontal="center" vertical="top"/>
    </xf>
    <xf numFmtId="0" fontId="16" fillId="2" borderId="12" xfId="8" applyFont="1" applyFill="1" applyBorder="1" applyAlignment="1">
      <alignment horizontal="center" vertical="top"/>
    </xf>
    <xf numFmtId="0" fontId="18" fillId="2" borderId="22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top" wrapText="1"/>
    </xf>
    <xf numFmtId="0" fontId="14" fillId="0" borderId="0" xfId="8" applyFont="1" applyAlignment="1">
      <alignment horizontal="center" vertical="center"/>
    </xf>
    <xf numFmtId="0" fontId="16" fillId="2" borderId="25" xfId="8" applyFont="1" applyFill="1" applyBorder="1" applyAlignment="1">
      <alignment horizontal="center" vertical="top"/>
    </xf>
    <xf numFmtId="0" fontId="16" fillId="2" borderId="17" xfId="8" applyFont="1" applyFill="1" applyBorder="1" applyAlignment="1">
      <alignment horizontal="center" vertical="top"/>
    </xf>
    <xf numFmtId="0" fontId="11" fillId="2" borderId="24" xfId="8" applyFont="1" applyFill="1" applyBorder="1" applyAlignment="1">
      <alignment horizontal="center" wrapText="1"/>
    </xf>
    <xf numFmtId="0" fontId="11" fillId="2" borderId="25" xfId="8" applyFont="1" applyFill="1" applyBorder="1" applyAlignment="1">
      <alignment horizontal="center" wrapText="1"/>
    </xf>
    <xf numFmtId="0" fontId="28" fillId="2" borderId="22" xfId="8" applyFont="1" applyFill="1" applyBorder="1" applyAlignment="1">
      <alignment horizontal="center" vertical="top" wrapText="1"/>
    </xf>
    <xf numFmtId="0" fontId="28" fillId="2" borderId="12" xfId="8" applyFont="1" applyFill="1" applyBorder="1" applyAlignment="1">
      <alignment horizontal="center" vertical="top" wrapText="1"/>
    </xf>
    <xf numFmtId="0" fontId="13" fillId="0" borderId="0" xfId="8" applyFont="1" applyAlignment="1">
      <alignment horizontal="center" wrapText="1"/>
    </xf>
    <xf numFmtId="0" fontId="17" fillId="2" borderId="11" xfId="8" applyFont="1" applyFill="1" applyBorder="1" applyAlignment="1">
      <alignment horizontal="center" vertical="center" wrapText="1"/>
    </xf>
    <xf numFmtId="0" fontId="17" fillId="2" borderId="22" xfId="8" applyFont="1" applyFill="1" applyBorder="1" applyAlignment="1">
      <alignment horizontal="center" vertical="center" wrapText="1"/>
    </xf>
    <xf numFmtId="0" fontId="11" fillId="2" borderId="20" xfId="8" applyFont="1" applyFill="1" applyBorder="1" applyAlignment="1">
      <alignment horizontal="center" vertical="center"/>
    </xf>
    <xf numFmtId="0" fontId="11" fillId="2" borderId="18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6" xfId="8" applyFont="1" applyFill="1" applyBorder="1" applyAlignment="1">
      <alignment horizontal="center" vertical="center"/>
    </xf>
    <xf numFmtId="0" fontId="18" fillId="2" borderId="22" xfId="8" applyFont="1" applyFill="1" applyBorder="1" applyAlignment="1">
      <alignment horizontal="center" vertical="center" wrapText="1"/>
    </xf>
    <xf numFmtId="0" fontId="18" fillId="2" borderId="12" xfId="8" applyFont="1" applyFill="1" applyBorder="1" applyAlignment="1">
      <alignment horizontal="center" vertical="center" wrapText="1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workbookViewId="0">
      <selection activeCell="C6" sqref="C6"/>
    </sheetView>
  </sheetViews>
  <sheetFormatPr defaultColWidth="9.21875" defaultRowHeight="13.8" x14ac:dyDescent="0.25"/>
  <cols>
    <col min="1" max="1" width="1.21875" style="2" customWidth="1"/>
    <col min="2" max="2" width="41" style="2" customWidth="1"/>
    <col min="3" max="8" width="11.5546875" style="2" customWidth="1"/>
    <col min="9" max="16384" width="9.21875" style="2"/>
  </cols>
  <sheetData>
    <row r="1" spans="1:256" x14ac:dyDescent="0.25">
      <c r="A1" s="1"/>
      <c r="C1" s="3"/>
      <c r="E1" s="1"/>
      <c r="F1" s="1"/>
      <c r="G1" s="1"/>
      <c r="H1" s="57">
        <v>46085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5">
      <c r="B2" s="5" t="s">
        <v>69</v>
      </c>
      <c r="H2" s="6" t="s">
        <v>66</v>
      </c>
    </row>
    <row r="3" spans="1:256" ht="24.75" customHeight="1" x14ac:dyDescent="0.25">
      <c r="B3" s="66" t="s">
        <v>79</v>
      </c>
      <c r="C3" s="67"/>
      <c r="D3" s="67"/>
      <c r="E3" s="67"/>
      <c r="F3" s="67"/>
      <c r="G3" s="67"/>
      <c r="H3" s="68"/>
    </row>
    <row r="4" spans="1:256" ht="24.75" customHeight="1" x14ac:dyDescent="0.25">
      <c r="B4" s="7"/>
      <c r="C4" s="8" t="s">
        <v>150</v>
      </c>
      <c r="D4" s="8" t="s">
        <v>99</v>
      </c>
      <c r="E4" s="9" t="s">
        <v>53</v>
      </c>
      <c r="F4" s="8" t="s">
        <v>151</v>
      </c>
      <c r="G4" s="8" t="s">
        <v>100</v>
      </c>
      <c r="H4" s="9" t="s">
        <v>53</v>
      </c>
    </row>
    <row r="5" spans="1:256" ht="24.75" customHeight="1" x14ac:dyDescent="0.25">
      <c r="B5" s="10" t="s">
        <v>47</v>
      </c>
      <c r="C5" s="11">
        <v>47462</v>
      </c>
      <c r="D5" s="11">
        <v>44795</v>
      </c>
      <c r="E5" s="12">
        <v>5.953789485433636E-2</v>
      </c>
      <c r="F5" s="11">
        <v>87743</v>
      </c>
      <c r="G5" s="11">
        <v>89043</v>
      </c>
      <c r="H5" s="12">
        <v>-1.4599687791291838E-2</v>
      </c>
    </row>
    <row r="6" spans="1:256" ht="24.75" customHeight="1" x14ac:dyDescent="0.25">
      <c r="B6" s="10" t="s">
        <v>48</v>
      </c>
      <c r="C6" s="11">
        <v>5495</v>
      </c>
      <c r="D6" s="11">
        <v>4977</v>
      </c>
      <c r="E6" s="12">
        <v>0.1040787623066104</v>
      </c>
      <c r="F6" s="11">
        <v>10901</v>
      </c>
      <c r="G6" s="11">
        <v>9901</v>
      </c>
      <c r="H6" s="12">
        <v>0.10099989900010109</v>
      </c>
    </row>
    <row r="7" spans="1:256" ht="24.75" customHeight="1" x14ac:dyDescent="0.25">
      <c r="B7" s="13" t="s">
        <v>49</v>
      </c>
      <c r="C7" s="14">
        <f>C6-C8</f>
        <v>5316</v>
      </c>
      <c r="D7" s="14">
        <f>D6-D8</f>
        <v>4814</v>
      </c>
      <c r="E7" s="15">
        <f>C7/D7-1</f>
        <v>0.10427918570835071</v>
      </c>
      <c r="F7" s="14">
        <f>F6-F8</f>
        <v>10481</v>
      </c>
      <c r="G7" s="14">
        <f>G6-G8</f>
        <v>9602</v>
      </c>
      <c r="H7" s="15">
        <f>F7/G7-1</f>
        <v>9.1543428452405706E-2</v>
      </c>
    </row>
    <row r="8" spans="1:256" ht="24.75" customHeight="1" x14ac:dyDescent="0.25">
      <c r="B8" s="16" t="s">
        <v>50</v>
      </c>
      <c r="C8" s="14">
        <v>179</v>
      </c>
      <c r="D8" s="14">
        <v>163</v>
      </c>
      <c r="E8" s="17">
        <v>9.8159509202454087E-2</v>
      </c>
      <c r="F8" s="14">
        <v>420</v>
      </c>
      <c r="G8" s="14">
        <v>299</v>
      </c>
      <c r="H8" s="17">
        <v>0.40468227424749159</v>
      </c>
    </row>
    <row r="9" spans="1:256" ht="25.5" customHeight="1" x14ac:dyDescent="0.25">
      <c r="B9" s="62" t="s">
        <v>51</v>
      </c>
      <c r="C9" s="18">
        <v>52957</v>
      </c>
      <c r="D9" s="18">
        <v>49772</v>
      </c>
      <c r="E9" s="19">
        <v>6.3991802619946858E-2</v>
      </c>
      <c r="F9" s="18">
        <v>98644</v>
      </c>
      <c r="G9" s="18">
        <v>98944</v>
      </c>
      <c r="H9" s="19">
        <v>-3.0320181112548639E-3</v>
      </c>
    </row>
    <row r="10" spans="1:256" x14ac:dyDescent="0.25">
      <c r="B10" s="20" t="s">
        <v>52</v>
      </c>
      <c r="C10" s="21"/>
      <c r="D10" s="21"/>
      <c r="E10" s="21"/>
      <c r="F10" s="21"/>
      <c r="G10" s="21"/>
      <c r="H10" s="21"/>
    </row>
    <row r="11" spans="1:256" x14ac:dyDescent="0.25">
      <c r="B11" s="5"/>
      <c r="F11" s="22"/>
      <c r="G11" s="22"/>
    </row>
    <row r="28" spans="2:2" x14ac:dyDescent="0.25">
      <c r="B28" s="5"/>
    </row>
  </sheetData>
  <mergeCells count="1">
    <mergeCell ref="B3:H3"/>
  </mergeCells>
  <conditionalFormatting sqref="E5:E9 H5:H9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tabSelected="1" zoomScale="89" zoomScaleNormal="89" workbookViewId="0">
      <selection activeCell="B3" sqref="B3:L3"/>
    </sheetView>
  </sheetViews>
  <sheetFormatPr defaultColWidth="9.109375" defaultRowHeight="14.4" x14ac:dyDescent="0.3"/>
  <cols>
    <col min="1" max="1" width="1.5546875" style="5" customWidth="1"/>
    <col min="2" max="2" width="8.109375" style="5" customWidth="1"/>
    <col min="3" max="3" width="19.44140625" style="5" customWidth="1"/>
    <col min="4" max="12" width="10.44140625" style="5" customWidth="1"/>
    <col min="13" max="13" width="3.109375" customWidth="1"/>
    <col min="14" max="14" width="3.109375" style="5" customWidth="1"/>
    <col min="15" max="15" width="14.88671875" style="5" customWidth="1"/>
    <col min="16" max="16" width="14.77734375" style="5" customWidth="1"/>
    <col min="17" max="17" width="11.77734375" style="5" customWidth="1"/>
    <col min="18" max="18" width="9.109375" style="5"/>
    <col min="19" max="19" width="11.77734375" style="5" customWidth="1"/>
    <col min="20" max="21" width="9.109375" style="5"/>
    <col min="22" max="22" width="14.6640625" style="5" customWidth="1"/>
    <col min="23" max="16384" width="9.109375" style="5"/>
  </cols>
  <sheetData>
    <row r="1" spans="2:22" x14ac:dyDescent="0.3">
      <c r="B1" s="5" t="s">
        <v>3</v>
      </c>
      <c r="D1" s="3"/>
      <c r="L1" s="57"/>
      <c r="V1" s="63">
        <v>46085</v>
      </c>
    </row>
    <row r="2" spans="2:22" ht="14.4" customHeight="1" x14ac:dyDescent="0.3">
      <c r="B2" s="69" t="s">
        <v>202</v>
      </c>
      <c r="C2" s="69"/>
      <c r="D2" s="69"/>
      <c r="E2" s="69"/>
      <c r="F2" s="69"/>
      <c r="G2" s="69"/>
      <c r="H2" s="69"/>
      <c r="I2" s="69"/>
      <c r="J2" s="69"/>
      <c r="K2" s="69"/>
      <c r="L2" s="69"/>
      <c r="N2" s="50"/>
      <c r="O2" s="69" t="s">
        <v>184</v>
      </c>
      <c r="P2" s="69"/>
      <c r="Q2" s="69"/>
      <c r="R2" s="69"/>
      <c r="S2" s="69"/>
      <c r="T2" s="69"/>
      <c r="U2" s="69"/>
      <c r="V2" s="69"/>
    </row>
    <row r="3" spans="2:22" ht="14.4" customHeight="1" thickBot="1" x14ac:dyDescent="0.35">
      <c r="B3" s="70" t="s">
        <v>203</v>
      </c>
      <c r="C3" s="70"/>
      <c r="D3" s="70"/>
      <c r="E3" s="70"/>
      <c r="F3" s="70"/>
      <c r="G3" s="70"/>
      <c r="H3" s="70"/>
      <c r="I3" s="70"/>
      <c r="J3" s="70"/>
      <c r="K3" s="70"/>
      <c r="L3" s="70"/>
      <c r="N3" s="50"/>
      <c r="O3" s="95" t="s">
        <v>185</v>
      </c>
      <c r="P3" s="95"/>
      <c r="Q3" s="95"/>
      <c r="R3" s="95"/>
      <c r="S3" s="95"/>
      <c r="T3" s="95"/>
      <c r="U3" s="95"/>
      <c r="V3" s="95"/>
    </row>
    <row r="4" spans="2:22" ht="14.4" customHeight="1" x14ac:dyDescent="0.3">
      <c r="B4" s="98" t="s">
        <v>0</v>
      </c>
      <c r="C4" s="71" t="s">
        <v>1</v>
      </c>
      <c r="D4" s="73" t="s">
        <v>103</v>
      </c>
      <c r="E4" s="74"/>
      <c r="F4" s="74"/>
      <c r="G4" s="74"/>
      <c r="H4" s="74"/>
      <c r="I4" s="75"/>
      <c r="J4" s="73" t="s">
        <v>105</v>
      </c>
      <c r="K4" s="74"/>
      <c r="L4" s="75"/>
      <c r="O4" s="98" t="s">
        <v>0</v>
      </c>
      <c r="P4" s="71" t="s">
        <v>39</v>
      </c>
      <c r="Q4" s="73" t="s">
        <v>110</v>
      </c>
      <c r="R4" s="74"/>
      <c r="S4" s="74"/>
      <c r="T4" s="74"/>
      <c r="U4" s="74"/>
      <c r="V4" s="75"/>
    </row>
    <row r="5" spans="2:22" ht="14.4" customHeight="1" thickBot="1" x14ac:dyDescent="0.35">
      <c r="B5" s="99"/>
      <c r="C5" s="72"/>
      <c r="D5" s="76" t="s">
        <v>104</v>
      </c>
      <c r="E5" s="77"/>
      <c r="F5" s="77"/>
      <c r="G5" s="77"/>
      <c r="H5" s="77"/>
      <c r="I5" s="78"/>
      <c r="J5" s="76" t="s">
        <v>106</v>
      </c>
      <c r="K5" s="77"/>
      <c r="L5" s="78"/>
      <c r="O5" s="99"/>
      <c r="P5" s="72"/>
      <c r="Q5" s="76" t="s">
        <v>111</v>
      </c>
      <c r="R5" s="77"/>
      <c r="S5" s="77"/>
      <c r="T5" s="77"/>
      <c r="U5" s="77"/>
      <c r="V5" s="78"/>
    </row>
    <row r="6" spans="2:22" ht="14.4" customHeight="1" x14ac:dyDescent="0.3">
      <c r="B6" s="99"/>
      <c r="C6" s="72"/>
      <c r="D6" s="79">
        <v>2026</v>
      </c>
      <c r="E6" s="80"/>
      <c r="F6" s="79">
        <v>2025</v>
      </c>
      <c r="G6" s="80"/>
      <c r="H6" s="87" t="s">
        <v>5</v>
      </c>
      <c r="I6" s="87" t="s">
        <v>42</v>
      </c>
      <c r="J6" s="87">
        <v>2026</v>
      </c>
      <c r="K6" s="87" t="s">
        <v>107</v>
      </c>
      <c r="L6" s="89" t="s">
        <v>108</v>
      </c>
      <c r="O6" s="99"/>
      <c r="P6" s="72"/>
      <c r="Q6" s="79">
        <v>2026</v>
      </c>
      <c r="R6" s="80"/>
      <c r="S6" s="79">
        <v>2025</v>
      </c>
      <c r="T6" s="80"/>
      <c r="U6" s="87" t="s">
        <v>5</v>
      </c>
      <c r="V6" s="89" t="s">
        <v>64</v>
      </c>
    </row>
    <row r="7" spans="2:22" ht="14.4" customHeight="1" thickBot="1" x14ac:dyDescent="0.35">
      <c r="B7" s="96" t="s">
        <v>6</v>
      </c>
      <c r="C7" s="91" t="s">
        <v>7</v>
      </c>
      <c r="D7" s="81"/>
      <c r="E7" s="82"/>
      <c r="F7" s="81"/>
      <c r="G7" s="82"/>
      <c r="H7" s="88"/>
      <c r="I7" s="88"/>
      <c r="J7" s="88"/>
      <c r="K7" s="88"/>
      <c r="L7" s="90"/>
      <c r="O7" s="96" t="s">
        <v>6</v>
      </c>
      <c r="P7" s="91" t="s">
        <v>39</v>
      </c>
      <c r="Q7" s="81"/>
      <c r="R7" s="82"/>
      <c r="S7" s="81"/>
      <c r="T7" s="82"/>
      <c r="U7" s="88"/>
      <c r="V7" s="90"/>
    </row>
    <row r="8" spans="2:22" ht="14.4" customHeight="1" x14ac:dyDescent="0.3">
      <c r="B8" s="96"/>
      <c r="C8" s="91"/>
      <c r="D8" s="25" t="s">
        <v>8</v>
      </c>
      <c r="E8" s="26" t="s">
        <v>2</v>
      </c>
      <c r="F8" s="25" t="s">
        <v>8</v>
      </c>
      <c r="G8" s="26" t="s">
        <v>2</v>
      </c>
      <c r="H8" s="93" t="s">
        <v>9</v>
      </c>
      <c r="I8" s="93" t="s">
        <v>43</v>
      </c>
      <c r="J8" s="93" t="s">
        <v>8</v>
      </c>
      <c r="K8" s="93" t="s">
        <v>109</v>
      </c>
      <c r="L8" s="100" t="s">
        <v>96</v>
      </c>
      <c r="O8" s="96"/>
      <c r="P8" s="91"/>
      <c r="Q8" s="25" t="s">
        <v>8</v>
      </c>
      <c r="R8" s="26" t="s">
        <v>2</v>
      </c>
      <c r="S8" s="25" t="s">
        <v>8</v>
      </c>
      <c r="T8" s="26" t="s">
        <v>2</v>
      </c>
      <c r="U8" s="93" t="s">
        <v>9</v>
      </c>
      <c r="V8" s="100" t="s">
        <v>65</v>
      </c>
    </row>
    <row r="9" spans="2:22" ht="14.4" customHeight="1" thickBot="1" x14ac:dyDescent="0.35">
      <c r="B9" s="97"/>
      <c r="C9" s="92"/>
      <c r="D9" s="28" t="s">
        <v>10</v>
      </c>
      <c r="E9" s="29" t="s">
        <v>11</v>
      </c>
      <c r="F9" s="28" t="s">
        <v>10</v>
      </c>
      <c r="G9" s="29" t="s">
        <v>11</v>
      </c>
      <c r="H9" s="94"/>
      <c r="I9" s="94"/>
      <c r="J9" s="94" t="s">
        <v>10</v>
      </c>
      <c r="K9" s="94"/>
      <c r="L9" s="101"/>
      <c r="O9" s="97"/>
      <c r="P9" s="92"/>
      <c r="Q9" s="28" t="s">
        <v>10</v>
      </c>
      <c r="R9" s="29" t="s">
        <v>11</v>
      </c>
      <c r="S9" s="28" t="s">
        <v>10</v>
      </c>
      <c r="T9" s="29" t="s">
        <v>11</v>
      </c>
      <c r="U9" s="94"/>
      <c r="V9" s="101"/>
    </row>
    <row r="10" spans="2:22" ht="14.25" customHeight="1" thickBot="1" x14ac:dyDescent="0.35">
      <c r="B10" s="31">
        <v>1</v>
      </c>
      <c r="C10" s="32" t="s">
        <v>19</v>
      </c>
      <c r="D10" s="33">
        <v>7519</v>
      </c>
      <c r="E10" s="34">
        <v>0.15842147402132231</v>
      </c>
      <c r="F10" s="33">
        <v>7840</v>
      </c>
      <c r="G10" s="34">
        <v>0.17501953343007032</v>
      </c>
      <c r="H10" s="35">
        <v>-4.0943877551020358E-2</v>
      </c>
      <c r="I10" s="52">
        <v>0</v>
      </c>
      <c r="J10" s="33">
        <v>7859</v>
      </c>
      <c r="K10" s="35">
        <v>-4.3262501590533131E-2</v>
      </c>
      <c r="L10" s="52">
        <v>0</v>
      </c>
      <c r="O10" s="31">
        <v>1</v>
      </c>
      <c r="P10" s="32" t="s">
        <v>19</v>
      </c>
      <c r="Q10" s="33">
        <v>15378</v>
      </c>
      <c r="R10" s="34">
        <v>0.17526184424968375</v>
      </c>
      <c r="S10" s="33">
        <v>16846</v>
      </c>
      <c r="T10" s="34">
        <v>0.18918949271700189</v>
      </c>
      <c r="U10" s="35">
        <v>-8.7142348331948227E-2</v>
      </c>
      <c r="V10" s="52">
        <v>0</v>
      </c>
    </row>
    <row r="11" spans="2:22" ht="14.4" customHeight="1" thickBot="1" x14ac:dyDescent="0.35">
      <c r="B11" s="36">
        <v>2</v>
      </c>
      <c r="C11" s="37" t="s">
        <v>17</v>
      </c>
      <c r="D11" s="38">
        <v>5115</v>
      </c>
      <c r="E11" s="39">
        <v>0.10777042686781003</v>
      </c>
      <c r="F11" s="38">
        <v>4144</v>
      </c>
      <c r="G11" s="39">
        <v>9.251032481303717E-2</v>
      </c>
      <c r="H11" s="40">
        <v>0.2343146718146718</v>
      </c>
      <c r="I11" s="53">
        <v>0</v>
      </c>
      <c r="J11" s="38">
        <v>4324</v>
      </c>
      <c r="K11" s="40">
        <v>0.18293246993524503</v>
      </c>
      <c r="L11" s="53">
        <v>0</v>
      </c>
      <c r="O11" s="36">
        <v>2</v>
      </c>
      <c r="P11" s="37" t="s">
        <v>17</v>
      </c>
      <c r="Q11" s="38">
        <v>9439</v>
      </c>
      <c r="R11" s="39">
        <v>0.10757553309095882</v>
      </c>
      <c r="S11" s="38">
        <v>8211</v>
      </c>
      <c r="T11" s="39">
        <v>9.221387419561336E-2</v>
      </c>
      <c r="U11" s="40">
        <v>0.14955547436365846</v>
      </c>
      <c r="V11" s="53">
        <v>0</v>
      </c>
    </row>
    <row r="12" spans="2:22" ht="14.4" customHeight="1" thickBot="1" x14ac:dyDescent="0.35">
      <c r="B12" s="31">
        <v>3</v>
      </c>
      <c r="C12" s="32" t="s">
        <v>18</v>
      </c>
      <c r="D12" s="33">
        <v>3321</v>
      </c>
      <c r="E12" s="34">
        <v>6.9971766887193962E-2</v>
      </c>
      <c r="F12" s="33">
        <v>3088</v>
      </c>
      <c r="G12" s="34">
        <v>6.8936265208170561E-2</v>
      </c>
      <c r="H12" s="35">
        <v>7.5453367875647714E-2</v>
      </c>
      <c r="I12" s="52">
        <v>0</v>
      </c>
      <c r="J12" s="33">
        <v>3316</v>
      </c>
      <c r="K12" s="35">
        <v>1.5078407720143794E-3</v>
      </c>
      <c r="L12" s="52">
        <v>0</v>
      </c>
      <c r="O12" s="31">
        <v>3</v>
      </c>
      <c r="P12" s="32" t="s">
        <v>18</v>
      </c>
      <c r="Q12" s="33">
        <v>6637</v>
      </c>
      <c r="R12" s="34">
        <v>7.5641361704067558E-2</v>
      </c>
      <c r="S12" s="33">
        <v>6526</v>
      </c>
      <c r="T12" s="34">
        <v>7.3290432712285081E-2</v>
      </c>
      <c r="U12" s="35">
        <v>1.700888752681573E-2</v>
      </c>
      <c r="V12" s="52">
        <v>0</v>
      </c>
    </row>
    <row r="13" spans="2:22" ht="14.4" customHeight="1" thickBot="1" x14ac:dyDescent="0.35">
      <c r="B13" s="36">
        <v>4</v>
      </c>
      <c r="C13" s="37" t="s">
        <v>16</v>
      </c>
      <c r="D13" s="38">
        <v>2516</v>
      </c>
      <c r="E13" s="39">
        <v>5.3010829716404702E-2</v>
      </c>
      <c r="F13" s="38">
        <v>2208</v>
      </c>
      <c r="G13" s="39">
        <v>4.9291215537448377E-2</v>
      </c>
      <c r="H13" s="40">
        <v>0.13949275362318847</v>
      </c>
      <c r="I13" s="53">
        <v>3</v>
      </c>
      <c r="J13" s="38">
        <v>1932</v>
      </c>
      <c r="K13" s="40">
        <v>0.3022774327122153</v>
      </c>
      <c r="L13" s="53">
        <v>1</v>
      </c>
      <c r="O13" s="36">
        <v>4</v>
      </c>
      <c r="P13" s="37" t="s">
        <v>32</v>
      </c>
      <c r="Q13" s="38">
        <v>4673</v>
      </c>
      <c r="R13" s="39">
        <v>5.3257809739808301E-2</v>
      </c>
      <c r="S13" s="38">
        <v>5054</v>
      </c>
      <c r="T13" s="39">
        <v>5.6759093920914612E-2</v>
      </c>
      <c r="U13" s="40">
        <v>-7.5385833003561498E-2</v>
      </c>
      <c r="V13" s="53">
        <v>2</v>
      </c>
    </row>
    <row r="14" spans="2:22" ht="14.4" customHeight="1" thickBot="1" x14ac:dyDescent="0.35">
      <c r="B14" s="31">
        <v>5</v>
      </c>
      <c r="C14" s="32" t="s">
        <v>32</v>
      </c>
      <c r="D14" s="33">
        <v>2420</v>
      </c>
      <c r="E14" s="34">
        <v>5.0988158948211203E-2</v>
      </c>
      <c r="F14" s="33">
        <v>2610</v>
      </c>
      <c r="G14" s="34">
        <v>5.8265431409755555E-2</v>
      </c>
      <c r="H14" s="35">
        <v>-7.2796934865900331E-2</v>
      </c>
      <c r="I14" s="52">
        <v>-1</v>
      </c>
      <c r="J14" s="33">
        <v>2253</v>
      </c>
      <c r="K14" s="35">
        <v>7.4123391034176755E-2</v>
      </c>
      <c r="L14" s="52">
        <v>-1</v>
      </c>
      <c r="O14" s="31">
        <v>5</v>
      </c>
      <c r="P14" s="32" t="s">
        <v>16</v>
      </c>
      <c r="Q14" s="33">
        <v>4448</v>
      </c>
      <c r="R14" s="34">
        <v>5.0693502615593265E-2</v>
      </c>
      <c r="S14" s="33">
        <v>3970</v>
      </c>
      <c r="T14" s="34">
        <v>4.4585200408791256E-2</v>
      </c>
      <c r="U14" s="35">
        <v>0.12040302267002523</v>
      </c>
      <c r="V14" s="52">
        <v>3</v>
      </c>
    </row>
    <row r="15" spans="2:22" ht="14.4" customHeight="1" thickBot="1" x14ac:dyDescent="0.35">
      <c r="B15" s="36">
        <v>6</v>
      </c>
      <c r="C15" s="37" t="s">
        <v>23</v>
      </c>
      <c r="D15" s="38">
        <v>2281</v>
      </c>
      <c r="E15" s="39">
        <v>4.8059500231764356E-2</v>
      </c>
      <c r="F15" s="38">
        <v>2515</v>
      </c>
      <c r="G15" s="39">
        <v>5.6144659002120775E-2</v>
      </c>
      <c r="H15" s="40">
        <v>-9.3041749502982052E-2</v>
      </c>
      <c r="I15" s="53">
        <v>0</v>
      </c>
      <c r="J15" s="38">
        <v>950</v>
      </c>
      <c r="K15" s="40">
        <v>1.4010526315789473</v>
      </c>
      <c r="L15" s="53">
        <v>6</v>
      </c>
      <c r="O15" s="36">
        <v>6</v>
      </c>
      <c r="P15" s="37" t="s">
        <v>22</v>
      </c>
      <c r="Q15" s="38">
        <v>4004</v>
      </c>
      <c r="R15" s="39">
        <v>4.5633269890475593E-2</v>
      </c>
      <c r="S15" s="38">
        <v>5472</v>
      </c>
      <c r="T15" s="39">
        <v>6.1453455072268452E-2</v>
      </c>
      <c r="U15" s="40">
        <v>-0.26827485380116955</v>
      </c>
      <c r="V15" s="53">
        <v>-2</v>
      </c>
    </row>
    <row r="16" spans="2:22" ht="14.4" customHeight="1" thickBot="1" x14ac:dyDescent="0.35">
      <c r="B16" s="31">
        <v>7</v>
      </c>
      <c r="C16" s="32" t="s">
        <v>22</v>
      </c>
      <c r="D16" s="33">
        <v>2217</v>
      </c>
      <c r="E16" s="34">
        <v>4.6711053052968687E-2</v>
      </c>
      <c r="F16" s="33">
        <v>2560</v>
      </c>
      <c r="G16" s="34">
        <v>5.7149235405737249E-2</v>
      </c>
      <c r="H16" s="35">
        <v>-0.13398437500000004</v>
      </c>
      <c r="I16" s="52">
        <v>-2</v>
      </c>
      <c r="J16" s="33">
        <v>1787</v>
      </c>
      <c r="K16" s="35">
        <v>0.24062674874090662</v>
      </c>
      <c r="L16" s="52">
        <v>-1</v>
      </c>
      <c r="O16" s="31">
        <v>7</v>
      </c>
      <c r="P16" s="32" t="s">
        <v>31</v>
      </c>
      <c r="Q16" s="33">
        <v>3653</v>
      </c>
      <c r="R16" s="34">
        <v>4.1632950776700137E-2</v>
      </c>
      <c r="S16" s="33">
        <v>3980</v>
      </c>
      <c r="T16" s="34">
        <v>4.4697505699493503E-2</v>
      </c>
      <c r="U16" s="35">
        <v>-8.2160804020100509E-2</v>
      </c>
      <c r="V16" s="52">
        <v>0</v>
      </c>
    </row>
    <row r="17" spans="2:22" ht="14.4" customHeight="1" thickBot="1" x14ac:dyDescent="0.35">
      <c r="B17" s="36">
        <v>8</v>
      </c>
      <c r="C17" s="37" t="s">
        <v>33</v>
      </c>
      <c r="D17" s="38">
        <v>2122</v>
      </c>
      <c r="E17" s="39">
        <v>4.4709451771943874E-2</v>
      </c>
      <c r="F17" s="38">
        <v>2025</v>
      </c>
      <c r="G17" s="39">
        <v>4.5205938162741377E-2</v>
      </c>
      <c r="H17" s="40">
        <v>4.7901234567901296E-2</v>
      </c>
      <c r="I17" s="53">
        <v>1</v>
      </c>
      <c r="J17" s="38">
        <v>742</v>
      </c>
      <c r="K17" s="40">
        <v>1.8598382749326148</v>
      </c>
      <c r="L17" s="53">
        <v>9</v>
      </c>
      <c r="O17" s="36">
        <v>8</v>
      </c>
      <c r="P17" s="37" t="s">
        <v>23</v>
      </c>
      <c r="Q17" s="38">
        <v>3231</v>
      </c>
      <c r="R17" s="39">
        <v>3.6823450303727932E-2</v>
      </c>
      <c r="S17" s="38">
        <v>5126</v>
      </c>
      <c r="T17" s="39">
        <v>5.756769201397078E-2</v>
      </c>
      <c r="U17" s="40">
        <v>-0.36968396410456494</v>
      </c>
      <c r="V17" s="53">
        <v>-3</v>
      </c>
    </row>
    <row r="18" spans="2:22" ht="14.4" customHeight="1" thickBot="1" x14ac:dyDescent="0.35">
      <c r="B18" s="31">
        <v>9</v>
      </c>
      <c r="C18" s="32" t="s">
        <v>31</v>
      </c>
      <c r="D18" s="33">
        <v>1920</v>
      </c>
      <c r="E18" s="34">
        <v>4.0453415363870045E-2</v>
      </c>
      <c r="F18" s="33">
        <v>2035</v>
      </c>
      <c r="G18" s="34">
        <v>4.5429177363545035E-2</v>
      </c>
      <c r="H18" s="35">
        <v>-5.6511056511056479E-2</v>
      </c>
      <c r="I18" s="52">
        <v>-1</v>
      </c>
      <c r="J18" s="33">
        <v>1733</v>
      </c>
      <c r="K18" s="35">
        <v>0.10790536641661852</v>
      </c>
      <c r="L18" s="52">
        <v>-2</v>
      </c>
      <c r="O18" s="31">
        <v>9</v>
      </c>
      <c r="P18" s="32" t="s">
        <v>29</v>
      </c>
      <c r="Q18" s="33">
        <v>2953</v>
      </c>
      <c r="R18" s="34">
        <v>3.3655106390253355E-2</v>
      </c>
      <c r="S18" s="33">
        <v>2736</v>
      </c>
      <c r="T18" s="34">
        <v>3.0726727536134226E-2</v>
      </c>
      <c r="U18" s="35">
        <v>7.9312865497076057E-2</v>
      </c>
      <c r="V18" s="52">
        <v>2</v>
      </c>
    </row>
    <row r="19" spans="2:22" ht="14.4" customHeight="1" thickBot="1" x14ac:dyDescent="0.35">
      <c r="B19" s="36">
        <v>10</v>
      </c>
      <c r="C19" s="37" t="s">
        <v>29</v>
      </c>
      <c r="D19" s="38">
        <v>1833</v>
      </c>
      <c r="E19" s="39">
        <v>3.8620369980194684E-2</v>
      </c>
      <c r="F19" s="38">
        <v>1520</v>
      </c>
      <c r="G19" s="39">
        <v>3.3932358522156487E-2</v>
      </c>
      <c r="H19" s="40">
        <v>0.20592105263157889</v>
      </c>
      <c r="I19" s="53">
        <v>1</v>
      </c>
      <c r="J19" s="38">
        <v>1120</v>
      </c>
      <c r="K19" s="40">
        <v>0.63660714285714293</v>
      </c>
      <c r="L19" s="53">
        <v>-1</v>
      </c>
      <c r="O19" s="36">
        <v>10</v>
      </c>
      <c r="P19" s="37" t="s">
        <v>33</v>
      </c>
      <c r="Q19" s="38">
        <v>2864</v>
      </c>
      <c r="R19" s="39">
        <v>3.2640780461119408E-2</v>
      </c>
      <c r="S19" s="38">
        <v>2978</v>
      </c>
      <c r="T19" s="39">
        <v>3.3444515571128555E-2</v>
      </c>
      <c r="U19" s="40">
        <v>-3.8280725319006059E-2</v>
      </c>
      <c r="V19" s="53">
        <v>0</v>
      </c>
    </row>
    <row r="20" spans="2:22" ht="14.4" customHeight="1" thickBot="1" x14ac:dyDescent="0.35">
      <c r="B20" s="31">
        <v>11</v>
      </c>
      <c r="C20" s="32" t="s">
        <v>85</v>
      </c>
      <c r="D20" s="33">
        <v>1366</v>
      </c>
      <c r="E20" s="34">
        <v>2.8780919472420043E-2</v>
      </c>
      <c r="F20" s="33">
        <v>816</v>
      </c>
      <c r="G20" s="34">
        <v>1.8216318785578747E-2</v>
      </c>
      <c r="H20" s="35">
        <v>0.6740196078431373</v>
      </c>
      <c r="I20" s="52">
        <v>5</v>
      </c>
      <c r="J20" s="33">
        <v>930</v>
      </c>
      <c r="K20" s="35">
        <v>0.46881720430107521</v>
      </c>
      <c r="L20" s="52">
        <v>2</v>
      </c>
      <c r="O20" s="31">
        <v>11</v>
      </c>
      <c r="P20" s="32" t="s">
        <v>63</v>
      </c>
      <c r="Q20" s="33">
        <v>2425</v>
      </c>
      <c r="R20" s="34">
        <v>2.7637532338762066E-2</v>
      </c>
      <c r="S20" s="33">
        <v>3730</v>
      </c>
      <c r="T20" s="34">
        <v>4.1889873431937376E-2</v>
      </c>
      <c r="U20" s="35">
        <v>-0.34986595174262736</v>
      </c>
      <c r="V20" s="52">
        <v>-2</v>
      </c>
    </row>
    <row r="21" spans="2:22" ht="14.4" customHeight="1" thickBot="1" x14ac:dyDescent="0.35">
      <c r="B21" s="36">
        <v>12</v>
      </c>
      <c r="C21" s="37" t="s">
        <v>24</v>
      </c>
      <c r="D21" s="38">
        <v>1263</v>
      </c>
      <c r="E21" s="39">
        <v>2.6610762294045763E-2</v>
      </c>
      <c r="F21" s="38">
        <v>1303</v>
      </c>
      <c r="G21" s="39">
        <v>2.9088067864717043E-2</v>
      </c>
      <c r="H21" s="40">
        <v>-3.069838833461247E-2</v>
      </c>
      <c r="I21" s="53">
        <v>0</v>
      </c>
      <c r="J21" s="38">
        <v>875</v>
      </c>
      <c r="K21" s="40">
        <v>0.44342857142857151</v>
      </c>
      <c r="L21" s="53">
        <v>2</v>
      </c>
      <c r="O21" s="36">
        <v>12</v>
      </c>
      <c r="P21" s="37" t="s">
        <v>85</v>
      </c>
      <c r="Q21" s="38">
        <v>2296</v>
      </c>
      <c r="R21" s="39">
        <v>2.6167329587545446E-2</v>
      </c>
      <c r="S21" s="38">
        <v>1801</v>
      </c>
      <c r="T21" s="39">
        <v>2.0226182855474322E-2</v>
      </c>
      <c r="U21" s="40">
        <v>0.27484730705163796</v>
      </c>
      <c r="V21" s="53">
        <v>3</v>
      </c>
    </row>
    <row r="22" spans="2:22" ht="14.25" customHeight="1" thickBot="1" x14ac:dyDescent="0.35">
      <c r="B22" s="31">
        <v>13</v>
      </c>
      <c r="C22" s="32" t="s">
        <v>63</v>
      </c>
      <c r="D22" s="33">
        <v>1213</v>
      </c>
      <c r="E22" s="34">
        <v>2.5557287935611649E-2</v>
      </c>
      <c r="F22" s="33">
        <v>1684</v>
      </c>
      <c r="G22" s="34">
        <v>3.7593481415336534E-2</v>
      </c>
      <c r="H22" s="35">
        <v>-0.27969121140142517</v>
      </c>
      <c r="I22" s="52">
        <v>-3</v>
      </c>
      <c r="J22" s="33">
        <v>1212</v>
      </c>
      <c r="K22" s="35">
        <v>8.250825082507518E-4</v>
      </c>
      <c r="L22" s="52">
        <v>-5</v>
      </c>
      <c r="O22" s="31">
        <v>13</v>
      </c>
      <c r="P22" s="32" t="s">
        <v>21</v>
      </c>
      <c r="Q22" s="33">
        <v>2151</v>
      </c>
      <c r="R22" s="34">
        <v>2.4514776107495754E-2</v>
      </c>
      <c r="S22" s="33">
        <v>2475</v>
      </c>
      <c r="T22" s="34">
        <v>2.7795559448805632E-2</v>
      </c>
      <c r="U22" s="35">
        <v>-0.13090909090909086</v>
      </c>
      <c r="V22" s="52">
        <v>-1</v>
      </c>
    </row>
    <row r="23" spans="2:22" ht="14.25" customHeight="1" thickBot="1" x14ac:dyDescent="0.35">
      <c r="B23" s="36">
        <v>14</v>
      </c>
      <c r="C23" s="37" t="s">
        <v>117</v>
      </c>
      <c r="D23" s="38">
        <v>1147</v>
      </c>
      <c r="E23" s="39">
        <v>2.4166701782478615E-2</v>
      </c>
      <c r="F23" s="38">
        <v>382</v>
      </c>
      <c r="G23" s="39">
        <v>8.5277374706998546E-3</v>
      </c>
      <c r="H23" s="40">
        <v>2.0026178010471205</v>
      </c>
      <c r="I23" s="53">
        <v>10</v>
      </c>
      <c r="J23" s="38">
        <v>857</v>
      </c>
      <c r="K23" s="40">
        <v>0.33838973162193708</v>
      </c>
      <c r="L23" s="53">
        <v>1</v>
      </c>
      <c r="O23" s="36">
        <v>14</v>
      </c>
      <c r="P23" s="37" t="s">
        <v>24</v>
      </c>
      <c r="Q23" s="38">
        <v>2138</v>
      </c>
      <c r="R23" s="39">
        <v>2.4366616140318886E-2</v>
      </c>
      <c r="S23" s="38">
        <v>2387</v>
      </c>
      <c r="T23" s="39">
        <v>2.6807272890625879E-2</v>
      </c>
      <c r="U23" s="40">
        <v>-0.10431503979891077</v>
      </c>
      <c r="V23" s="53">
        <v>-1</v>
      </c>
    </row>
    <row r="24" spans="2:22" ht="14.25" customHeight="1" thickBot="1" x14ac:dyDescent="0.35">
      <c r="B24" s="31">
        <v>15</v>
      </c>
      <c r="C24" s="32" t="s">
        <v>21</v>
      </c>
      <c r="D24" s="33">
        <v>1091</v>
      </c>
      <c r="E24" s="34">
        <v>2.2986810501032406E-2</v>
      </c>
      <c r="F24" s="33">
        <v>1148</v>
      </c>
      <c r="G24" s="34">
        <v>2.5627860252260298E-2</v>
      </c>
      <c r="H24" s="35">
        <v>-4.9651567944250852E-2</v>
      </c>
      <c r="I24" s="52">
        <v>-2</v>
      </c>
      <c r="J24" s="33">
        <v>1060</v>
      </c>
      <c r="K24" s="35">
        <v>2.9245283018867863E-2</v>
      </c>
      <c r="L24" s="52">
        <v>-4</v>
      </c>
      <c r="O24" s="31">
        <v>15</v>
      </c>
      <c r="P24" s="32" t="s">
        <v>80</v>
      </c>
      <c r="Q24" s="33">
        <v>2069</v>
      </c>
      <c r="R24" s="34">
        <v>2.3580228622226276E-2</v>
      </c>
      <c r="S24" s="33">
        <v>1874</v>
      </c>
      <c r="T24" s="34">
        <v>2.1046011477600709E-2</v>
      </c>
      <c r="U24" s="35">
        <v>0.10405549626467447</v>
      </c>
      <c r="V24" s="52">
        <v>-1</v>
      </c>
    </row>
    <row r="25" spans="2:22" ht="14.4" customHeight="1" thickBot="1" x14ac:dyDescent="0.35">
      <c r="B25" s="36">
        <v>16</v>
      </c>
      <c r="C25" s="37" t="s">
        <v>80</v>
      </c>
      <c r="D25" s="38">
        <v>957</v>
      </c>
      <c r="E25" s="39">
        <v>2.0163499220428975E-2</v>
      </c>
      <c r="F25" s="38">
        <v>775</v>
      </c>
      <c r="G25" s="39">
        <v>1.7301038062283738E-2</v>
      </c>
      <c r="H25" s="40">
        <v>0.23483870967741938</v>
      </c>
      <c r="I25" s="53">
        <v>1</v>
      </c>
      <c r="J25" s="38">
        <v>1112</v>
      </c>
      <c r="K25" s="40">
        <v>-0.13938848920863312</v>
      </c>
      <c r="L25" s="53">
        <v>-6</v>
      </c>
      <c r="O25" s="36">
        <v>16</v>
      </c>
      <c r="P25" s="37" t="s">
        <v>117</v>
      </c>
      <c r="Q25" s="38">
        <v>2004</v>
      </c>
      <c r="R25" s="39">
        <v>2.2839428786341931E-2</v>
      </c>
      <c r="S25" s="38">
        <v>663</v>
      </c>
      <c r="T25" s="39">
        <v>7.4458407735588424E-3</v>
      </c>
      <c r="U25" s="40">
        <v>2.0226244343891402</v>
      </c>
      <c r="V25" s="53">
        <v>9</v>
      </c>
    </row>
    <row r="26" spans="2:22" ht="14.4" customHeight="1" thickBot="1" x14ac:dyDescent="0.35">
      <c r="B26" s="31">
        <v>17</v>
      </c>
      <c r="C26" s="32" t="s">
        <v>124</v>
      </c>
      <c r="D26" s="33">
        <v>814</v>
      </c>
      <c r="E26" s="34">
        <v>1.7150562555307405E-2</v>
      </c>
      <c r="F26" s="33">
        <v>0</v>
      </c>
      <c r="G26" s="34">
        <v>0</v>
      </c>
      <c r="H26" s="35"/>
      <c r="I26" s="52"/>
      <c r="J26" s="33">
        <v>461</v>
      </c>
      <c r="K26" s="35">
        <v>0.76572668112798259</v>
      </c>
      <c r="L26" s="52">
        <v>6</v>
      </c>
      <c r="O26" s="31">
        <v>17</v>
      </c>
      <c r="P26" s="32" t="s">
        <v>27</v>
      </c>
      <c r="Q26" s="33">
        <v>1408</v>
      </c>
      <c r="R26" s="34">
        <v>1.6046864137310098E-2</v>
      </c>
      <c r="S26" s="33">
        <v>1554</v>
      </c>
      <c r="T26" s="34">
        <v>1.7452242175128869E-2</v>
      </c>
      <c r="U26" s="35">
        <v>-9.3951093951093911E-2</v>
      </c>
      <c r="V26" s="52">
        <v>0</v>
      </c>
    </row>
    <row r="27" spans="2:22" ht="14.4" customHeight="1" thickBot="1" x14ac:dyDescent="0.35">
      <c r="B27" s="36">
        <v>18</v>
      </c>
      <c r="C27" s="37" t="s">
        <v>25</v>
      </c>
      <c r="D27" s="38">
        <v>791</v>
      </c>
      <c r="E27" s="39">
        <v>1.666596435042771E-2</v>
      </c>
      <c r="F27" s="38">
        <v>987</v>
      </c>
      <c r="G27" s="39">
        <v>2.2033709119321353E-2</v>
      </c>
      <c r="H27" s="40">
        <v>-0.1985815602836879</v>
      </c>
      <c r="I27" s="53">
        <v>-4</v>
      </c>
      <c r="J27" s="38">
        <v>567</v>
      </c>
      <c r="K27" s="40">
        <v>0.39506172839506171</v>
      </c>
      <c r="L27" s="53">
        <v>3</v>
      </c>
      <c r="O27" s="36">
        <v>18</v>
      </c>
      <c r="P27" s="37" t="s">
        <v>28</v>
      </c>
      <c r="Q27" s="38">
        <v>1399</v>
      </c>
      <c r="R27" s="39">
        <v>1.5944291852341499E-2</v>
      </c>
      <c r="S27" s="38">
        <v>1053</v>
      </c>
      <c r="T27" s="39">
        <v>1.1825747110946397E-2</v>
      </c>
      <c r="U27" s="40">
        <v>0.32858499525166196</v>
      </c>
      <c r="V27" s="53">
        <v>2</v>
      </c>
    </row>
    <row r="28" spans="2:22" ht="14.4" customHeight="1" thickBot="1" x14ac:dyDescent="0.35">
      <c r="B28" s="31"/>
      <c r="C28" s="32" t="s">
        <v>27</v>
      </c>
      <c r="D28" s="33">
        <v>672</v>
      </c>
      <c r="E28" s="34">
        <v>1.4158695377354515E-2</v>
      </c>
      <c r="F28" s="33">
        <v>847</v>
      </c>
      <c r="G28" s="34">
        <v>1.8908360308070096E-2</v>
      </c>
      <c r="H28" s="35">
        <v>-0.20661157024793386</v>
      </c>
      <c r="I28" s="52">
        <v>-4</v>
      </c>
      <c r="J28" s="33">
        <v>736</v>
      </c>
      <c r="K28" s="35">
        <v>-8.6956521739130488E-2</v>
      </c>
      <c r="L28" s="52">
        <v>-1</v>
      </c>
      <c r="O28" s="31">
        <v>19</v>
      </c>
      <c r="P28" s="32" t="s">
        <v>25</v>
      </c>
      <c r="Q28" s="33">
        <v>1358</v>
      </c>
      <c r="R28" s="34">
        <v>1.5477018109706758E-2</v>
      </c>
      <c r="S28" s="33">
        <v>1680</v>
      </c>
      <c r="T28" s="34">
        <v>1.8867288837977156E-2</v>
      </c>
      <c r="U28" s="35">
        <v>-0.19166666666666665</v>
      </c>
      <c r="V28" s="52">
        <v>-3</v>
      </c>
    </row>
    <row r="29" spans="2:22" ht="14.4" customHeight="1" thickBot="1" x14ac:dyDescent="0.35">
      <c r="B29" s="36">
        <v>20</v>
      </c>
      <c r="C29" s="37" t="s">
        <v>30</v>
      </c>
      <c r="D29" s="38">
        <v>632</v>
      </c>
      <c r="E29" s="39">
        <v>1.3315915890607223E-2</v>
      </c>
      <c r="F29" s="38">
        <v>753</v>
      </c>
      <c r="G29" s="39">
        <v>1.6809911820515683E-2</v>
      </c>
      <c r="H29" s="40">
        <v>-0.16069057104913675</v>
      </c>
      <c r="I29" s="53">
        <v>-2</v>
      </c>
      <c r="J29" s="38">
        <v>470</v>
      </c>
      <c r="K29" s="40">
        <v>0.34468085106382973</v>
      </c>
      <c r="L29" s="53">
        <v>2</v>
      </c>
      <c r="O29" s="36">
        <v>20</v>
      </c>
      <c r="P29" s="37" t="s">
        <v>20</v>
      </c>
      <c r="Q29" s="38">
        <v>1338</v>
      </c>
      <c r="R29" s="39">
        <v>1.5249079698665421E-2</v>
      </c>
      <c r="S29" s="38">
        <v>1120</v>
      </c>
      <c r="T29" s="39">
        <v>1.2578192558651438E-2</v>
      </c>
      <c r="U29" s="40">
        <v>0.19464285714285712</v>
      </c>
      <c r="V29" s="53">
        <v>-1</v>
      </c>
    </row>
    <row r="30" spans="2:22" ht="14.4" customHeight="1" thickBot="1" x14ac:dyDescent="0.35">
      <c r="B30" s="31">
        <v>21</v>
      </c>
      <c r="C30" s="32" t="s">
        <v>28</v>
      </c>
      <c r="D30" s="33">
        <v>611</v>
      </c>
      <c r="E30" s="34">
        <v>1.2873456660064894E-2</v>
      </c>
      <c r="F30" s="33">
        <v>537</v>
      </c>
      <c r="G30" s="34">
        <v>1.1987945083156603E-2</v>
      </c>
      <c r="H30" s="35">
        <v>0.13780260707635006</v>
      </c>
      <c r="I30" s="52">
        <v>0</v>
      </c>
      <c r="J30" s="33">
        <v>788</v>
      </c>
      <c r="K30" s="35">
        <v>-0.22461928934010156</v>
      </c>
      <c r="L30" s="52">
        <v>-5</v>
      </c>
      <c r="O30" s="31">
        <v>21</v>
      </c>
      <c r="P30" s="32" t="s">
        <v>124</v>
      </c>
      <c r="Q30" s="33">
        <v>1275</v>
      </c>
      <c r="R30" s="34">
        <v>1.4531073703885211E-2</v>
      </c>
      <c r="S30" s="33">
        <v>0</v>
      </c>
      <c r="T30" s="34">
        <v>0</v>
      </c>
      <c r="U30" s="35"/>
      <c r="V30" s="52"/>
    </row>
    <row r="31" spans="2:22" ht="14.4" customHeight="1" thickBot="1" x14ac:dyDescent="0.35">
      <c r="B31" s="36">
        <v>22</v>
      </c>
      <c r="C31" s="37" t="s">
        <v>20</v>
      </c>
      <c r="D31" s="38">
        <v>602</v>
      </c>
      <c r="E31" s="39">
        <v>1.2683831275546753E-2</v>
      </c>
      <c r="F31" s="38">
        <v>642</v>
      </c>
      <c r="G31" s="39">
        <v>1.4331956691595043E-2</v>
      </c>
      <c r="H31" s="40">
        <v>-6.230529595015577E-2</v>
      </c>
      <c r="I31" s="53">
        <v>-3</v>
      </c>
      <c r="J31" s="38">
        <v>736</v>
      </c>
      <c r="K31" s="40">
        <v>-0.18206521739130432</v>
      </c>
      <c r="L31" s="53">
        <v>-4</v>
      </c>
      <c r="O31" s="36">
        <v>22</v>
      </c>
      <c r="P31" s="37" t="s">
        <v>30</v>
      </c>
      <c r="Q31" s="38">
        <v>1102</v>
      </c>
      <c r="R31" s="39">
        <v>1.2559406448377648E-2</v>
      </c>
      <c r="S31" s="38">
        <v>1472</v>
      </c>
      <c r="T31" s="39">
        <v>1.6531338791370462E-2</v>
      </c>
      <c r="U31" s="40">
        <v>-0.25135869565217395</v>
      </c>
      <c r="V31" s="53">
        <v>-4</v>
      </c>
    </row>
    <row r="32" spans="2:22" ht="14.4" customHeight="1" thickBot="1" x14ac:dyDescent="0.35">
      <c r="B32" s="31">
        <v>23</v>
      </c>
      <c r="C32" s="32" t="s">
        <v>86</v>
      </c>
      <c r="D32" s="33">
        <v>572</v>
      </c>
      <c r="E32" s="34">
        <v>1.2051746660486284E-2</v>
      </c>
      <c r="F32" s="33">
        <v>558</v>
      </c>
      <c r="G32" s="34">
        <v>1.2456747404844291E-2</v>
      </c>
      <c r="H32" s="35">
        <v>2.5089605734766929E-2</v>
      </c>
      <c r="I32" s="52">
        <v>-3</v>
      </c>
      <c r="J32" s="33">
        <v>431</v>
      </c>
      <c r="K32" s="35">
        <v>0.32714617169373539</v>
      </c>
      <c r="L32" s="52">
        <v>1</v>
      </c>
      <c r="O32" s="31">
        <v>23</v>
      </c>
      <c r="P32" s="32" t="s">
        <v>123</v>
      </c>
      <c r="Q32" s="33">
        <v>1068</v>
      </c>
      <c r="R32" s="34">
        <v>1.2171911149607376E-2</v>
      </c>
      <c r="S32" s="33">
        <v>298</v>
      </c>
      <c r="T32" s="34">
        <v>3.3466976629269005E-3</v>
      </c>
      <c r="U32" s="35">
        <v>2.5838926174496644</v>
      </c>
      <c r="V32" s="52">
        <v>11</v>
      </c>
    </row>
    <row r="33" spans="2:22" ht="14.4" customHeight="1" thickBot="1" x14ac:dyDescent="0.35">
      <c r="B33" s="36">
        <v>24</v>
      </c>
      <c r="C33" s="37" t="s">
        <v>122</v>
      </c>
      <c r="D33" s="38">
        <v>512</v>
      </c>
      <c r="E33" s="39">
        <v>1.0787577430365345E-2</v>
      </c>
      <c r="F33" s="38">
        <v>450</v>
      </c>
      <c r="G33" s="39">
        <v>1.004576403616475E-2</v>
      </c>
      <c r="H33" s="40">
        <v>0.13777777777777778</v>
      </c>
      <c r="I33" s="53">
        <v>-1</v>
      </c>
      <c r="J33" s="38">
        <v>346</v>
      </c>
      <c r="K33" s="40">
        <v>0.47976878612716756</v>
      </c>
      <c r="L33" s="53">
        <v>3</v>
      </c>
      <c r="O33" s="36">
        <v>24</v>
      </c>
      <c r="P33" s="37" t="s">
        <v>86</v>
      </c>
      <c r="Q33" s="38">
        <v>1003</v>
      </c>
      <c r="R33" s="39">
        <v>1.1431111313723033E-2</v>
      </c>
      <c r="S33" s="38">
        <v>914</v>
      </c>
      <c r="T33" s="39">
        <v>1.0264703570185191E-2</v>
      </c>
      <c r="U33" s="40">
        <v>9.7374179431072294E-2</v>
      </c>
      <c r="V33" s="53">
        <v>-3</v>
      </c>
    </row>
    <row r="34" spans="2:22" ht="14.4" customHeight="1" thickBot="1" x14ac:dyDescent="0.35">
      <c r="B34" s="31">
        <v>25</v>
      </c>
      <c r="C34" s="32" t="s">
        <v>123</v>
      </c>
      <c r="D34" s="33">
        <v>460</v>
      </c>
      <c r="E34" s="34">
        <v>9.6919640975938644E-3</v>
      </c>
      <c r="F34" s="33">
        <v>132</v>
      </c>
      <c r="G34" s="34">
        <v>2.9467574506083266E-3</v>
      </c>
      <c r="H34" s="35">
        <v>2.4848484848484849</v>
      </c>
      <c r="I34" s="52">
        <v>11</v>
      </c>
      <c r="J34" s="33">
        <v>608</v>
      </c>
      <c r="K34" s="35">
        <v>-0.24342105263157898</v>
      </c>
      <c r="L34" s="52">
        <v>-5</v>
      </c>
      <c r="O34" s="31">
        <v>25</v>
      </c>
      <c r="P34" s="32" t="s">
        <v>122</v>
      </c>
      <c r="Q34" s="33">
        <v>858</v>
      </c>
      <c r="R34" s="34">
        <v>9.7785578336733407E-3</v>
      </c>
      <c r="S34" s="33">
        <v>778</v>
      </c>
      <c r="T34" s="34">
        <v>8.7373516166346591E-3</v>
      </c>
      <c r="U34" s="35">
        <v>0.10282776349614386</v>
      </c>
      <c r="V34" s="52">
        <v>-1</v>
      </c>
    </row>
    <row r="35" spans="2:22" ht="14.4" customHeight="1" thickBot="1" x14ac:dyDescent="0.35">
      <c r="B35" s="36">
        <v>26</v>
      </c>
      <c r="C35" s="37" t="s">
        <v>126</v>
      </c>
      <c r="D35" s="38">
        <v>415</v>
      </c>
      <c r="E35" s="39">
        <v>8.7438371750031604E-3</v>
      </c>
      <c r="F35" s="38">
        <v>305</v>
      </c>
      <c r="G35" s="39">
        <v>6.808795624511664E-3</v>
      </c>
      <c r="H35" s="40">
        <v>0.36065573770491799</v>
      </c>
      <c r="I35" s="53">
        <v>1</v>
      </c>
      <c r="J35" s="38">
        <v>302</v>
      </c>
      <c r="K35" s="40">
        <v>0.3741721854304636</v>
      </c>
      <c r="L35" s="53">
        <v>2</v>
      </c>
      <c r="O35" s="36">
        <v>26</v>
      </c>
      <c r="P35" s="37" t="s">
        <v>126</v>
      </c>
      <c r="Q35" s="38">
        <v>717</v>
      </c>
      <c r="R35" s="39">
        <v>8.1715920358319174E-3</v>
      </c>
      <c r="S35" s="38">
        <v>551</v>
      </c>
      <c r="T35" s="39">
        <v>6.1880215176936988E-3</v>
      </c>
      <c r="U35" s="40">
        <v>0.30127041742286753</v>
      </c>
      <c r="V35" s="53">
        <v>1</v>
      </c>
    </row>
    <row r="36" spans="2:22" ht="14.4" customHeight="1" thickBot="1" x14ac:dyDescent="0.35">
      <c r="B36" s="31">
        <v>27</v>
      </c>
      <c r="C36" s="32" t="s">
        <v>26</v>
      </c>
      <c r="D36" s="33">
        <v>304</v>
      </c>
      <c r="E36" s="34">
        <v>6.4051240992794231E-3</v>
      </c>
      <c r="F36" s="33">
        <v>188</v>
      </c>
      <c r="G36" s="34">
        <v>4.1968969751088291E-3</v>
      </c>
      <c r="H36" s="35">
        <v>0.61702127659574457</v>
      </c>
      <c r="I36" s="52">
        <v>5</v>
      </c>
      <c r="J36" s="33">
        <v>363</v>
      </c>
      <c r="K36" s="35">
        <v>-0.16253443526170797</v>
      </c>
      <c r="L36" s="52">
        <v>-1</v>
      </c>
      <c r="O36" s="31">
        <v>27</v>
      </c>
      <c r="P36" s="32" t="s">
        <v>125</v>
      </c>
      <c r="Q36" s="33">
        <v>686</v>
      </c>
      <c r="R36" s="34">
        <v>7.8182874987178467E-3</v>
      </c>
      <c r="S36" s="33">
        <v>864</v>
      </c>
      <c r="T36" s="34">
        <v>9.703177116673966E-3</v>
      </c>
      <c r="U36" s="35">
        <v>-0.20601851851851849</v>
      </c>
      <c r="V36" s="52">
        <v>-4</v>
      </c>
    </row>
    <row r="37" spans="2:22" ht="14.4" customHeight="1" thickBot="1" x14ac:dyDescent="0.35">
      <c r="B37" s="36">
        <v>28</v>
      </c>
      <c r="C37" s="37" t="s">
        <v>125</v>
      </c>
      <c r="D37" s="38">
        <v>290</v>
      </c>
      <c r="E37" s="39">
        <v>6.1101512789178709E-3</v>
      </c>
      <c r="F37" s="38">
        <v>455</v>
      </c>
      <c r="G37" s="39">
        <v>1.0157383636566581E-2</v>
      </c>
      <c r="H37" s="40">
        <v>-0.36263736263736268</v>
      </c>
      <c r="I37" s="53">
        <v>-6</v>
      </c>
      <c r="J37" s="38">
        <v>396</v>
      </c>
      <c r="K37" s="40">
        <v>-0.26767676767676762</v>
      </c>
      <c r="L37" s="53">
        <v>-3</v>
      </c>
      <c r="O37" s="36">
        <v>28</v>
      </c>
      <c r="P37" s="37" t="s">
        <v>26</v>
      </c>
      <c r="Q37" s="38">
        <v>667</v>
      </c>
      <c r="R37" s="39">
        <v>7.601746008228577E-3</v>
      </c>
      <c r="S37" s="38">
        <v>371</v>
      </c>
      <c r="T37" s="39">
        <v>4.1665262850532885E-3</v>
      </c>
      <c r="U37" s="40">
        <v>0.79784366576819399</v>
      </c>
      <c r="V37" s="53">
        <v>4</v>
      </c>
    </row>
    <row r="38" spans="2:22" ht="14.4" customHeight="1" thickBot="1" x14ac:dyDescent="0.35">
      <c r="B38" s="31">
        <v>29</v>
      </c>
      <c r="C38" s="32" t="s">
        <v>94</v>
      </c>
      <c r="D38" s="33">
        <v>284</v>
      </c>
      <c r="E38" s="34">
        <v>5.9837343559057772E-3</v>
      </c>
      <c r="F38" s="33">
        <v>321</v>
      </c>
      <c r="G38" s="34">
        <v>7.1659783457975216E-3</v>
      </c>
      <c r="H38" s="35">
        <v>-0.11526479750778817</v>
      </c>
      <c r="I38" s="52">
        <v>-3</v>
      </c>
      <c r="J38" s="33">
        <v>224</v>
      </c>
      <c r="K38" s="35">
        <v>0.26785714285714279</v>
      </c>
      <c r="L38" s="52">
        <v>2</v>
      </c>
      <c r="O38" s="31">
        <v>29</v>
      </c>
      <c r="P38" s="32" t="s">
        <v>94</v>
      </c>
      <c r="Q38" s="33">
        <v>508</v>
      </c>
      <c r="R38" s="34">
        <v>5.7896356404499505E-3</v>
      </c>
      <c r="S38" s="33">
        <v>892</v>
      </c>
      <c r="T38" s="34">
        <v>1.0017631930640253E-2</v>
      </c>
      <c r="U38" s="35">
        <v>-0.43049327354260092</v>
      </c>
      <c r="V38" s="52">
        <v>-7</v>
      </c>
    </row>
    <row r="39" spans="2:22" ht="14.4" customHeight="1" thickBot="1" x14ac:dyDescent="0.35">
      <c r="B39" s="36">
        <v>30</v>
      </c>
      <c r="C39" s="37" t="s">
        <v>132</v>
      </c>
      <c r="D39" s="38">
        <v>254</v>
      </c>
      <c r="E39" s="39">
        <v>5.3516497408453078E-3</v>
      </c>
      <c r="F39" s="38">
        <v>195</v>
      </c>
      <c r="G39" s="39">
        <v>4.3531644156713919E-3</v>
      </c>
      <c r="H39" s="40">
        <v>0.3025641025641026</v>
      </c>
      <c r="I39" s="53">
        <v>0</v>
      </c>
      <c r="J39" s="38">
        <v>131</v>
      </c>
      <c r="K39" s="40">
        <v>0.93893129770992356</v>
      </c>
      <c r="L39" s="53">
        <v>5</v>
      </c>
      <c r="O39" s="36">
        <v>30</v>
      </c>
      <c r="P39" s="37" t="s">
        <v>127</v>
      </c>
      <c r="Q39" s="38">
        <v>477</v>
      </c>
      <c r="R39" s="39">
        <v>5.4363311033358789E-3</v>
      </c>
      <c r="S39" s="38">
        <v>394</v>
      </c>
      <c r="T39" s="39">
        <v>4.4248284536684522E-3</v>
      </c>
      <c r="U39" s="40">
        <v>0.21065989847715727</v>
      </c>
      <c r="V39" s="53">
        <v>0</v>
      </c>
    </row>
    <row r="40" spans="2:22" ht="14.4" customHeight="1" thickBot="1" x14ac:dyDescent="0.35">
      <c r="B40" s="31">
        <v>31</v>
      </c>
      <c r="C40" s="32" t="s">
        <v>127</v>
      </c>
      <c r="D40" s="33">
        <v>229</v>
      </c>
      <c r="E40" s="34">
        <v>4.8249125616282498E-3</v>
      </c>
      <c r="F40" s="33">
        <v>232</v>
      </c>
      <c r="G40" s="34">
        <v>5.1791494586449381E-3</v>
      </c>
      <c r="H40" s="35">
        <v>-1.2931034482758674E-2</v>
      </c>
      <c r="I40" s="52">
        <v>-2</v>
      </c>
      <c r="J40" s="33">
        <v>248</v>
      </c>
      <c r="K40" s="35">
        <v>-7.6612903225806495E-2</v>
      </c>
      <c r="L40" s="52">
        <v>-2</v>
      </c>
      <c r="O40" s="31">
        <v>31</v>
      </c>
      <c r="P40" s="32" t="s">
        <v>129</v>
      </c>
      <c r="Q40" s="33">
        <v>438</v>
      </c>
      <c r="R40" s="34">
        <v>4.9918512018052724E-3</v>
      </c>
      <c r="S40" s="33">
        <v>445</v>
      </c>
      <c r="T40" s="34">
        <v>4.9975854362499014E-3</v>
      </c>
      <c r="U40" s="35">
        <v>-1.5730337078651679E-2</v>
      </c>
      <c r="V40" s="52">
        <v>-2</v>
      </c>
    </row>
    <row r="41" spans="2:22" ht="14.4" customHeight="1" thickBot="1" x14ac:dyDescent="0.35">
      <c r="B41" s="36">
        <v>32</v>
      </c>
      <c r="C41" s="37" t="s">
        <v>129</v>
      </c>
      <c r="D41" s="38">
        <v>225</v>
      </c>
      <c r="E41" s="39">
        <v>4.7406346129535209E-3</v>
      </c>
      <c r="F41" s="38">
        <v>268</v>
      </c>
      <c r="G41" s="39">
        <v>5.9828105815381179E-3</v>
      </c>
      <c r="H41" s="40">
        <v>-0.16044776119402981</v>
      </c>
      <c r="I41" s="53">
        <v>-4</v>
      </c>
      <c r="J41" s="38">
        <v>213</v>
      </c>
      <c r="K41" s="40">
        <v>5.6338028169014009E-2</v>
      </c>
      <c r="L41" s="53">
        <v>0</v>
      </c>
      <c r="O41" s="36">
        <v>32</v>
      </c>
      <c r="P41" s="37" t="s">
        <v>128</v>
      </c>
      <c r="Q41" s="38">
        <v>386</v>
      </c>
      <c r="R41" s="39">
        <v>4.3992113330977968E-3</v>
      </c>
      <c r="S41" s="38">
        <v>0</v>
      </c>
      <c r="T41" s="39">
        <v>0</v>
      </c>
      <c r="U41" s="40"/>
      <c r="V41" s="53"/>
    </row>
    <row r="42" spans="2:22" ht="14.4" customHeight="1" thickBot="1" x14ac:dyDescent="0.35">
      <c r="B42" s="31">
        <v>33</v>
      </c>
      <c r="C42" s="32" t="s">
        <v>133</v>
      </c>
      <c r="D42" s="33">
        <v>199</v>
      </c>
      <c r="E42" s="34">
        <v>4.1928279465677804E-3</v>
      </c>
      <c r="F42" s="33">
        <v>144</v>
      </c>
      <c r="G42" s="34">
        <v>3.21464449157272E-3</v>
      </c>
      <c r="H42" s="35">
        <v>0.38194444444444442</v>
      </c>
      <c r="I42" s="52">
        <v>1</v>
      </c>
      <c r="J42" s="33">
        <v>111</v>
      </c>
      <c r="K42" s="35">
        <v>0.79279279279279269</v>
      </c>
      <c r="L42" s="52">
        <v>3</v>
      </c>
      <c r="O42" s="31">
        <v>33</v>
      </c>
      <c r="P42" s="32" t="s">
        <v>132</v>
      </c>
      <c r="Q42" s="33">
        <v>385</v>
      </c>
      <c r="R42" s="34">
        <v>4.3878144125457305E-3</v>
      </c>
      <c r="S42" s="33">
        <v>383</v>
      </c>
      <c r="T42" s="34">
        <v>4.3012926338959825E-3</v>
      </c>
      <c r="U42" s="35">
        <v>5.2219321148825326E-3</v>
      </c>
      <c r="V42" s="52">
        <v>-2</v>
      </c>
    </row>
    <row r="43" spans="2:22" ht="14.4" customHeight="1" thickBot="1" x14ac:dyDescent="0.35">
      <c r="B43" s="36">
        <v>34</v>
      </c>
      <c r="C43" s="37" t="s">
        <v>130</v>
      </c>
      <c r="D43" s="38">
        <v>153</v>
      </c>
      <c r="E43" s="39">
        <v>3.223631536808394E-3</v>
      </c>
      <c r="F43" s="38">
        <v>194</v>
      </c>
      <c r="G43" s="39">
        <v>4.3308404955910255E-3</v>
      </c>
      <c r="H43" s="40">
        <v>-0.21134020618556704</v>
      </c>
      <c r="I43" s="53">
        <v>-3</v>
      </c>
      <c r="J43" s="38">
        <v>195</v>
      </c>
      <c r="K43" s="40">
        <v>-0.2153846153846154</v>
      </c>
      <c r="L43" s="53">
        <v>-1</v>
      </c>
      <c r="O43" s="36">
        <v>34</v>
      </c>
      <c r="P43" s="37" t="s">
        <v>130</v>
      </c>
      <c r="Q43" s="38">
        <v>348</v>
      </c>
      <c r="R43" s="39">
        <v>3.9661283521192576E-3</v>
      </c>
      <c r="S43" s="38">
        <v>297</v>
      </c>
      <c r="T43" s="39">
        <v>3.3354671338566761E-3</v>
      </c>
      <c r="U43" s="40">
        <v>0.17171717171717171</v>
      </c>
      <c r="V43" s="53">
        <v>1</v>
      </c>
    </row>
    <row r="44" spans="2:22" ht="14.4" customHeight="1" thickBot="1" x14ac:dyDescent="0.35">
      <c r="B44" s="31">
        <v>35</v>
      </c>
      <c r="C44" s="32" t="s">
        <v>128</v>
      </c>
      <c r="D44" s="33">
        <v>145</v>
      </c>
      <c r="E44" s="34">
        <v>3.0550756394589354E-3</v>
      </c>
      <c r="F44" s="33">
        <v>0</v>
      </c>
      <c r="G44" s="34">
        <v>0</v>
      </c>
      <c r="H44" s="35"/>
      <c r="I44" s="52"/>
      <c r="J44" s="33">
        <v>241</v>
      </c>
      <c r="K44" s="35">
        <v>-0.39834024896265563</v>
      </c>
      <c r="L44" s="52">
        <v>-5</v>
      </c>
      <c r="O44" s="31">
        <v>35</v>
      </c>
      <c r="P44" s="32" t="s">
        <v>133</v>
      </c>
      <c r="Q44" s="33">
        <v>310</v>
      </c>
      <c r="R44" s="34">
        <v>3.5330453711407178E-3</v>
      </c>
      <c r="S44" s="33">
        <v>517</v>
      </c>
      <c r="T44" s="34">
        <v>5.8061835293060655E-3</v>
      </c>
      <c r="U44" s="35">
        <v>-0.40038684719535789</v>
      </c>
      <c r="V44" s="52">
        <v>-7</v>
      </c>
    </row>
    <row r="45" spans="2:22" ht="14.4" customHeight="1" thickBot="1" x14ac:dyDescent="0.35">
      <c r="B45" s="36">
        <v>36</v>
      </c>
      <c r="C45" s="37" t="s">
        <v>131</v>
      </c>
      <c r="D45" s="38">
        <v>139</v>
      </c>
      <c r="E45" s="39">
        <v>2.9286587164468417E-3</v>
      </c>
      <c r="F45" s="38">
        <v>155</v>
      </c>
      <c r="G45" s="39">
        <v>3.4602076124567475E-3</v>
      </c>
      <c r="H45" s="40">
        <v>-0.10322580645161294</v>
      </c>
      <c r="I45" s="53">
        <v>-3</v>
      </c>
      <c r="J45" s="38">
        <v>137</v>
      </c>
      <c r="K45" s="40">
        <v>1.4598540145985384E-2</v>
      </c>
      <c r="L45" s="53">
        <v>-2</v>
      </c>
      <c r="O45" s="36">
        <v>36</v>
      </c>
      <c r="P45" s="37" t="s">
        <v>131</v>
      </c>
      <c r="Q45" s="38">
        <v>276</v>
      </c>
      <c r="R45" s="39">
        <v>3.1455500723704456E-3</v>
      </c>
      <c r="S45" s="38">
        <v>312</v>
      </c>
      <c r="T45" s="39">
        <v>3.5039250699100436E-3</v>
      </c>
      <c r="U45" s="40">
        <v>-0.11538461538461542</v>
      </c>
      <c r="V45" s="53">
        <v>-3</v>
      </c>
    </row>
    <row r="46" spans="2:22" ht="14.4" customHeight="1" thickBot="1" x14ac:dyDescent="0.35">
      <c r="B46" s="31">
        <v>37</v>
      </c>
      <c r="C46" s="32" t="s">
        <v>134</v>
      </c>
      <c r="D46" s="33">
        <v>120</v>
      </c>
      <c r="E46" s="34">
        <v>2.5283384602418778E-3</v>
      </c>
      <c r="F46" s="33">
        <v>0</v>
      </c>
      <c r="G46" s="34">
        <v>0</v>
      </c>
      <c r="H46" s="35"/>
      <c r="I46" s="52"/>
      <c r="J46" s="33">
        <v>68</v>
      </c>
      <c r="K46" s="35">
        <v>0.76470588235294112</v>
      </c>
      <c r="L46" s="52">
        <v>0</v>
      </c>
      <c r="O46" s="31">
        <v>37</v>
      </c>
      <c r="P46" s="32" t="s">
        <v>134</v>
      </c>
      <c r="Q46" s="33">
        <v>188</v>
      </c>
      <c r="R46" s="34">
        <v>2.1426210637885642E-3</v>
      </c>
      <c r="S46" s="33">
        <v>0</v>
      </c>
      <c r="T46" s="34">
        <v>0</v>
      </c>
      <c r="U46" s="35"/>
      <c r="V46" s="52"/>
    </row>
    <row r="47" spans="2:22" ht="14.4" customHeight="1" thickBot="1" x14ac:dyDescent="0.35">
      <c r="B47" s="36">
        <v>38</v>
      </c>
      <c r="C47" s="37" t="s">
        <v>142</v>
      </c>
      <c r="D47" s="38">
        <v>118</v>
      </c>
      <c r="E47" s="39">
        <v>2.4861994859045129E-3</v>
      </c>
      <c r="F47" s="38">
        <v>373</v>
      </c>
      <c r="G47" s="39">
        <v>8.3268221899765599E-3</v>
      </c>
      <c r="H47" s="40">
        <v>-0.6836461126005362</v>
      </c>
      <c r="I47" s="53">
        <v>-13</v>
      </c>
      <c r="J47" s="38">
        <v>33</v>
      </c>
      <c r="K47" s="40">
        <v>2.5757575757575757</v>
      </c>
      <c r="L47" s="53">
        <v>6</v>
      </c>
      <c r="O47" s="36">
        <v>38</v>
      </c>
      <c r="P47" s="37" t="s">
        <v>142</v>
      </c>
      <c r="Q47" s="38">
        <v>151</v>
      </c>
      <c r="R47" s="39">
        <v>1.7209350033620915E-3</v>
      </c>
      <c r="S47" s="38">
        <v>552</v>
      </c>
      <c r="T47" s="39">
        <v>6.1992520467639232E-3</v>
      </c>
      <c r="U47" s="40">
        <v>-0.72644927536231885</v>
      </c>
      <c r="V47" s="53">
        <v>-12</v>
      </c>
    </row>
    <row r="48" spans="2:22" ht="14.4" customHeight="1" thickBot="1" x14ac:dyDescent="0.35">
      <c r="B48" s="31">
        <v>39</v>
      </c>
      <c r="C48" s="32" t="s">
        <v>141</v>
      </c>
      <c r="D48" s="33">
        <v>97</v>
      </c>
      <c r="E48" s="34">
        <v>2.0437402553621846E-3</v>
      </c>
      <c r="F48" s="33">
        <v>0</v>
      </c>
      <c r="G48" s="34">
        <v>0</v>
      </c>
      <c r="H48" s="35"/>
      <c r="I48" s="52"/>
      <c r="J48" s="33">
        <v>33</v>
      </c>
      <c r="K48" s="35">
        <v>1.9393939393939394</v>
      </c>
      <c r="L48" s="52">
        <v>5</v>
      </c>
      <c r="O48" s="31">
        <v>39</v>
      </c>
      <c r="P48" s="32" t="s">
        <v>136</v>
      </c>
      <c r="Q48" s="33">
        <v>131</v>
      </c>
      <c r="R48" s="34">
        <v>1.4929965923207549E-3</v>
      </c>
      <c r="S48" s="33">
        <v>0</v>
      </c>
      <c r="T48" s="34">
        <v>0</v>
      </c>
      <c r="U48" s="35"/>
      <c r="V48" s="52"/>
    </row>
    <row r="49" spans="2:22" ht="14.4" customHeight="1" thickBot="1" x14ac:dyDescent="0.35">
      <c r="B49" s="36">
        <v>40</v>
      </c>
      <c r="C49" s="37" t="s">
        <v>136</v>
      </c>
      <c r="D49" s="38">
        <v>81</v>
      </c>
      <c r="E49" s="39">
        <v>1.7066284606632675E-3</v>
      </c>
      <c r="F49" s="38">
        <v>0</v>
      </c>
      <c r="G49" s="39">
        <v>0</v>
      </c>
      <c r="H49" s="40"/>
      <c r="I49" s="53"/>
      <c r="J49" s="38">
        <v>50</v>
      </c>
      <c r="K49" s="40">
        <v>0.62000000000000011</v>
      </c>
      <c r="L49" s="53">
        <v>-1</v>
      </c>
      <c r="O49" s="36">
        <v>40</v>
      </c>
      <c r="P49" s="37" t="s">
        <v>141</v>
      </c>
      <c r="Q49" s="38">
        <v>130</v>
      </c>
      <c r="R49" s="39">
        <v>1.4815996717686881E-3</v>
      </c>
      <c r="S49" s="38">
        <v>0</v>
      </c>
      <c r="T49" s="39">
        <v>0</v>
      </c>
      <c r="U49" s="40"/>
      <c r="V49" s="53"/>
    </row>
    <row r="50" spans="2:22" ht="14.4" customHeight="1" thickBot="1" x14ac:dyDescent="0.35">
      <c r="B50" s="31">
        <v>41</v>
      </c>
      <c r="C50" s="32" t="s">
        <v>146</v>
      </c>
      <c r="D50" s="33">
        <v>68</v>
      </c>
      <c r="E50" s="34">
        <v>1.4327251274703974E-3</v>
      </c>
      <c r="F50" s="33">
        <v>0</v>
      </c>
      <c r="G50" s="34">
        <v>0</v>
      </c>
      <c r="H50" s="35"/>
      <c r="I50" s="52"/>
      <c r="J50" s="33">
        <v>11</v>
      </c>
      <c r="K50" s="35">
        <v>5.1818181818181817</v>
      </c>
      <c r="L50" s="52">
        <v>7</v>
      </c>
      <c r="O50" s="31">
        <v>41</v>
      </c>
      <c r="P50" s="32" t="s">
        <v>138</v>
      </c>
      <c r="Q50" s="33">
        <v>93</v>
      </c>
      <c r="R50" s="34">
        <v>1.0599136113422154E-3</v>
      </c>
      <c r="S50" s="33">
        <v>3</v>
      </c>
      <c r="T50" s="34">
        <v>3.3691587210673498E-5</v>
      </c>
      <c r="U50" s="35">
        <v>30</v>
      </c>
      <c r="V50" s="52">
        <v>9</v>
      </c>
    </row>
    <row r="51" spans="2:22" ht="14.4" customHeight="1" thickBot="1" x14ac:dyDescent="0.35">
      <c r="B51" s="36">
        <v>42</v>
      </c>
      <c r="C51" s="37" t="s">
        <v>140</v>
      </c>
      <c r="D51" s="38">
        <v>57</v>
      </c>
      <c r="E51" s="39">
        <v>1.2009607686148918E-3</v>
      </c>
      <c r="F51" s="38">
        <v>106</v>
      </c>
      <c r="G51" s="39">
        <v>2.3663355285188079E-3</v>
      </c>
      <c r="H51" s="40">
        <v>-0.46226415094339623</v>
      </c>
      <c r="I51" s="53">
        <v>-5</v>
      </c>
      <c r="J51" s="38">
        <v>35</v>
      </c>
      <c r="K51" s="40">
        <v>0.62857142857142856</v>
      </c>
      <c r="L51" s="53">
        <v>1</v>
      </c>
      <c r="O51" s="36">
        <v>42</v>
      </c>
      <c r="P51" s="37" t="s">
        <v>140</v>
      </c>
      <c r="Q51" s="38">
        <v>92</v>
      </c>
      <c r="R51" s="39">
        <v>1.0485166907901486E-3</v>
      </c>
      <c r="S51" s="38">
        <v>224</v>
      </c>
      <c r="T51" s="39">
        <v>2.5156385117302876E-3</v>
      </c>
      <c r="U51" s="40">
        <v>-0.5892857142857143</v>
      </c>
      <c r="V51" s="53">
        <v>-5</v>
      </c>
    </row>
    <row r="52" spans="2:22" ht="14.4" customHeight="1" thickBot="1" x14ac:dyDescent="0.35">
      <c r="B52" s="31">
        <v>43</v>
      </c>
      <c r="C52" s="32" t="s">
        <v>144</v>
      </c>
      <c r="D52" s="33">
        <v>51</v>
      </c>
      <c r="E52" s="34">
        <v>1.0745438456027979E-3</v>
      </c>
      <c r="F52" s="33">
        <v>144</v>
      </c>
      <c r="G52" s="34">
        <v>3.21464449157272E-3</v>
      </c>
      <c r="H52" s="35">
        <v>-0.64583333333333326</v>
      </c>
      <c r="I52" s="52">
        <v>-9</v>
      </c>
      <c r="J52" s="33">
        <v>14</v>
      </c>
      <c r="K52" s="35">
        <v>2.6428571428571428</v>
      </c>
      <c r="L52" s="52">
        <v>4</v>
      </c>
      <c r="O52" s="31">
        <v>43</v>
      </c>
      <c r="P52" s="32" t="s">
        <v>139</v>
      </c>
      <c r="Q52" s="33">
        <v>89</v>
      </c>
      <c r="R52" s="34">
        <v>1.0143259291339481E-3</v>
      </c>
      <c r="S52" s="33">
        <v>85</v>
      </c>
      <c r="T52" s="34">
        <v>9.5459497096908239E-4</v>
      </c>
      <c r="U52" s="35">
        <v>4.705882352941182E-2</v>
      </c>
      <c r="V52" s="52">
        <v>-4</v>
      </c>
    </row>
    <row r="53" spans="2:22" ht="14.4" customHeight="1" thickBot="1" x14ac:dyDescent="0.35">
      <c r="B53" s="36">
        <v>44</v>
      </c>
      <c r="C53" s="37" t="s">
        <v>139</v>
      </c>
      <c r="D53" s="38">
        <v>48</v>
      </c>
      <c r="E53" s="39">
        <v>1.0113353840967511E-3</v>
      </c>
      <c r="F53" s="38">
        <v>63</v>
      </c>
      <c r="G53" s="39">
        <v>1.4064069650630651E-3</v>
      </c>
      <c r="H53" s="40">
        <v>-0.23809523809523814</v>
      </c>
      <c r="I53" s="53">
        <v>-6</v>
      </c>
      <c r="J53" s="38">
        <v>41</v>
      </c>
      <c r="K53" s="40">
        <v>0.1707317073170731</v>
      </c>
      <c r="L53" s="53">
        <v>-2</v>
      </c>
      <c r="O53" s="36">
        <v>44</v>
      </c>
      <c r="P53" s="37" t="s">
        <v>146</v>
      </c>
      <c r="Q53" s="38">
        <v>79</v>
      </c>
      <c r="R53" s="39">
        <v>9.003567236132797E-4</v>
      </c>
      <c r="S53" s="38">
        <v>0</v>
      </c>
      <c r="T53" s="39">
        <v>0</v>
      </c>
      <c r="U53" s="40"/>
      <c r="V53" s="53"/>
    </row>
    <row r="54" spans="2:22" ht="14.4" customHeight="1" thickBot="1" x14ac:dyDescent="0.35">
      <c r="B54" s="31">
        <v>45</v>
      </c>
      <c r="C54" s="32" t="s">
        <v>138</v>
      </c>
      <c r="D54" s="33">
        <v>45</v>
      </c>
      <c r="E54" s="34">
        <v>9.4812692259070412E-4</v>
      </c>
      <c r="F54" s="33">
        <v>2</v>
      </c>
      <c r="G54" s="34">
        <v>4.4647840160732226E-5</v>
      </c>
      <c r="H54" s="35">
        <v>21.5</v>
      </c>
      <c r="I54" s="52">
        <v>5</v>
      </c>
      <c r="J54" s="33">
        <v>48</v>
      </c>
      <c r="K54" s="35">
        <v>-6.25E-2</v>
      </c>
      <c r="L54" s="52">
        <v>-5</v>
      </c>
      <c r="O54" s="31">
        <v>45</v>
      </c>
      <c r="P54" s="32" t="s">
        <v>135</v>
      </c>
      <c r="Q54" s="33">
        <v>70</v>
      </c>
      <c r="R54" s="34">
        <v>7.9778443864467826E-4</v>
      </c>
      <c r="S54" s="33">
        <v>0</v>
      </c>
      <c r="T54" s="34">
        <v>0</v>
      </c>
      <c r="U54" s="35"/>
      <c r="V54" s="52"/>
    </row>
    <row r="55" spans="2:22" ht="14.4" customHeight="1" thickBot="1" x14ac:dyDescent="0.35">
      <c r="B55" s="36">
        <v>46</v>
      </c>
      <c r="C55" s="37" t="s">
        <v>143</v>
      </c>
      <c r="D55" s="38">
        <v>40</v>
      </c>
      <c r="E55" s="39">
        <v>8.4277948674729253E-4</v>
      </c>
      <c r="F55" s="38">
        <v>0</v>
      </c>
      <c r="G55" s="39">
        <v>0</v>
      </c>
      <c r="H55" s="40"/>
      <c r="I55" s="53"/>
      <c r="J55" s="38">
        <v>18</v>
      </c>
      <c r="K55" s="40">
        <v>1.2222222222222223</v>
      </c>
      <c r="L55" s="53">
        <v>0</v>
      </c>
      <c r="O55" s="36">
        <v>46</v>
      </c>
      <c r="P55" s="37" t="s">
        <v>144</v>
      </c>
      <c r="Q55" s="38">
        <v>65</v>
      </c>
      <c r="R55" s="39">
        <v>7.4079983588434405E-4</v>
      </c>
      <c r="S55" s="38">
        <v>251</v>
      </c>
      <c r="T55" s="39">
        <v>2.8188627966263492E-3</v>
      </c>
      <c r="U55" s="40">
        <v>-0.74103585657370519</v>
      </c>
      <c r="V55" s="53">
        <v>-10</v>
      </c>
    </row>
    <row r="56" spans="2:22" ht="14.4" customHeight="1" thickBot="1" x14ac:dyDescent="0.35">
      <c r="B56" s="31">
        <v>47</v>
      </c>
      <c r="C56" s="32" t="s">
        <v>145</v>
      </c>
      <c r="D56" s="33">
        <v>35</v>
      </c>
      <c r="E56" s="34">
        <v>7.3743205090388104E-4</v>
      </c>
      <c r="F56" s="33">
        <v>38</v>
      </c>
      <c r="G56" s="34">
        <v>8.4830896305391232E-4</v>
      </c>
      <c r="H56" s="35">
        <v>-7.8947368421052655E-2</v>
      </c>
      <c r="I56" s="52">
        <v>-8</v>
      </c>
      <c r="J56" s="33">
        <v>11</v>
      </c>
      <c r="K56" s="35">
        <v>2.1818181818181817</v>
      </c>
      <c r="L56" s="52">
        <v>1</v>
      </c>
      <c r="O56" s="31"/>
      <c r="P56" s="32" t="s">
        <v>137</v>
      </c>
      <c r="Q56" s="33">
        <v>65</v>
      </c>
      <c r="R56" s="34">
        <v>7.4079983588434405E-4</v>
      </c>
      <c r="S56" s="33">
        <v>0</v>
      </c>
      <c r="T56" s="34">
        <v>0</v>
      </c>
      <c r="U56" s="35"/>
      <c r="V56" s="52"/>
    </row>
    <row r="57" spans="2:22" ht="14.4" customHeight="1" thickBot="1" x14ac:dyDescent="0.35">
      <c r="B57" s="36">
        <v>48</v>
      </c>
      <c r="C57" s="37" t="s">
        <v>137</v>
      </c>
      <c r="D57" s="38">
        <v>17</v>
      </c>
      <c r="E57" s="39">
        <v>3.5818128186759936E-4</v>
      </c>
      <c r="F57" s="38">
        <v>0</v>
      </c>
      <c r="G57" s="39">
        <v>0</v>
      </c>
      <c r="H57" s="40"/>
      <c r="I57" s="53"/>
      <c r="J57" s="38">
        <v>48</v>
      </c>
      <c r="K57" s="40">
        <v>-0.64583333333333326</v>
      </c>
      <c r="L57" s="53">
        <v>-8</v>
      </c>
      <c r="O57" s="36">
        <v>48</v>
      </c>
      <c r="P57" s="37" t="s">
        <v>143</v>
      </c>
      <c r="Q57" s="38">
        <v>58</v>
      </c>
      <c r="R57" s="39">
        <v>6.6102139201987622E-4</v>
      </c>
      <c r="S57" s="38">
        <v>0</v>
      </c>
      <c r="T57" s="39">
        <v>0</v>
      </c>
      <c r="U57" s="40"/>
      <c r="V57" s="53"/>
    </row>
    <row r="58" spans="2:22" ht="14.4" customHeight="1" thickBot="1" x14ac:dyDescent="0.35">
      <c r="B58" s="31">
        <v>49</v>
      </c>
      <c r="C58" s="32" t="s">
        <v>160</v>
      </c>
      <c r="D58" s="33">
        <v>15</v>
      </c>
      <c r="E58" s="34">
        <v>3.1604230753023472E-4</v>
      </c>
      <c r="F58" s="33">
        <v>0</v>
      </c>
      <c r="G58" s="34">
        <v>0</v>
      </c>
      <c r="H58" s="35"/>
      <c r="I58" s="52"/>
      <c r="J58" s="33">
        <v>6</v>
      </c>
      <c r="K58" s="35">
        <v>1.5</v>
      </c>
      <c r="L58" s="52">
        <v>2</v>
      </c>
      <c r="O58" s="31">
        <v>49</v>
      </c>
      <c r="P58" s="32" t="s">
        <v>145</v>
      </c>
      <c r="Q58" s="33">
        <v>46</v>
      </c>
      <c r="R58" s="34">
        <v>5.242583453950743E-4</v>
      </c>
      <c r="S58" s="33">
        <v>106</v>
      </c>
      <c r="T58" s="34">
        <v>1.1904360814437968E-3</v>
      </c>
      <c r="U58" s="35">
        <v>-0.56603773584905659</v>
      </c>
      <c r="V58" s="52">
        <v>-11</v>
      </c>
    </row>
    <row r="59" spans="2:22" ht="14.4" customHeight="1" thickBot="1" x14ac:dyDescent="0.35">
      <c r="B59" s="36">
        <v>50</v>
      </c>
      <c r="C59" s="37" t="s">
        <v>55</v>
      </c>
      <c r="D59" s="38">
        <v>11</v>
      </c>
      <c r="E59" s="39">
        <v>2.3176435885550545E-4</v>
      </c>
      <c r="F59" s="38">
        <v>5</v>
      </c>
      <c r="G59" s="39">
        <v>1.1161960040183056E-4</v>
      </c>
      <c r="H59" s="40">
        <v>1.2000000000000002</v>
      </c>
      <c r="I59" s="53">
        <v>-8</v>
      </c>
      <c r="J59" s="38">
        <v>6</v>
      </c>
      <c r="K59" s="40">
        <v>0.83333333333333326</v>
      </c>
      <c r="L59" s="53">
        <v>1</v>
      </c>
      <c r="O59" s="36">
        <v>50</v>
      </c>
      <c r="P59" s="37" t="s">
        <v>160</v>
      </c>
      <c r="Q59" s="38">
        <v>21</v>
      </c>
      <c r="R59" s="39">
        <v>2.3933533159340345E-4</v>
      </c>
      <c r="S59" s="38">
        <v>1</v>
      </c>
      <c r="T59" s="39">
        <v>1.1230529070224498E-5</v>
      </c>
      <c r="U59" s="40">
        <v>20</v>
      </c>
      <c r="V59" s="53">
        <v>5</v>
      </c>
    </row>
    <row r="60" spans="2:22" ht="14.4" customHeight="1" thickBot="1" x14ac:dyDescent="0.35">
      <c r="B60" s="83" t="s">
        <v>147</v>
      </c>
      <c r="C60" s="84"/>
      <c r="D60" s="41">
        <f>SUM(D10:D59)</f>
        <v>47407</v>
      </c>
      <c r="E60" s="42">
        <f>D60/D62</f>
        <v>0.99884117820572249</v>
      </c>
      <c r="F60" s="41">
        <f>SUM(F10:F59)</f>
        <v>44747</v>
      </c>
      <c r="G60" s="42">
        <f>F60/F62</f>
        <v>0.99892845183614243</v>
      </c>
      <c r="H60" s="43">
        <f>D60/F60-1</f>
        <v>5.9445325943638716E-2</v>
      </c>
      <c r="I60" s="54"/>
      <c r="J60" s="41">
        <f>SUM(J10:J59)</f>
        <v>40188</v>
      </c>
      <c r="K60" s="42">
        <f>E60/J60-1</f>
        <v>-0.99997514578535374</v>
      </c>
      <c r="L60" s="41"/>
      <c r="O60" s="83" t="s">
        <v>147</v>
      </c>
      <c r="P60" s="84"/>
      <c r="Q60" s="41">
        <f>SUM(Q10:Q59)</f>
        <v>87648</v>
      </c>
      <c r="R60" s="42">
        <f>Q60/Q62</f>
        <v>0.99891729254755368</v>
      </c>
      <c r="S60" s="41">
        <f>SUM(S10:S59)</f>
        <v>88946</v>
      </c>
      <c r="T60" s="42">
        <f>S60/S62</f>
        <v>0.99891063868018826</v>
      </c>
      <c r="U60" s="43">
        <f>Q60/S60-1</f>
        <v>-1.4593123917882811E-2</v>
      </c>
      <c r="V60" s="54"/>
    </row>
    <row r="61" spans="2:22" ht="14.4" customHeight="1" thickBot="1" x14ac:dyDescent="0.35">
      <c r="B61" s="83" t="s">
        <v>12</v>
      </c>
      <c r="C61" s="84"/>
      <c r="D61" s="41">
        <f>D62-SUM(D10:D59)</f>
        <v>55</v>
      </c>
      <c r="E61" s="42">
        <f>D61/D62</f>
        <v>1.1588217942775272E-3</v>
      </c>
      <c r="F61" s="41">
        <f>F62-SUM(F10:F59)</f>
        <v>48</v>
      </c>
      <c r="G61" s="42">
        <f>F61/F62</f>
        <v>1.0715481638575734E-3</v>
      </c>
      <c r="H61" s="43">
        <f>D61/F61-1</f>
        <v>0.14583333333333326</v>
      </c>
      <c r="I61" s="54"/>
      <c r="J61" s="41">
        <f>J62-SUM(J10:J59)</f>
        <v>93</v>
      </c>
      <c r="K61" s="42">
        <f>E61/J61-1</f>
        <v>-0.99998753955059916</v>
      </c>
      <c r="L61" s="41"/>
      <c r="O61" s="83" t="s">
        <v>12</v>
      </c>
      <c r="P61" s="84"/>
      <c r="Q61" s="41">
        <f>Q62-SUM(Q10:Q59)</f>
        <v>95</v>
      </c>
      <c r="R61" s="42">
        <f>Q61/Q62</f>
        <v>1.0827074524463491E-3</v>
      </c>
      <c r="S61" s="41">
        <f>S62-SUM(S10:S59)</f>
        <v>97</v>
      </c>
      <c r="T61" s="42">
        <f>S61/S62</f>
        <v>1.0893613198117763E-3</v>
      </c>
      <c r="U61" s="43">
        <f>Q61/S61-1</f>
        <v>-2.0618556701030966E-2</v>
      </c>
      <c r="V61" s="55"/>
    </row>
    <row r="62" spans="2:22" ht="14.4" customHeight="1" thickBot="1" x14ac:dyDescent="0.35">
      <c r="B62" s="85" t="s">
        <v>34</v>
      </c>
      <c r="C62" s="86"/>
      <c r="D62" s="44">
        <v>47462</v>
      </c>
      <c r="E62" s="45">
        <v>1</v>
      </c>
      <c r="F62" s="44">
        <v>44795</v>
      </c>
      <c r="G62" s="45">
        <v>1</v>
      </c>
      <c r="H62" s="46">
        <v>5.953789485433636E-2</v>
      </c>
      <c r="I62" s="56"/>
      <c r="J62" s="44">
        <v>40281</v>
      </c>
      <c r="K62" s="46">
        <v>0.1782726347409449</v>
      </c>
      <c r="L62" s="44"/>
      <c r="N62" s="47"/>
      <c r="O62" s="85" t="s">
        <v>34</v>
      </c>
      <c r="P62" s="86"/>
      <c r="Q62" s="44">
        <v>87743</v>
      </c>
      <c r="R62" s="45">
        <v>1</v>
      </c>
      <c r="S62" s="44">
        <v>89043</v>
      </c>
      <c r="T62" s="45">
        <v>1</v>
      </c>
      <c r="U62" s="46">
        <v>-1.4599687791291838E-2</v>
      </c>
      <c r="V62" s="56"/>
    </row>
    <row r="63" spans="2:22" ht="14.4" customHeight="1" x14ac:dyDescent="0.3">
      <c r="B63" s="48" t="s">
        <v>71</v>
      </c>
    </row>
    <row r="64" spans="2:22" x14ac:dyDescent="0.3">
      <c r="B64" s="49" t="s">
        <v>70</v>
      </c>
    </row>
    <row r="66" spans="2:22" x14ac:dyDescent="0.3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2:22" x14ac:dyDescent="0.3">
      <c r="B67" s="69" t="s">
        <v>158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N67" s="50"/>
      <c r="O67" s="69" t="s">
        <v>186</v>
      </c>
      <c r="P67" s="69"/>
      <c r="Q67" s="69"/>
      <c r="R67" s="69"/>
      <c r="S67" s="69"/>
      <c r="T67" s="69"/>
      <c r="U67" s="69"/>
      <c r="V67" s="69"/>
    </row>
    <row r="68" spans="2:22" ht="15" thickBot="1" x14ac:dyDescent="0.35">
      <c r="B68" s="95" t="s">
        <v>159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N68" s="50"/>
      <c r="O68" s="65" t="s">
        <v>187</v>
      </c>
      <c r="P68" s="64"/>
      <c r="Q68" s="64"/>
      <c r="R68" s="64"/>
      <c r="S68" s="64"/>
      <c r="T68" s="64"/>
      <c r="U68" s="64"/>
      <c r="V68" s="64"/>
    </row>
    <row r="69" spans="2:22" x14ac:dyDescent="0.3">
      <c r="B69" s="98" t="s">
        <v>0</v>
      </c>
      <c r="C69" s="71" t="s">
        <v>1</v>
      </c>
      <c r="D69" s="73" t="s">
        <v>103</v>
      </c>
      <c r="E69" s="74"/>
      <c r="F69" s="74"/>
      <c r="G69" s="74"/>
      <c r="H69" s="74"/>
      <c r="I69" s="75"/>
      <c r="J69" s="73" t="s">
        <v>105</v>
      </c>
      <c r="K69" s="74"/>
      <c r="L69" s="75"/>
      <c r="O69" s="98" t="s">
        <v>0</v>
      </c>
      <c r="P69" s="71" t="s">
        <v>39</v>
      </c>
      <c r="Q69" s="73" t="s">
        <v>110</v>
      </c>
      <c r="R69" s="74"/>
      <c r="S69" s="74"/>
      <c r="T69" s="74"/>
      <c r="U69" s="74"/>
      <c r="V69" s="75"/>
    </row>
    <row r="70" spans="2:22" ht="15" customHeight="1" thickBot="1" x14ac:dyDescent="0.35">
      <c r="B70" s="99"/>
      <c r="C70" s="72"/>
      <c r="D70" s="76" t="s">
        <v>104</v>
      </c>
      <c r="E70" s="77"/>
      <c r="F70" s="77"/>
      <c r="G70" s="77"/>
      <c r="H70" s="77"/>
      <c r="I70" s="78"/>
      <c r="J70" s="76" t="s">
        <v>106</v>
      </c>
      <c r="K70" s="77"/>
      <c r="L70" s="78"/>
      <c r="O70" s="99"/>
      <c r="P70" s="72"/>
      <c r="Q70" s="76" t="s">
        <v>111</v>
      </c>
      <c r="R70" s="77"/>
      <c r="S70" s="77"/>
      <c r="T70" s="77"/>
      <c r="U70" s="77"/>
      <c r="V70" s="78"/>
    </row>
    <row r="71" spans="2:22" ht="15" customHeight="1" x14ac:dyDescent="0.3">
      <c r="B71" s="99"/>
      <c r="C71" s="72"/>
      <c r="D71" s="79">
        <v>2026</v>
      </c>
      <c r="E71" s="80"/>
      <c r="F71" s="79">
        <v>2025</v>
      </c>
      <c r="G71" s="80"/>
      <c r="H71" s="87" t="s">
        <v>5</v>
      </c>
      <c r="I71" s="87" t="s">
        <v>42</v>
      </c>
      <c r="J71" s="87">
        <v>2026</v>
      </c>
      <c r="K71" s="87" t="s">
        <v>107</v>
      </c>
      <c r="L71" s="89" t="s">
        <v>108</v>
      </c>
      <c r="O71" s="99"/>
      <c r="P71" s="72"/>
      <c r="Q71" s="79">
        <v>2026</v>
      </c>
      <c r="R71" s="80"/>
      <c r="S71" s="79">
        <v>2025</v>
      </c>
      <c r="T71" s="80"/>
      <c r="U71" s="87" t="s">
        <v>5</v>
      </c>
      <c r="V71" s="89" t="s">
        <v>64</v>
      </c>
    </row>
    <row r="72" spans="2:22" ht="15" customHeight="1" thickBot="1" x14ac:dyDescent="0.35">
      <c r="B72" s="96" t="s">
        <v>6</v>
      </c>
      <c r="C72" s="91" t="s">
        <v>7</v>
      </c>
      <c r="D72" s="81"/>
      <c r="E72" s="82"/>
      <c r="F72" s="81"/>
      <c r="G72" s="82"/>
      <c r="H72" s="88"/>
      <c r="I72" s="88"/>
      <c r="J72" s="88"/>
      <c r="K72" s="88"/>
      <c r="L72" s="90"/>
      <c r="O72" s="96" t="s">
        <v>6</v>
      </c>
      <c r="P72" s="91" t="s">
        <v>39</v>
      </c>
      <c r="Q72" s="81"/>
      <c r="R72" s="82"/>
      <c r="S72" s="81"/>
      <c r="T72" s="82"/>
      <c r="U72" s="88"/>
      <c r="V72" s="90"/>
    </row>
    <row r="73" spans="2:22" ht="15" customHeight="1" x14ac:dyDescent="0.3">
      <c r="B73" s="96"/>
      <c r="C73" s="91"/>
      <c r="D73" s="25" t="s">
        <v>8</v>
      </c>
      <c r="E73" s="26" t="s">
        <v>2</v>
      </c>
      <c r="F73" s="25" t="s">
        <v>8</v>
      </c>
      <c r="G73" s="26" t="s">
        <v>2</v>
      </c>
      <c r="H73" s="93" t="s">
        <v>9</v>
      </c>
      <c r="I73" s="93" t="s">
        <v>43</v>
      </c>
      <c r="J73" s="93" t="s">
        <v>8</v>
      </c>
      <c r="K73" s="93" t="s">
        <v>109</v>
      </c>
      <c r="L73" s="100" t="s">
        <v>96</v>
      </c>
      <c r="O73" s="96"/>
      <c r="P73" s="91"/>
      <c r="Q73" s="25" t="s">
        <v>8</v>
      </c>
      <c r="R73" s="26" t="s">
        <v>2</v>
      </c>
      <c r="S73" s="25" t="s">
        <v>8</v>
      </c>
      <c r="T73" s="26" t="s">
        <v>2</v>
      </c>
      <c r="U73" s="93" t="s">
        <v>9</v>
      </c>
      <c r="V73" s="100" t="s">
        <v>65</v>
      </c>
    </row>
    <row r="74" spans="2:22" ht="15" customHeight="1" thickBot="1" x14ac:dyDescent="0.35">
      <c r="B74" s="97"/>
      <c r="C74" s="92"/>
      <c r="D74" s="28" t="s">
        <v>10</v>
      </c>
      <c r="E74" s="29" t="s">
        <v>11</v>
      </c>
      <c r="F74" s="28" t="s">
        <v>10</v>
      </c>
      <c r="G74" s="29" t="s">
        <v>11</v>
      </c>
      <c r="H74" s="94"/>
      <c r="I74" s="94"/>
      <c r="J74" s="94" t="s">
        <v>10</v>
      </c>
      <c r="K74" s="94"/>
      <c r="L74" s="101"/>
      <c r="O74" s="97"/>
      <c r="P74" s="92"/>
      <c r="Q74" s="28" t="s">
        <v>10</v>
      </c>
      <c r="R74" s="29" t="s">
        <v>11</v>
      </c>
      <c r="S74" s="28" t="s">
        <v>10</v>
      </c>
      <c r="T74" s="29" t="s">
        <v>11</v>
      </c>
      <c r="U74" s="94"/>
      <c r="V74" s="101"/>
    </row>
    <row r="75" spans="2:22" ht="15" thickBot="1" x14ac:dyDescent="0.35">
      <c r="B75" s="31">
        <v>1</v>
      </c>
      <c r="C75" s="32" t="s">
        <v>45</v>
      </c>
      <c r="D75" s="33">
        <v>2032</v>
      </c>
      <c r="E75" s="34">
        <v>4.2813197926762463E-2</v>
      </c>
      <c r="F75" s="33">
        <v>1667</v>
      </c>
      <c r="G75" s="34">
        <v>3.7213974773970308E-2</v>
      </c>
      <c r="H75" s="35">
        <v>0.21895620875824839</v>
      </c>
      <c r="I75" s="52">
        <v>0</v>
      </c>
      <c r="J75" s="33">
        <v>2145</v>
      </c>
      <c r="K75" s="35">
        <v>-5.2680652680652695E-2</v>
      </c>
      <c r="L75" s="52">
        <v>0</v>
      </c>
      <c r="O75" s="31">
        <v>1</v>
      </c>
      <c r="P75" s="32" t="s">
        <v>45</v>
      </c>
      <c r="Q75" s="33">
        <v>4177</v>
      </c>
      <c r="R75" s="34">
        <v>4.7604937145983156E-2</v>
      </c>
      <c r="S75" s="33">
        <v>3924</v>
      </c>
      <c r="T75" s="34">
        <v>4.4068596071560932E-2</v>
      </c>
      <c r="U75" s="35">
        <v>6.4475025484199699E-2</v>
      </c>
      <c r="V75" s="52">
        <v>0</v>
      </c>
    </row>
    <row r="76" spans="2:22" ht="15" customHeight="1" thickBot="1" x14ac:dyDescent="0.35">
      <c r="B76" s="36">
        <v>2</v>
      </c>
      <c r="C76" s="37" t="s">
        <v>35</v>
      </c>
      <c r="D76" s="38">
        <v>1788</v>
      </c>
      <c r="E76" s="39">
        <v>3.7672243057603978E-2</v>
      </c>
      <c r="F76" s="38">
        <v>1432</v>
      </c>
      <c r="G76" s="39">
        <v>3.1967853555084275E-2</v>
      </c>
      <c r="H76" s="40">
        <v>0.24860335195530725</v>
      </c>
      <c r="I76" s="53">
        <v>1</v>
      </c>
      <c r="J76" s="38">
        <v>1495</v>
      </c>
      <c r="K76" s="40">
        <v>0.19598662207357864</v>
      </c>
      <c r="L76" s="53">
        <v>0</v>
      </c>
      <c r="O76" s="36">
        <v>2</v>
      </c>
      <c r="P76" s="37" t="s">
        <v>35</v>
      </c>
      <c r="Q76" s="38">
        <v>3283</v>
      </c>
      <c r="R76" s="39">
        <v>3.7416090172435405E-2</v>
      </c>
      <c r="S76" s="38">
        <v>2795</v>
      </c>
      <c r="T76" s="39">
        <v>3.1389328751277472E-2</v>
      </c>
      <c r="U76" s="40">
        <v>0.17459749552772807</v>
      </c>
      <c r="V76" s="53">
        <v>1</v>
      </c>
    </row>
    <row r="77" spans="2:22" ht="15" customHeight="1" thickBot="1" x14ac:dyDescent="0.35">
      <c r="B77" s="31">
        <v>3</v>
      </c>
      <c r="C77" s="32" t="s">
        <v>46</v>
      </c>
      <c r="D77" s="33">
        <v>1226</v>
      </c>
      <c r="E77" s="34">
        <v>2.5831191268804517E-2</v>
      </c>
      <c r="F77" s="33">
        <v>853</v>
      </c>
      <c r="G77" s="34">
        <v>1.9042303828552293E-2</v>
      </c>
      <c r="H77" s="35">
        <v>0.43728018757327081</v>
      </c>
      <c r="I77" s="52">
        <v>6</v>
      </c>
      <c r="J77" s="33">
        <v>588</v>
      </c>
      <c r="K77" s="35">
        <v>1.0850340136054424</v>
      </c>
      <c r="L77" s="52">
        <v>10</v>
      </c>
      <c r="O77" s="31">
        <v>3</v>
      </c>
      <c r="P77" s="32" t="s">
        <v>73</v>
      </c>
      <c r="Q77" s="33">
        <v>2191</v>
      </c>
      <c r="R77" s="34">
        <v>2.4970652929578428E-2</v>
      </c>
      <c r="S77" s="33">
        <v>1961</v>
      </c>
      <c r="T77" s="34">
        <v>2.202306750671024E-2</v>
      </c>
      <c r="U77" s="35">
        <v>0.11728709841917384</v>
      </c>
      <c r="V77" s="52">
        <v>2</v>
      </c>
    </row>
    <row r="78" spans="2:22" ht="15" thickBot="1" x14ac:dyDescent="0.35">
      <c r="B78" s="36">
        <v>4</v>
      </c>
      <c r="C78" s="37" t="s">
        <v>75</v>
      </c>
      <c r="D78" s="38">
        <v>1211</v>
      </c>
      <c r="E78" s="39">
        <v>2.5515148961274284E-2</v>
      </c>
      <c r="F78" s="38">
        <v>1077</v>
      </c>
      <c r="G78" s="39">
        <v>2.4042861926554304E-2</v>
      </c>
      <c r="H78" s="40">
        <v>0.12441968430826367</v>
      </c>
      <c r="I78" s="53">
        <v>1</v>
      </c>
      <c r="J78" s="38">
        <v>306</v>
      </c>
      <c r="K78" s="40">
        <v>2.9575163398692812</v>
      </c>
      <c r="L78" s="53">
        <v>29</v>
      </c>
      <c r="O78" s="36">
        <v>4</v>
      </c>
      <c r="P78" s="37" t="s">
        <v>54</v>
      </c>
      <c r="Q78" s="38">
        <v>2134</v>
      </c>
      <c r="R78" s="39">
        <v>2.4321028458110617E-2</v>
      </c>
      <c r="S78" s="38">
        <v>3156</v>
      </c>
      <c r="T78" s="39">
        <v>3.5443549745628515E-2</v>
      </c>
      <c r="U78" s="40">
        <v>-0.32382762991128011</v>
      </c>
      <c r="V78" s="53">
        <v>-2</v>
      </c>
    </row>
    <row r="79" spans="2:22" ht="15" customHeight="1" thickBot="1" x14ac:dyDescent="0.35">
      <c r="B79" s="31">
        <v>5</v>
      </c>
      <c r="C79" s="32" t="s">
        <v>73</v>
      </c>
      <c r="D79" s="33">
        <v>1158</v>
      </c>
      <c r="E79" s="34">
        <v>2.4398466141334119E-2</v>
      </c>
      <c r="F79" s="33">
        <v>1109</v>
      </c>
      <c r="G79" s="34">
        <v>2.4757227369126018E-2</v>
      </c>
      <c r="H79" s="35">
        <v>4.4183949504057685E-2</v>
      </c>
      <c r="I79" s="52">
        <v>-1</v>
      </c>
      <c r="J79" s="33">
        <v>1033</v>
      </c>
      <c r="K79" s="35">
        <v>0.12100677637947732</v>
      </c>
      <c r="L79" s="52">
        <v>-2</v>
      </c>
      <c r="O79" s="31">
        <v>5</v>
      </c>
      <c r="P79" s="32" t="s">
        <v>38</v>
      </c>
      <c r="Q79" s="33">
        <v>1864</v>
      </c>
      <c r="R79" s="34">
        <v>2.1243859909052573E-2</v>
      </c>
      <c r="S79" s="33">
        <v>2347</v>
      </c>
      <c r="T79" s="34">
        <v>2.6358051727816897E-2</v>
      </c>
      <c r="U79" s="35">
        <v>-0.20579463144439714</v>
      </c>
      <c r="V79" s="52">
        <v>-1</v>
      </c>
    </row>
    <row r="80" spans="2:22" ht="15" thickBot="1" x14ac:dyDescent="0.35">
      <c r="B80" s="36">
        <v>6</v>
      </c>
      <c r="C80" s="37" t="s">
        <v>54</v>
      </c>
      <c r="D80" s="38">
        <v>1127</v>
      </c>
      <c r="E80" s="39">
        <v>2.3745312039104967E-2</v>
      </c>
      <c r="F80" s="38">
        <v>1530</v>
      </c>
      <c r="G80" s="39">
        <v>3.4155597722960153E-2</v>
      </c>
      <c r="H80" s="40">
        <v>-0.26339869281045747</v>
      </c>
      <c r="I80" s="53">
        <v>-4</v>
      </c>
      <c r="J80" s="38">
        <v>1007</v>
      </c>
      <c r="K80" s="40">
        <v>0.11916583912611722</v>
      </c>
      <c r="L80" s="53">
        <v>-2</v>
      </c>
      <c r="O80" s="36">
        <v>6</v>
      </c>
      <c r="P80" s="37" t="s">
        <v>46</v>
      </c>
      <c r="Q80" s="38">
        <v>1814</v>
      </c>
      <c r="R80" s="39">
        <v>2.0674013881449231E-2</v>
      </c>
      <c r="S80" s="38">
        <v>1919</v>
      </c>
      <c r="T80" s="39">
        <v>2.1551385285760814E-2</v>
      </c>
      <c r="U80" s="40">
        <v>-5.4715997915581016E-2</v>
      </c>
      <c r="V80" s="53">
        <v>0</v>
      </c>
    </row>
    <row r="81" spans="2:22" ht="15" thickBot="1" x14ac:dyDescent="0.35">
      <c r="B81" s="31">
        <v>7</v>
      </c>
      <c r="C81" s="32" t="s">
        <v>38</v>
      </c>
      <c r="D81" s="33">
        <v>1082</v>
      </c>
      <c r="E81" s="34">
        <v>2.2797185116514265E-2</v>
      </c>
      <c r="F81" s="33">
        <v>1070</v>
      </c>
      <c r="G81" s="34">
        <v>2.388659448599174E-2</v>
      </c>
      <c r="H81" s="35">
        <v>1.121495327102795E-2</v>
      </c>
      <c r="I81" s="52">
        <v>-1</v>
      </c>
      <c r="J81" s="33">
        <v>782</v>
      </c>
      <c r="K81" s="35">
        <v>0.38363171355498715</v>
      </c>
      <c r="L81" s="52">
        <v>1</v>
      </c>
      <c r="O81" s="31">
        <v>7</v>
      </c>
      <c r="P81" s="32" t="s">
        <v>67</v>
      </c>
      <c r="Q81" s="33">
        <v>1530</v>
      </c>
      <c r="R81" s="34">
        <v>1.7437288444662254E-2</v>
      </c>
      <c r="S81" s="33">
        <v>1474</v>
      </c>
      <c r="T81" s="34">
        <v>1.6553799849510911E-2</v>
      </c>
      <c r="U81" s="35">
        <v>3.7991858887381325E-2</v>
      </c>
      <c r="V81" s="52">
        <v>4</v>
      </c>
    </row>
    <row r="82" spans="2:22" ht="15" thickBot="1" x14ac:dyDescent="0.35">
      <c r="B82" s="36">
        <v>8</v>
      </c>
      <c r="C82" s="37" t="s">
        <v>119</v>
      </c>
      <c r="D82" s="38">
        <v>801</v>
      </c>
      <c r="E82" s="39">
        <v>1.6876659222114534E-2</v>
      </c>
      <c r="F82" s="38">
        <v>480</v>
      </c>
      <c r="G82" s="39">
        <v>1.0715481638575735E-2</v>
      </c>
      <c r="H82" s="40">
        <v>0.66874999999999996</v>
      </c>
      <c r="I82" s="53">
        <v>15</v>
      </c>
      <c r="J82" s="38">
        <v>596</v>
      </c>
      <c r="K82" s="40">
        <v>0.34395973154362425</v>
      </c>
      <c r="L82" s="53">
        <v>4</v>
      </c>
      <c r="O82" s="36">
        <v>8</v>
      </c>
      <c r="P82" s="37" t="s">
        <v>75</v>
      </c>
      <c r="Q82" s="38">
        <v>1517</v>
      </c>
      <c r="R82" s="39">
        <v>1.7289128477485382E-2</v>
      </c>
      <c r="S82" s="38">
        <v>1663</v>
      </c>
      <c r="T82" s="39">
        <v>1.867636984378334E-2</v>
      </c>
      <c r="U82" s="40">
        <v>-8.7793144918821397E-2</v>
      </c>
      <c r="V82" s="53">
        <v>2</v>
      </c>
    </row>
    <row r="83" spans="2:22" ht="15" thickBot="1" x14ac:dyDescent="0.35">
      <c r="B83" s="31">
        <v>9</v>
      </c>
      <c r="C83" s="32" t="s">
        <v>120</v>
      </c>
      <c r="D83" s="33">
        <v>768</v>
      </c>
      <c r="E83" s="34">
        <v>1.6181366145548017E-2</v>
      </c>
      <c r="F83" s="33">
        <v>365</v>
      </c>
      <c r="G83" s="34">
        <v>8.1482308293336306E-3</v>
      </c>
      <c r="H83" s="35">
        <v>1.1041095890410957</v>
      </c>
      <c r="I83" s="52">
        <v>32</v>
      </c>
      <c r="J83" s="33">
        <v>514</v>
      </c>
      <c r="K83" s="35">
        <v>0.49416342412451364</v>
      </c>
      <c r="L83" s="52">
        <v>7</v>
      </c>
      <c r="O83" s="31">
        <v>9</v>
      </c>
      <c r="P83" s="32" t="s">
        <v>37</v>
      </c>
      <c r="Q83" s="33">
        <v>1483</v>
      </c>
      <c r="R83" s="34">
        <v>1.6901633178715111E-2</v>
      </c>
      <c r="S83" s="33">
        <v>1895</v>
      </c>
      <c r="T83" s="34">
        <v>2.1281852588075426E-2</v>
      </c>
      <c r="U83" s="35">
        <v>-0.2174142480211082</v>
      </c>
      <c r="V83" s="52">
        <v>-2</v>
      </c>
    </row>
    <row r="84" spans="2:22" ht="15" thickBot="1" x14ac:dyDescent="0.35">
      <c r="B84" s="36">
        <v>10</v>
      </c>
      <c r="C84" s="37" t="s">
        <v>41</v>
      </c>
      <c r="D84" s="38">
        <v>753</v>
      </c>
      <c r="E84" s="39">
        <v>1.5865323838017784E-2</v>
      </c>
      <c r="F84" s="38">
        <v>483</v>
      </c>
      <c r="G84" s="39">
        <v>1.0782453398816833E-2</v>
      </c>
      <c r="H84" s="40">
        <v>0.55900621118012417</v>
      </c>
      <c r="I84" s="53">
        <v>12</v>
      </c>
      <c r="J84" s="38">
        <v>441</v>
      </c>
      <c r="K84" s="40">
        <v>0.70748299319727881</v>
      </c>
      <c r="L84" s="53">
        <v>14</v>
      </c>
      <c r="O84" s="36">
        <v>10</v>
      </c>
      <c r="P84" s="37" t="s">
        <v>119</v>
      </c>
      <c r="Q84" s="38">
        <v>1397</v>
      </c>
      <c r="R84" s="39">
        <v>1.5921498011237364E-2</v>
      </c>
      <c r="S84" s="38">
        <v>877</v>
      </c>
      <c r="T84" s="39">
        <v>9.8491739945868843E-3</v>
      </c>
      <c r="U84" s="40">
        <v>0.59293044469783363</v>
      </c>
      <c r="V84" s="53">
        <v>18</v>
      </c>
    </row>
    <row r="85" spans="2:22" ht="15" thickBot="1" x14ac:dyDescent="0.35">
      <c r="B85" s="31">
        <v>11</v>
      </c>
      <c r="C85" s="32" t="s">
        <v>92</v>
      </c>
      <c r="D85" s="33">
        <v>742</v>
      </c>
      <c r="E85" s="34">
        <v>1.5633559479162278E-2</v>
      </c>
      <c r="F85" s="33">
        <v>392</v>
      </c>
      <c r="G85" s="34">
        <v>8.7509766715035166E-3</v>
      </c>
      <c r="H85" s="35">
        <v>0.89285714285714279</v>
      </c>
      <c r="I85" s="52">
        <v>26</v>
      </c>
      <c r="J85" s="33">
        <v>514</v>
      </c>
      <c r="K85" s="35">
        <v>0.44357976653696496</v>
      </c>
      <c r="L85" s="52">
        <v>5</v>
      </c>
      <c r="O85" s="31">
        <v>11</v>
      </c>
      <c r="P85" s="32" t="s">
        <v>89</v>
      </c>
      <c r="Q85" s="33">
        <v>1319</v>
      </c>
      <c r="R85" s="34">
        <v>1.5032538208176151E-2</v>
      </c>
      <c r="S85" s="33">
        <v>681</v>
      </c>
      <c r="T85" s="34">
        <v>7.6479902968228835E-3</v>
      </c>
      <c r="U85" s="35">
        <v>0.93685756240822315</v>
      </c>
      <c r="V85" s="52">
        <v>29</v>
      </c>
    </row>
    <row r="86" spans="2:22" ht="15" thickBot="1" x14ac:dyDescent="0.35">
      <c r="B86" s="36">
        <v>12</v>
      </c>
      <c r="C86" s="37" t="s">
        <v>67</v>
      </c>
      <c r="D86" s="38">
        <v>738</v>
      </c>
      <c r="E86" s="39">
        <v>1.5549281530487548E-2</v>
      </c>
      <c r="F86" s="38">
        <v>508</v>
      </c>
      <c r="G86" s="39">
        <v>1.1340551400825984E-2</v>
      </c>
      <c r="H86" s="40">
        <v>0.45275590551181111</v>
      </c>
      <c r="I86" s="53">
        <v>8</v>
      </c>
      <c r="J86" s="38">
        <v>792</v>
      </c>
      <c r="K86" s="40">
        <v>-6.8181818181818232E-2</v>
      </c>
      <c r="L86" s="53">
        <v>-5</v>
      </c>
      <c r="O86" s="36">
        <v>12</v>
      </c>
      <c r="P86" s="37" t="s">
        <v>120</v>
      </c>
      <c r="Q86" s="38">
        <v>1282</v>
      </c>
      <c r="R86" s="39">
        <v>1.4610852147749678E-2</v>
      </c>
      <c r="S86" s="38">
        <v>638</v>
      </c>
      <c r="T86" s="39">
        <v>7.16507754680323E-3</v>
      </c>
      <c r="U86" s="40">
        <v>1.0094043887147337</v>
      </c>
      <c r="V86" s="53">
        <v>32</v>
      </c>
    </row>
    <row r="87" spans="2:22" ht="15" thickBot="1" x14ac:dyDescent="0.35">
      <c r="B87" s="31">
        <v>13</v>
      </c>
      <c r="C87" s="32" t="s">
        <v>89</v>
      </c>
      <c r="D87" s="33">
        <v>678</v>
      </c>
      <c r="E87" s="34">
        <v>1.4285112300366609E-2</v>
      </c>
      <c r="F87" s="33">
        <v>245</v>
      </c>
      <c r="G87" s="34">
        <v>5.4693604196896974E-3</v>
      </c>
      <c r="H87" s="35">
        <v>1.7673469387755101</v>
      </c>
      <c r="I87" s="52">
        <v>41</v>
      </c>
      <c r="J87" s="33">
        <v>641</v>
      </c>
      <c r="K87" s="35">
        <v>5.7722308892355745E-2</v>
      </c>
      <c r="L87" s="52">
        <v>-3</v>
      </c>
      <c r="O87" s="31">
        <v>13</v>
      </c>
      <c r="P87" s="32" t="s">
        <v>92</v>
      </c>
      <c r="Q87" s="33">
        <v>1256</v>
      </c>
      <c r="R87" s="34">
        <v>1.4314532213395941E-2</v>
      </c>
      <c r="S87" s="33">
        <v>1036</v>
      </c>
      <c r="T87" s="34">
        <v>1.163482811675258E-2</v>
      </c>
      <c r="U87" s="35">
        <v>0.21235521235521237</v>
      </c>
      <c r="V87" s="52">
        <v>4</v>
      </c>
    </row>
    <row r="88" spans="2:22" ht="15" thickBot="1" x14ac:dyDescent="0.35">
      <c r="B88" s="36">
        <v>14</v>
      </c>
      <c r="C88" s="37" t="s">
        <v>37</v>
      </c>
      <c r="D88" s="38">
        <v>658</v>
      </c>
      <c r="E88" s="39">
        <v>1.3863722556992962E-2</v>
      </c>
      <c r="F88" s="38">
        <v>925</v>
      </c>
      <c r="G88" s="39">
        <v>2.0649626074338654E-2</v>
      </c>
      <c r="H88" s="40">
        <v>-0.2886486486486487</v>
      </c>
      <c r="I88" s="53">
        <v>-7</v>
      </c>
      <c r="J88" s="38">
        <v>825</v>
      </c>
      <c r="K88" s="40">
        <v>-0.2024242424242424</v>
      </c>
      <c r="L88" s="53">
        <v>-8</v>
      </c>
      <c r="O88" s="36"/>
      <c r="P88" s="37" t="s">
        <v>62</v>
      </c>
      <c r="Q88" s="38">
        <v>1256</v>
      </c>
      <c r="R88" s="39">
        <v>1.4314532213395941E-2</v>
      </c>
      <c r="S88" s="38">
        <v>1002</v>
      </c>
      <c r="T88" s="39">
        <v>1.1252990128364948E-2</v>
      </c>
      <c r="U88" s="40">
        <v>0.25349301397205593</v>
      </c>
      <c r="V88" s="53">
        <v>8</v>
      </c>
    </row>
    <row r="89" spans="2:22" ht="15" thickBot="1" x14ac:dyDescent="0.35">
      <c r="B89" s="31">
        <v>15</v>
      </c>
      <c r="C89" s="32" t="s">
        <v>62</v>
      </c>
      <c r="D89" s="33">
        <v>626</v>
      </c>
      <c r="E89" s="34">
        <v>1.3189498967595128E-2</v>
      </c>
      <c r="F89" s="33">
        <v>447</v>
      </c>
      <c r="G89" s="34">
        <v>9.9787922759236522E-3</v>
      </c>
      <c r="H89" s="35">
        <v>0.40044742729306493</v>
      </c>
      <c r="I89" s="52">
        <v>12</v>
      </c>
      <c r="J89" s="33">
        <v>630</v>
      </c>
      <c r="K89" s="35">
        <v>-6.3492063492063266E-3</v>
      </c>
      <c r="L89" s="52">
        <v>-4</v>
      </c>
      <c r="O89" s="31">
        <v>15</v>
      </c>
      <c r="P89" s="32" t="s">
        <v>60</v>
      </c>
      <c r="Q89" s="33">
        <v>1208</v>
      </c>
      <c r="R89" s="34">
        <v>1.3767480026896732E-2</v>
      </c>
      <c r="S89" s="33">
        <v>1806</v>
      </c>
      <c r="T89" s="34">
        <v>2.0282335500825442E-2</v>
      </c>
      <c r="U89" s="35">
        <v>-0.33111849390919157</v>
      </c>
      <c r="V89" s="52">
        <v>-6</v>
      </c>
    </row>
    <row r="90" spans="2:22" ht="15" thickBot="1" x14ac:dyDescent="0.35">
      <c r="B90" s="36">
        <v>16</v>
      </c>
      <c r="C90" s="37" t="s">
        <v>36</v>
      </c>
      <c r="D90" s="38">
        <v>606</v>
      </c>
      <c r="E90" s="39">
        <v>1.2768109224221483E-2</v>
      </c>
      <c r="F90" s="38">
        <v>618</v>
      </c>
      <c r="G90" s="39">
        <v>1.3796182609666257E-2</v>
      </c>
      <c r="H90" s="40">
        <v>-1.9417475728155331E-2</v>
      </c>
      <c r="I90" s="53">
        <v>-5</v>
      </c>
      <c r="J90" s="38">
        <v>410</v>
      </c>
      <c r="K90" s="40">
        <v>0.47804878048780486</v>
      </c>
      <c r="L90" s="53">
        <v>10</v>
      </c>
      <c r="O90" s="36">
        <v>16</v>
      </c>
      <c r="P90" s="37" t="s">
        <v>148</v>
      </c>
      <c r="Q90" s="38">
        <v>1203</v>
      </c>
      <c r="R90" s="39">
        <v>1.3710495424136398E-2</v>
      </c>
      <c r="S90" s="38">
        <v>950</v>
      </c>
      <c r="T90" s="39">
        <v>1.0669002616713273E-2</v>
      </c>
      <c r="U90" s="40">
        <v>0.26631578947368428</v>
      </c>
      <c r="V90" s="53">
        <v>8</v>
      </c>
    </row>
    <row r="91" spans="2:22" ht="15" thickBot="1" x14ac:dyDescent="0.35">
      <c r="B91" s="31">
        <v>17</v>
      </c>
      <c r="C91" s="32" t="s">
        <v>84</v>
      </c>
      <c r="D91" s="33">
        <v>592</v>
      </c>
      <c r="E91" s="34">
        <v>1.2473136403859931E-2</v>
      </c>
      <c r="F91" s="33">
        <v>544</v>
      </c>
      <c r="G91" s="34">
        <v>1.2144212523719165E-2</v>
      </c>
      <c r="H91" s="35">
        <v>8.8235294117646967E-2</v>
      </c>
      <c r="I91" s="52">
        <v>1</v>
      </c>
      <c r="J91" s="33">
        <v>511</v>
      </c>
      <c r="K91" s="35">
        <v>0.15851272015655571</v>
      </c>
      <c r="L91" s="52">
        <v>2</v>
      </c>
      <c r="O91" s="31">
        <v>17</v>
      </c>
      <c r="P91" s="32" t="s">
        <v>41</v>
      </c>
      <c r="Q91" s="33">
        <v>1194</v>
      </c>
      <c r="R91" s="34">
        <v>1.3607923139167796E-2</v>
      </c>
      <c r="S91" s="33">
        <v>933</v>
      </c>
      <c r="T91" s="34">
        <v>1.0478083622519457E-2</v>
      </c>
      <c r="U91" s="35">
        <v>0.27974276527331199</v>
      </c>
      <c r="V91" s="52">
        <v>8</v>
      </c>
    </row>
    <row r="92" spans="2:22" ht="15" thickBot="1" x14ac:dyDescent="0.35">
      <c r="B92" s="36">
        <v>18</v>
      </c>
      <c r="C92" s="37" t="s">
        <v>91</v>
      </c>
      <c r="D92" s="38">
        <v>558</v>
      </c>
      <c r="E92" s="39">
        <v>1.1756773840124732E-2</v>
      </c>
      <c r="F92" s="38">
        <v>890</v>
      </c>
      <c r="G92" s="39">
        <v>1.9868288871525839E-2</v>
      </c>
      <c r="H92" s="40">
        <v>-0.37303370786516854</v>
      </c>
      <c r="I92" s="53">
        <v>-10</v>
      </c>
      <c r="J92" s="38">
        <v>541</v>
      </c>
      <c r="K92" s="40">
        <v>3.1423290203327126E-2</v>
      </c>
      <c r="L92" s="53">
        <v>-3</v>
      </c>
      <c r="O92" s="36">
        <v>18</v>
      </c>
      <c r="P92" s="37" t="s">
        <v>84</v>
      </c>
      <c r="Q92" s="38">
        <v>1103</v>
      </c>
      <c r="R92" s="39">
        <v>1.2570803368929715E-2</v>
      </c>
      <c r="S92" s="38">
        <v>1050</v>
      </c>
      <c r="T92" s="39">
        <v>1.1792055523735722E-2</v>
      </c>
      <c r="U92" s="40">
        <v>5.0476190476190563E-2</v>
      </c>
      <c r="V92" s="53">
        <v>-3</v>
      </c>
    </row>
    <row r="93" spans="2:22" ht="15" thickBot="1" x14ac:dyDescent="0.35">
      <c r="B93" s="31">
        <v>19</v>
      </c>
      <c r="C93" s="32" t="s">
        <v>87</v>
      </c>
      <c r="D93" s="33">
        <v>545</v>
      </c>
      <c r="E93" s="34">
        <v>1.1482870506931862E-2</v>
      </c>
      <c r="F93" s="33">
        <v>470</v>
      </c>
      <c r="G93" s="34">
        <v>1.0492242437772073E-2</v>
      </c>
      <c r="H93" s="35">
        <v>0.15957446808510634</v>
      </c>
      <c r="I93" s="52">
        <v>6</v>
      </c>
      <c r="J93" s="33">
        <v>476</v>
      </c>
      <c r="K93" s="35">
        <v>0.14495798319327724</v>
      </c>
      <c r="L93" s="52">
        <v>2</v>
      </c>
      <c r="O93" s="31">
        <v>19</v>
      </c>
      <c r="P93" s="32" t="s">
        <v>91</v>
      </c>
      <c r="Q93" s="33">
        <v>1099</v>
      </c>
      <c r="R93" s="34">
        <v>1.2525215686721448E-2</v>
      </c>
      <c r="S93" s="33">
        <v>1876</v>
      </c>
      <c r="T93" s="34">
        <v>2.1068472535741158E-2</v>
      </c>
      <c r="U93" s="35">
        <v>-0.41417910447761197</v>
      </c>
      <c r="V93" s="52">
        <v>-11</v>
      </c>
    </row>
    <row r="94" spans="2:22" ht="15" thickBot="1" x14ac:dyDescent="0.35">
      <c r="B94" s="36">
        <v>20</v>
      </c>
      <c r="C94" s="37" t="s">
        <v>81</v>
      </c>
      <c r="D94" s="38">
        <v>540</v>
      </c>
      <c r="E94" s="39">
        <v>1.137752307108845E-2</v>
      </c>
      <c r="F94" s="38">
        <v>578</v>
      </c>
      <c r="G94" s="39">
        <v>1.2903225806451613E-2</v>
      </c>
      <c r="H94" s="40">
        <v>-6.5743944636678209E-2</v>
      </c>
      <c r="I94" s="53">
        <v>-7</v>
      </c>
      <c r="J94" s="38">
        <v>372</v>
      </c>
      <c r="K94" s="40">
        <v>0.45161290322580649</v>
      </c>
      <c r="L94" s="53">
        <v>8</v>
      </c>
      <c r="O94" s="36">
        <v>20</v>
      </c>
      <c r="P94" s="37" t="s">
        <v>87</v>
      </c>
      <c r="Q94" s="38">
        <v>1021</v>
      </c>
      <c r="R94" s="39">
        <v>1.1636255883660235E-2</v>
      </c>
      <c r="S94" s="38">
        <v>928</v>
      </c>
      <c r="T94" s="39">
        <v>1.0421930977168335E-2</v>
      </c>
      <c r="U94" s="40">
        <v>0.10021551724137923</v>
      </c>
      <c r="V94" s="53">
        <v>6</v>
      </c>
    </row>
    <row r="95" spans="2:22" ht="15" thickBot="1" x14ac:dyDescent="0.35">
      <c r="B95" s="83" t="s">
        <v>40</v>
      </c>
      <c r="C95" s="84"/>
      <c r="D95" s="41">
        <f>SUM(D75:D94)</f>
        <v>18229</v>
      </c>
      <c r="E95" s="42">
        <f>D95/D97</f>
        <v>0.38407568159790989</v>
      </c>
      <c r="F95" s="41">
        <f>SUM(F75:F94)</f>
        <v>15683</v>
      </c>
      <c r="G95" s="42">
        <f>F95/F97</f>
        <v>0.35010603862038175</v>
      </c>
      <c r="H95" s="43">
        <f>D95/F95-1</f>
        <v>0.16234138876490478</v>
      </c>
      <c r="I95" s="54"/>
      <c r="J95" s="41">
        <f>SUM(J75:J94)</f>
        <v>14619</v>
      </c>
      <c r="K95" s="42">
        <f>E95/J95-1</f>
        <v>-0.99997372763652792</v>
      </c>
      <c r="L95" s="41"/>
      <c r="O95" s="83" t="s">
        <v>40</v>
      </c>
      <c r="P95" s="84"/>
      <c r="Q95" s="41">
        <f>SUM(Q75:Q94)</f>
        <v>33331</v>
      </c>
      <c r="R95" s="42">
        <f>Q95/Q97</f>
        <v>0.37987075892093958</v>
      </c>
      <c r="S95" s="41">
        <f>SUM(S75:S94)</f>
        <v>32911</v>
      </c>
      <c r="T95" s="42">
        <f>S95/S97</f>
        <v>0.36960794223015847</v>
      </c>
      <c r="U95" s="43">
        <f>Q95/S95-1</f>
        <v>1.2761690620157307E-2</v>
      </c>
      <c r="V95" s="54"/>
    </row>
    <row r="96" spans="2:22" ht="15" thickBot="1" x14ac:dyDescent="0.35">
      <c r="B96" s="83" t="s">
        <v>12</v>
      </c>
      <c r="C96" s="84"/>
      <c r="D96" s="41">
        <f>D97-SUM(D75:D94)</f>
        <v>29233</v>
      </c>
      <c r="E96" s="42">
        <f>D96/D97</f>
        <v>0.61592431840209005</v>
      </c>
      <c r="F96" s="41">
        <f>F97-SUM(F75:F94)</f>
        <v>29112</v>
      </c>
      <c r="G96" s="42">
        <f>F96/F97</f>
        <v>0.6498939613796183</v>
      </c>
      <c r="H96" s="43">
        <f>D96/F96-1</f>
        <v>4.1563616378126333E-3</v>
      </c>
      <c r="I96" s="54"/>
      <c r="J96" s="41">
        <f>J97-SUM(J75:J94)</f>
        <v>25662</v>
      </c>
      <c r="K96" s="42">
        <f>E96/J96-1</f>
        <v>-0.99997599858473996</v>
      </c>
      <c r="L96" s="41"/>
      <c r="O96" s="83" t="s">
        <v>12</v>
      </c>
      <c r="P96" s="84"/>
      <c r="Q96" s="41">
        <f>Q97-SUM(Q75:Q94)</f>
        <v>54412</v>
      </c>
      <c r="R96" s="42">
        <f>Q96/Q97</f>
        <v>0.62012924107906042</v>
      </c>
      <c r="S96" s="41">
        <f>S97-SUM(S75:S94)</f>
        <v>56132</v>
      </c>
      <c r="T96" s="42">
        <f>S96/S97</f>
        <v>0.63039205776984153</v>
      </c>
      <c r="U96" s="43">
        <f>Q96/S96-1</f>
        <v>-3.0642058006128403E-2</v>
      </c>
      <c r="V96" s="55"/>
    </row>
    <row r="97" spans="2:22" ht="15" thickBot="1" x14ac:dyDescent="0.35">
      <c r="B97" s="85" t="s">
        <v>34</v>
      </c>
      <c r="C97" s="86"/>
      <c r="D97" s="44">
        <v>47462</v>
      </c>
      <c r="E97" s="45">
        <v>1</v>
      </c>
      <c r="F97" s="44">
        <v>44795</v>
      </c>
      <c r="G97" s="45">
        <v>1</v>
      </c>
      <c r="H97" s="46">
        <v>5.953789485433636E-2</v>
      </c>
      <c r="I97" s="56"/>
      <c r="J97" s="44">
        <v>40281</v>
      </c>
      <c r="K97" s="46">
        <v>0.1782726347409449</v>
      </c>
      <c r="L97" s="44"/>
      <c r="N97" s="47"/>
      <c r="O97" s="85" t="s">
        <v>34</v>
      </c>
      <c r="P97" s="86"/>
      <c r="Q97" s="44">
        <v>87743</v>
      </c>
      <c r="R97" s="45">
        <v>1</v>
      </c>
      <c r="S97" s="44">
        <v>89043</v>
      </c>
      <c r="T97" s="45">
        <v>1</v>
      </c>
      <c r="U97" s="46">
        <v>-1.4599687791291838E-2</v>
      </c>
      <c r="V97" s="56"/>
    </row>
    <row r="98" spans="2:22" x14ac:dyDescent="0.3">
      <c r="B98" s="48" t="s">
        <v>71</v>
      </c>
    </row>
    <row r="99" spans="2:22" x14ac:dyDescent="0.3">
      <c r="B99" s="49" t="s">
        <v>70</v>
      </c>
    </row>
  </sheetData>
  <mergeCells count="83"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</mergeCells>
  <conditionalFormatting sqref="D10:H59">
    <cfRule type="cellIs" dxfId="102" priority="27" operator="equal">
      <formula>0</formula>
    </cfRule>
  </conditionalFormatting>
  <conditionalFormatting sqref="D75:H94">
    <cfRule type="cellIs" dxfId="101" priority="19" operator="equal">
      <formula>0</formula>
    </cfRule>
  </conditionalFormatting>
  <conditionalFormatting sqref="H10:H61 H75:H96">
    <cfRule type="cellIs" dxfId="100" priority="26" operator="lessThan">
      <formula>0</formula>
    </cfRule>
  </conditionalFormatting>
  <conditionalFormatting sqref="I10:I59">
    <cfRule type="cellIs" dxfId="99" priority="25" operator="lessThan">
      <formula>0</formula>
    </cfRule>
    <cfRule type="cellIs" dxfId="98" priority="28" operator="equal">
      <formula>0</formula>
    </cfRule>
  </conditionalFormatting>
  <conditionalFormatting sqref="I75:I94">
    <cfRule type="cellIs" dxfId="97" priority="18" operator="lessThan">
      <formula>0</formula>
    </cfRule>
    <cfRule type="cellIs" dxfId="96" priority="20" operator="equal">
      <formula>0</formula>
    </cfRule>
  </conditionalFormatting>
  <conditionalFormatting sqref="J10:K59">
    <cfRule type="cellIs" dxfId="95" priority="24" operator="equal">
      <formula>0</formula>
    </cfRule>
  </conditionalFormatting>
  <conditionalFormatting sqref="J75:K94">
    <cfRule type="cellIs" dxfId="94" priority="17" operator="equal">
      <formula>0</formula>
    </cfRule>
  </conditionalFormatting>
  <conditionalFormatting sqref="K10:L59">
    <cfRule type="cellIs" dxfId="93" priority="23" operator="lessThan">
      <formula>0</formula>
    </cfRule>
  </conditionalFormatting>
  <conditionalFormatting sqref="K75:L94">
    <cfRule type="cellIs" dxfId="92" priority="16" operator="lessThan">
      <formula>0</formula>
    </cfRule>
  </conditionalFormatting>
  <conditionalFormatting sqref="L10:L59">
    <cfRule type="cellIs" dxfId="91" priority="22" operator="equal">
      <formula>0</formula>
    </cfRule>
    <cfRule type="cellIs" dxfId="90" priority="29" operator="greaterThan">
      <formula>0</formula>
    </cfRule>
  </conditionalFormatting>
  <conditionalFormatting sqref="L75:L94">
    <cfRule type="cellIs" dxfId="89" priority="15" operator="equal">
      <formula>0</formula>
    </cfRule>
    <cfRule type="cellIs" dxfId="88" priority="21" operator="greaterThan">
      <formula>0</formula>
    </cfRule>
  </conditionalFormatting>
  <conditionalFormatting sqref="Q10:U59">
    <cfRule type="cellIs" dxfId="87" priority="1" operator="equal">
      <formula>0</formula>
    </cfRule>
  </conditionalFormatting>
  <conditionalFormatting sqref="Q75:U94">
    <cfRule type="cellIs" dxfId="86" priority="4" operator="equal">
      <formula>0</formula>
    </cfRule>
  </conditionalFormatting>
  <conditionalFormatting sqref="U10:U61">
    <cfRule type="cellIs" dxfId="85" priority="9" operator="lessThan">
      <formula>0</formula>
    </cfRule>
  </conditionalFormatting>
  <conditionalFormatting sqref="U75:U96">
    <cfRule type="cellIs" dxfId="84" priority="3" operator="lessThan">
      <formula>0</formula>
    </cfRule>
  </conditionalFormatting>
  <conditionalFormatting sqref="V10:V59">
    <cfRule type="cellIs" dxfId="83" priority="10" operator="lessThan">
      <formula>0</formula>
    </cfRule>
    <cfRule type="cellIs" dxfId="82" priority="13" operator="equal">
      <formula>0</formula>
    </cfRule>
  </conditionalFormatting>
  <conditionalFormatting sqref="V75:V94">
    <cfRule type="cellIs" dxfId="81" priority="6" operator="lessThan">
      <formula>0</formula>
    </cfRule>
    <cfRule type="cellIs" dxfId="80" priority="7" operator="equal">
      <formula>0</formula>
    </cfRule>
    <cfRule type="cellIs" dxfId="79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>
      <selection activeCell="B6" sqref="B6:L11"/>
    </sheetView>
  </sheetViews>
  <sheetFormatPr defaultColWidth="9.21875" defaultRowHeight="13.8" x14ac:dyDescent="0.25"/>
  <cols>
    <col min="1" max="1" width="2.5546875" style="5" customWidth="1"/>
    <col min="2" max="2" width="8.21875" style="5" customWidth="1"/>
    <col min="3" max="3" width="20.21875" style="5" customWidth="1"/>
    <col min="4" max="12" width="10.5546875" style="5" customWidth="1"/>
    <col min="13" max="13" width="1.77734375" style="5" customWidth="1"/>
    <col min="14" max="14" width="1.44140625" style="5" customWidth="1"/>
    <col min="15" max="15" width="9.21875" style="5"/>
    <col min="16" max="16" width="16.77734375" style="5" bestFit="1" customWidth="1"/>
    <col min="17" max="21" width="10.44140625" style="5" customWidth="1"/>
    <col min="22" max="22" width="12.77734375" style="5" customWidth="1"/>
    <col min="23" max="23" width="12" style="5" customWidth="1"/>
    <col min="24" max="24" width="11.21875" style="5" customWidth="1"/>
    <col min="25" max="25" width="16.44140625" style="5" customWidth="1"/>
    <col min="26" max="30" width="9.21875" style="5"/>
    <col min="31" max="31" width="12.21875" style="5" customWidth="1"/>
    <col min="32" max="32" width="11.44140625" style="5" customWidth="1"/>
    <col min="33" max="16384" width="9.21875" style="5"/>
  </cols>
  <sheetData>
    <row r="1" spans="2:22" x14ac:dyDescent="0.25">
      <c r="B1" s="50" t="s">
        <v>3</v>
      </c>
      <c r="D1" s="3"/>
      <c r="L1" s="4"/>
      <c r="P1" s="1"/>
      <c r="V1" s="63">
        <v>46085</v>
      </c>
    </row>
    <row r="2" spans="2:22" x14ac:dyDescent="0.25">
      <c r="D2" s="3"/>
      <c r="L2" s="4"/>
      <c r="O2" s="102" t="s">
        <v>167</v>
      </c>
      <c r="P2" s="102"/>
      <c r="Q2" s="102"/>
      <c r="R2" s="102"/>
      <c r="S2" s="102"/>
      <c r="T2" s="102"/>
      <c r="U2" s="102"/>
      <c r="V2" s="102"/>
    </row>
    <row r="3" spans="2:22" ht="14.55" customHeight="1" x14ac:dyDescent="0.25">
      <c r="B3" s="69" t="s">
        <v>161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47"/>
      <c r="N3" s="50"/>
      <c r="O3" s="102"/>
      <c r="P3" s="102"/>
      <c r="Q3" s="102"/>
      <c r="R3" s="102"/>
      <c r="S3" s="102"/>
      <c r="T3" s="102"/>
      <c r="U3" s="102"/>
      <c r="V3" s="102"/>
    </row>
    <row r="4" spans="2:22" ht="14.55" customHeight="1" x14ac:dyDescent="0.25">
      <c r="B4" s="95" t="s">
        <v>162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47"/>
      <c r="N4" s="50"/>
      <c r="O4" s="95" t="s">
        <v>168</v>
      </c>
      <c r="P4" s="95"/>
      <c r="Q4" s="95"/>
      <c r="R4" s="95"/>
      <c r="S4" s="95"/>
      <c r="T4" s="95"/>
      <c r="U4" s="95"/>
      <c r="V4" s="95"/>
    </row>
    <row r="5" spans="2:22" ht="14.55" customHeight="1" thickBot="1" x14ac:dyDescent="0.3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55" customHeight="1" x14ac:dyDescent="0.25">
      <c r="B6" s="98" t="s">
        <v>0</v>
      </c>
      <c r="C6" s="71" t="s">
        <v>1</v>
      </c>
      <c r="D6" s="73" t="s">
        <v>103</v>
      </c>
      <c r="E6" s="74"/>
      <c r="F6" s="74"/>
      <c r="G6" s="74"/>
      <c r="H6" s="74"/>
      <c r="I6" s="75"/>
      <c r="J6" s="73" t="s">
        <v>105</v>
      </c>
      <c r="K6" s="74"/>
      <c r="L6" s="75"/>
      <c r="M6" s="47"/>
      <c r="N6" s="47"/>
      <c r="O6" s="98" t="s">
        <v>0</v>
      </c>
      <c r="P6" s="71" t="s">
        <v>1</v>
      </c>
      <c r="Q6" s="73" t="s">
        <v>110</v>
      </c>
      <c r="R6" s="74"/>
      <c r="S6" s="74"/>
      <c r="T6" s="74"/>
      <c r="U6" s="74"/>
      <c r="V6" s="75"/>
    </row>
    <row r="7" spans="2:22" ht="14.55" customHeight="1" thickBot="1" x14ac:dyDescent="0.3">
      <c r="B7" s="99"/>
      <c r="C7" s="72"/>
      <c r="D7" s="76" t="s">
        <v>104</v>
      </c>
      <c r="E7" s="77"/>
      <c r="F7" s="77"/>
      <c r="G7" s="77"/>
      <c r="H7" s="77"/>
      <c r="I7" s="78"/>
      <c r="J7" s="76" t="s">
        <v>106</v>
      </c>
      <c r="K7" s="77"/>
      <c r="L7" s="78"/>
      <c r="M7" s="47"/>
      <c r="N7" s="47"/>
      <c r="O7" s="99"/>
      <c r="P7" s="72"/>
      <c r="Q7" s="76" t="s">
        <v>111</v>
      </c>
      <c r="R7" s="77"/>
      <c r="S7" s="77"/>
      <c r="T7" s="77"/>
      <c r="U7" s="77"/>
      <c r="V7" s="78"/>
    </row>
    <row r="8" spans="2:22" ht="14.55" customHeight="1" x14ac:dyDescent="0.25">
      <c r="B8" s="99"/>
      <c r="C8" s="72"/>
      <c r="D8" s="79">
        <v>2026</v>
      </c>
      <c r="E8" s="80"/>
      <c r="F8" s="79">
        <v>2025</v>
      </c>
      <c r="G8" s="80"/>
      <c r="H8" s="87" t="s">
        <v>5</v>
      </c>
      <c r="I8" s="87" t="s">
        <v>42</v>
      </c>
      <c r="J8" s="87">
        <v>2026</v>
      </c>
      <c r="K8" s="87" t="s">
        <v>107</v>
      </c>
      <c r="L8" s="89" t="s">
        <v>108</v>
      </c>
      <c r="M8" s="47"/>
      <c r="N8" s="47"/>
      <c r="O8" s="99"/>
      <c r="P8" s="72"/>
      <c r="Q8" s="79">
        <v>2026</v>
      </c>
      <c r="R8" s="80"/>
      <c r="S8" s="79">
        <v>2025</v>
      </c>
      <c r="T8" s="80"/>
      <c r="U8" s="87" t="s">
        <v>5</v>
      </c>
      <c r="V8" s="89" t="s">
        <v>64</v>
      </c>
    </row>
    <row r="9" spans="2:22" ht="14.55" customHeight="1" thickBot="1" x14ac:dyDescent="0.3">
      <c r="B9" s="96" t="s">
        <v>6</v>
      </c>
      <c r="C9" s="91" t="s">
        <v>7</v>
      </c>
      <c r="D9" s="81"/>
      <c r="E9" s="82"/>
      <c r="F9" s="81"/>
      <c r="G9" s="82"/>
      <c r="H9" s="88"/>
      <c r="I9" s="88"/>
      <c r="J9" s="88"/>
      <c r="K9" s="88"/>
      <c r="L9" s="90"/>
      <c r="M9" s="47"/>
      <c r="N9" s="47"/>
      <c r="O9" s="96" t="s">
        <v>6</v>
      </c>
      <c r="P9" s="91" t="s">
        <v>7</v>
      </c>
      <c r="Q9" s="81"/>
      <c r="R9" s="82"/>
      <c r="S9" s="81"/>
      <c r="T9" s="82"/>
      <c r="U9" s="88"/>
      <c r="V9" s="90"/>
    </row>
    <row r="10" spans="2:22" ht="14.55" customHeight="1" x14ac:dyDescent="0.25">
      <c r="B10" s="96"/>
      <c r="C10" s="91"/>
      <c r="D10" s="25" t="s">
        <v>8</v>
      </c>
      <c r="E10" s="26" t="s">
        <v>2</v>
      </c>
      <c r="F10" s="25" t="s">
        <v>8</v>
      </c>
      <c r="G10" s="26" t="s">
        <v>2</v>
      </c>
      <c r="H10" s="93" t="s">
        <v>9</v>
      </c>
      <c r="I10" s="93" t="s">
        <v>43</v>
      </c>
      <c r="J10" s="93" t="s">
        <v>8</v>
      </c>
      <c r="K10" s="93" t="s">
        <v>109</v>
      </c>
      <c r="L10" s="100" t="s">
        <v>96</v>
      </c>
      <c r="M10" s="47"/>
      <c r="N10" s="47"/>
      <c r="O10" s="96"/>
      <c r="P10" s="91"/>
      <c r="Q10" s="25" t="s">
        <v>8</v>
      </c>
      <c r="R10" s="26" t="s">
        <v>2</v>
      </c>
      <c r="S10" s="25" t="s">
        <v>8</v>
      </c>
      <c r="T10" s="26" t="s">
        <v>2</v>
      </c>
      <c r="U10" s="93" t="s">
        <v>9</v>
      </c>
      <c r="V10" s="100" t="s">
        <v>65</v>
      </c>
    </row>
    <row r="11" spans="2:22" ht="14.55" customHeight="1" thickBot="1" x14ac:dyDescent="0.3">
      <c r="B11" s="97"/>
      <c r="C11" s="92"/>
      <c r="D11" s="28" t="s">
        <v>10</v>
      </c>
      <c r="E11" s="29" t="s">
        <v>11</v>
      </c>
      <c r="F11" s="28" t="s">
        <v>10</v>
      </c>
      <c r="G11" s="29" t="s">
        <v>11</v>
      </c>
      <c r="H11" s="94"/>
      <c r="I11" s="94"/>
      <c r="J11" s="94" t="s">
        <v>10</v>
      </c>
      <c r="K11" s="94"/>
      <c r="L11" s="101"/>
      <c r="M11" s="47"/>
      <c r="N11" s="47"/>
      <c r="O11" s="97"/>
      <c r="P11" s="92"/>
      <c r="Q11" s="28" t="s">
        <v>10</v>
      </c>
      <c r="R11" s="29" t="s">
        <v>11</v>
      </c>
      <c r="S11" s="28" t="s">
        <v>10</v>
      </c>
      <c r="T11" s="29" t="s">
        <v>11</v>
      </c>
      <c r="U11" s="94"/>
      <c r="V11" s="101"/>
    </row>
    <row r="12" spans="2:22" ht="14.55" customHeight="1" thickBot="1" x14ac:dyDescent="0.3">
      <c r="B12" s="31">
        <v>1</v>
      </c>
      <c r="C12" s="32" t="s">
        <v>19</v>
      </c>
      <c r="D12" s="33">
        <v>2873</v>
      </c>
      <c r="E12" s="34">
        <v>0.16781542056074766</v>
      </c>
      <c r="F12" s="33">
        <v>2882</v>
      </c>
      <c r="G12" s="34">
        <v>0.17928460342146191</v>
      </c>
      <c r="H12" s="35">
        <v>-3.1228313671062269E-3</v>
      </c>
      <c r="I12" s="52">
        <v>0</v>
      </c>
      <c r="J12" s="33">
        <v>3080</v>
      </c>
      <c r="K12" s="35">
        <v>-6.7207792207792161E-2</v>
      </c>
      <c r="L12" s="52">
        <v>0</v>
      </c>
      <c r="M12" s="47"/>
      <c r="N12" s="47"/>
      <c r="O12" s="31">
        <v>1</v>
      </c>
      <c r="P12" s="32" t="s">
        <v>19</v>
      </c>
      <c r="Q12" s="33">
        <v>5953</v>
      </c>
      <c r="R12" s="34">
        <v>0.18666708475745508</v>
      </c>
      <c r="S12" s="33">
        <v>6118</v>
      </c>
      <c r="T12" s="34">
        <v>0.18894379246448426</v>
      </c>
      <c r="U12" s="35">
        <v>-2.6969597907813059E-2</v>
      </c>
      <c r="V12" s="52">
        <v>0</v>
      </c>
    </row>
    <row r="13" spans="2:22" ht="14.55" customHeight="1" thickBot="1" x14ac:dyDescent="0.3">
      <c r="B13" s="36">
        <v>2</v>
      </c>
      <c r="C13" s="37" t="s">
        <v>18</v>
      </c>
      <c r="D13" s="38">
        <v>1335</v>
      </c>
      <c r="E13" s="39">
        <v>7.7978971962616828E-2</v>
      </c>
      <c r="F13" s="38">
        <v>1052</v>
      </c>
      <c r="G13" s="39">
        <v>6.544323483670296E-2</v>
      </c>
      <c r="H13" s="40">
        <v>0.26901140684410652</v>
      </c>
      <c r="I13" s="53">
        <v>2</v>
      </c>
      <c r="J13" s="38">
        <v>1469</v>
      </c>
      <c r="K13" s="40">
        <v>-9.1218515997277039E-2</v>
      </c>
      <c r="L13" s="53">
        <v>0</v>
      </c>
      <c r="M13" s="47"/>
      <c r="N13" s="47"/>
      <c r="O13" s="36">
        <v>2</v>
      </c>
      <c r="P13" s="37" t="s">
        <v>18</v>
      </c>
      <c r="Q13" s="38">
        <v>2804</v>
      </c>
      <c r="R13" s="39">
        <v>8.7924492803612309E-2</v>
      </c>
      <c r="S13" s="38">
        <v>2573</v>
      </c>
      <c r="T13" s="39">
        <v>7.9462631253860411E-2</v>
      </c>
      <c r="U13" s="40">
        <v>8.9778468713563875E-2</v>
      </c>
      <c r="V13" s="53">
        <v>1</v>
      </c>
    </row>
    <row r="14" spans="2:22" ht="14.55" customHeight="1" thickBot="1" x14ac:dyDescent="0.3">
      <c r="B14" s="31">
        <v>3</v>
      </c>
      <c r="C14" s="32" t="s">
        <v>23</v>
      </c>
      <c r="D14" s="33">
        <v>1206</v>
      </c>
      <c r="E14" s="34">
        <v>7.0443925233644858E-2</v>
      </c>
      <c r="F14" s="33">
        <v>1204</v>
      </c>
      <c r="G14" s="34">
        <v>7.4898911353032657E-2</v>
      </c>
      <c r="H14" s="35">
        <v>1.6611295681063787E-3</v>
      </c>
      <c r="I14" s="52">
        <v>0</v>
      </c>
      <c r="J14" s="33">
        <v>541</v>
      </c>
      <c r="K14" s="35">
        <v>1.2292051756007392</v>
      </c>
      <c r="L14" s="52">
        <v>4</v>
      </c>
      <c r="M14" s="47"/>
      <c r="N14" s="47"/>
      <c r="O14" s="31">
        <v>3</v>
      </c>
      <c r="P14" s="32" t="s">
        <v>22</v>
      </c>
      <c r="Q14" s="33">
        <v>2119</v>
      </c>
      <c r="R14" s="34">
        <v>6.644507854880688E-2</v>
      </c>
      <c r="S14" s="33">
        <v>2848</v>
      </c>
      <c r="T14" s="34">
        <v>8.7955528103767763E-2</v>
      </c>
      <c r="U14" s="35">
        <v>-0.2559691011235955</v>
      </c>
      <c r="V14" s="52">
        <v>-1</v>
      </c>
    </row>
    <row r="15" spans="2:22" ht="14.55" customHeight="1" thickBot="1" x14ac:dyDescent="0.3">
      <c r="B15" s="36">
        <v>4</v>
      </c>
      <c r="C15" s="37" t="s">
        <v>22</v>
      </c>
      <c r="D15" s="38">
        <v>1154</v>
      </c>
      <c r="E15" s="39">
        <v>6.740654205607477E-2</v>
      </c>
      <c r="F15" s="38">
        <v>1314</v>
      </c>
      <c r="G15" s="39">
        <v>8.174183514774494E-2</v>
      </c>
      <c r="H15" s="40">
        <v>-0.12176560121765601</v>
      </c>
      <c r="I15" s="53">
        <v>-2</v>
      </c>
      <c r="J15" s="38">
        <v>965</v>
      </c>
      <c r="K15" s="40">
        <v>0.19585492227979273</v>
      </c>
      <c r="L15" s="53">
        <v>0</v>
      </c>
      <c r="M15" s="47"/>
      <c r="N15" s="47"/>
      <c r="O15" s="36">
        <v>4</v>
      </c>
      <c r="P15" s="37" t="s">
        <v>17</v>
      </c>
      <c r="Q15" s="38">
        <v>1968</v>
      </c>
      <c r="R15" s="39">
        <v>6.1710200370010349E-2</v>
      </c>
      <c r="S15" s="38">
        <v>2104</v>
      </c>
      <c r="T15" s="39">
        <v>6.4978381717109332E-2</v>
      </c>
      <c r="U15" s="40">
        <v>-6.4638783269961975E-2</v>
      </c>
      <c r="V15" s="53">
        <v>1</v>
      </c>
    </row>
    <row r="16" spans="2:22" ht="14.55" customHeight="1" thickBot="1" x14ac:dyDescent="0.3">
      <c r="B16" s="31">
        <v>5</v>
      </c>
      <c r="C16" s="32" t="s">
        <v>29</v>
      </c>
      <c r="D16" s="33">
        <v>991</v>
      </c>
      <c r="E16" s="34">
        <v>5.7885514018691589E-2</v>
      </c>
      <c r="F16" s="33">
        <v>990</v>
      </c>
      <c r="G16" s="34">
        <v>6.1586314152410573E-2</v>
      </c>
      <c r="H16" s="35">
        <v>1.0101010101009056E-3</v>
      </c>
      <c r="I16" s="52">
        <v>1</v>
      </c>
      <c r="J16" s="33">
        <v>769</v>
      </c>
      <c r="K16" s="35">
        <v>0.28868660598179452</v>
      </c>
      <c r="L16" s="52">
        <v>0</v>
      </c>
      <c r="M16" s="47"/>
      <c r="N16" s="47"/>
      <c r="O16" s="31">
        <v>5</v>
      </c>
      <c r="P16" s="32" t="s">
        <v>29</v>
      </c>
      <c r="Q16" s="33">
        <v>1760</v>
      </c>
      <c r="R16" s="34">
        <v>5.5187984070740964E-2</v>
      </c>
      <c r="S16" s="33">
        <v>1726</v>
      </c>
      <c r="T16" s="34">
        <v>5.3304508956145767E-2</v>
      </c>
      <c r="U16" s="35">
        <v>1.9698725376593229E-2</v>
      </c>
      <c r="V16" s="52">
        <v>1</v>
      </c>
    </row>
    <row r="17" spans="2:22" ht="14.55" customHeight="1" thickBot="1" x14ac:dyDescent="0.3">
      <c r="B17" s="36">
        <v>6</v>
      </c>
      <c r="C17" s="37" t="s">
        <v>17</v>
      </c>
      <c r="D17" s="38">
        <v>895</v>
      </c>
      <c r="E17" s="39">
        <v>5.2278037383177572E-2</v>
      </c>
      <c r="F17" s="38">
        <v>992</v>
      </c>
      <c r="G17" s="39">
        <v>6.1710730948678072E-2</v>
      </c>
      <c r="H17" s="40">
        <v>-9.7782258064516125E-2</v>
      </c>
      <c r="I17" s="53">
        <v>-1</v>
      </c>
      <c r="J17" s="38">
        <v>1073</v>
      </c>
      <c r="K17" s="40">
        <v>-0.16589002795899344</v>
      </c>
      <c r="L17" s="53">
        <v>-3</v>
      </c>
      <c r="M17" s="47"/>
      <c r="N17" s="47"/>
      <c r="O17" s="36">
        <v>6</v>
      </c>
      <c r="P17" s="37" t="s">
        <v>23</v>
      </c>
      <c r="Q17" s="38">
        <v>1747</v>
      </c>
      <c r="R17" s="39">
        <v>5.4780345552036626E-2</v>
      </c>
      <c r="S17" s="38">
        <v>2303</v>
      </c>
      <c r="T17" s="39">
        <v>7.1124150710315012E-2</v>
      </c>
      <c r="U17" s="40">
        <v>-0.24142422926617457</v>
      </c>
      <c r="V17" s="53">
        <v>-2</v>
      </c>
    </row>
    <row r="18" spans="2:22" ht="14.55" customHeight="1" thickBot="1" x14ac:dyDescent="0.3">
      <c r="B18" s="31">
        <v>7</v>
      </c>
      <c r="C18" s="32" t="s">
        <v>85</v>
      </c>
      <c r="D18" s="33">
        <v>873</v>
      </c>
      <c r="E18" s="34">
        <v>5.0992990654205608E-2</v>
      </c>
      <c r="F18" s="33">
        <v>532</v>
      </c>
      <c r="G18" s="34">
        <v>3.3094867807153969E-2</v>
      </c>
      <c r="H18" s="35">
        <v>0.64097744360902253</v>
      </c>
      <c r="I18" s="52">
        <v>3</v>
      </c>
      <c r="J18" s="33">
        <v>577</v>
      </c>
      <c r="K18" s="35">
        <v>0.51299826689774686</v>
      </c>
      <c r="L18" s="52">
        <v>-1</v>
      </c>
      <c r="M18" s="47"/>
      <c r="N18" s="47"/>
      <c r="O18" s="31">
        <v>7</v>
      </c>
      <c r="P18" s="32" t="s">
        <v>85</v>
      </c>
      <c r="Q18" s="33">
        <v>1450</v>
      </c>
      <c r="R18" s="34">
        <v>4.5467373240099085E-2</v>
      </c>
      <c r="S18" s="33">
        <v>1136</v>
      </c>
      <c r="T18" s="34">
        <v>3.5083384805435457E-2</v>
      </c>
      <c r="U18" s="35">
        <v>0.27640845070422526</v>
      </c>
      <c r="V18" s="52">
        <v>1</v>
      </c>
    </row>
    <row r="19" spans="2:22" ht="14.55" customHeight="1" thickBot="1" x14ac:dyDescent="0.3">
      <c r="B19" s="36">
        <v>8</v>
      </c>
      <c r="C19" s="37" t="s">
        <v>24</v>
      </c>
      <c r="D19" s="38">
        <v>597</v>
      </c>
      <c r="E19" s="39">
        <v>3.4871495327102806E-2</v>
      </c>
      <c r="F19" s="38">
        <v>583</v>
      </c>
      <c r="G19" s="39">
        <v>3.626749611197512E-2</v>
      </c>
      <c r="H19" s="40">
        <v>2.4013722126929649E-2</v>
      </c>
      <c r="I19" s="53">
        <v>0</v>
      </c>
      <c r="J19" s="38">
        <v>456</v>
      </c>
      <c r="K19" s="40">
        <v>0.30921052631578938</v>
      </c>
      <c r="L19" s="53">
        <v>1</v>
      </c>
      <c r="M19" s="47"/>
      <c r="N19" s="47"/>
      <c r="O19" s="36">
        <v>8</v>
      </c>
      <c r="P19" s="37" t="s">
        <v>24</v>
      </c>
      <c r="Q19" s="38">
        <v>1053</v>
      </c>
      <c r="R19" s="39">
        <v>3.3018720015051267E-2</v>
      </c>
      <c r="S19" s="38">
        <v>1129</v>
      </c>
      <c r="T19" s="39">
        <v>3.4867201976528719E-2</v>
      </c>
      <c r="U19" s="40">
        <v>-6.7316209034543828E-2</v>
      </c>
      <c r="V19" s="53">
        <v>1</v>
      </c>
    </row>
    <row r="20" spans="2:22" ht="14.55" customHeight="1" thickBot="1" x14ac:dyDescent="0.3">
      <c r="B20" s="31">
        <v>9</v>
      </c>
      <c r="C20" s="32" t="s">
        <v>117</v>
      </c>
      <c r="D20" s="33">
        <v>584</v>
      </c>
      <c r="E20" s="34">
        <v>3.411214953271028E-2</v>
      </c>
      <c r="F20" s="33">
        <v>234</v>
      </c>
      <c r="G20" s="34">
        <v>1.4556765163297045E-2</v>
      </c>
      <c r="H20" s="35">
        <v>1.4957264957264957</v>
      </c>
      <c r="I20" s="52">
        <v>9</v>
      </c>
      <c r="J20" s="33">
        <v>377</v>
      </c>
      <c r="K20" s="35">
        <v>0.54907161803713533</v>
      </c>
      <c r="L20" s="52">
        <v>3</v>
      </c>
      <c r="M20" s="47"/>
      <c r="N20" s="47"/>
      <c r="O20" s="31">
        <v>9</v>
      </c>
      <c r="P20" s="32" t="s">
        <v>117</v>
      </c>
      <c r="Q20" s="33">
        <v>961</v>
      </c>
      <c r="R20" s="34">
        <v>3.0133893574989808E-2</v>
      </c>
      <c r="S20" s="33">
        <v>412</v>
      </c>
      <c r="T20" s="34">
        <v>1.272390364422483E-2</v>
      </c>
      <c r="U20" s="35">
        <v>1.3325242718446604</v>
      </c>
      <c r="V20" s="52">
        <v>13</v>
      </c>
    </row>
    <row r="21" spans="2:22" ht="14.55" customHeight="1" thickBot="1" x14ac:dyDescent="0.3">
      <c r="B21" s="36">
        <v>10</v>
      </c>
      <c r="C21" s="37" t="s">
        <v>33</v>
      </c>
      <c r="D21" s="38">
        <v>535</v>
      </c>
      <c r="E21" s="39">
        <v>3.125E-2</v>
      </c>
      <c r="F21" s="38">
        <v>540</v>
      </c>
      <c r="G21" s="39">
        <v>3.3592534992223949E-2</v>
      </c>
      <c r="H21" s="40">
        <v>-9.2592592592593004E-3</v>
      </c>
      <c r="I21" s="53">
        <v>-1</v>
      </c>
      <c r="J21" s="38">
        <v>118</v>
      </c>
      <c r="K21" s="40">
        <v>3.5338983050847457</v>
      </c>
      <c r="L21" s="53">
        <v>18</v>
      </c>
      <c r="M21" s="47"/>
      <c r="N21" s="47"/>
      <c r="O21" s="36">
        <v>10</v>
      </c>
      <c r="P21" s="37" t="s">
        <v>63</v>
      </c>
      <c r="Q21" s="38">
        <v>868</v>
      </c>
      <c r="R21" s="39">
        <v>2.7217710325797246E-2</v>
      </c>
      <c r="S21" s="38">
        <v>1307</v>
      </c>
      <c r="T21" s="39">
        <v>4.0364422483014209E-2</v>
      </c>
      <c r="U21" s="40">
        <v>-0.33588370313695481</v>
      </c>
      <c r="V21" s="53">
        <v>-3</v>
      </c>
    </row>
    <row r="22" spans="2:22" ht="14.55" customHeight="1" thickBot="1" x14ac:dyDescent="0.3">
      <c r="B22" s="31">
        <v>11</v>
      </c>
      <c r="C22" s="32" t="s">
        <v>21</v>
      </c>
      <c r="D22" s="33">
        <v>489</v>
      </c>
      <c r="E22" s="34">
        <v>2.8563084112149532E-2</v>
      </c>
      <c r="F22" s="33">
        <v>377</v>
      </c>
      <c r="G22" s="34">
        <v>2.3452566096423016E-2</v>
      </c>
      <c r="H22" s="35">
        <v>0.29708222811671092</v>
      </c>
      <c r="I22" s="52">
        <v>4</v>
      </c>
      <c r="J22" s="33">
        <v>295</v>
      </c>
      <c r="K22" s="35">
        <v>0.65762711864406787</v>
      </c>
      <c r="L22" s="52">
        <v>3</v>
      </c>
      <c r="M22" s="47"/>
      <c r="N22" s="47"/>
      <c r="O22" s="31">
        <v>11</v>
      </c>
      <c r="P22" s="32" t="s">
        <v>30</v>
      </c>
      <c r="Q22" s="33">
        <v>861</v>
      </c>
      <c r="R22" s="34">
        <v>2.6998212661879527E-2</v>
      </c>
      <c r="S22" s="33">
        <v>954</v>
      </c>
      <c r="T22" s="34">
        <v>2.9462631253860408E-2</v>
      </c>
      <c r="U22" s="35">
        <v>-9.7484276729559727E-2</v>
      </c>
      <c r="V22" s="52">
        <v>0</v>
      </c>
    </row>
    <row r="23" spans="2:22" ht="14.55" customHeight="1" thickBot="1" x14ac:dyDescent="0.3">
      <c r="B23" s="36">
        <v>12</v>
      </c>
      <c r="C23" s="37" t="s">
        <v>30</v>
      </c>
      <c r="D23" s="38">
        <v>486</v>
      </c>
      <c r="E23" s="39">
        <v>2.838785046728972E-2</v>
      </c>
      <c r="F23" s="38">
        <v>469</v>
      </c>
      <c r="G23" s="39">
        <v>2.917573872472784E-2</v>
      </c>
      <c r="H23" s="40">
        <v>3.6247334754797356E-2</v>
      </c>
      <c r="I23" s="53">
        <v>0</v>
      </c>
      <c r="J23" s="38">
        <v>375</v>
      </c>
      <c r="K23" s="40">
        <v>0.29600000000000004</v>
      </c>
      <c r="L23" s="53">
        <v>1</v>
      </c>
      <c r="M23" s="47"/>
      <c r="N23" s="47"/>
      <c r="O23" s="36">
        <v>12</v>
      </c>
      <c r="P23" s="37" t="s">
        <v>32</v>
      </c>
      <c r="Q23" s="38">
        <v>857</v>
      </c>
      <c r="R23" s="39">
        <v>2.6872785425355115E-2</v>
      </c>
      <c r="S23" s="38">
        <v>972</v>
      </c>
      <c r="T23" s="39">
        <v>3.0018529956763434E-2</v>
      </c>
      <c r="U23" s="40">
        <v>-0.11831275720164613</v>
      </c>
      <c r="V23" s="53">
        <v>-2</v>
      </c>
    </row>
    <row r="24" spans="2:22" ht="14.55" customHeight="1" thickBot="1" x14ac:dyDescent="0.3">
      <c r="B24" s="31">
        <v>13</v>
      </c>
      <c r="C24" s="32" t="s">
        <v>63</v>
      </c>
      <c r="D24" s="33">
        <v>452</v>
      </c>
      <c r="E24" s="34">
        <v>2.6401869158878506E-2</v>
      </c>
      <c r="F24" s="33">
        <v>599</v>
      </c>
      <c r="G24" s="34">
        <v>3.7262830482115088E-2</v>
      </c>
      <c r="H24" s="35">
        <v>-0.24540901502504175</v>
      </c>
      <c r="I24" s="52">
        <v>-6</v>
      </c>
      <c r="J24" s="33">
        <v>416</v>
      </c>
      <c r="K24" s="35">
        <v>8.6538461538461453E-2</v>
      </c>
      <c r="L24" s="52">
        <v>-2</v>
      </c>
      <c r="M24" s="47"/>
      <c r="N24" s="47"/>
      <c r="O24" s="31">
        <v>13</v>
      </c>
      <c r="P24" s="32" t="s">
        <v>80</v>
      </c>
      <c r="Q24" s="33">
        <v>793</v>
      </c>
      <c r="R24" s="34">
        <v>2.4865949640964537E-2</v>
      </c>
      <c r="S24" s="33">
        <v>585</v>
      </c>
      <c r="T24" s="34">
        <v>1.8066707844348363E-2</v>
      </c>
      <c r="U24" s="35">
        <v>0.35555555555555562</v>
      </c>
      <c r="V24" s="52">
        <v>4</v>
      </c>
    </row>
    <row r="25" spans="2:22" ht="14.55" customHeight="1" thickBot="1" x14ac:dyDescent="0.3">
      <c r="B25" s="36">
        <v>14</v>
      </c>
      <c r="C25" s="37" t="s">
        <v>124</v>
      </c>
      <c r="D25" s="38">
        <v>427</v>
      </c>
      <c r="E25" s="39">
        <v>2.494158878504673E-2</v>
      </c>
      <c r="F25" s="38">
        <v>0</v>
      </c>
      <c r="G25" s="39">
        <v>0</v>
      </c>
      <c r="H25" s="40"/>
      <c r="I25" s="53"/>
      <c r="J25" s="38">
        <v>246</v>
      </c>
      <c r="K25" s="40">
        <v>0.7357723577235773</v>
      </c>
      <c r="L25" s="53">
        <v>4</v>
      </c>
      <c r="M25" s="47"/>
      <c r="N25" s="47"/>
      <c r="O25" s="36">
        <v>14</v>
      </c>
      <c r="P25" s="37" t="s">
        <v>21</v>
      </c>
      <c r="Q25" s="38">
        <v>784</v>
      </c>
      <c r="R25" s="39">
        <v>2.458373835878461E-2</v>
      </c>
      <c r="S25" s="38">
        <v>782</v>
      </c>
      <c r="T25" s="39">
        <v>2.4150710315009264E-2</v>
      </c>
      <c r="U25" s="40">
        <v>2.5575447570331811E-3</v>
      </c>
      <c r="V25" s="53">
        <v>-1</v>
      </c>
    </row>
    <row r="26" spans="2:22" ht="14.55" customHeight="1" thickBot="1" x14ac:dyDescent="0.3">
      <c r="B26" s="31">
        <v>15</v>
      </c>
      <c r="C26" s="32" t="s">
        <v>32</v>
      </c>
      <c r="D26" s="33">
        <v>422</v>
      </c>
      <c r="E26" s="34">
        <v>2.4649532710280374E-2</v>
      </c>
      <c r="F26" s="33">
        <v>507</v>
      </c>
      <c r="G26" s="34">
        <v>3.1539657853810264E-2</v>
      </c>
      <c r="H26" s="35">
        <v>-0.16765285996055224</v>
      </c>
      <c r="I26" s="52">
        <v>-4</v>
      </c>
      <c r="J26" s="33">
        <v>435</v>
      </c>
      <c r="K26" s="35">
        <v>-2.9885057471264354E-2</v>
      </c>
      <c r="L26" s="52">
        <v>-5</v>
      </c>
      <c r="M26" s="47"/>
      <c r="N26" s="47"/>
      <c r="O26" s="31">
        <v>15</v>
      </c>
      <c r="P26" s="32" t="s">
        <v>86</v>
      </c>
      <c r="Q26" s="33">
        <v>701</v>
      </c>
      <c r="R26" s="34">
        <v>2.1981123200903077E-2</v>
      </c>
      <c r="S26" s="33">
        <v>642</v>
      </c>
      <c r="T26" s="34">
        <v>1.9827053736874614E-2</v>
      </c>
      <c r="U26" s="35">
        <v>9.1900311526479816E-2</v>
      </c>
      <c r="V26" s="52">
        <v>1</v>
      </c>
    </row>
    <row r="27" spans="2:22" ht="14.55" customHeight="1" thickBot="1" x14ac:dyDescent="0.3">
      <c r="B27" s="36">
        <v>16</v>
      </c>
      <c r="C27" s="37" t="s">
        <v>86</v>
      </c>
      <c r="D27" s="38">
        <v>408</v>
      </c>
      <c r="E27" s="39">
        <v>2.3831775700934581E-2</v>
      </c>
      <c r="F27" s="38">
        <v>409</v>
      </c>
      <c r="G27" s="39">
        <v>2.5443234836702956E-2</v>
      </c>
      <c r="H27" s="40">
        <v>-2.4449877750610804E-3</v>
      </c>
      <c r="I27" s="53">
        <v>-2</v>
      </c>
      <c r="J27" s="38">
        <v>293</v>
      </c>
      <c r="K27" s="40">
        <v>0.39249146757679187</v>
      </c>
      <c r="L27" s="53">
        <v>-1</v>
      </c>
      <c r="M27" s="47"/>
      <c r="N27" s="47"/>
      <c r="O27" s="36">
        <v>16</v>
      </c>
      <c r="P27" s="37" t="s">
        <v>124</v>
      </c>
      <c r="Q27" s="38">
        <v>673</v>
      </c>
      <c r="R27" s="39">
        <v>2.1103132545232196E-2</v>
      </c>
      <c r="S27" s="38">
        <v>0</v>
      </c>
      <c r="T27" s="39">
        <v>0</v>
      </c>
      <c r="U27" s="40"/>
      <c r="V27" s="53"/>
    </row>
    <row r="28" spans="2:22" ht="14.55" customHeight="1" thickBot="1" x14ac:dyDescent="0.3">
      <c r="B28" s="31">
        <v>17</v>
      </c>
      <c r="C28" s="32" t="s">
        <v>25</v>
      </c>
      <c r="D28" s="33">
        <v>292</v>
      </c>
      <c r="E28" s="34">
        <v>1.705607476635514E-2</v>
      </c>
      <c r="F28" s="33">
        <v>445</v>
      </c>
      <c r="G28" s="34">
        <v>2.7682737169517885E-2</v>
      </c>
      <c r="H28" s="35">
        <v>-0.34382022471910112</v>
      </c>
      <c r="I28" s="52">
        <v>-4</v>
      </c>
      <c r="J28" s="33">
        <v>209</v>
      </c>
      <c r="K28" s="35">
        <v>0.39712918660287078</v>
      </c>
      <c r="L28" s="52">
        <v>6</v>
      </c>
      <c r="M28" s="47"/>
      <c r="N28" s="47"/>
      <c r="O28" s="31">
        <v>17</v>
      </c>
      <c r="P28" s="32" t="s">
        <v>33</v>
      </c>
      <c r="Q28" s="33">
        <v>653</v>
      </c>
      <c r="R28" s="34">
        <v>2.047599636261014E-2</v>
      </c>
      <c r="S28" s="33">
        <v>706</v>
      </c>
      <c r="T28" s="34">
        <v>2.1803582458307599E-2</v>
      </c>
      <c r="U28" s="35">
        <v>-7.5070821529745091E-2</v>
      </c>
      <c r="V28" s="52">
        <v>-3</v>
      </c>
    </row>
    <row r="29" spans="2:22" ht="14.55" customHeight="1" thickBot="1" x14ac:dyDescent="0.3">
      <c r="B29" s="36">
        <v>18</v>
      </c>
      <c r="C29" s="37" t="s">
        <v>126</v>
      </c>
      <c r="D29" s="38">
        <v>283</v>
      </c>
      <c r="E29" s="39">
        <v>1.6530373831775701E-2</v>
      </c>
      <c r="F29" s="38">
        <v>193</v>
      </c>
      <c r="G29" s="39">
        <v>1.2006220839813375E-2</v>
      </c>
      <c r="H29" s="40">
        <v>0.46632124352331616</v>
      </c>
      <c r="I29" s="53">
        <v>5</v>
      </c>
      <c r="J29" s="38">
        <v>251</v>
      </c>
      <c r="K29" s="40">
        <v>0.12749003984063756</v>
      </c>
      <c r="L29" s="53">
        <v>-1</v>
      </c>
      <c r="M29" s="47"/>
      <c r="N29" s="47"/>
      <c r="O29" s="36">
        <v>18</v>
      </c>
      <c r="P29" s="37" t="s">
        <v>126</v>
      </c>
      <c r="Q29" s="38">
        <v>534</v>
      </c>
      <c r="R29" s="39">
        <v>1.6744536076008905E-2</v>
      </c>
      <c r="S29" s="38">
        <v>339</v>
      </c>
      <c r="T29" s="39">
        <v>1.0469425571340334E-2</v>
      </c>
      <c r="U29" s="40">
        <v>0.5752212389380531</v>
      </c>
      <c r="V29" s="53">
        <v>7</v>
      </c>
    </row>
    <row r="30" spans="2:22" ht="14.55" customHeight="1" thickBot="1" x14ac:dyDescent="0.3">
      <c r="B30" s="31" t="s">
        <v>93</v>
      </c>
      <c r="C30" s="32" t="s">
        <v>80</v>
      </c>
      <c r="D30" s="33">
        <v>268</v>
      </c>
      <c r="E30" s="34">
        <v>1.5654205607476636E-2</v>
      </c>
      <c r="F30" s="33">
        <v>234</v>
      </c>
      <c r="G30" s="34">
        <v>1.4556765163297045E-2</v>
      </c>
      <c r="H30" s="35">
        <v>0.14529914529914523</v>
      </c>
      <c r="I30" s="52">
        <v>-1</v>
      </c>
      <c r="J30" s="33">
        <v>525</v>
      </c>
      <c r="K30" s="35">
        <v>-0.48952380952380947</v>
      </c>
      <c r="L30" s="52">
        <v>-11</v>
      </c>
      <c r="O30" s="31">
        <v>19</v>
      </c>
      <c r="P30" s="32" t="s">
        <v>25</v>
      </c>
      <c r="Q30" s="33">
        <v>501</v>
      </c>
      <c r="R30" s="34">
        <v>1.5709761374682513E-2</v>
      </c>
      <c r="S30" s="33">
        <v>845</v>
      </c>
      <c r="T30" s="34">
        <v>2.6096355775169857E-2</v>
      </c>
      <c r="U30" s="35">
        <v>-0.40710059171597635</v>
      </c>
      <c r="V30" s="52">
        <v>-7</v>
      </c>
    </row>
    <row r="31" spans="2:22" ht="14.55" customHeight="1" thickBot="1" x14ac:dyDescent="0.3">
      <c r="B31" s="36">
        <v>20</v>
      </c>
      <c r="C31" s="37" t="s">
        <v>31</v>
      </c>
      <c r="D31" s="38">
        <v>257</v>
      </c>
      <c r="E31" s="39">
        <v>1.5011682242990654E-2</v>
      </c>
      <c r="F31" s="38">
        <v>337</v>
      </c>
      <c r="G31" s="39">
        <v>2.0964230171073094E-2</v>
      </c>
      <c r="H31" s="40">
        <v>-0.23738872403560829</v>
      </c>
      <c r="I31" s="53">
        <v>-4</v>
      </c>
      <c r="J31" s="38">
        <v>232</v>
      </c>
      <c r="K31" s="40">
        <v>0.10775862068965525</v>
      </c>
      <c r="L31" s="53">
        <v>-1</v>
      </c>
      <c r="O31" s="36">
        <v>20</v>
      </c>
      <c r="P31" s="37" t="s">
        <v>31</v>
      </c>
      <c r="Q31" s="38">
        <v>489</v>
      </c>
      <c r="R31" s="39">
        <v>1.5333479665109279E-2</v>
      </c>
      <c r="S31" s="38">
        <v>649</v>
      </c>
      <c r="T31" s="39">
        <v>2.0043236565781348E-2</v>
      </c>
      <c r="U31" s="40">
        <v>-0.24653312788906012</v>
      </c>
      <c r="V31" s="53">
        <v>-5</v>
      </c>
    </row>
    <row r="32" spans="2:22" ht="14.55" customHeight="1" thickBot="1" x14ac:dyDescent="0.3">
      <c r="B32" s="83" t="s">
        <v>40</v>
      </c>
      <c r="C32" s="84"/>
      <c r="D32" s="41">
        <f>SUM(D12:D31)</f>
        <v>14827</v>
      </c>
      <c r="E32" s="42">
        <f>D32/D34</f>
        <v>0.86606308411214949</v>
      </c>
      <c r="F32" s="41">
        <f>SUM(F12:F31)</f>
        <v>13893</v>
      </c>
      <c r="G32" s="42">
        <f>F32/F34</f>
        <v>0.86426127527216179</v>
      </c>
      <c r="H32" s="43">
        <f>D32/F32-1</f>
        <v>6.7228100482257247E-2</v>
      </c>
      <c r="I32" s="54"/>
      <c r="J32" s="41">
        <f>SUM(J12:J31)</f>
        <v>12702</v>
      </c>
      <c r="K32" s="42">
        <f>D32/J32-1</f>
        <v>0.16729648874193037</v>
      </c>
      <c r="L32" s="41"/>
      <c r="O32" s="83" t="s">
        <v>40</v>
      </c>
      <c r="P32" s="84"/>
      <c r="Q32" s="41">
        <f>SUM(Q12:Q31)</f>
        <v>27529</v>
      </c>
      <c r="R32" s="42">
        <f>Q32/Q34</f>
        <v>0.86322159857012948</v>
      </c>
      <c r="S32" s="41">
        <f>SUM(S12:S31)</f>
        <v>28130</v>
      </c>
      <c r="T32" s="42">
        <f>S32/S34</f>
        <v>0.86874613959234093</v>
      </c>
      <c r="U32" s="43">
        <f>Q32/S32-1</f>
        <v>-2.1365090650551033E-2</v>
      </c>
      <c r="V32" s="54"/>
    </row>
    <row r="33" spans="2:23" ht="14.55" customHeight="1" thickBot="1" x14ac:dyDescent="0.3">
      <c r="B33" s="83" t="s">
        <v>12</v>
      </c>
      <c r="C33" s="84"/>
      <c r="D33" s="41">
        <f>D34-SUM(D12:D31)</f>
        <v>2293</v>
      </c>
      <c r="E33" s="42">
        <f>D33/D34</f>
        <v>0.13393691588785048</v>
      </c>
      <c r="F33" s="41">
        <f>F34-SUM(F12:F31)</f>
        <v>2182</v>
      </c>
      <c r="G33" s="42">
        <f>F33/F34</f>
        <v>0.13573872472783827</v>
      </c>
      <c r="H33" s="43">
        <f>D33/F33-1</f>
        <v>5.0870760769935908E-2</v>
      </c>
      <c r="I33" s="54"/>
      <c r="J33" s="41">
        <f>J34-SUM(J12:J31)</f>
        <v>2069</v>
      </c>
      <c r="K33" s="42">
        <f>D33/J33-1</f>
        <v>0.1082648622522957</v>
      </c>
      <c r="L33" s="41"/>
      <c r="O33" s="83" t="s">
        <v>12</v>
      </c>
      <c r="P33" s="84"/>
      <c r="Q33" s="41">
        <f>Q34-SUM(Q12:Q31)</f>
        <v>4362</v>
      </c>
      <c r="R33" s="42">
        <f>Q33/Q34</f>
        <v>0.13677840142987049</v>
      </c>
      <c r="S33" s="41">
        <f>S34-SUM(S12:S31)</f>
        <v>4250</v>
      </c>
      <c r="T33" s="42">
        <f>S33/S34</f>
        <v>0.13125386040765905</v>
      </c>
      <c r="U33" s="43">
        <f>Q33/S33-1</f>
        <v>2.635294117647069E-2</v>
      </c>
      <c r="V33" s="54"/>
    </row>
    <row r="34" spans="2:23" ht="14.55" customHeight="1" thickBot="1" x14ac:dyDescent="0.3">
      <c r="B34" s="85" t="s">
        <v>34</v>
      </c>
      <c r="C34" s="86"/>
      <c r="D34" s="44">
        <v>17120</v>
      </c>
      <c r="E34" s="45">
        <v>1</v>
      </c>
      <c r="F34" s="44">
        <v>16075</v>
      </c>
      <c r="G34" s="45">
        <v>0.98892690513219283</v>
      </c>
      <c r="H34" s="46">
        <v>6.5007776049766708E-2</v>
      </c>
      <c r="I34" s="56"/>
      <c r="J34" s="44">
        <v>14771</v>
      </c>
      <c r="K34" s="46">
        <v>0.15902782479182176</v>
      </c>
      <c r="L34" s="44"/>
      <c r="M34" s="47"/>
      <c r="N34" s="47"/>
      <c r="O34" s="85" t="s">
        <v>34</v>
      </c>
      <c r="P34" s="86"/>
      <c r="Q34" s="44">
        <v>31891</v>
      </c>
      <c r="R34" s="45">
        <v>1</v>
      </c>
      <c r="S34" s="44">
        <v>32380</v>
      </c>
      <c r="T34" s="45">
        <v>1</v>
      </c>
      <c r="U34" s="46">
        <v>-1.5101914762198909E-2</v>
      </c>
      <c r="V34" s="56"/>
    </row>
    <row r="35" spans="2:23" ht="14.55" customHeight="1" x14ac:dyDescent="0.25">
      <c r="B35" s="48" t="s">
        <v>71</v>
      </c>
      <c r="O35" s="48" t="s">
        <v>71</v>
      </c>
    </row>
    <row r="36" spans="2:23" x14ac:dyDescent="0.25">
      <c r="B36" s="49" t="s">
        <v>70</v>
      </c>
      <c r="O36" s="49" t="s">
        <v>70</v>
      </c>
    </row>
    <row r="38" spans="2:23" x14ac:dyDescent="0.25">
      <c r="W38" s="4"/>
    </row>
    <row r="39" spans="2:23" ht="15" customHeight="1" x14ac:dyDescent="0.25">
      <c r="O39" s="102" t="s">
        <v>163</v>
      </c>
      <c r="P39" s="102"/>
      <c r="Q39" s="102"/>
      <c r="R39" s="102"/>
      <c r="S39" s="102"/>
      <c r="T39" s="102"/>
      <c r="U39" s="102"/>
      <c r="V39" s="102"/>
    </row>
    <row r="40" spans="2:23" ht="15" customHeight="1" x14ac:dyDescent="0.25">
      <c r="B40" s="69" t="s">
        <v>165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47"/>
      <c r="N40" s="50"/>
      <c r="O40" s="102"/>
      <c r="P40" s="102"/>
      <c r="Q40" s="102"/>
      <c r="R40" s="102"/>
      <c r="S40" s="102"/>
      <c r="T40" s="102"/>
      <c r="U40" s="102"/>
      <c r="V40" s="102"/>
    </row>
    <row r="41" spans="2:23" x14ac:dyDescent="0.25">
      <c r="B41" s="95" t="s">
        <v>166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47"/>
      <c r="N41" s="50"/>
      <c r="O41" s="95" t="s">
        <v>164</v>
      </c>
      <c r="P41" s="95"/>
      <c r="Q41" s="95"/>
      <c r="R41" s="95"/>
      <c r="S41" s="95"/>
      <c r="T41" s="95"/>
      <c r="U41" s="95"/>
      <c r="V41" s="95"/>
    </row>
    <row r="42" spans="2:23" ht="15" customHeight="1" thickBot="1" x14ac:dyDescent="0.3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3" x14ac:dyDescent="0.25">
      <c r="B43" s="98" t="s">
        <v>0</v>
      </c>
      <c r="C43" s="71" t="s">
        <v>39</v>
      </c>
      <c r="D43" s="73" t="s">
        <v>103</v>
      </c>
      <c r="E43" s="74"/>
      <c r="F43" s="74"/>
      <c r="G43" s="74"/>
      <c r="H43" s="74"/>
      <c r="I43" s="75"/>
      <c r="J43" s="73" t="s">
        <v>105</v>
      </c>
      <c r="K43" s="74"/>
      <c r="L43" s="75"/>
      <c r="M43" s="47"/>
      <c r="N43" s="47"/>
      <c r="O43" s="98" t="s">
        <v>0</v>
      </c>
      <c r="P43" s="71" t="s">
        <v>39</v>
      </c>
      <c r="Q43" s="73" t="s">
        <v>110</v>
      </c>
      <c r="R43" s="74"/>
      <c r="S43" s="74"/>
      <c r="T43" s="74"/>
      <c r="U43" s="74"/>
      <c r="V43" s="75"/>
    </row>
    <row r="44" spans="2:23" ht="14.4" thickBot="1" x14ac:dyDescent="0.3">
      <c r="B44" s="99"/>
      <c r="C44" s="72"/>
      <c r="D44" s="76" t="s">
        <v>104</v>
      </c>
      <c r="E44" s="77"/>
      <c r="F44" s="77"/>
      <c r="G44" s="77"/>
      <c r="H44" s="77"/>
      <c r="I44" s="78"/>
      <c r="J44" s="76" t="s">
        <v>106</v>
      </c>
      <c r="K44" s="77"/>
      <c r="L44" s="78"/>
      <c r="M44" s="47"/>
      <c r="N44" s="47"/>
      <c r="O44" s="99"/>
      <c r="P44" s="72"/>
      <c r="Q44" s="76" t="s">
        <v>111</v>
      </c>
      <c r="R44" s="77"/>
      <c r="S44" s="77"/>
      <c r="T44" s="77"/>
      <c r="U44" s="77"/>
      <c r="V44" s="78"/>
    </row>
    <row r="45" spans="2:23" ht="15" customHeight="1" x14ac:dyDescent="0.25">
      <c r="B45" s="99"/>
      <c r="C45" s="72"/>
      <c r="D45" s="79">
        <v>2026</v>
      </c>
      <c r="E45" s="80"/>
      <c r="F45" s="79">
        <v>2025</v>
      </c>
      <c r="G45" s="80"/>
      <c r="H45" s="87" t="s">
        <v>5</v>
      </c>
      <c r="I45" s="87" t="s">
        <v>42</v>
      </c>
      <c r="J45" s="87">
        <v>2026</v>
      </c>
      <c r="K45" s="87" t="s">
        <v>107</v>
      </c>
      <c r="L45" s="89" t="s">
        <v>108</v>
      </c>
      <c r="M45" s="47"/>
      <c r="N45" s="47"/>
      <c r="O45" s="99"/>
      <c r="P45" s="72"/>
      <c r="Q45" s="79">
        <v>2026</v>
      </c>
      <c r="R45" s="80"/>
      <c r="S45" s="79">
        <v>2025</v>
      </c>
      <c r="T45" s="80"/>
      <c r="U45" s="87" t="s">
        <v>5</v>
      </c>
      <c r="V45" s="89" t="s">
        <v>64</v>
      </c>
    </row>
    <row r="46" spans="2:23" ht="15" customHeight="1" thickBot="1" x14ac:dyDescent="0.3">
      <c r="B46" s="96" t="s">
        <v>6</v>
      </c>
      <c r="C46" s="91" t="s">
        <v>39</v>
      </c>
      <c r="D46" s="81"/>
      <c r="E46" s="82"/>
      <c r="F46" s="81"/>
      <c r="G46" s="82"/>
      <c r="H46" s="88"/>
      <c r="I46" s="88"/>
      <c r="J46" s="88"/>
      <c r="K46" s="88"/>
      <c r="L46" s="90"/>
      <c r="M46" s="47"/>
      <c r="N46" s="47"/>
      <c r="O46" s="96" t="s">
        <v>6</v>
      </c>
      <c r="P46" s="91" t="s">
        <v>39</v>
      </c>
      <c r="Q46" s="81"/>
      <c r="R46" s="82"/>
      <c r="S46" s="81"/>
      <c r="T46" s="82"/>
      <c r="U46" s="88"/>
      <c r="V46" s="90"/>
    </row>
    <row r="47" spans="2:23" ht="15" customHeight="1" x14ac:dyDescent="0.25">
      <c r="B47" s="96"/>
      <c r="C47" s="91"/>
      <c r="D47" s="25" t="s">
        <v>8</v>
      </c>
      <c r="E47" s="26" t="s">
        <v>2</v>
      </c>
      <c r="F47" s="25" t="s">
        <v>8</v>
      </c>
      <c r="G47" s="26" t="s">
        <v>2</v>
      </c>
      <c r="H47" s="93" t="s">
        <v>9</v>
      </c>
      <c r="I47" s="93" t="s">
        <v>43</v>
      </c>
      <c r="J47" s="93" t="s">
        <v>8</v>
      </c>
      <c r="K47" s="93" t="s">
        <v>109</v>
      </c>
      <c r="L47" s="100" t="s">
        <v>96</v>
      </c>
      <c r="M47" s="47"/>
      <c r="N47" s="47"/>
      <c r="O47" s="96"/>
      <c r="P47" s="91"/>
      <c r="Q47" s="25" t="s">
        <v>8</v>
      </c>
      <c r="R47" s="26" t="s">
        <v>2</v>
      </c>
      <c r="S47" s="25" t="s">
        <v>8</v>
      </c>
      <c r="T47" s="26" t="s">
        <v>2</v>
      </c>
      <c r="U47" s="93" t="s">
        <v>9</v>
      </c>
      <c r="V47" s="100" t="s">
        <v>65</v>
      </c>
    </row>
    <row r="48" spans="2:23" ht="15" customHeight="1" thickBot="1" x14ac:dyDescent="0.3">
      <c r="B48" s="97"/>
      <c r="C48" s="92"/>
      <c r="D48" s="28" t="s">
        <v>10</v>
      </c>
      <c r="E48" s="29" t="s">
        <v>11</v>
      </c>
      <c r="F48" s="28" t="s">
        <v>10</v>
      </c>
      <c r="G48" s="29" t="s">
        <v>11</v>
      </c>
      <c r="H48" s="94"/>
      <c r="I48" s="94"/>
      <c r="J48" s="94" t="s">
        <v>10</v>
      </c>
      <c r="K48" s="94"/>
      <c r="L48" s="101"/>
      <c r="M48" s="47"/>
      <c r="N48" s="47"/>
      <c r="O48" s="97"/>
      <c r="P48" s="92"/>
      <c r="Q48" s="28" t="s">
        <v>10</v>
      </c>
      <c r="R48" s="29" t="s">
        <v>11</v>
      </c>
      <c r="S48" s="28" t="s">
        <v>10</v>
      </c>
      <c r="T48" s="29" t="s">
        <v>11</v>
      </c>
      <c r="U48" s="94"/>
      <c r="V48" s="101"/>
    </row>
    <row r="49" spans="2:22" ht="14.4" thickBot="1" x14ac:dyDescent="0.3">
      <c r="B49" s="31">
        <v>1</v>
      </c>
      <c r="C49" s="32" t="s">
        <v>46</v>
      </c>
      <c r="D49" s="33">
        <v>691</v>
      </c>
      <c r="E49" s="34">
        <v>4.0362149532710279E-2</v>
      </c>
      <c r="F49" s="33">
        <v>396</v>
      </c>
      <c r="G49" s="34">
        <v>2.4634525660964229E-2</v>
      </c>
      <c r="H49" s="35">
        <v>0.74494949494949503</v>
      </c>
      <c r="I49" s="52">
        <v>3</v>
      </c>
      <c r="J49" s="33">
        <v>382</v>
      </c>
      <c r="K49" s="35">
        <v>0.80890052356020936</v>
      </c>
      <c r="L49" s="52">
        <v>7</v>
      </c>
      <c r="M49" s="47"/>
      <c r="N49" s="47"/>
      <c r="O49" s="31">
        <v>1</v>
      </c>
      <c r="P49" s="32" t="s">
        <v>73</v>
      </c>
      <c r="Q49" s="33">
        <v>1109</v>
      </c>
      <c r="R49" s="34">
        <v>3.4774701326393029E-2</v>
      </c>
      <c r="S49" s="33">
        <v>1199</v>
      </c>
      <c r="T49" s="34">
        <v>3.702903026559605E-2</v>
      </c>
      <c r="U49" s="35">
        <v>-7.5062552126772264E-2</v>
      </c>
      <c r="V49" s="52">
        <v>2</v>
      </c>
    </row>
    <row r="50" spans="2:22" ht="14.4" thickBot="1" x14ac:dyDescent="0.3">
      <c r="B50" s="36">
        <v>2</v>
      </c>
      <c r="C50" s="37" t="s">
        <v>38</v>
      </c>
      <c r="D50" s="38">
        <v>591</v>
      </c>
      <c r="E50" s="39">
        <v>3.4521028037383175E-2</v>
      </c>
      <c r="F50" s="38">
        <v>533</v>
      </c>
      <c r="G50" s="39">
        <v>3.3157076205287711E-2</v>
      </c>
      <c r="H50" s="40">
        <v>0.10881801125703561</v>
      </c>
      <c r="I50" s="53">
        <v>1</v>
      </c>
      <c r="J50" s="38">
        <v>443</v>
      </c>
      <c r="K50" s="40">
        <v>0.33408577878103829</v>
      </c>
      <c r="L50" s="53">
        <v>2</v>
      </c>
      <c r="M50" s="47"/>
      <c r="N50" s="47"/>
      <c r="O50" s="36">
        <v>2</v>
      </c>
      <c r="P50" s="37" t="s">
        <v>46</v>
      </c>
      <c r="Q50" s="38">
        <v>1073</v>
      </c>
      <c r="R50" s="39">
        <v>3.3645856197673324E-2</v>
      </c>
      <c r="S50" s="38">
        <v>805</v>
      </c>
      <c r="T50" s="39">
        <v>2.4861025324274245E-2</v>
      </c>
      <c r="U50" s="40">
        <v>0.33291925465838501</v>
      </c>
      <c r="V50" s="53">
        <v>3</v>
      </c>
    </row>
    <row r="51" spans="2:22" ht="14.4" thickBot="1" x14ac:dyDescent="0.3">
      <c r="B51" s="31">
        <v>3</v>
      </c>
      <c r="C51" s="32" t="s">
        <v>73</v>
      </c>
      <c r="D51" s="33">
        <v>573</v>
      </c>
      <c r="E51" s="34">
        <v>3.3469626168224298E-2</v>
      </c>
      <c r="F51" s="33">
        <v>647</v>
      </c>
      <c r="G51" s="34">
        <v>4.0248833592534991E-2</v>
      </c>
      <c r="H51" s="35">
        <v>-0.11437403400309121</v>
      </c>
      <c r="I51" s="52">
        <v>-1</v>
      </c>
      <c r="J51" s="33">
        <v>536</v>
      </c>
      <c r="K51" s="35">
        <v>6.9029850746268551E-2</v>
      </c>
      <c r="L51" s="52">
        <v>-2</v>
      </c>
      <c r="M51" s="47"/>
      <c r="N51" s="47"/>
      <c r="O51" s="31">
        <v>3</v>
      </c>
      <c r="P51" s="32" t="s">
        <v>54</v>
      </c>
      <c r="Q51" s="33">
        <v>1047</v>
      </c>
      <c r="R51" s="34">
        <v>3.2830579160264654E-2</v>
      </c>
      <c r="S51" s="33">
        <v>1771</v>
      </c>
      <c r="T51" s="34">
        <v>5.4694255713403334E-2</v>
      </c>
      <c r="U51" s="35">
        <v>-0.40880858272162623</v>
      </c>
      <c r="V51" s="52">
        <v>-2</v>
      </c>
    </row>
    <row r="52" spans="2:22" ht="14.4" thickBot="1" x14ac:dyDescent="0.3">
      <c r="B52" s="36">
        <v>4</v>
      </c>
      <c r="C52" s="37" t="s">
        <v>54</v>
      </c>
      <c r="D52" s="38">
        <v>564</v>
      </c>
      <c r="E52" s="39">
        <v>3.2943925233644859E-2</v>
      </c>
      <c r="F52" s="38">
        <v>881</v>
      </c>
      <c r="G52" s="39">
        <v>5.480559875583204E-2</v>
      </c>
      <c r="H52" s="40">
        <v>-0.35981838819523271</v>
      </c>
      <c r="I52" s="53">
        <v>-3</v>
      </c>
      <c r="J52" s="38">
        <v>483</v>
      </c>
      <c r="K52" s="40">
        <v>0.16770186335403725</v>
      </c>
      <c r="L52" s="53">
        <v>-1</v>
      </c>
      <c r="M52" s="47"/>
      <c r="N52" s="47"/>
      <c r="O52" s="36">
        <v>4</v>
      </c>
      <c r="P52" s="37" t="s">
        <v>38</v>
      </c>
      <c r="Q52" s="38">
        <v>1034</v>
      </c>
      <c r="R52" s="39">
        <v>3.2422940641560316E-2</v>
      </c>
      <c r="S52" s="38">
        <v>1319</v>
      </c>
      <c r="T52" s="39">
        <v>4.0735021618282893E-2</v>
      </c>
      <c r="U52" s="40">
        <v>-0.21607278241091732</v>
      </c>
      <c r="V52" s="53">
        <v>-2</v>
      </c>
    </row>
    <row r="53" spans="2:22" ht="14.4" thickBot="1" x14ac:dyDescent="0.3">
      <c r="B53" s="31">
        <v>5</v>
      </c>
      <c r="C53" s="32" t="s">
        <v>89</v>
      </c>
      <c r="D53" s="33">
        <v>484</v>
      </c>
      <c r="E53" s="34">
        <v>2.8271028037383177E-2</v>
      </c>
      <c r="F53" s="33">
        <v>159</v>
      </c>
      <c r="G53" s="34">
        <v>9.8911353032659407E-3</v>
      </c>
      <c r="H53" s="35">
        <v>2.0440251572327046</v>
      </c>
      <c r="I53" s="52">
        <v>29</v>
      </c>
      <c r="J53" s="33">
        <v>404</v>
      </c>
      <c r="K53" s="35">
        <v>0.19801980198019797</v>
      </c>
      <c r="L53" s="52">
        <v>1</v>
      </c>
      <c r="M53" s="47"/>
      <c r="N53" s="47"/>
      <c r="O53" s="31">
        <v>5</v>
      </c>
      <c r="P53" s="32" t="s">
        <v>67</v>
      </c>
      <c r="Q53" s="33">
        <v>1003</v>
      </c>
      <c r="R53" s="34">
        <v>3.1450879558496125E-2</v>
      </c>
      <c r="S53" s="33">
        <v>984</v>
      </c>
      <c r="T53" s="34">
        <v>3.0389129092032119E-2</v>
      </c>
      <c r="U53" s="35">
        <v>1.9308943089430874E-2</v>
      </c>
      <c r="V53" s="52">
        <v>-1</v>
      </c>
    </row>
    <row r="54" spans="2:22" ht="14.4" thickBot="1" x14ac:dyDescent="0.3">
      <c r="B54" s="36">
        <v>6</v>
      </c>
      <c r="C54" s="37" t="s">
        <v>119</v>
      </c>
      <c r="D54" s="38">
        <v>477</v>
      </c>
      <c r="E54" s="39">
        <v>2.7862149532710281E-2</v>
      </c>
      <c r="F54" s="38">
        <v>266</v>
      </c>
      <c r="G54" s="39">
        <v>1.6547433903576984E-2</v>
      </c>
      <c r="H54" s="40">
        <v>0.79323308270676685</v>
      </c>
      <c r="I54" s="53">
        <v>9</v>
      </c>
      <c r="J54" s="38">
        <v>356</v>
      </c>
      <c r="K54" s="40">
        <v>0.3398876404494382</v>
      </c>
      <c r="L54" s="53">
        <v>4</v>
      </c>
      <c r="M54" s="47"/>
      <c r="N54" s="47"/>
      <c r="O54" s="36">
        <v>6</v>
      </c>
      <c r="P54" s="37" t="s">
        <v>89</v>
      </c>
      <c r="Q54" s="38">
        <v>888</v>
      </c>
      <c r="R54" s="39">
        <v>2.7844846508419303E-2</v>
      </c>
      <c r="S54" s="38">
        <v>476</v>
      </c>
      <c r="T54" s="39">
        <v>1.4700432365657814E-2</v>
      </c>
      <c r="U54" s="40">
        <v>0.86554621848739499</v>
      </c>
      <c r="V54" s="53">
        <v>11</v>
      </c>
    </row>
    <row r="55" spans="2:22" ht="14.4" thickBot="1" x14ac:dyDescent="0.3">
      <c r="B55" s="31">
        <v>7</v>
      </c>
      <c r="C55" s="32" t="s">
        <v>120</v>
      </c>
      <c r="D55" s="33">
        <v>473</v>
      </c>
      <c r="E55" s="34">
        <v>2.7628504672897198E-2</v>
      </c>
      <c r="F55" s="33">
        <v>230</v>
      </c>
      <c r="G55" s="34">
        <v>1.4307931570762053E-2</v>
      </c>
      <c r="H55" s="35">
        <v>1.0565217391304347</v>
      </c>
      <c r="I55" s="52">
        <v>12</v>
      </c>
      <c r="J55" s="33">
        <v>285</v>
      </c>
      <c r="K55" s="35">
        <v>0.6596491228070176</v>
      </c>
      <c r="L55" s="52">
        <v>9</v>
      </c>
      <c r="M55" s="47"/>
      <c r="N55" s="47"/>
      <c r="O55" s="31">
        <v>7</v>
      </c>
      <c r="P55" s="32" t="s">
        <v>119</v>
      </c>
      <c r="Q55" s="33">
        <v>833</v>
      </c>
      <c r="R55" s="34">
        <v>2.6120222006208647E-2</v>
      </c>
      <c r="S55" s="33">
        <v>455</v>
      </c>
      <c r="T55" s="34">
        <v>1.4051883878937617E-2</v>
      </c>
      <c r="U55" s="35">
        <v>0.8307692307692307</v>
      </c>
      <c r="V55" s="52">
        <v>12</v>
      </c>
    </row>
    <row r="56" spans="2:22" ht="14.4" thickBot="1" x14ac:dyDescent="0.3">
      <c r="B56" s="36">
        <v>8</v>
      </c>
      <c r="C56" s="37" t="s">
        <v>67</v>
      </c>
      <c r="D56" s="38">
        <v>470</v>
      </c>
      <c r="E56" s="39">
        <v>2.7453271028037383E-2</v>
      </c>
      <c r="F56" s="38">
        <v>316</v>
      </c>
      <c r="G56" s="39">
        <v>1.9657853810264386E-2</v>
      </c>
      <c r="H56" s="40">
        <v>0.48734177215189867</v>
      </c>
      <c r="I56" s="53">
        <v>-1</v>
      </c>
      <c r="J56" s="38">
        <v>533</v>
      </c>
      <c r="K56" s="40">
        <v>-0.11819887429643527</v>
      </c>
      <c r="L56" s="53">
        <v>-6</v>
      </c>
      <c r="M56" s="47"/>
      <c r="N56" s="47"/>
      <c r="O56" s="36">
        <v>8</v>
      </c>
      <c r="P56" s="37" t="s">
        <v>45</v>
      </c>
      <c r="Q56" s="38">
        <v>807</v>
      </c>
      <c r="R56" s="39">
        <v>2.5304944968799974E-2</v>
      </c>
      <c r="S56" s="38">
        <v>503</v>
      </c>
      <c r="T56" s="39">
        <v>1.5534280420012354E-2</v>
      </c>
      <c r="U56" s="40">
        <v>0.60437375745526833</v>
      </c>
      <c r="V56" s="53">
        <v>8</v>
      </c>
    </row>
    <row r="57" spans="2:22" ht="14.4" thickBot="1" x14ac:dyDescent="0.3">
      <c r="B57" s="31">
        <v>9</v>
      </c>
      <c r="C57" s="32" t="s">
        <v>92</v>
      </c>
      <c r="D57" s="33">
        <v>460</v>
      </c>
      <c r="E57" s="34">
        <v>2.6869158878504672E-2</v>
      </c>
      <c r="F57" s="33">
        <v>227</v>
      </c>
      <c r="G57" s="34">
        <v>1.4121306376360809E-2</v>
      </c>
      <c r="H57" s="35">
        <v>1.0264317180616742</v>
      </c>
      <c r="I57" s="52">
        <v>12</v>
      </c>
      <c r="J57" s="33">
        <v>309</v>
      </c>
      <c r="K57" s="35">
        <v>0.48867313915857613</v>
      </c>
      <c r="L57" s="52">
        <v>4</v>
      </c>
      <c r="M57" s="47"/>
      <c r="N57" s="47"/>
      <c r="O57" s="31">
        <v>9</v>
      </c>
      <c r="P57" s="32" t="s">
        <v>92</v>
      </c>
      <c r="Q57" s="33">
        <v>769</v>
      </c>
      <c r="R57" s="34">
        <v>2.4113386221818068E-2</v>
      </c>
      <c r="S57" s="33">
        <v>594</v>
      </c>
      <c r="T57" s="34">
        <v>1.8344657195799877E-2</v>
      </c>
      <c r="U57" s="35">
        <v>0.29461279461279455</v>
      </c>
      <c r="V57" s="52">
        <v>3</v>
      </c>
    </row>
    <row r="58" spans="2:22" ht="14.4" thickBot="1" x14ac:dyDescent="0.3">
      <c r="B58" s="36">
        <v>10</v>
      </c>
      <c r="C58" s="37" t="s">
        <v>45</v>
      </c>
      <c r="D58" s="38">
        <v>370</v>
      </c>
      <c r="E58" s="39">
        <v>2.1612149532710279E-2</v>
      </c>
      <c r="F58" s="38">
        <v>193</v>
      </c>
      <c r="G58" s="39">
        <v>1.2006220839813375E-2</v>
      </c>
      <c r="H58" s="40">
        <v>0.91709844559585485</v>
      </c>
      <c r="I58" s="53">
        <v>18</v>
      </c>
      <c r="J58" s="38">
        <v>437</v>
      </c>
      <c r="K58" s="40">
        <v>-0.15331807780320361</v>
      </c>
      <c r="L58" s="53">
        <v>-5</v>
      </c>
      <c r="M58" s="47"/>
      <c r="N58" s="47"/>
      <c r="O58" s="36">
        <v>10</v>
      </c>
      <c r="P58" s="37" t="s">
        <v>120</v>
      </c>
      <c r="Q58" s="38">
        <v>758</v>
      </c>
      <c r="R58" s="39">
        <v>2.3768461321375937E-2</v>
      </c>
      <c r="S58" s="38">
        <v>407</v>
      </c>
      <c r="T58" s="39">
        <v>1.2569487337862879E-2</v>
      </c>
      <c r="U58" s="40">
        <v>0.86240786240786238</v>
      </c>
      <c r="V58" s="53">
        <v>13</v>
      </c>
    </row>
    <row r="59" spans="2:22" ht="14.4" thickBot="1" x14ac:dyDescent="0.3">
      <c r="B59" s="31">
        <v>11</v>
      </c>
      <c r="C59" s="32" t="s">
        <v>118</v>
      </c>
      <c r="D59" s="33">
        <v>369</v>
      </c>
      <c r="E59" s="34">
        <v>2.1553738317757011E-2</v>
      </c>
      <c r="F59" s="33">
        <v>269</v>
      </c>
      <c r="G59" s="34">
        <v>1.6734059097978229E-2</v>
      </c>
      <c r="H59" s="35">
        <v>0.37174721189591087</v>
      </c>
      <c r="I59" s="52">
        <v>2</v>
      </c>
      <c r="J59" s="33">
        <v>231</v>
      </c>
      <c r="K59" s="35">
        <v>0.59740259740259738</v>
      </c>
      <c r="L59" s="52">
        <v>9</v>
      </c>
      <c r="M59" s="47"/>
      <c r="N59" s="47"/>
      <c r="O59" s="31">
        <v>11</v>
      </c>
      <c r="P59" s="32" t="s">
        <v>36</v>
      </c>
      <c r="Q59" s="33">
        <v>655</v>
      </c>
      <c r="R59" s="34">
        <v>2.0538709980872347E-2</v>
      </c>
      <c r="S59" s="33">
        <v>688</v>
      </c>
      <c r="T59" s="34">
        <v>2.1247683755404572E-2</v>
      </c>
      <c r="U59" s="35">
        <v>-4.7965116279069742E-2</v>
      </c>
      <c r="V59" s="52">
        <v>-5</v>
      </c>
    </row>
    <row r="60" spans="2:22" ht="14.4" thickBot="1" x14ac:dyDescent="0.3">
      <c r="B60" s="36">
        <v>12</v>
      </c>
      <c r="C60" s="37" t="s">
        <v>36</v>
      </c>
      <c r="D60" s="38">
        <v>361</v>
      </c>
      <c r="E60" s="39">
        <v>2.1086448598130841E-2</v>
      </c>
      <c r="F60" s="38">
        <v>380</v>
      </c>
      <c r="G60" s="39">
        <v>2.3639191290824261E-2</v>
      </c>
      <c r="H60" s="40">
        <v>-5.0000000000000044E-2</v>
      </c>
      <c r="I60" s="53">
        <v>-7</v>
      </c>
      <c r="J60" s="38">
        <v>294</v>
      </c>
      <c r="K60" s="40">
        <v>0.22789115646258495</v>
      </c>
      <c r="L60" s="53">
        <v>3</v>
      </c>
      <c r="M60" s="47"/>
      <c r="N60" s="47"/>
      <c r="O60" s="36">
        <v>12</v>
      </c>
      <c r="P60" s="37" t="s">
        <v>118</v>
      </c>
      <c r="Q60" s="38">
        <v>600</v>
      </c>
      <c r="R60" s="39">
        <v>1.8814085478661691E-2</v>
      </c>
      <c r="S60" s="38">
        <v>450</v>
      </c>
      <c r="T60" s="39">
        <v>1.3897467572575664E-2</v>
      </c>
      <c r="U60" s="40">
        <v>0.33333333333333326</v>
      </c>
      <c r="V60" s="53">
        <v>8</v>
      </c>
    </row>
    <row r="61" spans="2:22" ht="14.4" thickBot="1" x14ac:dyDescent="0.3">
      <c r="B61" s="31">
        <v>13</v>
      </c>
      <c r="C61" s="32" t="s">
        <v>75</v>
      </c>
      <c r="D61" s="33">
        <v>298</v>
      </c>
      <c r="E61" s="34">
        <v>1.7406542056074767E-2</v>
      </c>
      <c r="F61" s="33">
        <v>265</v>
      </c>
      <c r="G61" s="34">
        <v>1.6485225505443235E-2</v>
      </c>
      <c r="H61" s="35">
        <v>0.12452830188679243</v>
      </c>
      <c r="I61" s="52">
        <v>3</v>
      </c>
      <c r="J61" s="33">
        <v>72</v>
      </c>
      <c r="K61" s="35">
        <v>3.1388888888888893</v>
      </c>
      <c r="L61" s="52">
        <v>42</v>
      </c>
      <c r="M61" s="47"/>
      <c r="N61" s="47"/>
      <c r="O61" s="31">
        <v>13</v>
      </c>
      <c r="P61" s="32" t="s">
        <v>62</v>
      </c>
      <c r="Q61" s="33">
        <v>598</v>
      </c>
      <c r="R61" s="34">
        <v>1.8751371860399487E-2</v>
      </c>
      <c r="S61" s="33">
        <v>643</v>
      </c>
      <c r="T61" s="34">
        <v>1.9857936998147006E-2</v>
      </c>
      <c r="U61" s="35">
        <v>-6.998444790046654E-2</v>
      </c>
      <c r="V61" s="52">
        <v>-4</v>
      </c>
    </row>
    <row r="62" spans="2:22" ht="14.4" thickBot="1" x14ac:dyDescent="0.3">
      <c r="B62" s="36">
        <v>14</v>
      </c>
      <c r="C62" s="37" t="s">
        <v>169</v>
      </c>
      <c r="D62" s="38">
        <v>285</v>
      </c>
      <c r="E62" s="39">
        <v>1.6647196261682241E-2</v>
      </c>
      <c r="F62" s="38">
        <v>0</v>
      </c>
      <c r="G62" s="39">
        <v>0</v>
      </c>
      <c r="H62" s="40"/>
      <c r="I62" s="53"/>
      <c r="J62" s="38">
        <v>175</v>
      </c>
      <c r="K62" s="40">
        <v>0.62857142857142856</v>
      </c>
      <c r="L62" s="53">
        <v>12</v>
      </c>
      <c r="M62" s="47"/>
      <c r="N62" s="47"/>
      <c r="O62" s="36">
        <v>14</v>
      </c>
      <c r="P62" s="37" t="s">
        <v>37</v>
      </c>
      <c r="Q62" s="38">
        <v>582</v>
      </c>
      <c r="R62" s="39">
        <v>1.8249662914301839E-2</v>
      </c>
      <c r="S62" s="38">
        <v>677</v>
      </c>
      <c r="T62" s="39">
        <v>2.0907967881408276E-2</v>
      </c>
      <c r="U62" s="40">
        <v>-0.14032496307237818</v>
      </c>
      <c r="V62" s="53">
        <v>-7</v>
      </c>
    </row>
    <row r="63" spans="2:22" ht="14.4" thickBot="1" x14ac:dyDescent="0.3">
      <c r="B63" s="31">
        <v>15</v>
      </c>
      <c r="C63" s="32" t="s">
        <v>72</v>
      </c>
      <c r="D63" s="33">
        <v>283</v>
      </c>
      <c r="E63" s="34">
        <v>1.6530373831775701E-2</v>
      </c>
      <c r="F63" s="33">
        <v>309</v>
      </c>
      <c r="G63" s="34">
        <v>1.9222395023328148E-2</v>
      </c>
      <c r="H63" s="35">
        <v>-8.4142394822006472E-2</v>
      </c>
      <c r="I63" s="52">
        <v>-6</v>
      </c>
      <c r="J63" s="33">
        <v>242</v>
      </c>
      <c r="K63" s="35">
        <v>0.16942148760330578</v>
      </c>
      <c r="L63" s="52">
        <v>2</v>
      </c>
      <c r="M63" s="47"/>
      <c r="N63" s="47"/>
      <c r="O63" s="31">
        <v>15</v>
      </c>
      <c r="P63" s="32" t="s">
        <v>72</v>
      </c>
      <c r="Q63" s="33">
        <v>525</v>
      </c>
      <c r="R63" s="34">
        <v>1.6462324793828979E-2</v>
      </c>
      <c r="S63" s="33">
        <v>605</v>
      </c>
      <c r="T63" s="34">
        <v>1.8684373069796169E-2</v>
      </c>
      <c r="U63" s="35">
        <v>-0.13223140495867769</v>
      </c>
      <c r="V63" s="52">
        <v>-5</v>
      </c>
    </row>
    <row r="64" spans="2:22" ht="14.4" thickBot="1" x14ac:dyDescent="0.3">
      <c r="B64" s="36">
        <v>16</v>
      </c>
      <c r="C64" s="37" t="s">
        <v>83</v>
      </c>
      <c r="D64" s="38">
        <v>272</v>
      </c>
      <c r="E64" s="39">
        <v>1.5887850467289719E-2</v>
      </c>
      <c r="F64" s="38">
        <v>267</v>
      </c>
      <c r="G64" s="39">
        <v>1.660964230171073E-2</v>
      </c>
      <c r="H64" s="40">
        <v>1.8726591760299671E-2</v>
      </c>
      <c r="I64" s="53">
        <v>-2</v>
      </c>
      <c r="J64" s="38">
        <v>236</v>
      </c>
      <c r="K64" s="40">
        <v>0.15254237288135597</v>
      </c>
      <c r="L64" s="53">
        <v>3</v>
      </c>
      <c r="M64" s="47"/>
      <c r="N64" s="47"/>
      <c r="O64" s="36">
        <v>16</v>
      </c>
      <c r="P64" s="37" t="s">
        <v>83</v>
      </c>
      <c r="Q64" s="38">
        <v>508</v>
      </c>
      <c r="R64" s="39">
        <v>1.5929259038600232E-2</v>
      </c>
      <c r="S64" s="38">
        <v>539</v>
      </c>
      <c r="T64" s="39">
        <v>1.6646077825818405E-2</v>
      </c>
      <c r="U64" s="40">
        <v>-5.7513914656771803E-2</v>
      </c>
      <c r="V64" s="53">
        <v>-1</v>
      </c>
    </row>
    <row r="65" spans="2:22" ht="14.4" thickBot="1" x14ac:dyDescent="0.3">
      <c r="B65" s="31">
        <v>17</v>
      </c>
      <c r="C65" s="32" t="s">
        <v>62</v>
      </c>
      <c r="D65" s="33">
        <v>260</v>
      </c>
      <c r="E65" s="34">
        <v>1.5186915887850467E-2</v>
      </c>
      <c r="F65" s="33">
        <v>261</v>
      </c>
      <c r="G65" s="34">
        <v>1.6236391912908241E-2</v>
      </c>
      <c r="H65" s="35">
        <v>-3.8314176245211051E-3</v>
      </c>
      <c r="I65" s="52">
        <v>0</v>
      </c>
      <c r="J65" s="33">
        <v>338</v>
      </c>
      <c r="K65" s="35">
        <v>-0.23076923076923073</v>
      </c>
      <c r="L65" s="52">
        <v>-6</v>
      </c>
      <c r="M65" s="47"/>
      <c r="N65" s="47"/>
      <c r="O65" s="31"/>
      <c r="P65" s="32" t="s">
        <v>95</v>
      </c>
      <c r="Q65" s="33">
        <v>508</v>
      </c>
      <c r="R65" s="34">
        <v>1.5929259038600232E-2</v>
      </c>
      <c r="S65" s="33">
        <v>545</v>
      </c>
      <c r="T65" s="34">
        <v>1.6831377393452748E-2</v>
      </c>
      <c r="U65" s="35">
        <v>-6.7889908256880682E-2</v>
      </c>
      <c r="V65" s="52">
        <v>-2</v>
      </c>
    </row>
    <row r="66" spans="2:22" ht="14.4" thickBot="1" x14ac:dyDescent="0.3">
      <c r="B66" s="36">
        <v>18</v>
      </c>
      <c r="C66" s="37" t="s">
        <v>170</v>
      </c>
      <c r="D66" s="38">
        <v>241</v>
      </c>
      <c r="E66" s="39">
        <v>1.4077102803738318E-2</v>
      </c>
      <c r="F66" s="38">
        <v>213</v>
      </c>
      <c r="G66" s="39">
        <v>1.3250388802488336E-2</v>
      </c>
      <c r="H66" s="40">
        <v>0.13145539906103276</v>
      </c>
      <c r="I66" s="53">
        <v>4</v>
      </c>
      <c r="J66" s="38">
        <v>195</v>
      </c>
      <c r="K66" s="40">
        <v>0.23589743589743595</v>
      </c>
      <c r="L66" s="53">
        <v>5</v>
      </c>
      <c r="M66" s="47"/>
      <c r="N66" s="47"/>
      <c r="O66" s="36">
        <v>18</v>
      </c>
      <c r="P66" s="37" t="s">
        <v>60</v>
      </c>
      <c r="Q66" s="38">
        <v>497</v>
      </c>
      <c r="R66" s="39">
        <v>1.5584334138158101E-2</v>
      </c>
      <c r="S66" s="38">
        <v>603</v>
      </c>
      <c r="T66" s="39">
        <v>1.862260654725139E-2</v>
      </c>
      <c r="U66" s="40">
        <v>-0.17578772802653397</v>
      </c>
      <c r="V66" s="53">
        <v>-7</v>
      </c>
    </row>
    <row r="67" spans="2:22" ht="14.4" thickBot="1" x14ac:dyDescent="0.3">
      <c r="B67" s="31"/>
      <c r="C67" s="32" t="s">
        <v>84</v>
      </c>
      <c r="D67" s="33">
        <v>241</v>
      </c>
      <c r="E67" s="34">
        <v>1.4077102803738318E-2</v>
      </c>
      <c r="F67" s="33">
        <v>209</v>
      </c>
      <c r="G67" s="34">
        <v>1.3001555209953344E-2</v>
      </c>
      <c r="H67" s="35">
        <v>0.15311004784688986</v>
      </c>
      <c r="I67" s="52">
        <v>5</v>
      </c>
      <c r="J67" s="33">
        <v>238</v>
      </c>
      <c r="K67" s="35">
        <v>1.2605042016806678E-2</v>
      </c>
      <c r="L67" s="52">
        <v>0</v>
      </c>
      <c r="O67" s="31">
        <v>19</v>
      </c>
      <c r="P67" s="32" t="s">
        <v>84</v>
      </c>
      <c r="Q67" s="33">
        <v>479</v>
      </c>
      <c r="R67" s="34">
        <v>1.5019911573798251E-2</v>
      </c>
      <c r="S67" s="33">
        <v>410</v>
      </c>
      <c r="T67" s="34">
        <v>1.266213712168005E-2</v>
      </c>
      <c r="U67" s="35">
        <v>0.1682926829268292</v>
      </c>
      <c r="V67" s="52">
        <v>3</v>
      </c>
    </row>
    <row r="68" spans="2:22" ht="14.4" thickBot="1" x14ac:dyDescent="0.3">
      <c r="B68" s="36">
        <v>20</v>
      </c>
      <c r="C68" s="37" t="s">
        <v>171</v>
      </c>
      <c r="D68" s="38">
        <v>235</v>
      </c>
      <c r="E68" s="39">
        <v>1.3726635514018691E-2</v>
      </c>
      <c r="F68" s="38">
        <v>121</v>
      </c>
      <c r="G68" s="39">
        <v>7.5272161741835146E-3</v>
      </c>
      <c r="H68" s="40">
        <v>0.94214876033057848</v>
      </c>
      <c r="I68" s="53">
        <v>23</v>
      </c>
      <c r="J68" s="38">
        <v>90</v>
      </c>
      <c r="K68" s="40">
        <v>1.6111111111111112</v>
      </c>
      <c r="L68" s="53">
        <v>23</v>
      </c>
      <c r="O68" s="36">
        <v>20</v>
      </c>
      <c r="P68" s="37" t="s">
        <v>169</v>
      </c>
      <c r="Q68" s="38">
        <v>460</v>
      </c>
      <c r="R68" s="39">
        <v>1.4424132200307296E-2</v>
      </c>
      <c r="S68" s="38">
        <v>0</v>
      </c>
      <c r="T68" s="39">
        <v>0</v>
      </c>
      <c r="U68" s="40"/>
      <c r="V68" s="53"/>
    </row>
    <row r="69" spans="2:22" ht="14.4" thickBot="1" x14ac:dyDescent="0.3">
      <c r="B69" s="83" t="s">
        <v>40</v>
      </c>
      <c r="C69" s="84"/>
      <c r="D69" s="41">
        <f>SUM(D49:D68)</f>
        <v>7998</v>
      </c>
      <c r="E69" s="42">
        <f>D69/D71</f>
        <v>0.4671728971962617</v>
      </c>
      <c r="F69" s="41">
        <f>SUM(F49:F68)</f>
        <v>6142</v>
      </c>
      <c r="G69" s="42">
        <f>F69/F71</f>
        <v>0.38208398133748056</v>
      </c>
      <c r="H69" s="43">
        <f>D69/F69-1</f>
        <v>0.30218169977206122</v>
      </c>
      <c r="I69" s="54"/>
      <c r="J69" s="41">
        <f>SUM(J49:J68)</f>
        <v>6279</v>
      </c>
      <c r="K69" s="42">
        <f>D69/J69-1</f>
        <v>0.27376970855231719</v>
      </c>
      <c r="L69" s="41"/>
      <c r="O69" s="83" t="s">
        <v>40</v>
      </c>
      <c r="P69" s="84"/>
      <c r="Q69" s="41">
        <f>SUM(Q49:Q68)</f>
        <v>14733</v>
      </c>
      <c r="R69" s="42">
        <f>Q69/Q71</f>
        <v>0.46197986892853782</v>
      </c>
      <c r="S69" s="41">
        <f>SUM(S49:S68)</f>
        <v>13673</v>
      </c>
      <c r="T69" s="42">
        <f>S69/S71</f>
        <v>0.42226683137739346</v>
      </c>
      <c r="U69" s="43">
        <f>Q69/S69-1</f>
        <v>7.7525049367366261E-2</v>
      </c>
      <c r="V69" s="54"/>
    </row>
    <row r="70" spans="2:22" ht="14.4" thickBot="1" x14ac:dyDescent="0.3">
      <c r="B70" s="83" t="s">
        <v>12</v>
      </c>
      <c r="C70" s="84"/>
      <c r="D70" s="41">
        <f>D71-SUM(D49:D68)</f>
        <v>9122</v>
      </c>
      <c r="E70" s="42">
        <f>D70/D71</f>
        <v>0.53282710280373835</v>
      </c>
      <c r="F70" s="41">
        <f>F71-SUM(F49:F68)</f>
        <v>9933</v>
      </c>
      <c r="G70" s="42">
        <f>F70/F71</f>
        <v>0.61791601866251944</v>
      </c>
      <c r="H70" s="43">
        <f>D70/F70-1</f>
        <v>-8.1647035135407275E-2</v>
      </c>
      <c r="I70" s="54"/>
      <c r="J70" s="41">
        <f>J71-SUM(J49:J68)</f>
        <v>8492</v>
      </c>
      <c r="K70" s="42">
        <f>D70/J70-1</f>
        <v>7.4187470560527657E-2</v>
      </c>
      <c r="L70" s="41"/>
      <c r="O70" s="83" t="s">
        <v>12</v>
      </c>
      <c r="P70" s="84"/>
      <c r="Q70" s="41">
        <f>Q71-SUM(Q49:Q68)</f>
        <v>17158</v>
      </c>
      <c r="R70" s="42">
        <f>Q70/Q71</f>
        <v>0.53802013107146218</v>
      </c>
      <c r="S70" s="41">
        <f>S71-SUM(S49:S68)</f>
        <v>18707</v>
      </c>
      <c r="T70" s="42">
        <f>S70/S71</f>
        <v>0.5777331686226066</v>
      </c>
      <c r="U70" s="43">
        <f>Q70/S70-1</f>
        <v>-8.2803228737905576E-2</v>
      </c>
      <c r="V70" s="54"/>
    </row>
    <row r="71" spans="2:22" ht="14.4" thickBot="1" x14ac:dyDescent="0.3">
      <c r="B71" s="85" t="s">
        <v>34</v>
      </c>
      <c r="C71" s="86"/>
      <c r="D71" s="44">
        <v>17120</v>
      </c>
      <c r="E71" s="45">
        <v>1</v>
      </c>
      <c r="F71" s="44">
        <v>16075</v>
      </c>
      <c r="G71" s="45">
        <v>1</v>
      </c>
      <c r="H71" s="46">
        <v>6.5007776049766708E-2</v>
      </c>
      <c r="I71" s="56"/>
      <c r="J71" s="44">
        <v>14771</v>
      </c>
      <c r="K71" s="46">
        <v>0.15902782479182176</v>
      </c>
      <c r="L71" s="44"/>
      <c r="M71" s="47"/>
      <c r="O71" s="85" t="s">
        <v>34</v>
      </c>
      <c r="P71" s="86"/>
      <c r="Q71" s="44">
        <v>31891</v>
      </c>
      <c r="R71" s="45">
        <v>1</v>
      </c>
      <c r="S71" s="44">
        <v>32380</v>
      </c>
      <c r="T71" s="45">
        <v>1</v>
      </c>
      <c r="U71" s="46">
        <v>-1.5101914762198909E-2</v>
      </c>
      <c r="V71" s="56"/>
    </row>
    <row r="72" spans="2:22" x14ac:dyDescent="0.25">
      <c r="B72" s="48" t="s">
        <v>71</v>
      </c>
    </row>
    <row r="73" spans="2:22" ht="15" customHeight="1" x14ac:dyDescent="0.25">
      <c r="B73" s="49" t="s">
        <v>70</v>
      </c>
      <c r="O73" s="48" t="s">
        <v>71</v>
      </c>
    </row>
    <row r="74" spans="2:22" x14ac:dyDescent="0.25">
      <c r="O74" s="49" t="s">
        <v>70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8" priority="37" operator="equal">
      <formula>0</formula>
    </cfRule>
  </conditionalFormatting>
  <conditionalFormatting sqref="D49:H68">
    <cfRule type="cellIs" dxfId="77" priority="23" operator="equal">
      <formula>0</formula>
    </cfRule>
  </conditionalFormatting>
  <conditionalFormatting sqref="H12:H33">
    <cfRule type="cellIs" dxfId="76" priority="39" operator="lessThan">
      <formula>0</formula>
    </cfRule>
  </conditionalFormatting>
  <conditionalFormatting sqref="H49:H70">
    <cfRule type="cellIs" dxfId="75" priority="25" operator="lessThan">
      <formula>0</formula>
    </cfRule>
  </conditionalFormatting>
  <conditionalFormatting sqref="I12:I31 V49:V68">
    <cfRule type="cellIs" dxfId="74" priority="42" operator="lessThan">
      <formula>0</formula>
    </cfRule>
    <cfRule type="cellIs" dxfId="73" priority="43" operator="equal">
      <formula>0</formula>
    </cfRule>
    <cfRule type="cellIs" dxfId="72" priority="44" operator="greaterThan">
      <formula>0</formula>
    </cfRule>
  </conditionalFormatting>
  <conditionalFormatting sqref="I49:I68">
    <cfRule type="cellIs" dxfId="71" priority="28" operator="lessThan">
      <formula>0</formula>
    </cfRule>
    <cfRule type="cellIs" dxfId="70" priority="29" operator="equal">
      <formula>0</formula>
    </cfRule>
    <cfRule type="cellIs" dxfId="69" priority="30" operator="greaterThan">
      <formula>0</formula>
    </cfRule>
  </conditionalFormatting>
  <conditionalFormatting sqref="J12:K31">
    <cfRule type="cellIs" dxfId="68" priority="34" operator="equal">
      <formula>0</formula>
    </cfRule>
  </conditionalFormatting>
  <conditionalFormatting sqref="J49:K68">
    <cfRule type="cellIs" dxfId="67" priority="20" operator="equal">
      <formula>0</formula>
    </cfRule>
  </conditionalFormatting>
  <conditionalFormatting sqref="K12:L31">
    <cfRule type="cellIs" dxfId="66" priority="31" operator="lessThan">
      <formula>0</formula>
    </cfRule>
  </conditionalFormatting>
  <conditionalFormatting sqref="K49:L68">
    <cfRule type="cellIs" dxfId="65" priority="17" operator="lessThan">
      <formula>0</formula>
    </cfRule>
  </conditionalFormatting>
  <conditionalFormatting sqref="L12:L31">
    <cfRule type="cellIs" dxfId="64" priority="32" operator="equal">
      <formula>0</formula>
    </cfRule>
    <cfRule type="cellIs" dxfId="63" priority="33" operator="greaterThan">
      <formula>0</formula>
    </cfRule>
  </conditionalFormatting>
  <conditionalFormatting sqref="L49:L68">
    <cfRule type="cellIs" dxfId="62" priority="18" operator="equal">
      <formula>0</formula>
    </cfRule>
    <cfRule type="cellIs" dxfId="61" priority="19" operator="greaterThan">
      <formula>0</formula>
    </cfRule>
  </conditionalFormatting>
  <conditionalFormatting sqref="Q12:U31">
    <cfRule type="cellIs" dxfId="60" priority="9" operator="equal">
      <formula>0</formula>
    </cfRule>
  </conditionalFormatting>
  <conditionalFormatting sqref="Q49:U68">
    <cfRule type="cellIs" dxfId="59" priority="38" operator="equal">
      <formula>0</formula>
    </cfRule>
  </conditionalFormatting>
  <conditionalFormatting sqref="U12:U33">
    <cfRule type="cellIs" dxfId="58" priority="11" operator="lessThan">
      <formula>0</formula>
    </cfRule>
  </conditionalFormatting>
  <conditionalFormatting sqref="U49:U70">
    <cfRule type="cellIs" dxfId="57" priority="4" operator="lessThan">
      <formula>0</formula>
    </cfRule>
  </conditionalFormatting>
  <conditionalFormatting sqref="V12:V31">
    <cfRule type="cellIs" dxfId="56" priority="14" operator="lessThan">
      <formula>0</formula>
    </cfRule>
    <cfRule type="cellIs" dxfId="55" priority="15" operator="equal">
      <formula>0</formula>
    </cfRule>
    <cfRule type="cellIs" dxfId="54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21875" defaultRowHeight="13.8" x14ac:dyDescent="0.25"/>
  <cols>
    <col min="1" max="1" width="3" style="5" customWidth="1"/>
    <col min="2" max="2" width="8.21875" style="5" customWidth="1"/>
    <col min="3" max="3" width="23.21875" style="5" customWidth="1"/>
    <col min="4" max="12" width="10.44140625" style="5" customWidth="1"/>
    <col min="13" max="14" width="1.44140625" style="5" customWidth="1"/>
    <col min="15" max="15" width="9.21875" style="5"/>
    <col min="16" max="16" width="16.77734375" style="5" bestFit="1" customWidth="1"/>
    <col min="17" max="22" width="10.44140625" style="5" customWidth="1"/>
    <col min="23" max="16384" width="9.21875" style="5"/>
  </cols>
  <sheetData>
    <row r="1" spans="2:22" x14ac:dyDescent="0.25">
      <c r="B1" s="50" t="s">
        <v>3</v>
      </c>
      <c r="D1" s="3"/>
      <c r="L1" s="4"/>
      <c r="P1" s="1"/>
      <c r="V1" s="57">
        <v>46085</v>
      </c>
    </row>
    <row r="2" spans="2:22" ht="15" customHeight="1" x14ac:dyDescent="0.25">
      <c r="D2" s="3"/>
      <c r="L2" s="4"/>
      <c r="O2" s="102" t="s">
        <v>178</v>
      </c>
      <c r="P2" s="102"/>
      <c r="Q2" s="102"/>
      <c r="R2" s="102"/>
      <c r="S2" s="102"/>
      <c r="T2" s="102"/>
      <c r="U2" s="102"/>
      <c r="V2" s="102"/>
    </row>
    <row r="3" spans="2:22" ht="14.55" customHeight="1" x14ac:dyDescent="0.25">
      <c r="B3" s="69" t="s">
        <v>172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47"/>
      <c r="N3" s="50"/>
      <c r="O3" s="102"/>
      <c r="P3" s="102"/>
      <c r="Q3" s="102"/>
      <c r="R3" s="102"/>
      <c r="S3" s="102"/>
      <c r="T3" s="102"/>
      <c r="U3" s="102"/>
      <c r="V3" s="102"/>
    </row>
    <row r="4" spans="2:22" ht="14.55" customHeight="1" x14ac:dyDescent="0.25">
      <c r="B4" s="95" t="s">
        <v>173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47"/>
      <c r="N4" s="50"/>
      <c r="O4" s="95" t="s">
        <v>179</v>
      </c>
      <c r="P4" s="95"/>
      <c r="Q4" s="95"/>
      <c r="R4" s="95"/>
      <c r="S4" s="95"/>
      <c r="T4" s="95"/>
      <c r="U4" s="95"/>
      <c r="V4" s="95"/>
    </row>
    <row r="5" spans="2:22" ht="14.55" customHeight="1" thickBot="1" x14ac:dyDescent="0.3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55" customHeight="1" x14ac:dyDescent="0.25">
      <c r="B6" s="98" t="s">
        <v>0</v>
      </c>
      <c r="C6" s="71" t="s">
        <v>1</v>
      </c>
      <c r="D6" s="73" t="s">
        <v>103</v>
      </c>
      <c r="E6" s="74"/>
      <c r="F6" s="74"/>
      <c r="G6" s="74"/>
      <c r="H6" s="74"/>
      <c r="I6" s="75"/>
      <c r="J6" s="73" t="s">
        <v>105</v>
      </c>
      <c r="K6" s="74"/>
      <c r="L6" s="75"/>
      <c r="M6" s="47"/>
      <c r="N6" s="47"/>
      <c r="O6" s="98" t="s">
        <v>0</v>
      </c>
      <c r="P6" s="71" t="s">
        <v>1</v>
      </c>
      <c r="Q6" s="73" t="s">
        <v>110</v>
      </c>
      <c r="R6" s="74"/>
      <c r="S6" s="74"/>
      <c r="T6" s="74"/>
      <c r="U6" s="74"/>
      <c r="V6" s="75"/>
    </row>
    <row r="7" spans="2:22" ht="14.55" customHeight="1" thickBot="1" x14ac:dyDescent="0.3">
      <c r="B7" s="99"/>
      <c r="C7" s="72"/>
      <c r="D7" s="76" t="s">
        <v>104</v>
      </c>
      <c r="E7" s="77"/>
      <c r="F7" s="77"/>
      <c r="G7" s="77"/>
      <c r="H7" s="77"/>
      <c r="I7" s="78"/>
      <c r="J7" s="76" t="s">
        <v>106</v>
      </c>
      <c r="K7" s="77"/>
      <c r="L7" s="78"/>
      <c r="M7" s="47"/>
      <c r="N7" s="47"/>
      <c r="O7" s="99"/>
      <c r="P7" s="72"/>
      <c r="Q7" s="76" t="s">
        <v>111</v>
      </c>
      <c r="R7" s="77"/>
      <c r="S7" s="77"/>
      <c r="T7" s="77"/>
      <c r="U7" s="77"/>
      <c r="V7" s="78"/>
    </row>
    <row r="8" spans="2:22" ht="14.55" customHeight="1" x14ac:dyDescent="0.25">
      <c r="B8" s="99"/>
      <c r="C8" s="72"/>
      <c r="D8" s="79">
        <v>2026</v>
      </c>
      <c r="E8" s="80"/>
      <c r="F8" s="79">
        <v>2025</v>
      </c>
      <c r="G8" s="80"/>
      <c r="H8" s="87" t="s">
        <v>5</v>
      </c>
      <c r="I8" s="87" t="s">
        <v>42</v>
      </c>
      <c r="J8" s="87">
        <v>2026</v>
      </c>
      <c r="K8" s="87" t="s">
        <v>107</v>
      </c>
      <c r="L8" s="89" t="s">
        <v>108</v>
      </c>
      <c r="M8" s="47"/>
      <c r="N8" s="47"/>
      <c r="O8" s="99"/>
      <c r="P8" s="72"/>
      <c r="Q8" s="79">
        <v>2026</v>
      </c>
      <c r="R8" s="80"/>
      <c r="S8" s="79">
        <v>2025</v>
      </c>
      <c r="T8" s="80"/>
      <c r="U8" s="87" t="s">
        <v>5</v>
      </c>
      <c r="V8" s="89" t="s">
        <v>64</v>
      </c>
    </row>
    <row r="9" spans="2:22" ht="14.55" customHeight="1" thickBot="1" x14ac:dyDescent="0.3">
      <c r="B9" s="96" t="s">
        <v>6</v>
      </c>
      <c r="C9" s="91" t="s">
        <v>7</v>
      </c>
      <c r="D9" s="81"/>
      <c r="E9" s="82"/>
      <c r="F9" s="81"/>
      <c r="G9" s="82"/>
      <c r="H9" s="88"/>
      <c r="I9" s="88"/>
      <c r="J9" s="88"/>
      <c r="K9" s="88"/>
      <c r="L9" s="90"/>
      <c r="M9" s="47"/>
      <c r="N9" s="47"/>
      <c r="O9" s="96" t="s">
        <v>6</v>
      </c>
      <c r="P9" s="91" t="s">
        <v>7</v>
      </c>
      <c r="Q9" s="81"/>
      <c r="R9" s="82"/>
      <c r="S9" s="81"/>
      <c r="T9" s="82"/>
      <c r="U9" s="88"/>
      <c r="V9" s="90"/>
    </row>
    <row r="10" spans="2:22" ht="14.55" customHeight="1" x14ac:dyDescent="0.25">
      <c r="B10" s="96"/>
      <c r="C10" s="91"/>
      <c r="D10" s="25" t="s">
        <v>8</v>
      </c>
      <c r="E10" s="26" t="s">
        <v>2</v>
      </c>
      <c r="F10" s="25" t="s">
        <v>8</v>
      </c>
      <c r="G10" s="26" t="s">
        <v>2</v>
      </c>
      <c r="H10" s="93" t="s">
        <v>9</v>
      </c>
      <c r="I10" s="93" t="s">
        <v>43</v>
      </c>
      <c r="J10" s="93" t="s">
        <v>8</v>
      </c>
      <c r="K10" s="93" t="s">
        <v>109</v>
      </c>
      <c r="L10" s="100" t="s">
        <v>96</v>
      </c>
      <c r="M10" s="47"/>
      <c r="N10" s="47"/>
      <c r="O10" s="96"/>
      <c r="P10" s="91"/>
      <c r="Q10" s="25" t="s">
        <v>8</v>
      </c>
      <c r="R10" s="26" t="s">
        <v>2</v>
      </c>
      <c r="S10" s="25" t="s">
        <v>8</v>
      </c>
      <c r="T10" s="26" t="s">
        <v>2</v>
      </c>
      <c r="U10" s="93" t="s">
        <v>9</v>
      </c>
      <c r="V10" s="100" t="s">
        <v>65</v>
      </c>
    </row>
    <row r="11" spans="2:22" ht="14.55" customHeight="1" thickBot="1" x14ac:dyDescent="0.3">
      <c r="B11" s="97"/>
      <c r="C11" s="92"/>
      <c r="D11" s="28" t="s">
        <v>10</v>
      </c>
      <c r="E11" s="29" t="s">
        <v>11</v>
      </c>
      <c r="F11" s="28" t="s">
        <v>10</v>
      </c>
      <c r="G11" s="29" t="s">
        <v>11</v>
      </c>
      <c r="H11" s="94"/>
      <c r="I11" s="94"/>
      <c r="J11" s="94" t="s">
        <v>10</v>
      </c>
      <c r="K11" s="94"/>
      <c r="L11" s="101"/>
      <c r="M11" s="47"/>
      <c r="N11" s="47"/>
      <c r="O11" s="97"/>
      <c r="P11" s="92"/>
      <c r="Q11" s="28" t="s">
        <v>10</v>
      </c>
      <c r="R11" s="29" t="s">
        <v>11</v>
      </c>
      <c r="S11" s="28" t="s">
        <v>10</v>
      </c>
      <c r="T11" s="29" t="s">
        <v>11</v>
      </c>
      <c r="U11" s="94"/>
      <c r="V11" s="101"/>
    </row>
    <row r="12" spans="2:22" ht="14.55" customHeight="1" thickBot="1" x14ac:dyDescent="0.3">
      <c r="B12" s="31">
        <v>1</v>
      </c>
      <c r="C12" s="32" t="s">
        <v>19</v>
      </c>
      <c r="D12" s="33">
        <v>4646</v>
      </c>
      <c r="E12" s="34">
        <v>0.15312108628304</v>
      </c>
      <c r="F12" s="33">
        <v>4958</v>
      </c>
      <c r="G12" s="34">
        <v>0.17263231197771589</v>
      </c>
      <c r="H12" s="35">
        <v>-6.2928600242033061E-2</v>
      </c>
      <c r="I12" s="52">
        <v>0</v>
      </c>
      <c r="J12" s="33">
        <v>4779</v>
      </c>
      <c r="K12" s="35">
        <v>-2.7830089976982664E-2</v>
      </c>
      <c r="L12" s="52">
        <v>0</v>
      </c>
      <c r="M12" s="47"/>
      <c r="N12" s="47"/>
      <c r="O12" s="31">
        <v>1</v>
      </c>
      <c r="P12" s="32" t="s">
        <v>19</v>
      </c>
      <c r="Q12" s="33">
        <v>9425</v>
      </c>
      <c r="R12" s="34">
        <v>0.16874955238845521</v>
      </c>
      <c r="S12" s="33">
        <v>10728</v>
      </c>
      <c r="T12" s="34">
        <v>0.18932989781691756</v>
      </c>
      <c r="U12" s="35">
        <v>-0.12145786726323637</v>
      </c>
      <c r="V12" s="52">
        <v>0</v>
      </c>
    </row>
    <row r="13" spans="2:22" ht="14.55" customHeight="1" thickBot="1" x14ac:dyDescent="0.3">
      <c r="B13" s="36">
        <v>2</v>
      </c>
      <c r="C13" s="37" t="s">
        <v>17</v>
      </c>
      <c r="D13" s="38">
        <v>4220</v>
      </c>
      <c r="E13" s="39">
        <v>0.13908114165183574</v>
      </c>
      <c r="F13" s="38">
        <v>3152</v>
      </c>
      <c r="G13" s="39">
        <v>0.10974930362116991</v>
      </c>
      <c r="H13" s="40">
        <v>0.33883248730964466</v>
      </c>
      <c r="I13" s="53">
        <v>0</v>
      </c>
      <c r="J13" s="38">
        <v>3251</v>
      </c>
      <c r="K13" s="40">
        <v>0.2980621347277761</v>
      </c>
      <c r="L13" s="53">
        <v>0</v>
      </c>
      <c r="M13" s="47"/>
      <c r="N13" s="47"/>
      <c r="O13" s="36">
        <v>2</v>
      </c>
      <c r="P13" s="37" t="s">
        <v>17</v>
      </c>
      <c r="Q13" s="38">
        <v>7471</v>
      </c>
      <c r="R13" s="39">
        <v>0.13376423404712454</v>
      </c>
      <c r="S13" s="38">
        <v>6107</v>
      </c>
      <c r="T13" s="39">
        <v>0.1077775620775462</v>
      </c>
      <c r="U13" s="40">
        <v>0.2233502538071066</v>
      </c>
      <c r="V13" s="53">
        <v>0</v>
      </c>
    </row>
    <row r="14" spans="2:22" ht="14.55" customHeight="1" thickBot="1" x14ac:dyDescent="0.3">
      <c r="B14" s="31">
        <v>3</v>
      </c>
      <c r="C14" s="32" t="s">
        <v>16</v>
      </c>
      <c r="D14" s="33">
        <v>2279</v>
      </c>
      <c r="E14" s="34">
        <v>7.511040801529234E-2</v>
      </c>
      <c r="F14" s="33">
        <v>1908</v>
      </c>
      <c r="G14" s="34">
        <v>6.6434540389972138E-2</v>
      </c>
      <c r="H14" s="35">
        <v>0.19444444444444442</v>
      </c>
      <c r="I14" s="52">
        <v>2</v>
      </c>
      <c r="J14" s="33">
        <v>1767</v>
      </c>
      <c r="K14" s="35">
        <v>0.28975664968873804</v>
      </c>
      <c r="L14" s="52">
        <v>2</v>
      </c>
      <c r="M14" s="47"/>
      <c r="N14" s="47"/>
      <c r="O14" s="31">
        <v>3</v>
      </c>
      <c r="P14" s="32" t="s">
        <v>16</v>
      </c>
      <c r="Q14" s="33">
        <v>4046</v>
      </c>
      <c r="R14" s="34">
        <v>7.2441452409940557E-2</v>
      </c>
      <c r="S14" s="33">
        <v>3461</v>
      </c>
      <c r="T14" s="34">
        <v>6.1080422850890354E-2</v>
      </c>
      <c r="U14" s="35">
        <v>0.16902629297890792</v>
      </c>
      <c r="V14" s="52">
        <v>2</v>
      </c>
    </row>
    <row r="15" spans="2:22" ht="14.55" customHeight="1" thickBot="1" x14ac:dyDescent="0.3">
      <c r="B15" s="36">
        <v>4</v>
      </c>
      <c r="C15" s="37" t="s">
        <v>32</v>
      </c>
      <c r="D15" s="38">
        <v>1998</v>
      </c>
      <c r="E15" s="39">
        <v>6.5849317777338337E-2</v>
      </c>
      <c r="F15" s="38">
        <v>2103</v>
      </c>
      <c r="G15" s="39">
        <v>7.322423398328691E-2</v>
      </c>
      <c r="H15" s="40">
        <v>-4.9928673323823114E-2</v>
      </c>
      <c r="I15" s="53">
        <v>-1</v>
      </c>
      <c r="J15" s="38">
        <v>1818</v>
      </c>
      <c r="K15" s="40">
        <v>9.9009900990099098E-2</v>
      </c>
      <c r="L15" s="53">
        <v>0</v>
      </c>
      <c r="M15" s="47"/>
      <c r="N15" s="47"/>
      <c r="O15" s="36">
        <v>4</v>
      </c>
      <c r="P15" s="37" t="s">
        <v>18</v>
      </c>
      <c r="Q15" s="38">
        <v>3833</v>
      </c>
      <c r="R15" s="39">
        <v>6.8627802048270431E-2</v>
      </c>
      <c r="S15" s="38">
        <v>3953</v>
      </c>
      <c r="T15" s="39">
        <v>6.976333762772885E-2</v>
      </c>
      <c r="U15" s="40">
        <v>-3.0356691120667856E-2</v>
      </c>
      <c r="V15" s="53">
        <v>0</v>
      </c>
    </row>
    <row r="16" spans="2:22" ht="14.55" customHeight="1" thickBot="1" x14ac:dyDescent="0.3">
      <c r="B16" s="31">
        <v>5</v>
      </c>
      <c r="C16" s="32" t="s">
        <v>18</v>
      </c>
      <c r="D16" s="33">
        <v>1986</v>
      </c>
      <c r="E16" s="34">
        <v>6.5453826379276256E-2</v>
      </c>
      <c r="F16" s="33">
        <v>2036</v>
      </c>
      <c r="G16" s="34">
        <v>7.089136490250697E-2</v>
      </c>
      <c r="H16" s="35">
        <v>-2.4557956777996104E-2</v>
      </c>
      <c r="I16" s="52">
        <v>-1</v>
      </c>
      <c r="J16" s="33">
        <v>1847</v>
      </c>
      <c r="K16" s="35">
        <v>7.5257173795343801E-2</v>
      </c>
      <c r="L16" s="52">
        <v>-2</v>
      </c>
      <c r="M16" s="47"/>
      <c r="N16" s="47"/>
      <c r="O16" s="31">
        <v>5</v>
      </c>
      <c r="P16" s="32" t="s">
        <v>32</v>
      </c>
      <c r="Q16" s="33">
        <v>3816</v>
      </c>
      <c r="R16" s="34">
        <v>6.8323426197808498E-2</v>
      </c>
      <c r="S16" s="33">
        <v>4082</v>
      </c>
      <c r="T16" s="34">
        <v>7.2039955526534069E-2</v>
      </c>
      <c r="U16" s="35">
        <v>-6.5164135227829489E-2</v>
      </c>
      <c r="V16" s="52">
        <v>-2</v>
      </c>
    </row>
    <row r="17" spans="2:22" ht="14.55" customHeight="1" thickBot="1" x14ac:dyDescent="0.3">
      <c r="B17" s="36">
        <v>6</v>
      </c>
      <c r="C17" s="37" t="s">
        <v>31</v>
      </c>
      <c r="D17" s="38">
        <v>1663</v>
      </c>
      <c r="E17" s="39">
        <v>5.4808516248104934E-2</v>
      </c>
      <c r="F17" s="38">
        <v>1698</v>
      </c>
      <c r="G17" s="39">
        <v>5.9122562674094707E-2</v>
      </c>
      <c r="H17" s="40">
        <v>-2.0612485276796266E-2</v>
      </c>
      <c r="I17" s="53">
        <v>0</v>
      </c>
      <c r="J17" s="38">
        <v>1501</v>
      </c>
      <c r="K17" s="40">
        <v>0.10792804796802136</v>
      </c>
      <c r="L17" s="53">
        <v>0</v>
      </c>
      <c r="M17" s="47"/>
      <c r="N17" s="47"/>
      <c r="O17" s="36">
        <v>6</v>
      </c>
      <c r="P17" s="37" t="s">
        <v>31</v>
      </c>
      <c r="Q17" s="38">
        <v>3164</v>
      </c>
      <c r="R17" s="39">
        <v>5.6649717109503686E-2</v>
      </c>
      <c r="S17" s="38">
        <v>3331</v>
      </c>
      <c r="T17" s="39">
        <v>5.87861567513192E-2</v>
      </c>
      <c r="U17" s="40">
        <v>-5.0135094566196359E-2</v>
      </c>
      <c r="V17" s="53">
        <v>0</v>
      </c>
    </row>
    <row r="18" spans="2:22" ht="14.55" customHeight="1" thickBot="1" x14ac:dyDescent="0.3">
      <c r="B18" s="31">
        <v>7</v>
      </c>
      <c r="C18" s="32" t="s">
        <v>33</v>
      </c>
      <c r="D18" s="33">
        <v>1587</v>
      </c>
      <c r="E18" s="34">
        <v>5.2303737393711684E-2</v>
      </c>
      <c r="F18" s="33">
        <v>1485</v>
      </c>
      <c r="G18" s="34">
        <v>5.1706128133704739E-2</v>
      </c>
      <c r="H18" s="35">
        <v>6.8686868686868685E-2</v>
      </c>
      <c r="I18" s="52">
        <v>0</v>
      </c>
      <c r="J18" s="33">
        <v>624</v>
      </c>
      <c r="K18" s="35">
        <v>1.5432692307692308</v>
      </c>
      <c r="L18" s="52">
        <v>3</v>
      </c>
      <c r="M18" s="47"/>
      <c r="N18" s="47"/>
      <c r="O18" s="31">
        <v>7</v>
      </c>
      <c r="P18" s="32" t="s">
        <v>33</v>
      </c>
      <c r="Q18" s="33">
        <v>2211</v>
      </c>
      <c r="R18" s="34">
        <v>3.9586765021843447E-2</v>
      </c>
      <c r="S18" s="33">
        <v>2272</v>
      </c>
      <c r="T18" s="34">
        <v>4.0096712140197305E-2</v>
      </c>
      <c r="U18" s="35">
        <v>-2.6848591549295753E-2</v>
      </c>
      <c r="V18" s="52">
        <v>3</v>
      </c>
    </row>
    <row r="19" spans="2:22" ht="14.55" customHeight="1" thickBot="1" x14ac:dyDescent="0.3">
      <c r="B19" s="36">
        <v>8</v>
      </c>
      <c r="C19" s="37" t="s">
        <v>23</v>
      </c>
      <c r="D19" s="38">
        <v>1075</v>
      </c>
      <c r="E19" s="39">
        <v>3.5429437743062418E-2</v>
      </c>
      <c r="F19" s="38">
        <v>1311</v>
      </c>
      <c r="G19" s="39">
        <v>4.5647632311977715E-2</v>
      </c>
      <c r="H19" s="40">
        <v>-0.18001525553012965</v>
      </c>
      <c r="I19" s="53">
        <v>0</v>
      </c>
      <c r="J19" s="38">
        <v>409</v>
      </c>
      <c r="K19" s="40">
        <v>1.6283618581907091</v>
      </c>
      <c r="L19" s="53">
        <v>9</v>
      </c>
      <c r="M19" s="47"/>
      <c r="N19" s="47"/>
      <c r="O19" s="36">
        <v>8</v>
      </c>
      <c r="P19" s="37" t="s">
        <v>22</v>
      </c>
      <c r="Q19" s="38">
        <v>1885</v>
      </c>
      <c r="R19" s="39">
        <v>3.3749910477691041E-2</v>
      </c>
      <c r="S19" s="38">
        <v>2624</v>
      </c>
      <c r="T19" s="39">
        <v>4.6308878809805339E-2</v>
      </c>
      <c r="U19" s="40">
        <v>-0.2816310975609756</v>
      </c>
      <c r="V19" s="53">
        <v>0</v>
      </c>
    </row>
    <row r="20" spans="2:22" ht="14.55" customHeight="1" thickBot="1" x14ac:dyDescent="0.3">
      <c r="B20" s="31">
        <v>9</v>
      </c>
      <c r="C20" s="32" t="s">
        <v>22</v>
      </c>
      <c r="D20" s="33">
        <v>1063</v>
      </c>
      <c r="E20" s="34">
        <v>3.503394634500033E-2</v>
      </c>
      <c r="F20" s="33">
        <v>1246</v>
      </c>
      <c r="G20" s="34">
        <v>4.3384401114206127E-2</v>
      </c>
      <c r="H20" s="35">
        <v>-0.1468699839486356</v>
      </c>
      <c r="I20" s="52">
        <v>0</v>
      </c>
      <c r="J20" s="33">
        <v>822</v>
      </c>
      <c r="K20" s="35">
        <v>0.2931873479318734</v>
      </c>
      <c r="L20" s="52">
        <v>-2</v>
      </c>
      <c r="M20" s="47"/>
      <c r="N20" s="47"/>
      <c r="O20" s="31">
        <v>9</v>
      </c>
      <c r="P20" s="32" t="s">
        <v>63</v>
      </c>
      <c r="Q20" s="33">
        <v>1557</v>
      </c>
      <c r="R20" s="34">
        <v>2.7877247009954882E-2</v>
      </c>
      <c r="S20" s="33">
        <v>2423</v>
      </c>
      <c r="T20" s="34">
        <v>4.2761590455853024E-2</v>
      </c>
      <c r="U20" s="35">
        <v>-0.35740817168799011</v>
      </c>
      <c r="V20" s="52">
        <v>0</v>
      </c>
    </row>
    <row r="21" spans="2:22" ht="14.55" customHeight="1" thickBot="1" x14ac:dyDescent="0.3">
      <c r="B21" s="36">
        <v>10</v>
      </c>
      <c r="C21" s="37" t="s">
        <v>29</v>
      </c>
      <c r="D21" s="38">
        <v>842</v>
      </c>
      <c r="E21" s="39">
        <v>2.7750313097356798E-2</v>
      </c>
      <c r="F21" s="38">
        <v>530</v>
      </c>
      <c r="G21" s="39">
        <v>1.8454038997214484E-2</v>
      </c>
      <c r="H21" s="40">
        <v>0.58867924528301896</v>
      </c>
      <c r="I21" s="53">
        <v>6</v>
      </c>
      <c r="J21" s="38">
        <v>351</v>
      </c>
      <c r="K21" s="40">
        <v>1.3988603988603989</v>
      </c>
      <c r="L21" s="53">
        <v>11</v>
      </c>
      <c r="M21" s="47"/>
      <c r="N21" s="47"/>
      <c r="O21" s="36">
        <v>10</v>
      </c>
      <c r="P21" s="37" t="s">
        <v>23</v>
      </c>
      <c r="Q21" s="38">
        <v>1484</v>
      </c>
      <c r="R21" s="39">
        <v>2.6570221299147746E-2</v>
      </c>
      <c r="S21" s="38">
        <v>2823</v>
      </c>
      <c r="T21" s="39">
        <v>4.9820870762225793E-2</v>
      </c>
      <c r="U21" s="40">
        <v>-0.47431810131066243</v>
      </c>
      <c r="V21" s="53">
        <v>-3</v>
      </c>
    </row>
    <row r="22" spans="2:22" ht="14.55" customHeight="1" thickBot="1" x14ac:dyDescent="0.3">
      <c r="B22" s="31">
        <v>11</v>
      </c>
      <c r="C22" s="32" t="s">
        <v>63</v>
      </c>
      <c r="D22" s="33">
        <v>761</v>
      </c>
      <c r="E22" s="34">
        <v>2.5080746160437678E-2</v>
      </c>
      <c r="F22" s="33">
        <v>1085</v>
      </c>
      <c r="G22" s="34">
        <v>3.7778551532033425E-2</v>
      </c>
      <c r="H22" s="35">
        <v>-0.29861751152073734</v>
      </c>
      <c r="I22" s="52">
        <v>-1</v>
      </c>
      <c r="J22" s="33">
        <v>796</v>
      </c>
      <c r="K22" s="35">
        <v>-4.3969849246231152E-2</v>
      </c>
      <c r="L22" s="52">
        <v>-3</v>
      </c>
      <c r="M22" s="47"/>
      <c r="N22" s="47"/>
      <c r="O22" s="31">
        <v>11</v>
      </c>
      <c r="P22" s="32" t="s">
        <v>21</v>
      </c>
      <c r="Q22" s="33">
        <v>1367</v>
      </c>
      <c r="R22" s="34">
        <v>2.4475399269497961E-2</v>
      </c>
      <c r="S22" s="33">
        <v>1693</v>
      </c>
      <c r="T22" s="34">
        <v>2.9878403896722729E-2</v>
      </c>
      <c r="U22" s="35">
        <v>-0.19255759007678674</v>
      </c>
      <c r="V22" s="52">
        <v>0</v>
      </c>
    </row>
    <row r="23" spans="2:22" ht="14.55" customHeight="1" thickBot="1" x14ac:dyDescent="0.3">
      <c r="B23" s="36">
        <v>12</v>
      </c>
      <c r="C23" s="37" t="s">
        <v>80</v>
      </c>
      <c r="D23" s="38">
        <v>689</v>
      </c>
      <c r="E23" s="39">
        <v>2.2707797772065125E-2</v>
      </c>
      <c r="F23" s="38">
        <v>541</v>
      </c>
      <c r="G23" s="39">
        <v>1.8837047353760447E-2</v>
      </c>
      <c r="H23" s="40">
        <v>0.27356746765249529</v>
      </c>
      <c r="I23" s="53">
        <v>3</v>
      </c>
      <c r="J23" s="38">
        <v>587</v>
      </c>
      <c r="K23" s="40">
        <v>0.17376490630323671</v>
      </c>
      <c r="L23" s="53">
        <v>-1</v>
      </c>
      <c r="M23" s="47"/>
      <c r="N23" s="47"/>
      <c r="O23" s="36">
        <v>12</v>
      </c>
      <c r="P23" s="37" t="s">
        <v>80</v>
      </c>
      <c r="Q23" s="38">
        <v>1276</v>
      </c>
      <c r="R23" s="39">
        <v>2.2846093246437011E-2</v>
      </c>
      <c r="S23" s="38">
        <v>1289</v>
      </c>
      <c r="T23" s="39">
        <v>2.2748530787286236E-2</v>
      </c>
      <c r="U23" s="40">
        <v>-1.0085337470907674E-2</v>
      </c>
      <c r="V23" s="53">
        <v>0</v>
      </c>
    </row>
    <row r="24" spans="2:22" ht="14.55" customHeight="1" thickBot="1" x14ac:dyDescent="0.3">
      <c r="B24" s="31">
        <v>13</v>
      </c>
      <c r="C24" s="32" t="s">
        <v>24</v>
      </c>
      <c r="D24" s="33">
        <v>666</v>
      </c>
      <c r="E24" s="34">
        <v>2.1949772592446116E-2</v>
      </c>
      <c r="F24" s="33">
        <v>720</v>
      </c>
      <c r="G24" s="34">
        <v>2.5069637883008356E-2</v>
      </c>
      <c r="H24" s="35">
        <v>-7.4999999999999956E-2</v>
      </c>
      <c r="I24" s="52">
        <v>-1</v>
      </c>
      <c r="J24" s="33">
        <v>419</v>
      </c>
      <c r="K24" s="35">
        <v>0.58949880668257748</v>
      </c>
      <c r="L24" s="52">
        <v>3</v>
      </c>
      <c r="M24" s="47"/>
      <c r="N24" s="47"/>
      <c r="O24" s="31">
        <v>13</v>
      </c>
      <c r="P24" s="32" t="s">
        <v>29</v>
      </c>
      <c r="Q24" s="33">
        <v>1193</v>
      </c>
      <c r="R24" s="34">
        <v>2.1360022917711094E-2</v>
      </c>
      <c r="S24" s="33">
        <v>1010</v>
      </c>
      <c r="T24" s="34">
        <v>1.7824682773591231E-2</v>
      </c>
      <c r="U24" s="35">
        <v>0.18118811881188113</v>
      </c>
      <c r="V24" s="52">
        <v>2</v>
      </c>
    </row>
    <row r="25" spans="2:22" ht="14.55" customHeight="1" thickBot="1" x14ac:dyDescent="0.3">
      <c r="B25" s="36">
        <v>14</v>
      </c>
      <c r="C25" s="37" t="s">
        <v>21</v>
      </c>
      <c r="D25" s="38">
        <v>602</v>
      </c>
      <c r="E25" s="39">
        <v>1.9840485136114958E-2</v>
      </c>
      <c r="F25" s="38">
        <v>771</v>
      </c>
      <c r="G25" s="39">
        <v>2.6845403899721447E-2</v>
      </c>
      <c r="H25" s="40">
        <v>-0.2191958495460441</v>
      </c>
      <c r="I25" s="53">
        <v>-3</v>
      </c>
      <c r="J25" s="38">
        <v>765</v>
      </c>
      <c r="K25" s="40">
        <v>-0.21307189542483662</v>
      </c>
      <c r="L25" s="53">
        <v>-5</v>
      </c>
      <c r="M25" s="47"/>
      <c r="N25" s="47"/>
      <c r="O25" s="36">
        <v>14</v>
      </c>
      <c r="P25" s="37" t="s">
        <v>24</v>
      </c>
      <c r="Q25" s="38">
        <v>1085</v>
      </c>
      <c r="R25" s="39">
        <v>1.9426341044188212E-2</v>
      </c>
      <c r="S25" s="38">
        <v>1258</v>
      </c>
      <c r="T25" s="39">
        <v>2.2201436563542346E-2</v>
      </c>
      <c r="U25" s="40">
        <v>-0.13751987281399047</v>
      </c>
      <c r="V25" s="53">
        <v>-1</v>
      </c>
    </row>
    <row r="26" spans="2:22" ht="14.55" customHeight="1" thickBot="1" x14ac:dyDescent="0.3">
      <c r="B26" s="31">
        <v>15</v>
      </c>
      <c r="C26" s="32" t="s">
        <v>117</v>
      </c>
      <c r="D26" s="33">
        <v>563</v>
      </c>
      <c r="E26" s="34">
        <v>1.8555138092413156E-2</v>
      </c>
      <c r="F26" s="33">
        <v>148</v>
      </c>
      <c r="G26" s="34">
        <v>5.1532033426183845E-3</v>
      </c>
      <c r="H26" s="35">
        <v>2.8040540540540539</v>
      </c>
      <c r="I26" s="52">
        <v>15</v>
      </c>
      <c r="J26" s="33">
        <v>480</v>
      </c>
      <c r="K26" s="35">
        <v>0.17291666666666661</v>
      </c>
      <c r="L26" s="52">
        <v>0</v>
      </c>
      <c r="M26" s="47"/>
      <c r="N26" s="47"/>
      <c r="O26" s="31">
        <v>15</v>
      </c>
      <c r="P26" s="32" t="s">
        <v>27</v>
      </c>
      <c r="Q26" s="33">
        <v>1068</v>
      </c>
      <c r="R26" s="34">
        <v>1.9121965193726276E-2</v>
      </c>
      <c r="S26" s="33">
        <v>1210</v>
      </c>
      <c r="T26" s="34">
        <v>2.1354322926777615E-2</v>
      </c>
      <c r="U26" s="35">
        <v>-0.11735537190082646</v>
      </c>
      <c r="V26" s="52">
        <v>-1</v>
      </c>
    </row>
    <row r="27" spans="2:22" ht="14.55" customHeight="1" thickBot="1" x14ac:dyDescent="0.3">
      <c r="B27" s="36">
        <v>16</v>
      </c>
      <c r="C27" s="37" t="s">
        <v>27</v>
      </c>
      <c r="D27" s="38">
        <v>505</v>
      </c>
      <c r="E27" s="39">
        <v>1.6643596335113045E-2</v>
      </c>
      <c r="F27" s="38">
        <v>673</v>
      </c>
      <c r="G27" s="39">
        <v>2.3433147632311978E-2</v>
      </c>
      <c r="H27" s="40">
        <v>-0.24962852897473997</v>
      </c>
      <c r="I27" s="53">
        <v>-3</v>
      </c>
      <c r="J27" s="38">
        <v>563</v>
      </c>
      <c r="K27" s="40">
        <v>-0.10301953818827714</v>
      </c>
      <c r="L27" s="53">
        <v>-4</v>
      </c>
      <c r="M27" s="47"/>
      <c r="N27" s="47"/>
      <c r="O27" s="36">
        <v>16</v>
      </c>
      <c r="P27" s="37" t="s">
        <v>117</v>
      </c>
      <c r="Q27" s="38">
        <v>1043</v>
      </c>
      <c r="R27" s="39">
        <v>1.8674353648929314E-2</v>
      </c>
      <c r="S27" s="38">
        <v>251</v>
      </c>
      <c r="T27" s="39">
        <v>4.4296983922489106E-3</v>
      </c>
      <c r="U27" s="40">
        <v>3.1553784860557768</v>
      </c>
      <c r="V27" s="53">
        <v>14</v>
      </c>
    </row>
    <row r="28" spans="2:22" ht="14.55" customHeight="1" thickBot="1" x14ac:dyDescent="0.3">
      <c r="B28" s="31">
        <v>17</v>
      </c>
      <c r="C28" s="32" t="s">
        <v>25</v>
      </c>
      <c r="D28" s="33">
        <v>499</v>
      </c>
      <c r="E28" s="34">
        <v>1.6445850636081998E-2</v>
      </c>
      <c r="F28" s="33">
        <v>542</v>
      </c>
      <c r="G28" s="34">
        <v>1.8871866295264623E-2</v>
      </c>
      <c r="H28" s="35">
        <v>-7.9335793357933615E-2</v>
      </c>
      <c r="I28" s="52">
        <v>-3</v>
      </c>
      <c r="J28" s="33">
        <v>358</v>
      </c>
      <c r="K28" s="35">
        <v>0.3938547486033519</v>
      </c>
      <c r="L28" s="52">
        <v>1</v>
      </c>
      <c r="M28" s="47"/>
      <c r="N28" s="47"/>
      <c r="O28" s="31">
        <v>17</v>
      </c>
      <c r="P28" s="32" t="s">
        <v>28</v>
      </c>
      <c r="Q28" s="33">
        <v>964</v>
      </c>
      <c r="R28" s="34">
        <v>1.725990116737091E-2</v>
      </c>
      <c r="S28" s="33">
        <v>569</v>
      </c>
      <c r="T28" s="34">
        <v>1.0041826235815258E-2</v>
      </c>
      <c r="U28" s="35">
        <v>0.69420035149384884</v>
      </c>
      <c r="V28" s="52">
        <v>2</v>
      </c>
    </row>
    <row r="29" spans="2:22" ht="14.55" customHeight="1" thickBot="1" x14ac:dyDescent="0.3">
      <c r="B29" s="36">
        <v>18</v>
      </c>
      <c r="C29" s="37" t="s">
        <v>85</v>
      </c>
      <c r="D29" s="38">
        <v>493</v>
      </c>
      <c r="E29" s="39">
        <v>1.6248104937050954E-2</v>
      </c>
      <c r="F29" s="38">
        <v>284</v>
      </c>
      <c r="G29" s="39">
        <v>9.8885793871866298E-3</v>
      </c>
      <c r="H29" s="40">
        <v>0.7359154929577465</v>
      </c>
      <c r="I29" s="53">
        <v>2</v>
      </c>
      <c r="J29" s="38">
        <v>353</v>
      </c>
      <c r="K29" s="40">
        <v>0.39660056657223786</v>
      </c>
      <c r="L29" s="53">
        <v>1</v>
      </c>
      <c r="M29" s="47"/>
      <c r="N29" s="47"/>
      <c r="O29" s="36">
        <v>18</v>
      </c>
      <c r="P29" s="37" t="s">
        <v>20</v>
      </c>
      <c r="Q29" s="38">
        <v>909</v>
      </c>
      <c r="R29" s="39">
        <v>1.6275155768817589E-2</v>
      </c>
      <c r="S29" s="38">
        <v>699</v>
      </c>
      <c r="T29" s="39">
        <v>1.2336092335386408E-2</v>
      </c>
      <c r="U29" s="40">
        <v>0.3004291845493563</v>
      </c>
      <c r="V29" s="53">
        <v>-1</v>
      </c>
    </row>
    <row r="30" spans="2:22" ht="14.55" customHeight="1" thickBot="1" x14ac:dyDescent="0.3">
      <c r="B30" s="31">
        <v>19</v>
      </c>
      <c r="C30" s="32" t="s">
        <v>28</v>
      </c>
      <c r="D30" s="33">
        <v>404</v>
      </c>
      <c r="E30" s="34">
        <v>1.3314877068090435E-2</v>
      </c>
      <c r="F30" s="33">
        <v>319</v>
      </c>
      <c r="G30" s="34">
        <v>1.1107242339832868E-2</v>
      </c>
      <c r="H30" s="35">
        <v>0.26645768025078365</v>
      </c>
      <c r="I30" s="52">
        <v>-1</v>
      </c>
      <c r="J30" s="33">
        <v>560</v>
      </c>
      <c r="K30" s="35">
        <v>-0.27857142857142858</v>
      </c>
      <c r="L30" s="52">
        <v>-6</v>
      </c>
      <c r="O30" s="31">
        <v>19</v>
      </c>
      <c r="P30" s="32" t="s">
        <v>25</v>
      </c>
      <c r="Q30" s="33">
        <v>857</v>
      </c>
      <c r="R30" s="34">
        <v>1.5344123755639906E-2</v>
      </c>
      <c r="S30" s="33">
        <v>835</v>
      </c>
      <c r="T30" s="34">
        <v>1.4736247639553147E-2</v>
      </c>
      <c r="U30" s="35">
        <v>2.6347305389221587E-2</v>
      </c>
      <c r="V30" s="52">
        <v>-3</v>
      </c>
    </row>
    <row r="31" spans="2:22" ht="14.55" customHeight="1" thickBot="1" x14ac:dyDescent="0.3">
      <c r="B31" s="36">
        <v>20</v>
      </c>
      <c r="C31" s="37" t="s">
        <v>20</v>
      </c>
      <c r="D31" s="38">
        <v>393</v>
      </c>
      <c r="E31" s="39">
        <v>1.2952343286533517E-2</v>
      </c>
      <c r="F31" s="38">
        <v>416</v>
      </c>
      <c r="G31" s="39">
        <v>1.4484679665738161E-2</v>
      </c>
      <c r="H31" s="40">
        <v>-5.5288461538461564E-2</v>
      </c>
      <c r="I31" s="53">
        <v>-3</v>
      </c>
      <c r="J31" s="38">
        <v>516</v>
      </c>
      <c r="K31" s="40">
        <v>-0.23837209302325579</v>
      </c>
      <c r="L31" s="53">
        <v>-6</v>
      </c>
      <c r="O31" s="36">
        <v>20</v>
      </c>
      <c r="P31" s="37" t="s">
        <v>85</v>
      </c>
      <c r="Q31" s="38">
        <v>846</v>
      </c>
      <c r="R31" s="39">
        <v>1.5147174675929241E-2</v>
      </c>
      <c r="S31" s="38">
        <v>665</v>
      </c>
      <c r="T31" s="39">
        <v>1.1736053509344722E-2</v>
      </c>
      <c r="U31" s="40">
        <v>0.27218045112781963</v>
      </c>
      <c r="V31" s="53">
        <v>-2</v>
      </c>
    </row>
    <row r="32" spans="2:22" ht="14.55" customHeight="1" thickBot="1" x14ac:dyDescent="0.3">
      <c r="B32" s="83" t="s">
        <v>40</v>
      </c>
      <c r="C32" s="84"/>
      <c r="D32" s="41">
        <f>SUM(D12:D31)</f>
        <v>26934</v>
      </c>
      <c r="E32" s="42">
        <f>D32/D34</f>
        <v>0.88768044295036586</v>
      </c>
      <c r="F32" s="41">
        <f>SUM(F12:F31)</f>
        <v>25926</v>
      </c>
      <c r="G32" s="42">
        <f>F32/F34</f>
        <v>0.90271587743732595</v>
      </c>
      <c r="H32" s="43">
        <f>D32/F32-1</f>
        <v>3.8879888914603145E-2</v>
      </c>
      <c r="I32" s="54"/>
      <c r="J32" s="41">
        <f>SUM(J12:J31)</f>
        <v>22566</v>
      </c>
      <c r="K32" s="42">
        <f>D32/J32-1</f>
        <v>0.19356554107950008</v>
      </c>
      <c r="L32" s="41"/>
      <c r="O32" s="83" t="s">
        <v>40</v>
      </c>
      <c r="P32" s="84"/>
      <c r="Q32" s="41">
        <f>SUM(Q12:Q31)</f>
        <v>49500</v>
      </c>
      <c r="R32" s="42">
        <f>Q32/Q34</f>
        <v>0.8862708586979875</v>
      </c>
      <c r="S32" s="41">
        <f>SUM(S12:S31)</f>
        <v>51283</v>
      </c>
      <c r="T32" s="42">
        <f>S32/S34</f>
        <v>0.90505267987928628</v>
      </c>
      <c r="U32" s="43">
        <f>Q32/S32-1</f>
        <v>-3.4767856794649332E-2</v>
      </c>
      <c r="V32" s="54"/>
    </row>
    <row r="33" spans="2:22" ht="14.55" customHeight="1" thickBot="1" x14ac:dyDescent="0.3">
      <c r="B33" s="83" t="s">
        <v>12</v>
      </c>
      <c r="C33" s="84"/>
      <c r="D33" s="41">
        <f>D34-SUM(D12:D31)</f>
        <v>3408</v>
      </c>
      <c r="E33" s="42">
        <f>D33/D34</f>
        <v>0.11231955704963417</v>
      </c>
      <c r="F33" s="41">
        <f>F34-SUM(F12:F31)</f>
        <v>2794</v>
      </c>
      <c r="G33" s="42">
        <f>F33/F34</f>
        <v>9.7284122562674089E-2</v>
      </c>
      <c r="H33" s="43">
        <f>D33/F33-1</f>
        <v>0.21975662133142437</v>
      </c>
      <c r="I33" s="54"/>
      <c r="J33" s="41">
        <f>J34-SUM(J12:J31)</f>
        <v>2944</v>
      </c>
      <c r="K33" s="42">
        <f>D33/J33-1</f>
        <v>0.15760869565217384</v>
      </c>
      <c r="L33" s="41"/>
      <c r="O33" s="83" t="s">
        <v>12</v>
      </c>
      <c r="P33" s="84"/>
      <c r="Q33" s="41">
        <f>Q34-SUM(Q12:Q31)</f>
        <v>6352</v>
      </c>
      <c r="R33" s="42">
        <f>Q33/Q34</f>
        <v>0.11372914130201246</v>
      </c>
      <c r="S33" s="41">
        <f>S34-SUM(S12:S31)</f>
        <v>5380</v>
      </c>
      <c r="T33" s="42">
        <f>S33/S34</f>
        <v>9.4947320120713691E-2</v>
      </c>
      <c r="U33" s="43">
        <f>Q33/S33-1</f>
        <v>0.18066914498141262</v>
      </c>
      <c r="V33" s="54"/>
    </row>
    <row r="34" spans="2:22" ht="14.55" customHeight="1" thickBot="1" x14ac:dyDescent="0.3">
      <c r="B34" s="85" t="s">
        <v>34</v>
      </c>
      <c r="C34" s="86"/>
      <c r="D34" s="44">
        <v>30342</v>
      </c>
      <c r="E34" s="45">
        <v>1</v>
      </c>
      <c r="F34" s="44">
        <v>28720</v>
      </c>
      <c r="G34" s="45">
        <v>0.9855501392757664</v>
      </c>
      <c r="H34" s="46">
        <v>5.6476323119777128E-2</v>
      </c>
      <c r="I34" s="56"/>
      <c r="J34" s="44">
        <v>25510</v>
      </c>
      <c r="K34" s="46">
        <v>0.18941591532732271</v>
      </c>
      <c r="L34" s="44"/>
      <c r="M34" s="47"/>
      <c r="N34" s="47"/>
      <c r="O34" s="85" t="s">
        <v>34</v>
      </c>
      <c r="P34" s="86"/>
      <c r="Q34" s="44">
        <v>55852</v>
      </c>
      <c r="R34" s="45">
        <v>1</v>
      </c>
      <c r="S34" s="44">
        <v>56663</v>
      </c>
      <c r="T34" s="45">
        <v>1</v>
      </c>
      <c r="U34" s="46">
        <v>-1.4312690821170815E-2</v>
      </c>
      <c r="V34" s="56"/>
    </row>
    <row r="35" spans="2:22" ht="14.55" customHeight="1" x14ac:dyDescent="0.25">
      <c r="B35" s="48" t="s">
        <v>71</v>
      </c>
      <c r="O35" s="48" t="s">
        <v>71</v>
      </c>
    </row>
    <row r="36" spans="2:22" x14ac:dyDescent="0.25">
      <c r="B36" s="49" t="s">
        <v>70</v>
      </c>
      <c r="O36" s="49" t="s">
        <v>70</v>
      </c>
    </row>
    <row r="39" spans="2:22" ht="15" customHeight="1" x14ac:dyDescent="0.25">
      <c r="O39" s="102" t="s">
        <v>177</v>
      </c>
      <c r="P39" s="102"/>
      <c r="Q39" s="102"/>
      <c r="R39" s="102"/>
      <c r="S39" s="102"/>
      <c r="T39" s="102"/>
      <c r="U39" s="102"/>
      <c r="V39" s="102"/>
    </row>
    <row r="40" spans="2:22" ht="15" customHeight="1" x14ac:dyDescent="0.25">
      <c r="B40" s="69" t="s">
        <v>174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47"/>
      <c r="N40" s="50"/>
      <c r="O40" s="102"/>
      <c r="P40" s="102"/>
      <c r="Q40" s="102"/>
      <c r="R40" s="102"/>
      <c r="S40" s="102"/>
      <c r="T40" s="102"/>
      <c r="U40" s="102"/>
      <c r="V40" s="102"/>
    </row>
    <row r="41" spans="2:22" x14ac:dyDescent="0.25">
      <c r="B41" s="95" t="s">
        <v>175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47"/>
      <c r="N41" s="50"/>
      <c r="O41" s="95" t="s">
        <v>164</v>
      </c>
      <c r="P41" s="95"/>
      <c r="Q41" s="95"/>
      <c r="R41" s="95"/>
      <c r="S41" s="95"/>
      <c r="T41" s="95"/>
      <c r="U41" s="95"/>
      <c r="V41" s="95"/>
    </row>
    <row r="42" spans="2:22" ht="15" customHeight="1" thickBot="1" x14ac:dyDescent="0.3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2" ht="15" customHeight="1" x14ac:dyDescent="0.25">
      <c r="B43" s="98" t="s">
        <v>0</v>
      </c>
      <c r="C43" s="71" t="s">
        <v>39</v>
      </c>
      <c r="D43" s="73" t="s">
        <v>103</v>
      </c>
      <c r="E43" s="74"/>
      <c r="F43" s="74"/>
      <c r="G43" s="74"/>
      <c r="H43" s="74"/>
      <c r="I43" s="75"/>
      <c r="J43" s="73" t="s">
        <v>105</v>
      </c>
      <c r="K43" s="74"/>
      <c r="L43" s="75"/>
      <c r="M43" s="47"/>
      <c r="N43" s="47"/>
      <c r="O43" s="98" t="s">
        <v>0</v>
      </c>
      <c r="P43" s="71" t="s">
        <v>39</v>
      </c>
      <c r="Q43" s="73" t="s">
        <v>110</v>
      </c>
      <c r="R43" s="74"/>
      <c r="S43" s="74"/>
      <c r="T43" s="74"/>
      <c r="U43" s="74"/>
      <c r="V43" s="75"/>
    </row>
    <row r="44" spans="2:22" ht="15" customHeight="1" thickBot="1" x14ac:dyDescent="0.3">
      <c r="B44" s="99"/>
      <c r="C44" s="72"/>
      <c r="D44" s="76" t="s">
        <v>104</v>
      </c>
      <c r="E44" s="77"/>
      <c r="F44" s="77"/>
      <c r="G44" s="77"/>
      <c r="H44" s="77"/>
      <c r="I44" s="78"/>
      <c r="J44" s="76" t="s">
        <v>106</v>
      </c>
      <c r="K44" s="77"/>
      <c r="L44" s="78"/>
      <c r="M44" s="47"/>
      <c r="N44" s="47"/>
      <c r="O44" s="99"/>
      <c r="P44" s="72"/>
      <c r="Q44" s="76" t="s">
        <v>111</v>
      </c>
      <c r="R44" s="77"/>
      <c r="S44" s="77"/>
      <c r="T44" s="77"/>
      <c r="U44" s="77"/>
      <c r="V44" s="78"/>
    </row>
    <row r="45" spans="2:22" ht="15" customHeight="1" x14ac:dyDescent="0.25">
      <c r="B45" s="99"/>
      <c r="C45" s="72"/>
      <c r="D45" s="79">
        <v>2026</v>
      </c>
      <c r="E45" s="80"/>
      <c r="F45" s="79">
        <v>2025</v>
      </c>
      <c r="G45" s="80"/>
      <c r="H45" s="87" t="s">
        <v>5</v>
      </c>
      <c r="I45" s="87" t="s">
        <v>42</v>
      </c>
      <c r="J45" s="87">
        <v>2026</v>
      </c>
      <c r="K45" s="87" t="s">
        <v>107</v>
      </c>
      <c r="L45" s="89" t="s">
        <v>108</v>
      </c>
      <c r="M45" s="47"/>
      <c r="N45" s="47"/>
      <c r="O45" s="99"/>
      <c r="P45" s="72"/>
      <c r="Q45" s="79">
        <v>2026</v>
      </c>
      <c r="R45" s="80"/>
      <c r="S45" s="79">
        <v>2025</v>
      </c>
      <c r="T45" s="80"/>
      <c r="U45" s="87" t="s">
        <v>5</v>
      </c>
      <c r="V45" s="89" t="s">
        <v>64</v>
      </c>
    </row>
    <row r="46" spans="2:22" ht="15" customHeight="1" thickBot="1" x14ac:dyDescent="0.3">
      <c r="B46" s="96" t="s">
        <v>6</v>
      </c>
      <c r="C46" s="91" t="s">
        <v>39</v>
      </c>
      <c r="D46" s="81"/>
      <c r="E46" s="82"/>
      <c r="F46" s="81"/>
      <c r="G46" s="82"/>
      <c r="H46" s="88"/>
      <c r="I46" s="88"/>
      <c r="J46" s="88"/>
      <c r="K46" s="88"/>
      <c r="L46" s="90"/>
      <c r="M46" s="47"/>
      <c r="N46" s="47"/>
      <c r="O46" s="96" t="s">
        <v>6</v>
      </c>
      <c r="P46" s="91" t="s">
        <v>39</v>
      </c>
      <c r="Q46" s="81"/>
      <c r="R46" s="82"/>
      <c r="S46" s="81"/>
      <c r="T46" s="82"/>
      <c r="U46" s="88"/>
      <c r="V46" s="90"/>
    </row>
    <row r="47" spans="2:22" ht="15" customHeight="1" x14ac:dyDescent="0.25">
      <c r="B47" s="96"/>
      <c r="C47" s="91"/>
      <c r="D47" s="25" t="s">
        <v>8</v>
      </c>
      <c r="E47" s="26" t="s">
        <v>2</v>
      </c>
      <c r="F47" s="25" t="s">
        <v>8</v>
      </c>
      <c r="G47" s="26" t="s">
        <v>2</v>
      </c>
      <c r="H47" s="93" t="s">
        <v>9</v>
      </c>
      <c r="I47" s="93" t="s">
        <v>43</v>
      </c>
      <c r="J47" s="93" t="s">
        <v>8</v>
      </c>
      <c r="K47" s="93" t="s">
        <v>109</v>
      </c>
      <c r="L47" s="100" t="s">
        <v>96</v>
      </c>
      <c r="M47" s="47"/>
      <c r="N47" s="47"/>
      <c r="O47" s="96"/>
      <c r="P47" s="91"/>
      <c r="Q47" s="25" t="s">
        <v>8</v>
      </c>
      <c r="R47" s="26" t="s">
        <v>2</v>
      </c>
      <c r="S47" s="25" t="s">
        <v>8</v>
      </c>
      <c r="T47" s="26" t="s">
        <v>2</v>
      </c>
      <c r="U47" s="93" t="s">
        <v>9</v>
      </c>
      <c r="V47" s="100" t="s">
        <v>65</v>
      </c>
    </row>
    <row r="48" spans="2:22" ht="15" customHeight="1" thickBot="1" x14ac:dyDescent="0.3">
      <c r="B48" s="97"/>
      <c r="C48" s="92"/>
      <c r="D48" s="28" t="s">
        <v>10</v>
      </c>
      <c r="E48" s="29" t="s">
        <v>11</v>
      </c>
      <c r="F48" s="28" t="s">
        <v>10</v>
      </c>
      <c r="G48" s="29" t="s">
        <v>11</v>
      </c>
      <c r="H48" s="94"/>
      <c r="I48" s="94"/>
      <c r="J48" s="94" t="s">
        <v>10</v>
      </c>
      <c r="K48" s="94"/>
      <c r="L48" s="101"/>
      <c r="M48" s="47"/>
      <c r="N48" s="47"/>
      <c r="O48" s="97"/>
      <c r="P48" s="92"/>
      <c r="Q48" s="28" t="s">
        <v>10</v>
      </c>
      <c r="R48" s="29" t="s">
        <v>11</v>
      </c>
      <c r="S48" s="28" t="s">
        <v>10</v>
      </c>
      <c r="T48" s="29" t="s">
        <v>11</v>
      </c>
      <c r="U48" s="94"/>
      <c r="V48" s="101"/>
    </row>
    <row r="49" spans="2:22" ht="14.4" thickBot="1" x14ac:dyDescent="0.3">
      <c r="B49" s="31">
        <v>1</v>
      </c>
      <c r="C49" s="32" t="s">
        <v>45</v>
      </c>
      <c r="D49" s="33">
        <v>1662</v>
      </c>
      <c r="E49" s="34">
        <v>5.4775558631599761E-2</v>
      </c>
      <c r="F49" s="33">
        <v>1474</v>
      </c>
      <c r="G49" s="34">
        <v>5.1323119777158775E-2</v>
      </c>
      <c r="H49" s="35">
        <v>0.12754409769335151</v>
      </c>
      <c r="I49" s="52">
        <v>0</v>
      </c>
      <c r="J49" s="33">
        <v>1708</v>
      </c>
      <c r="K49" s="35">
        <v>-2.6932084309133519E-2</v>
      </c>
      <c r="L49" s="52">
        <v>0</v>
      </c>
      <c r="M49" s="47"/>
      <c r="N49" s="47"/>
      <c r="O49" s="31">
        <v>1</v>
      </c>
      <c r="P49" s="32" t="s">
        <v>45</v>
      </c>
      <c r="Q49" s="33">
        <v>3370</v>
      </c>
      <c r="R49" s="34">
        <v>6.0338036238630668E-2</v>
      </c>
      <c r="S49" s="33">
        <v>3421</v>
      </c>
      <c r="T49" s="34">
        <v>6.0374494820253075E-2</v>
      </c>
      <c r="U49" s="35">
        <v>-1.4907921660333279E-2</v>
      </c>
      <c r="V49" s="52">
        <v>0</v>
      </c>
    </row>
    <row r="50" spans="2:22" ht="14.4" thickBot="1" x14ac:dyDescent="0.3">
      <c r="B50" s="36">
        <v>2</v>
      </c>
      <c r="C50" s="37" t="s">
        <v>35</v>
      </c>
      <c r="D50" s="38">
        <v>1636</v>
      </c>
      <c r="E50" s="39">
        <v>5.3918660602465231E-2</v>
      </c>
      <c r="F50" s="38">
        <v>1224</v>
      </c>
      <c r="G50" s="39">
        <v>4.2618384401114207E-2</v>
      </c>
      <c r="H50" s="40">
        <v>0.3366013071895424</v>
      </c>
      <c r="I50" s="53">
        <v>0</v>
      </c>
      <c r="J50" s="38">
        <v>1322</v>
      </c>
      <c r="K50" s="40">
        <v>0.23751891074130116</v>
      </c>
      <c r="L50" s="53">
        <v>0</v>
      </c>
      <c r="M50" s="47"/>
      <c r="N50" s="47"/>
      <c r="O50" s="36">
        <v>2</v>
      </c>
      <c r="P50" s="37" t="s">
        <v>35</v>
      </c>
      <c r="Q50" s="38">
        <v>2958</v>
      </c>
      <c r="R50" s="39">
        <v>5.2961397980376711E-2</v>
      </c>
      <c r="S50" s="38">
        <v>2417</v>
      </c>
      <c r="T50" s="39">
        <v>4.2655701251257436E-2</v>
      </c>
      <c r="U50" s="40">
        <v>0.22383119569714527</v>
      </c>
      <c r="V50" s="53">
        <v>0</v>
      </c>
    </row>
    <row r="51" spans="2:22" ht="14.4" thickBot="1" x14ac:dyDescent="0.3">
      <c r="B51" s="31">
        <v>3</v>
      </c>
      <c r="C51" s="32" t="s">
        <v>75</v>
      </c>
      <c r="D51" s="33">
        <v>913</v>
      </c>
      <c r="E51" s="34">
        <v>3.0090303869224178E-2</v>
      </c>
      <c r="F51" s="33">
        <v>812</v>
      </c>
      <c r="G51" s="34">
        <v>2.8272980501392757E-2</v>
      </c>
      <c r="H51" s="35">
        <v>0.12438423645320196</v>
      </c>
      <c r="I51" s="52">
        <v>0</v>
      </c>
      <c r="J51" s="33">
        <v>234</v>
      </c>
      <c r="K51" s="35">
        <v>2.9017094017094016</v>
      </c>
      <c r="L51" s="52">
        <v>23</v>
      </c>
      <c r="M51" s="47"/>
      <c r="N51" s="47"/>
      <c r="O51" s="31">
        <v>3</v>
      </c>
      <c r="P51" s="32" t="s">
        <v>75</v>
      </c>
      <c r="Q51" s="33">
        <v>1147</v>
      </c>
      <c r="R51" s="34">
        <v>2.053641767528468E-2</v>
      </c>
      <c r="S51" s="33">
        <v>1280</v>
      </c>
      <c r="T51" s="34">
        <v>2.258969698039285E-2</v>
      </c>
      <c r="U51" s="35">
        <v>-0.10390624999999998</v>
      </c>
      <c r="V51" s="52">
        <v>1</v>
      </c>
    </row>
    <row r="52" spans="2:22" ht="14.4" thickBot="1" x14ac:dyDescent="0.3">
      <c r="B52" s="36">
        <v>4</v>
      </c>
      <c r="C52" s="37" t="s">
        <v>41</v>
      </c>
      <c r="D52" s="38">
        <v>703</v>
      </c>
      <c r="E52" s="39">
        <v>2.3169204403137564E-2</v>
      </c>
      <c r="F52" s="38">
        <v>436</v>
      </c>
      <c r="G52" s="39">
        <v>1.5181058495821726E-2</v>
      </c>
      <c r="H52" s="40">
        <v>0.61238532110091737</v>
      </c>
      <c r="I52" s="53">
        <v>10</v>
      </c>
      <c r="J52" s="38">
        <v>406</v>
      </c>
      <c r="K52" s="40">
        <v>0.73152709359605916</v>
      </c>
      <c r="L52" s="53">
        <v>5</v>
      </c>
      <c r="M52" s="47"/>
      <c r="N52" s="47"/>
      <c r="O52" s="36">
        <v>4</v>
      </c>
      <c r="P52" s="37" t="s">
        <v>41</v>
      </c>
      <c r="Q52" s="38">
        <v>1109</v>
      </c>
      <c r="R52" s="39">
        <v>1.9856048127193295E-2</v>
      </c>
      <c r="S52" s="38">
        <v>831</v>
      </c>
      <c r="T52" s="39">
        <v>1.466565483648942E-2</v>
      </c>
      <c r="U52" s="40">
        <v>0.33453670276774972</v>
      </c>
      <c r="V52" s="53">
        <v>7</v>
      </c>
    </row>
    <row r="53" spans="2:22" ht="14.4" thickBot="1" x14ac:dyDescent="0.3">
      <c r="B53" s="31">
        <v>5</v>
      </c>
      <c r="C53" s="32" t="s">
        <v>73</v>
      </c>
      <c r="D53" s="33">
        <v>585</v>
      </c>
      <c r="E53" s="34">
        <v>1.9280205655526992E-2</v>
      </c>
      <c r="F53" s="33">
        <v>462</v>
      </c>
      <c r="G53" s="34">
        <v>1.6086350974930361E-2</v>
      </c>
      <c r="H53" s="35">
        <v>0.26623376623376616</v>
      </c>
      <c r="I53" s="52">
        <v>5</v>
      </c>
      <c r="J53" s="33">
        <v>497</v>
      </c>
      <c r="K53" s="35">
        <v>0.17706237424547289</v>
      </c>
      <c r="L53" s="52">
        <v>0</v>
      </c>
      <c r="M53" s="47"/>
      <c r="N53" s="47"/>
      <c r="O53" s="31">
        <v>5</v>
      </c>
      <c r="P53" s="32" t="s">
        <v>54</v>
      </c>
      <c r="Q53" s="33">
        <v>1087</v>
      </c>
      <c r="R53" s="34">
        <v>1.9462149967771968E-2</v>
      </c>
      <c r="S53" s="33">
        <v>1385</v>
      </c>
      <c r="T53" s="34">
        <v>2.4442758060815698E-2</v>
      </c>
      <c r="U53" s="35">
        <v>-0.21516245487364616</v>
      </c>
      <c r="V53" s="52">
        <v>-2</v>
      </c>
    </row>
    <row r="54" spans="2:22" ht="14.4" thickBot="1" x14ac:dyDescent="0.3">
      <c r="B54" s="36">
        <v>6</v>
      </c>
      <c r="C54" s="37" t="s">
        <v>54</v>
      </c>
      <c r="D54" s="38">
        <v>563</v>
      </c>
      <c r="E54" s="39">
        <v>1.8555138092413156E-2</v>
      </c>
      <c r="F54" s="38">
        <v>649</v>
      </c>
      <c r="G54" s="39">
        <v>2.25974930362117E-2</v>
      </c>
      <c r="H54" s="40">
        <v>-0.13251155624036981</v>
      </c>
      <c r="I54" s="53">
        <v>-2</v>
      </c>
      <c r="J54" s="38">
        <v>524</v>
      </c>
      <c r="K54" s="40">
        <v>7.4427480916030575E-2</v>
      </c>
      <c r="L54" s="53">
        <v>-3</v>
      </c>
      <c r="M54" s="47"/>
      <c r="N54" s="47"/>
      <c r="O54" s="36">
        <v>6</v>
      </c>
      <c r="P54" s="37" t="s">
        <v>73</v>
      </c>
      <c r="Q54" s="38">
        <v>1082</v>
      </c>
      <c r="R54" s="39">
        <v>1.9372627658812577E-2</v>
      </c>
      <c r="S54" s="38">
        <v>762</v>
      </c>
      <c r="T54" s="39">
        <v>1.3447928983640119E-2</v>
      </c>
      <c r="U54" s="40">
        <v>0.41994750656167978</v>
      </c>
      <c r="V54" s="53">
        <v>11</v>
      </c>
    </row>
    <row r="55" spans="2:22" ht="14.4" thickBot="1" x14ac:dyDescent="0.3">
      <c r="B55" s="31">
        <v>7</v>
      </c>
      <c r="C55" s="32" t="s">
        <v>46</v>
      </c>
      <c r="D55" s="33">
        <v>535</v>
      </c>
      <c r="E55" s="34">
        <v>1.7632324830268276E-2</v>
      </c>
      <c r="F55" s="33">
        <v>457</v>
      </c>
      <c r="G55" s="34">
        <v>1.5912256267409469E-2</v>
      </c>
      <c r="H55" s="35">
        <v>0.17067833698030643</v>
      </c>
      <c r="I55" s="52">
        <v>4</v>
      </c>
      <c r="J55" s="33">
        <v>206</v>
      </c>
      <c r="K55" s="35">
        <v>1.5970873786407767</v>
      </c>
      <c r="L55" s="52">
        <v>25</v>
      </c>
      <c r="M55" s="47"/>
      <c r="N55" s="47"/>
      <c r="O55" s="31">
        <v>7</v>
      </c>
      <c r="P55" s="32" t="s">
        <v>37</v>
      </c>
      <c r="Q55" s="33">
        <v>901</v>
      </c>
      <c r="R55" s="34">
        <v>1.613192007448256E-2</v>
      </c>
      <c r="S55" s="33">
        <v>1218</v>
      </c>
      <c r="T55" s="34">
        <v>2.1495508532905071E-2</v>
      </c>
      <c r="U55" s="35">
        <v>-0.26026272577996712</v>
      </c>
      <c r="V55" s="52">
        <v>-1</v>
      </c>
    </row>
    <row r="56" spans="2:22" ht="14.4" thickBot="1" x14ac:dyDescent="0.3">
      <c r="B56" s="36">
        <v>8</v>
      </c>
      <c r="C56" s="37" t="s">
        <v>38</v>
      </c>
      <c r="D56" s="38">
        <v>491</v>
      </c>
      <c r="E56" s="39">
        <v>1.6182189704040603E-2</v>
      </c>
      <c r="F56" s="38">
        <v>537</v>
      </c>
      <c r="G56" s="39">
        <v>1.8697771587743734E-2</v>
      </c>
      <c r="H56" s="40">
        <v>-8.5661080074487916E-2</v>
      </c>
      <c r="I56" s="53">
        <v>-1</v>
      </c>
      <c r="J56" s="38">
        <v>339</v>
      </c>
      <c r="K56" s="40">
        <v>0.44837758112094406</v>
      </c>
      <c r="L56" s="53">
        <v>6</v>
      </c>
      <c r="M56" s="47"/>
      <c r="N56" s="47"/>
      <c r="O56" s="36">
        <v>8</v>
      </c>
      <c r="P56" s="37" t="s">
        <v>149</v>
      </c>
      <c r="Q56" s="38">
        <v>856</v>
      </c>
      <c r="R56" s="39">
        <v>1.5326219293848026E-2</v>
      </c>
      <c r="S56" s="38">
        <v>439</v>
      </c>
      <c r="T56" s="39">
        <v>7.7475601362441103E-3</v>
      </c>
      <c r="U56" s="40">
        <v>0.94988610478359914</v>
      </c>
      <c r="V56" s="53">
        <v>28</v>
      </c>
    </row>
    <row r="57" spans="2:22" ht="14.4" thickBot="1" x14ac:dyDescent="0.3">
      <c r="B57" s="31">
        <v>9</v>
      </c>
      <c r="C57" s="32" t="s">
        <v>37</v>
      </c>
      <c r="D57" s="33">
        <v>455</v>
      </c>
      <c r="E57" s="34">
        <v>1.4995715509854327E-2</v>
      </c>
      <c r="F57" s="33">
        <v>605</v>
      </c>
      <c r="G57" s="34">
        <v>2.1065459610027856E-2</v>
      </c>
      <c r="H57" s="35">
        <v>-0.24793388429752061</v>
      </c>
      <c r="I57" s="52">
        <v>-4</v>
      </c>
      <c r="J57" s="33">
        <v>446</v>
      </c>
      <c r="K57" s="35">
        <v>2.0179372197309364E-2</v>
      </c>
      <c r="L57" s="52">
        <v>-2</v>
      </c>
      <c r="M57" s="47"/>
      <c r="N57" s="47"/>
      <c r="O57" s="31">
        <v>9</v>
      </c>
      <c r="P57" s="32" t="s">
        <v>87</v>
      </c>
      <c r="Q57" s="33">
        <v>839</v>
      </c>
      <c r="R57" s="34">
        <v>1.5021843443386092E-2</v>
      </c>
      <c r="S57" s="33">
        <v>765</v>
      </c>
      <c r="T57" s="34">
        <v>1.3500873585937913E-2</v>
      </c>
      <c r="U57" s="35">
        <v>9.673202614379095E-2</v>
      </c>
      <c r="V57" s="52">
        <v>7</v>
      </c>
    </row>
    <row r="58" spans="2:22" ht="14.4" thickBot="1" x14ac:dyDescent="0.3">
      <c r="B58" s="36"/>
      <c r="C58" s="37" t="s">
        <v>87</v>
      </c>
      <c r="D58" s="38">
        <v>455</v>
      </c>
      <c r="E58" s="39">
        <v>1.4995715509854327E-2</v>
      </c>
      <c r="F58" s="38">
        <v>387</v>
      </c>
      <c r="G58" s="39">
        <v>1.3474930362116992E-2</v>
      </c>
      <c r="H58" s="40">
        <v>0.17571059431524549</v>
      </c>
      <c r="I58" s="53">
        <v>8</v>
      </c>
      <c r="J58" s="38">
        <v>384</v>
      </c>
      <c r="K58" s="40">
        <v>0.18489583333333326</v>
      </c>
      <c r="L58" s="53">
        <v>2</v>
      </c>
      <c r="M58" s="47"/>
      <c r="N58" s="47"/>
      <c r="O58" s="36">
        <v>10</v>
      </c>
      <c r="P58" s="37" t="s">
        <v>38</v>
      </c>
      <c r="Q58" s="38">
        <v>830</v>
      </c>
      <c r="R58" s="39">
        <v>1.4860703287259185E-2</v>
      </c>
      <c r="S58" s="38">
        <v>1028</v>
      </c>
      <c r="T58" s="39">
        <v>1.8142350387378006E-2</v>
      </c>
      <c r="U58" s="40">
        <v>-0.19260700389105057</v>
      </c>
      <c r="V58" s="53">
        <v>-1</v>
      </c>
    </row>
    <row r="59" spans="2:22" ht="14.4" thickBot="1" x14ac:dyDescent="0.3">
      <c r="B59" s="31">
        <v>11</v>
      </c>
      <c r="C59" s="32" t="s">
        <v>82</v>
      </c>
      <c r="D59" s="33">
        <v>418</v>
      </c>
      <c r="E59" s="34">
        <v>1.3776283699162877E-2</v>
      </c>
      <c r="F59" s="33">
        <v>447</v>
      </c>
      <c r="G59" s="34">
        <v>1.5564066852367688E-2</v>
      </c>
      <c r="H59" s="35">
        <v>-6.4876957494407139E-2</v>
      </c>
      <c r="I59" s="52">
        <v>1</v>
      </c>
      <c r="J59" s="33">
        <v>390</v>
      </c>
      <c r="K59" s="35">
        <v>7.1794871794871762E-2</v>
      </c>
      <c r="L59" s="52">
        <v>-1</v>
      </c>
      <c r="M59" s="47"/>
      <c r="N59" s="47"/>
      <c r="O59" s="31">
        <v>11</v>
      </c>
      <c r="P59" s="32" t="s">
        <v>82</v>
      </c>
      <c r="Q59" s="33">
        <v>808</v>
      </c>
      <c r="R59" s="34">
        <v>1.4466805127837858E-2</v>
      </c>
      <c r="S59" s="33">
        <v>823</v>
      </c>
      <c r="T59" s="34">
        <v>1.4524469230361964E-2</v>
      </c>
      <c r="U59" s="35">
        <v>-1.8226002430133614E-2</v>
      </c>
      <c r="V59" s="52">
        <v>1</v>
      </c>
    </row>
    <row r="60" spans="2:22" ht="14.4" thickBot="1" x14ac:dyDescent="0.3">
      <c r="B60" s="36">
        <v>12</v>
      </c>
      <c r="C60" s="37" t="s">
        <v>90</v>
      </c>
      <c r="D60" s="38">
        <v>398</v>
      </c>
      <c r="E60" s="39">
        <v>1.311713136905939E-2</v>
      </c>
      <c r="F60" s="38">
        <v>352</v>
      </c>
      <c r="G60" s="39">
        <v>1.2256267409470752E-2</v>
      </c>
      <c r="H60" s="40">
        <v>0.13068181818181812</v>
      </c>
      <c r="I60" s="53">
        <v>8</v>
      </c>
      <c r="J60" s="38">
        <v>206</v>
      </c>
      <c r="K60" s="40">
        <v>0.93203883495145634</v>
      </c>
      <c r="L60" s="53">
        <v>20</v>
      </c>
      <c r="M60" s="47"/>
      <c r="N60" s="47"/>
      <c r="O60" s="36">
        <v>12</v>
      </c>
      <c r="P60" s="37" t="s">
        <v>97</v>
      </c>
      <c r="Q60" s="38">
        <v>760</v>
      </c>
      <c r="R60" s="39">
        <v>1.3607390961827687E-2</v>
      </c>
      <c r="S60" s="38">
        <v>798</v>
      </c>
      <c r="T60" s="39">
        <v>1.4083264211213666E-2</v>
      </c>
      <c r="U60" s="40">
        <v>-4.7619047619047672E-2</v>
      </c>
      <c r="V60" s="53">
        <v>1</v>
      </c>
    </row>
    <row r="61" spans="2:22" ht="14.4" thickBot="1" x14ac:dyDescent="0.3">
      <c r="B61" s="31">
        <v>13</v>
      </c>
      <c r="C61" s="32" t="s">
        <v>148</v>
      </c>
      <c r="D61" s="33">
        <v>396</v>
      </c>
      <c r="E61" s="34">
        <v>1.3051216136049041E-2</v>
      </c>
      <c r="F61" s="33">
        <v>254</v>
      </c>
      <c r="G61" s="34">
        <v>8.8440111420612817E-3</v>
      </c>
      <c r="H61" s="35">
        <v>0.55905511811023612</v>
      </c>
      <c r="I61" s="52">
        <v>17</v>
      </c>
      <c r="J61" s="33">
        <v>348</v>
      </c>
      <c r="K61" s="35">
        <v>0.13793103448275867</v>
      </c>
      <c r="L61" s="52">
        <v>0</v>
      </c>
      <c r="M61" s="47"/>
      <c r="N61" s="47"/>
      <c r="O61" s="31">
        <v>13</v>
      </c>
      <c r="P61" s="32" t="s">
        <v>148</v>
      </c>
      <c r="Q61" s="33">
        <v>744</v>
      </c>
      <c r="R61" s="34">
        <v>1.3320919573157631E-2</v>
      </c>
      <c r="S61" s="33">
        <v>594</v>
      </c>
      <c r="T61" s="34">
        <v>1.0483031254963556E-2</v>
      </c>
      <c r="U61" s="35">
        <v>0.2525252525252526</v>
      </c>
      <c r="V61" s="52">
        <v>12</v>
      </c>
    </row>
    <row r="62" spans="2:22" ht="14.4" thickBot="1" x14ac:dyDescent="0.3">
      <c r="B62" s="36">
        <v>14</v>
      </c>
      <c r="C62" s="37" t="s">
        <v>149</v>
      </c>
      <c r="D62" s="38">
        <v>394</v>
      </c>
      <c r="E62" s="39">
        <v>1.2985300903038692E-2</v>
      </c>
      <c r="F62" s="38">
        <v>156</v>
      </c>
      <c r="G62" s="39">
        <v>5.4317548746518106E-3</v>
      </c>
      <c r="H62" s="40">
        <v>1.5256410256410255</v>
      </c>
      <c r="I62" s="53">
        <v>43</v>
      </c>
      <c r="J62" s="38">
        <v>462</v>
      </c>
      <c r="K62" s="40">
        <v>-0.1471861471861472</v>
      </c>
      <c r="L62" s="53">
        <v>-8</v>
      </c>
      <c r="M62" s="47"/>
      <c r="N62" s="47"/>
      <c r="O62" s="36">
        <v>14</v>
      </c>
      <c r="P62" s="37" t="s">
        <v>46</v>
      </c>
      <c r="Q62" s="38">
        <v>741</v>
      </c>
      <c r="R62" s="39">
        <v>1.3267206187781995E-2</v>
      </c>
      <c r="S62" s="38">
        <v>1114</v>
      </c>
      <c r="T62" s="39">
        <v>1.9660095653248152E-2</v>
      </c>
      <c r="U62" s="40">
        <v>-0.33482944344703769</v>
      </c>
      <c r="V62" s="53">
        <v>-6</v>
      </c>
    </row>
    <row r="63" spans="2:22" ht="14.4" thickBot="1" x14ac:dyDescent="0.3">
      <c r="B63" s="31">
        <v>15</v>
      </c>
      <c r="C63" s="32" t="s">
        <v>121</v>
      </c>
      <c r="D63" s="33">
        <v>377</v>
      </c>
      <c r="E63" s="34">
        <v>1.2425021422450729E-2</v>
      </c>
      <c r="F63" s="33">
        <v>365</v>
      </c>
      <c r="G63" s="34">
        <v>1.270891364902507E-2</v>
      </c>
      <c r="H63" s="35">
        <v>3.287671232876721E-2</v>
      </c>
      <c r="I63" s="52">
        <v>4</v>
      </c>
      <c r="J63" s="33">
        <v>243</v>
      </c>
      <c r="K63" s="35">
        <v>0.55144032921810693</v>
      </c>
      <c r="L63" s="52">
        <v>8</v>
      </c>
      <c r="M63" s="47"/>
      <c r="N63" s="47"/>
      <c r="O63" s="31">
        <v>15</v>
      </c>
      <c r="P63" s="32" t="s">
        <v>60</v>
      </c>
      <c r="Q63" s="33">
        <v>711</v>
      </c>
      <c r="R63" s="34">
        <v>1.2730072334025639E-2</v>
      </c>
      <c r="S63" s="33">
        <v>1203</v>
      </c>
      <c r="T63" s="34">
        <v>2.1230785521416093E-2</v>
      </c>
      <c r="U63" s="35">
        <v>-0.40897755610972564</v>
      </c>
      <c r="V63" s="52">
        <v>-8</v>
      </c>
    </row>
    <row r="64" spans="2:22" ht="14.4" thickBot="1" x14ac:dyDescent="0.3">
      <c r="B64" s="36">
        <v>16</v>
      </c>
      <c r="C64" s="37" t="s">
        <v>115</v>
      </c>
      <c r="D64" s="38">
        <v>370</v>
      </c>
      <c r="E64" s="39">
        <v>1.2194318106914508E-2</v>
      </c>
      <c r="F64" s="38">
        <v>427</v>
      </c>
      <c r="G64" s="39">
        <v>1.4867688022284123E-2</v>
      </c>
      <c r="H64" s="40">
        <v>-0.13348946135831385</v>
      </c>
      <c r="I64" s="53">
        <v>-1</v>
      </c>
      <c r="J64" s="38">
        <v>297</v>
      </c>
      <c r="K64" s="40">
        <v>0.24579124579124589</v>
      </c>
      <c r="L64" s="53">
        <v>0</v>
      </c>
      <c r="M64" s="47"/>
      <c r="N64" s="47"/>
      <c r="O64" s="36">
        <v>16</v>
      </c>
      <c r="P64" s="37" t="s">
        <v>91</v>
      </c>
      <c r="Q64" s="38">
        <v>710</v>
      </c>
      <c r="R64" s="39">
        <v>1.2712167872233761E-2</v>
      </c>
      <c r="S64" s="38">
        <v>1228</v>
      </c>
      <c r="T64" s="39">
        <v>2.167199054056439E-2</v>
      </c>
      <c r="U64" s="40">
        <v>-0.42182410423452765</v>
      </c>
      <c r="V64" s="53">
        <v>-11</v>
      </c>
    </row>
    <row r="65" spans="2:22" ht="14.4" thickBot="1" x14ac:dyDescent="0.3">
      <c r="B65" s="31">
        <v>17</v>
      </c>
      <c r="C65" s="32" t="s">
        <v>62</v>
      </c>
      <c r="D65" s="33">
        <v>366</v>
      </c>
      <c r="E65" s="34">
        <v>1.206248764089381E-2</v>
      </c>
      <c r="F65" s="33">
        <v>186</v>
      </c>
      <c r="G65" s="34">
        <v>6.4763231197771587E-3</v>
      </c>
      <c r="H65" s="35">
        <v>0.967741935483871</v>
      </c>
      <c r="I65" s="52">
        <v>26</v>
      </c>
      <c r="J65" s="33">
        <v>292</v>
      </c>
      <c r="K65" s="35">
        <v>0.25342465753424648</v>
      </c>
      <c r="L65" s="52">
        <v>0</v>
      </c>
      <c r="M65" s="47"/>
      <c r="N65" s="47"/>
      <c r="O65" s="31">
        <v>17</v>
      </c>
      <c r="P65" s="32" t="s">
        <v>115</v>
      </c>
      <c r="Q65" s="33">
        <v>667</v>
      </c>
      <c r="R65" s="34">
        <v>1.1942276015182983E-2</v>
      </c>
      <c r="S65" s="33">
        <v>747</v>
      </c>
      <c r="T65" s="34">
        <v>1.3183205972151139E-2</v>
      </c>
      <c r="U65" s="35">
        <v>-0.107095046854083</v>
      </c>
      <c r="V65" s="52">
        <v>1</v>
      </c>
    </row>
    <row r="66" spans="2:22" ht="14.4" thickBot="1" x14ac:dyDescent="0.3">
      <c r="B66" s="36">
        <v>18</v>
      </c>
      <c r="C66" s="37" t="s">
        <v>176</v>
      </c>
      <c r="D66" s="38">
        <v>351</v>
      </c>
      <c r="E66" s="39">
        <v>1.1568123393316195E-2</v>
      </c>
      <c r="F66" s="38">
        <v>248</v>
      </c>
      <c r="G66" s="39">
        <v>8.6350974930362121E-3</v>
      </c>
      <c r="H66" s="40">
        <v>0.41532258064516125</v>
      </c>
      <c r="I66" s="53">
        <v>13</v>
      </c>
      <c r="J66" s="38">
        <v>232</v>
      </c>
      <c r="K66" s="40">
        <v>0.51293103448275867</v>
      </c>
      <c r="L66" s="53">
        <v>9</v>
      </c>
      <c r="M66" s="47"/>
      <c r="N66" s="47"/>
      <c r="O66" s="36">
        <v>18</v>
      </c>
      <c r="P66" s="37" t="s">
        <v>62</v>
      </c>
      <c r="Q66" s="38">
        <v>658</v>
      </c>
      <c r="R66" s="39">
        <v>1.1781135859056076E-2</v>
      </c>
      <c r="S66" s="38">
        <v>359</v>
      </c>
      <c r="T66" s="39">
        <v>6.3357040749695568E-3</v>
      </c>
      <c r="U66" s="40">
        <v>0.83286908077994437</v>
      </c>
      <c r="V66" s="53">
        <v>28</v>
      </c>
    </row>
    <row r="67" spans="2:22" ht="14.4" thickBot="1" x14ac:dyDescent="0.3">
      <c r="B67" s="31"/>
      <c r="C67" s="32" t="s">
        <v>84</v>
      </c>
      <c r="D67" s="33">
        <v>351</v>
      </c>
      <c r="E67" s="34">
        <v>1.1568123393316195E-2</v>
      </c>
      <c r="F67" s="33">
        <v>335</v>
      </c>
      <c r="G67" s="34">
        <v>1.1664345403899722E-2</v>
      </c>
      <c r="H67" s="35">
        <v>4.7761194029850795E-2</v>
      </c>
      <c r="I67" s="52">
        <v>4</v>
      </c>
      <c r="J67" s="33">
        <v>273</v>
      </c>
      <c r="K67" s="35">
        <v>0.28571428571428581</v>
      </c>
      <c r="L67" s="52">
        <v>1</v>
      </c>
      <c r="O67" s="31">
        <v>19</v>
      </c>
      <c r="P67" s="32" t="s">
        <v>116</v>
      </c>
      <c r="Q67" s="33">
        <v>654</v>
      </c>
      <c r="R67" s="34">
        <v>1.1709518011888563E-2</v>
      </c>
      <c r="S67" s="33">
        <v>691</v>
      </c>
      <c r="T67" s="34">
        <v>1.2194906729258952E-2</v>
      </c>
      <c r="U67" s="35">
        <v>-5.3545586107091148E-2</v>
      </c>
      <c r="V67" s="52">
        <v>1</v>
      </c>
    </row>
    <row r="68" spans="2:22" ht="14.4" thickBot="1" x14ac:dyDescent="0.3">
      <c r="B68" s="36">
        <v>20</v>
      </c>
      <c r="C68" s="37" t="s">
        <v>91</v>
      </c>
      <c r="D68" s="38">
        <v>346</v>
      </c>
      <c r="E68" s="39">
        <v>1.1403335310790323E-2</v>
      </c>
      <c r="F68" s="38">
        <v>596</v>
      </c>
      <c r="G68" s="39">
        <v>2.0752089136490251E-2</v>
      </c>
      <c r="H68" s="40">
        <v>-0.41946308724832215</v>
      </c>
      <c r="I68" s="53">
        <v>-14</v>
      </c>
      <c r="J68" s="38">
        <v>364</v>
      </c>
      <c r="K68" s="40">
        <v>-4.9450549450549497E-2</v>
      </c>
      <c r="L68" s="53">
        <v>-8</v>
      </c>
      <c r="O68" s="36">
        <v>20</v>
      </c>
      <c r="P68" s="37" t="s">
        <v>84</v>
      </c>
      <c r="Q68" s="38">
        <v>624</v>
      </c>
      <c r="R68" s="39">
        <v>1.1172384158132206E-2</v>
      </c>
      <c r="S68" s="38">
        <v>640</v>
      </c>
      <c r="T68" s="39">
        <v>1.1294848490196425E-2</v>
      </c>
      <c r="U68" s="40">
        <v>-2.5000000000000022E-2</v>
      </c>
      <c r="V68" s="53">
        <v>4</v>
      </c>
    </row>
    <row r="69" spans="2:22" ht="14.4" thickBot="1" x14ac:dyDescent="0.3">
      <c r="B69" s="83" t="s">
        <v>40</v>
      </c>
      <c r="C69" s="84"/>
      <c r="D69" s="41">
        <f>SUM(D49:D68)</f>
        <v>11765</v>
      </c>
      <c r="E69" s="42">
        <f>D69/D71</f>
        <v>0.38774635818337616</v>
      </c>
      <c r="F69" s="41">
        <f>SUM(F49:F68)</f>
        <v>10409</v>
      </c>
      <c r="G69" s="42">
        <f>F69/F71</f>
        <v>0.36243036211699164</v>
      </c>
      <c r="H69" s="43">
        <f>D69/F69-1</f>
        <v>0.13027188010375634</v>
      </c>
      <c r="I69" s="54"/>
      <c r="J69" s="41">
        <f>SUM(J49:J68)</f>
        <v>9173</v>
      </c>
      <c r="K69" s="42">
        <f>D69/J69-1</f>
        <v>0.28256840728224142</v>
      </c>
      <c r="L69" s="41"/>
      <c r="O69" s="83" t="s">
        <v>40</v>
      </c>
      <c r="P69" s="84"/>
      <c r="Q69" s="41">
        <f>SUM(Q49:Q68)</f>
        <v>21256</v>
      </c>
      <c r="R69" s="42">
        <f>Q69/Q71</f>
        <v>0.38057723984817016</v>
      </c>
      <c r="S69" s="41">
        <f>SUM(S49:S68)</f>
        <v>21743</v>
      </c>
      <c r="T69" s="42">
        <f>S69/S71</f>
        <v>0.38372482925365758</v>
      </c>
      <c r="U69" s="43">
        <f>Q69/S69-1</f>
        <v>-2.2398013153658636E-2</v>
      </c>
      <c r="V69" s="54"/>
    </row>
    <row r="70" spans="2:22" ht="14.4" thickBot="1" x14ac:dyDescent="0.3">
      <c r="B70" s="83" t="s">
        <v>12</v>
      </c>
      <c r="C70" s="84"/>
      <c r="D70" s="41">
        <f>D71-SUM(D49:D68)</f>
        <v>18577</v>
      </c>
      <c r="E70" s="42">
        <f>D70/D71</f>
        <v>0.61225364181662378</v>
      </c>
      <c r="F70" s="41">
        <f>F71-SUM(F49:F68)</f>
        <v>18311</v>
      </c>
      <c r="G70" s="42">
        <f>F70/F71</f>
        <v>0.63756963788300836</v>
      </c>
      <c r="H70" s="43">
        <f>D70/F70-1</f>
        <v>1.4526787177106648E-2</v>
      </c>
      <c r="I70" s="54"/>
      <c r="J70" s="41">
        <f>J71-SUM(J49:J68)</f>
        <v>16337</v>
      </c>
      <c r="K70" s="42">
        <f>D70/J70-1</f>
        <v>0.13711207688070015</v>
      </c>
      <c r="L70" s="59"/>
      <c r="O70" s="83" t="s">
        <v>12</v>
      </c>
      <c r="P70" s="84"/>
      <c r="Q70" s="41">
        <f>Q71-SUM(Q49:Q68)</f>
        <v>34596</v>
      </c>
      <c r="R70" s="42">
        <f>Q70/Q71</f>
        <v>0.61942276015182984</v>
      </c>
      <c r="S70" s="41">
        <f>S71-SUM(S49:S68)</f>
        <v>34920</v>
      </c>
      <c r="T70" s="42">
        <f>S70/S71</f>
        <v>0.61627517074634242</v>
      </c>
      <c r="U70" s="43">
        <f>Q70/S70-1</f>
        <v>-9.2783505154638846E-3</v>
      </c>
      <c r="V70" s="54"/>
    </row>
    <row r="71" spans="2:22" ht="14.4" thickBot="1" x14ac:dyDescent="0.3">
      <c r="B71" s="85" t="s">
        <v>34</v>
      </c>
      <c r="C71" s="86"/>
      <c r="D71" s="44">
        <v>30342</v>
      </c>
      <c r="E71" s="45">
        <v>1</v>
      </c>
      <c r="F71" s="44">
        <v>28720</v>
      </c>
      <c r="G71" s="45">
        <v>1</v>
      </c>
      <c r="H71" s="46">
        <v>5.6476323119777128E-2</v>
      </c>
      <c r="I71" s="56"/>
      <c r="J71" s="44">
        <v>25510</v>
      </c>
      <c r="K71" s="46">
        <v>0.18941591532732271</v>
      </c>
      <c r="L71" s="44"/>
      <c r="M71" s="47"/>
      <c r="O71" s="85" t="s">
        <v>34</v>
      </c>
      <c r="P71" s="86"/>
      <c r="Q71" s="44">
        <v>55852</v>
      </c>
      <c r="R71" s="45">
        <v>1</v>
      </c>
      <c r="S71" s="44">
        <v>56663</v>
      </c>
      <c r="T71" s="45">
        <v>1</v>
      </c>
      <c r="U71" s="46">
        <v>-1.4312690821170815E-2</v>
      </c>
      <c r="V71" s="56"/>
    </row>
    <row r="72" spans="2:22" x14ac:dyDescent="0.25">
      <c r="B72" s="48" t="s">
        <v>71</v>
      </c>
      <c r="O72" s="48" t="s">
        <v>71</v>
      </c>
    </row>
    <row r="73" spans="2:22" x14ac:dyDescent="0.25">
      <c r="B73" s="49" t="s">
        <v>70</v>
      </c>
      <c r="O73" s="49" t="s">
        <v>70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3" priority="37" operator="equal">
      <formula>0</formula>
    </cfRule>
  </conditionalFormatting>
  <conditionalFormatting sqref="D49:H68">
    <cfRule type="cellIs" dxfId="52" priority="23" operator="equal">
      <formula>0</formula>
    </cfRule>
  </conditionalFormatting>
  <conditionalFormatting sqref="H12:H33">
    <cfRule type="cellIs" dxfId="51" priority="39" operator="lessThan">
      <formula>0</formula>
    </cfRule>
  </conditionalFormatting>
  <conditionalFormatting sqref="H49:H70">
    <cfRule type="cellIs" dxfId="50" priority="25" operator="lessThan">
      <formula>0</formula>
    </cfRule>
  </conditionalFormatting>
  <conditionalFormatting sqref="I12:I31">
    <cfRule type="cellIs" dxfId="49" priority="42" operator="lessThan">
      <formula>0</formula>
    </cfRule>
    <cfRule type="cellIs" dxfId="48" priority="43" operator="equal">
      <formula>0</formula>
    </cfRule>
    <cfRule type="cellIs" dxfId="47" priority="44" operator="greaterThan">
      <formula>0</formula>
    </cfRule>
  </conditionalFormatting>
  <conditionalFormatting sqref="I49:I68">
    <cfRule type="cellIs" dxfId="46" priority="28" operator="lessThan">
      <formula>0</formula>
    </cfRule>
    <cfRule type="cellIs" dxfId="45" priority="29" operator="equal">
      <formula>0</formula>
    </cfRule>
    <cfRule type="cellIs" dxfId="44" priority="30" operator="greaterThan">
      <formula>0</formula>
    </cfRule>
  </conditionalFormatting>
  <conditionalFormatting sqref="J12:K31">
    <cfRule type="cellIs" dxfId="43" priority="34" operator="equal">
      <formula>0</formula>
    </cfRule>
  </conditionalFormatting>
  <conditionalFormatting sqref="J49:K68">
    <cfRule type="cellIs" dxfId="42" priority="20" operator="equal">
      <formula>0</formula>
    </cfRule>
  </conditionalFormatting>
  <conditionalFormatting sqref="K12:L31">
    <cfRule type="cellIs" dxfId="41" priority="31" operator="lessThan">
      <formula>0</formula>
    </cfRule>
  </conditionalFormatting>
  <conditionalFormatting sqref="K49:L68">
    <cfRule type="cellIs" dxfId="40" priority="17" operator="lessThan">
      <formula>0</formula>
    </cfRule>
  </conditionalFormatting>
  <conditionalFormatting sqref="L12:L31">
    <cfRule type="cellIs" dxfId="39" priority="32" operator="equal">
      <formula>0</formula>
    </cfRule>
    <cfRule type="cellIs" dxfId="38" priority="33" operator="greaterThan">
      <formula>0</formula>
    </cfRule>
  </conditionalFormatting>
  <conditionalFormatting sqref="L49:L68">
    <cfRule type="cellIs" dxfId="37" priority="18" operator="equal">
      <formula>0</formula>
    </cfRule>
    <cfRule type="cellIs" dxfId="36" priority="19" operator="greaterThan">
      <formula>0</formula>
    </cfRule>
  </conditionalFormatting>
  <conditionalFormatting sqref="Q12:U31">
    <cfRule type="cellIs" dxfId="35" priority="9" operator="equal">
      <formula>0</formula>
    </cfRule>
  </conditionalFormatting>
  <conditionalFormatting sqref="Q49:U68">
    <cfRule type="cellIs" dxfId="34" priority="1" operator="equal">
      <formula>0</formula>
    </cfRule>
  </conditionalFormatting>
  <conditionalFormatting sqref="U12:U33">
    <cfRule type="cellIs" dxfId="33" priority="11" operator="lessThan">
      <formula>0</formula>
    </cfRule>
  </conditionalFormatting>
  <conditionalFormatting sqref="U49:U70">
    <cfRule type="cellIs" dxfId="32" priority="3" operator="lessThan">
      <formula>0</formula>
    </cfRule>
  </conditionalFormatting>
  <conditionalFormatting sqref="V12:V31">
    <cfRule type="cellIs" dxfId="31" priority="14" operator="lessThan">
      <formula>0</formula>
    </cfRule>
    <cfRule type="cellIs" dxfId="30" priority="15" operator="equal">
      <formula>0</formula>
    </cfRule>
    <cfRule type="cellIs" dxfId="29" priority="16" operator="greaterThan">
      <formula>0</formula>
    </cfRule>
  </conditionalFormatting>
  <conditionalFormatting sqref="V49:V68">
    <cfRule type="cellIs" dxfId="28" priority="6" operator="lessThan">
      <formula>0</formula>
    </cfRule>
    <cfRule type="cellIs" dxfId="27" priority="7" operator="equal">
      <formula>0</formula>
    </cfRule>
    <cfRule type="cellIs" dxfId="26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81"/>
  <sheetViews>
    <sheetView showGridLines="0" workbookViewId="0">
      <selection activeCell="Q67" sqref="Q67"/>
    </sheetView>
  </sheetViews>
  <sheetFormatPr defaultColWidth="9.21875" defaultRowHeight="13.8" x14ac:dyDescent="0.25"/>
  <cols>
    <col min="1" max="1" width="2" style="5" customWidth="1"/>
    <col min="2" max="2" width="8.21875" style="5" customWidth="1"/>
    <col min="3" max="3" width="19.21875" style="5" customWidth="1"/>
    <col min="4" max="12" width="10.21875" style="5" customWidth="1"/>
    <col min="13" max="14" width="4.44140625" style="5" customWidth="1"/>
    <col min="15" max="15" width="13.21875" style="5" customWidth="1"/>
    <col min="16" max="16" width="19.21875" style="5" customWidth="1"/>
    <col min="17" max="17" width="10.44140625" style="5" customWidth="1"/>
    <col min="18" max="22" width="10.5546875" style="5" customWidth="1"/>
    <col min="23" max="23" width="11.77734375" style="5" customWidth="1"/>
    <col min="24" max="16384" width="9.21875" style="5"/>
  </cols>
  <sheetData>
    <row r="1" spans="2:22" x14ac:dyDescent="0.25">
      <c r="B1" s="5" t="s">
        <v>3</v>
      </c>
      <c r="D1" s="3"/>
      <c r="O1" s="57"/>
      <c r="V1" s="63">
        <v>46085</v>
      </c>
    </row>
    <row r="2" spans="2:22" ht="14.55" customHeight="1" x14ac:dyDescent="0.3">
      <c r="B2" s="69" t="s">
        <v>152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/>
      <c r="N2" s="50"/>
      <c r="O2" s="69" t="s">
        <v>180</v>
      </c>
      <c r="P2" s="69"/>
      <c r="Q2" s="69"/>
      <c r="R2" s="69"/>
      <c r="S2" s="69"/>
      <c r="T2" s="69"/>
      <c r="U2" s="69"/>
      <c r="V2" s="69"/>
    </row>
    <row r="3" spans="2:22" ht="14.55" customHeight="1" x14ac:dyDescent="0.3">
      <c r="B3" s="95" t="s">
        <v>153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/>
      <c r="N3" s="50"/>
      <c r="O3" s="95" t="s">
        <v>181</v>
      </c>
      <c r="P3" s="95"/>
      <c r="Q3" s="95"/>
      <c r="R3" s="95"/>
      <c r="S3" s="95"/>
      <c r="T3" s="95"/>
      <c r="U3" s="95"/>
      <c r="V3" s="95"/>
    </row>
    <row r="4" spans="2:22" ht="14.55" customHeight="1" thickBot="1" x14ac:dyDescent="0.35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55" customHeight="1" x14ac:dyDescent="0.3">
      <c r="B5" s="71" t="s">
        <v>0</v>
      </c>
      <c r="C5" s="71" t="s">
        <v>1</v>
      </c>
      <c r="D5" s="73" t="s">
        <v>103</v>
      </c>
      <c r="E5" s="74"/>
      <c r="F5" s="74"/>
      <c r="G5" s="74"/>
      <c r="H5" s="74"/>
      <c r="I5" s="75"/>
      <c r="J5" s="73" t="s">
        <v>105</v>
      </c>
      <c r="K5" s="74"/>
      <c r="L5" s="75"/>
      <c r="M5"/>
      <c r="O5" s="71" t="s">
        <v>0</v>
      </c>
      <c r="P5" s="71" t="s">
        <v>1</v>
      </c>
      <c r="Q5" s="73" t="s">
        <v>110</v>
      </c>
      <c r="R5" s="74"/>
      <c r="S5" s="74"/>
      <c r="T5" s="74"/>
      <c r="U5" s="74"/>
      <c r="V5" s="75"/>
    </row>
    <row r="6" spans="2:22" ht="14.55" customHeight="1" thickBot="1" x14ac:dyDescent="0.35">
      <c r="B6" s="72"/>
      <c r="C6" s="72"/>
      <c r="D6" s="76" t="s">
        <v>104</v>
      </c>
      <c r="E6" s="77"/>
      <c r="F6" s="77"/>
      <c r="G6" s="77"/>
      <c r="H6" s="77"/>
      <c r="I6" s="78"/>
      <c r="J6" s="76" t="s">
        <v>106</v>
      </c>
      <c r="K6" s="77"/>
      <c r="L6" s="78"/>
      <c r="M6"/>
      <c r="O6" s="72"/>
      <c r="P6" s="72"/>
      <c r="Q6" s="76" t="s">
        <v>111</v>
      </c>
      <c r="R6" s="77"/>
      <c r="S6" s="77"/>
      <c r="T6" s="77"/>
      <c r="U6" s="77"/>
      <c r="V6" s="78"/>
    </row>
    <row r="7" spans="2:22" ht="14.55" customHeight="1" x14ac:dyDescent="0.3">
      <c r="B7" s="72"/>
      <c r="C7" s="72"/>
      <c r="D7" s="79">
        <v>2026</v>
      </c>
      <c r="E7" s="80"/>
      <c r="F7" s="79">
        <v>2025</v>
      </c>
      <c r="G7" s="80"/>
      <c r="H7" s="87" t="s">
        <v>5</v>
      </c>
      <c r="I7" s="87" t="s">
        <v>42</v>
      </c>
      <c r="J7" s="87">
        <v>2026</v>
      </c>
      <c r="K7" s="87" t="s">
        <v>107</v>
      </c>
      <c r="L7" s="89" t="s">
        <v>108</v>
      </c>
      <c r="M7"/>
      <c r="O7" s="72"/>
      <c r="P7" s="72"/>
      <c r="Q7" s="79">
        <v>2026</v>
      </c>
      <c r="R7" s="80"/>
      <c r="S7" s="79">
        <v>2026</v>
      </c>
      <c r="T7" s="80"/>
      <c r="U7" s="87" t="s">
        <v>5</v>
      </c>
      <c r="V7" s="87" t="s">
        <v>64</v>
      </c>
    </row>
    <row r="8" spans="2:22" ht="14.55" customHeight="1" thickBot="1" x14ac:dyDescent="0.35">
      <c r="B8" s="91" t="s">
        <v>6</v>
      </c>
      <c r="C8" s="91" t="s">
        <v>7</v>
      </c>
      <c r="D8" s="81"/>
      <c r="E8" s="82"/>
      <c r="F8" s="81"/>
      <c r="G8" s="82"/>
      <c r="H8" s="88"/>
      <c r="I8" s="88"/>
      <c r="J8" s="88"/>
      <c r="K8" s="88"/>
      <c r="L8" s="90"/>
      <c r="M8"/>
      <c r="O8" s="91" t="s">
        <v>6</v>
      </c>
      <c r="P8" s="91" t="s">
        <v>7</v>
      </c>
      <c r="Q8" s="81"/>
      <c r="R8" s="82"/>
      <c r="S8" s="81"/>
      <c r="T8" s="82"/>
      <c r="U8" s="88"/>
      <c r="V8" s="88"/>
    </row>
    <row r="9" spans="2:22" ht="14.55" customHeight="1" x14ac:dyDescent="0.3">
      <c r="B9" s="91"/>
      <c r="C9" s="91"/>
      <c r="D9" s="25" t="s">
        <v>8</v>
      </c>
      <c r="E9" s="26" t="s">
        <v>2</v>
      </c>
      <c r="F9" s="25" t="s">
        <v>8</v>
      </c>
      <c r="G9" s="26" t="s">
        <v>2</v>
      </c>
      <c r="H9" s="93" t="s">
        <v>9</v>
      </c>
      <c r="I9" s="93" t="s">
        <v>43</v>
      </c>
      <c r="J9" s="93" t="s">
        <v>8</v>
      </c>
      <c r="K9" s="93" t="s">
        <v>109</v>
      </c>
      <c r="L9" s="100" t="s">
        <v>96</v>
      </c>
      <c r="M9"/>
      <c r="O9" s="91"/>
      <c r="P9" s="91"/>
      <c r="Q9" s="25" t="s">
        <v>8</v>
      </c>
      <c r="R9" s="26" t="s">
        <v>2</v>
      </c>
      <c r="S9" s="25" t="s">
        <v>8</v>
      </c>
      <c r="T9" s="26" t="s">
        <v>2</v>
      </c>
      <c r="U9" s="93" t="s">
        <v>9</v>
      </c>
      <c r="V9" s="93" t="s">
        <v>65</v>
      </c>
    </row>
    <row r="10" spans="2:22" ht="14.55" customHeight="1" thickBot="1" x14ac:dyDescent="0.35">
      <c r="B10" s="92"/>
      <c r="C10" s="92"/>
      <c r="D10" s="28" t="s">
        <v>10</v>
      </c>
      <c r="E10" s="29" t="s">
        <v>11</v>
      </c>
      <c r="F10" s="28" t="s">
        <v>10</v>
      </c>
      <c r="G10" s="29" t="s">
        <v>11</v>
      </c>
      <c r="H10" s="94"/>
      <c r="I10" s="94"/>
      <c r="J10" s="94" t="s">
        <v>10</v>
      </c>
      <c r="K10" s="94"/>
      <c r="L10" s="101"/>
      <c r="M10"/>
      <c r="O10" s="92"/>
      <c r="P10" s="92"/>
      <c r="Q10" s="28" t="s">
        <v>10</v>
      </c>
      <c r="R10" s="29" t="s">
        <v>11</v>
      </c>
      <c r="S10" s="28" t="s">
        <v>10</v>
      </c>
      <c r="T10" s="29" t="s">
        <v>11</v>
      </c>
      <c r="U10" s="94"/>
      <c r="V10" s="94"/>
    </row>
    <row r="11" spans="2:22" ht="14.55" customHeight="1" thickBot="1" x14ac:dyDescent="0.35">
      <c r="B11" s="31">
        <v>1</v>
      </c>
      <c r="C11" s="32" t="s">
        <v>24</v>
      </c>
      <c r="D11" s="33">
        <v>1006</v>
      </c>
      <c r="E11" s="34">
        <v>0.18307552320291173</v>
      </c>
      <c r="F11" s="33">
        <v>833</v>
      </c>
      <c r="G11" s="34">
        <v>0.16736990154711673</v>
      </c>
      <c r="H11" s="35">
        <v>0.2076830732292918</v>
      </c>
      <c r="I11" s="52">
        <v>1</v>
      </c>
      <c r="J11" s="33">
        <v>934</v>
      </c>
      <c r="K11" s="35">
        <v>7.7087794432548096E-2</v>
      </c>
      <c r="L11" s="52">
        <v>0</v>
      </c>
      <c r="M11"/>
      <c r="O11" s="31">
        <v>1</v>
      </c>
      <c r="P11" s="32" t="s">
        <v>24</v>
      </c>
      <c r="Q11" s="33">
        <v>1940</v>
      </c>
      <c r="R11" s="34">
        <v>0.17796532428217596</v>
      </c>
      <c r="S11" s="33">
        <v>1440</v>
      </c>
      <c r="T11" s="34">
        <v>0.14543985456014544</v>
      </c>
      <c r="U11" s="35">
        <v>0.34722222222222232</v>
      </c>
      <c r="V11" s="52">
        <v>2</v>
      </c>
    </row>
    <row r="12" spans="2:22" ht="14.55" customHeight="1" thickBot="1" x14ac:dyDescent="0.35">
      <c r="B12" s="36">
        <v>2</v>
      </c>
      <c r="C12" s="37" t="s">
        <v>21</v>
      </c>
      <c r="D12" s="38">
        <v>911</v>
      </c>
      <c r="E12" s="39">
        <v>0.16578707916287533</v>
      </c>
      <c r="F12" s="38">
        <v>948</v>
      </c>
      <c r="G12" s="39">
        <v>0.19047619047619047</v>
      </c>
      <c r="H12" s="40">
        <v>-3.9029535864978926E-2</v>
      </c>
      <c r="I12" s="53">
        <v>-1</v>
      </c>
      <c r="J12" s="38">
        <v>853</v>
      </c>
      <c r="K12" s="40">
        <v>6.7995310668229836E-2</v>
      </c>
      <c r="L12" s="53">
        <v>1</v>
      </c>
      <c r="M12"/>
      <c r="O12" s="36">
        <v>2</v>
      </c>
      <c r="P12" s="37" t="s">
        <v>19</v>
      </c>
      <c r="Q12" s="38">
        <v>1777</v>
      </c>
      <c r="R12" s="39">
        <v>0.16301256765434363</v>
      </c>
      <c r="S12" s="38">
        <v>1535</v>
      </c>
      <c r="T12" s="39">
        <v>0.15503484496515504</v>
      </c>
      <c r="U12" s="40">
        <v>0.15765472312703577</v>
      </c>
      <c r="V12" s="53">
        <v>0</v>
      </c>
    </row>
    <row r="13" spans="2:22" ht="14.55" customHeight="1" thickBot="1" x14ac:dyDescent="0.35">
      <c r="B13" s="31">
        <v>3</v>
      </c>
      <c r="C13" s="32" t="s">
        <v>19</v>
      </c>
      <c r="D13" s="33">
        <v>877</v>
      </c>
      <c r="E13" s="34">
        <v>0.15959963603275706</v>
      </c>
      <c r="F13" s="33">
        <v>745</v>
      </c>
      <c r="G13" s="34">
        <v>0.1496885674100864</v>
      </c>
      <c r="H13" s="35">
        <v>0.1771812080536912</v>
      </c>
      <c r="I13" s="52">
        <v>0</v>
      </c>
      <c r="J13" s="33">
        <v>900</v>
      </c>
      <c r="K13" s="35">
        <v>-2.5555555555555554E-2</v>
      </c>
      <c r="L13" s="52">
        <v>-1</v>
      </c>
      <c r="M13"/>
      <c r="O13" s="31">
        <v>3</v>
      </c>
      <c r="P13" s="32" t="s">
        <v>21</v>
      </c>
      <c r="Q13" s="33">
        <v>1764</v>
      </c>
      <c r="R13" s="34">
        <v>0.16182001651224659</v>
      </c>
      <c r="S13" s="33">
        <v>1768</v>
      </c>
      <c r="T13" s="34">
        <v>0.17856782143217856</v>
      </c>
      <c r="U13" s="35">
        <v>-2.2624434389140191E-3</v>
      </c>
      <c r="V13" s="52">
        <v>-2</v>
      </c>
    </row>
    <row r="14" spans="2:22" ht="14.55" customHeight="1" thickBot="1" x14ac:dyDescent="0.35">
      <c r="B14" s="36">
        <v>4</v>
      </c>
      <c r="C14" s="37" t="s">
        <v>18</v>
      </c>
      <c r="D14" s="38">
        <v>618</v>
      </c>
      <c r="E14" s="39">
        <v>0.11246587807097361</v>
      </c>
      <c r="F14" s="38">
        <v>562</v>
      </c>
      <c r="G14" s="39">
        <v>0.11291942937512557</v>
      </c>
      <c r="H14" s="40">
        <v>9.9644128113878905E-2</v>
      </c>
      <c r="I14" s="53">
        <v>0</v>
      </c>
      <c r="J14" s="38">
        <v>611</v>
      </c>
      <c r="K14" s="40">
        <v>1.1456628477905184E-2</v>
      </c>
      <c r="L14" s="53">
        <v>0</v>
      </c>
      <c r="M14"/>
      <c r="O14" s="36">
        <v>4</v>
      </c>
      <c r="P14" s="37" t="s">
        <v>18</v>
      </c>
      <c r="Q14" s="38">
        <v>1229</v>
      </c>
      <c r="R14" s="39">
        <v>0.11274195027979085</v>
      </c>
      <c r="S14" s="38">
        <v>1201</v>
      </c>
      <c r="T14" s="39">
        <v>0.1213008786991213</v>
      </c>
      <c r="U14" s="40">
        <v>2.3313905079100694E-2</v>
      </c>
      <c r="V14" s="53">
        <v>0</v>
      </c>
    </row>
    <row r="15" spans="2:22" ht="14.55" customHeight="1" thickBot="1" x14ac:dyDescent="0.35">
      <c r="B15" s="31">
        <v>5</v>
      </c>
      <c r="C15" s="32" t="s">
        <v>26</v>
      </c>
      <c r="D15" s="33">
        <v>596</v>
      </c>
      <c r="E15" s="34">
        <v>0.10846223839854413</v>
      </c>
      <c r="F15" s="33">
        <v>465</v>
      </c>
      <c r="G15" s="34">
        <v>9.3429776974080767E-2</v>
      </c>
      <c r="H15" s="35">
        <v>0.2817204301075269</v>
      </c>
      <c r="I15" s="52">
        <v>0</v>
      </c>
      <c r="J15" s="33">
        <v>573</v>
      </c>
      <c r="K15" s="35">
        <v>4.0139616055846483E-2</v>
      </c>
      <c r="L15" s="52">
        <v>0</v>
      </c>
      <c r="M15"/>
      <c r="O15" s="31">
        <v>5</v>
      </c>
      <c r="P15" s="32" t="s">
        <v>26</v>
      </c>
      <c r="Q15" s="33">
        <v>1169</v>
      </c>
      <c r="R15" s="34">
        <v>0.10723786808549675</v>
      </c>
      <c r="S15" s="33">
        <v>941</v>
      </c>
      <c r="T15" s="34">
        <v>9.5040904959095035E-2</v>
      </c>
      <c r="U15" s="35">
        <v>0.24229543039319879</v>
      </c>
      <c r="V15" s="52">
        <v>0</v>
      </c>
    </row>
    <row r="16" spans="2:22" ht="14.55" customHeight="1" thickBot="1" x14ac:dyDescent="0.35">
      <c r="B16" s="36">
        <v>6</v>
      </c>
      <c r="C16" s="37" t="s">
        <v>31</v>
      </c>
      <c r="D16" s="38">
        <v>301</v>
      </c>
      <c r="E16" s="39">
        <v>5.4777070063694269E-2</v>
      </c>
      <c r="F16" s="38">
        <v>377</v>
      </c>
      <c r="G16" s="39">
        <v>7.5748442837050428E-2</v>
      </c>
      <c r="H16" s="40">
        <v>-0.20159151193633951</v>
      </c>
      <c r="I16" s="53">
        <v>0</v>
      </c>
      <c r="J16" s="38">
        <v>348</v>
      </c>
      <c r="K16" s="40">
        <v>-0.13505747126436785</v>
      </c>
      <c r="L16" s="53">
        <v>0</v>
      </c>
      <c r="M16"/>
      <c r="O16" s="36">
        <v>6</v>
      </c>
      <c r="P16" s="37" t="s">
        <v>31</v>
      </c>
      <c r="Q16" s="38">
        <v>649</v>
      </c>
      <c r="R16" s="39">
        <v>5.9535822401614528E-2</v>
      </c>
      <c r="S16" s="38">
        <v>912</v>
      </c>
      <c r="T16" s="39">
        <v>9.2111907888092107E-2</v>
      </c>
      <c r="U16" s="40">
        <v>-0.28837719298245612</v>
      </c>
      <c r="V16" s="53">
        <v>0</v>
      </c>
    </row>
    <row r="17" spans="2:22" ht="14.55" customHeight="1" thickBot="1" x14ac:dyDescent="0.35">
      <c r="B17" s="31">
        <v>7</v>
      </c>
      <c r="C17" s="32" t="s">
        <v>20</v>
      </c>
      <c r="D17" s="33">
        <v>288</v>
      </c>
      <c r="E17" s="34">
        <v>5.241128298453139E-2</v>
      </c>
      <c r="F17" s="33">
        <v>313</v>
      </c>
      <c r="G17" s="34">
        <v>6.2889290737392009E-2</v>
      </c>
      <c r="H17" s="35">
        <v>-7.9872204472843489E-2</v>
      </c>
      <c r="I17" s="52">
        <v>0</v>
      </c>
      <c r="J17" s="33">
        <v>273</v>
      </c>
      <c r="K17" s="35">
        <v>5.4945054945054972E-2</v>
      </c>
      <c r="L17" s="52">
        <v>0</v>
      </c>
      <c r="M17"/>
      <c r="O17" s="31">
        <v>7</v>
      </c>
      <c r="P17" s="32" t="s">
        <v>20</v>
      </c>
      <c r="Q17" s="33">
        <v>561</v>
      </c>
      <c r="R17" s="34">
        <v>5.1463168516649851E-2</v>
      </c>
      <c r="S17" s="33">
        <v>544</v>
      </c>
      <c r="T17" s="34">
        <v>5.4943945056054946E-2</v>
      </c>
      <c r="U17" s="35">
        <v>3.125E-2</v>
      </c>
      <c r="V17" s="52">
        <v>0</v>
      </c>
    </row>
    <row r="18" spans="2:22" ht="14.55" customHeight="1" thickBot="1" x14ac:dyDescent="0.35">
      <c r="B18" s="36">
        <v>8</v>
      </c>
      <c r="C18" s="37" t="s">
        <v>44</v>
      </c>
      <c r="D18" s="38">
        <v>235</v>
      </c>
      <c r="E18" s="39">
        <v>4.2766151046405826E-2</v>
      </c>
      <c r="F18" s="38">
        <v>239</v>
      </c>
      <c r="G18" s="39">
        <v>4.8020896122161948E-2</v>
      </c>
      <c r="H18" s="40">
        <v>-1.6736401673640211E-2</v>
      </c>
      <c r="I18" s="53">
        <v>0</v>
      </c>
      <c r="J18" s="38">
        <v>162</v>
      </c>
      <c r="K18" s="40">
        <v>0.45061728395061729</v>
      </c>
      <c r="L18" s="53">
        <v>0</v>
      </c>
      <c r="M18"/>
      <c r="O18" s="36">
        <v>8</v>
      </c>
      <c r="P18" s="37" t="s">
        <v>44</v>
      </c>
      <c r="Q18" s="38">
        <v>397</v>
      </c>
      <c r="R18" s="39">
        <v>3.6418677185579305E-2</v>
      </c>
      <c r="S18" s="38">
        <v>471</v>
      </c>
      <c r="T18" s="39">
        <v>4.7570952429047568E-2</v>
      </c>
      <c r="U18" s="40">
        <v>-0.1571125265392781</v>
      </c>
      <c r="V18" s="53">
        <v>0</v>
      </c>
    </row>
    <row r="19" spans="2:22" ht="14.55" customHeight="1" thickBot="1" x14ac:dyDescent="0.35">
      <c r="B19" s="31">
        <v>9</v>
      </c>
      <c r="C19" s="32" t="s">
        <v>27</v>
      </c>
      <c r="D19" s="33">
        <v>148</v>
      </c>
      <c r="E19" s="34">
        <v>2.6933575978161966E-2</v>
      </c>
      <c r="F19" s="33">
        <v>134</v>
      </c>
      <c r="G19" s="34">
        <v>2.6923849708659835E-2</v>
      </c>
      <c r="H19" s="35">
        <v>0.10447761194029859</v>
      </c>
      <c r="I19" s="52">
        <v>1</v>
      </c>
      <c r="J19" s="33">
        <v>149</v>
      </c>
      <c r="K19" s="35">
        <v>-6.7114093959731447E-3</v>
      </c>
      <c r="L19" s="52">
        <v>0</v>
      </c>
      <c r="M19"/>
      <c r="O19" s="31">
        <v>9</v>
      </c>
      <c r="P19" s="32" t="s">
        <v>27</v>
      </c>
      <c r="Q19" s="33">
        <v>297</v>
      </c>
      <c r="R19" s="34">
        <v>2.7245206861755803E-2</v>
      </c>
      <c r="S19" s="33">
        <v>340</v>
      </c>
      <c r="T19" s="34">
        <v>3.433996566003434E-2</v>
      </c>
      <c r="U19" s="35">
        <v>-0.12647058823529411</v>
      </c>
      <c r="V19" s="52">
        <v>0</v>
      </c>
    </row>
    <row r="20" spans="2:22" ht="14.55" customHeight="1" thickBot="1" x14ac:dyDescent="0.35">
      <c r="B20" s="36">
        <v>10</v>
      </c>
      <c r="C20" s="37" t="s">
        <v>28</v>
      </c>
      <c r="D20" s="38">
        <v>142</v>
      </c>
      <c r="E20" s="39">
        <v>2.5841674249317562E-2</v>
      </c>
      <c r="F20" s="38">
        <v>141</v>
      </c>
      <c r="G20" s="39">
        <v>2.8330319469559977E-2</v>
      </c>
      <c r="H20" s="40">
        <v>7.0921985815601829E-3</v>
      </c>
      <c r="I20" s="53">
        <v>-1</v>
      </c>
      <c r="J20" s="38">
        <v>140</v>
      </c>
      <c r="K20" s="40">
        <v>1.4285714285714235E-2</v>
      </c>
      <c r="L20" s="53">
        <v>0</v>
      </c>
      <c r="M20"/>
      <c r="O20" s="36">
        <v>10</v>
      </c>
      <c r="P20" s="37" t="s">
        <v>28</v>
      </c>
      <c r="Q20" s="38">
        <v>282</v>
      </c>
      <c r="R20" s="39">
        <v>2.5869186313182278E-2</v>
      </c>
      <c r="S20" s="38">
        <v>321</v>
      </c>
      <c r="T20" s="39">
        <v>3.2420967579032421E-2</v>
      </c>
      <c r="U20" s="40">
        <v>-0.12149532710280375</v>
      </c>
      <c r="V20" s="53">
        <v>0</v>
      </c>
    </row>
    <row r="21" spans="2:22" ht="14.55" customHeight="1" thickBot="1" x14ac:dyDescent="0.35">
      <c r="B21" s="31">
        <v>11</v>
      </c>
      <c r="C21" s="32" t="s">
        <v>55</v>
      </c>
      <c r="D21" s="33">
        <v>72</v>
      </c>
      <c r="E21" s="34">
        <v>1.3102820746132848E-2</v>
      </c>
      <c r="F21" s="33">
        <v>47</v>
      </c>
      <c r="G21" s="34">
        <v>9.4434398231866591E-3</v>
      </c>
      <c r="H21" s="35">
        <v>0.53191489361702127</v>
      </c>
      <c r="I21" s="52">
        <v>0</v>
      </c>
      <c r="J21" s="33">
        <v>124</v>
      </c>
      <c r="K21" s="35">
        <v>-0.41935483870967738</v>
      </c>
      <c r="L21" s="52">
        <v>0</v>
      </c>
      <c r="M21"/>
      <c r="O21" s="31">
        <v>11</v>
      </c>
      <c r="P21" s="32" t="s">
        <v>55</v>
      </c>
      <c r="Q21" s="33">
        <v>196</v>
      </c>
      <c r="R21" s="34">
        <v>1.7980001834694066E-2</v>
      </c>
      <c r="S21" s="33">
        <v>93</v>
      </c>
      <c r="T21" s="34">
        <v>9.3929906070093928E-3</v>
      </c>
      <c r="U21" s="35">
        <v>1.10752688172043</v>
      </c>
      <c r="V21" s="52">
        <v>0</v>
      </c>
    </row>
    <row r="22" spans="2:22" ht="14.55" customHeight="1" thickBot="1" x14ac:dyDescent="0.35">
      <c r="B22" s="36">
        <v>12</v>
      </c>
      <c r="C22" s="37" t="s">
        <v>102</v>
      </c>
      <c r="D22" s="38">
        <v>59</v>
      </c>
      <c r="E22" s="39">
        <v>1.0737033666969972E-2</v>
      </c>
      <c r="F22" s="38">
        <v>10</v>
      </c>
      <c r="G22" s="39">
        <v>2.0092425155716293E-3</v>
      </c>
      <c r="H22" s="40">
        <v>4.9000000000000004</v>
      </c>
      <c r="I22" s="53">
        <v>4</v>
      </c>
      <c r="J22" s="38">
        <v>55</v>
      </c>
      <c r="K22" s="40">
        <v>7.2727272727272751E-2</v>
      </c>
      <c r="L22" s="53">
        <v>1</v>
      </c>
      <c r="M22"/>
      <c r="O22" s="36">
        <v>12</v>
      </c>
      <c r="P22" s="37" t="s">
        <v>102</v>
      </c>
      <c r="Q22" s="38">
        <v>114</v>
      </c>
      <c r="R22" s="39">
        <v>1.0457756169158793E-2</v>
      </c>
      <c r="S22" s="38">
        <v>25</v>
      </c>
      <c r="T22" s="39">
        <v>2.5249974750025249E-3</v>
      </c>
      <c r="U22" s="40">
        <v>3.5599999999999996</v>
      </c>
      <c r="V22" s="53">
        <v>2</v>
      </c>
    </row>
    <row r="23" spans="2:22" ht="14.55" customHeight="1" thickBot="1" x14ac:dyDescent="0.35">
      <c r="B23" s="31">
        <v>13</v>
      </c>
      <c r="C23" s="32" t="s">
        <v>134</v>
      </c>
      <c r="D23" s="33">
        <v>40</v>
      </c>
      <c r="E23" s="34">
        <v>7.2793448589626936E-3</v>
      </c>
      <c r="F23" s="33">
        <v>0</v>
      </c>
      <c r="G23" s="34">
        <v>0</v>
      </c>
      <c r="H23" s="35"/>
      <c r="I23" s="52"/>
      <c r="J23" s="33">
        <v>40</v>
      </c>
      <c r="K23" s="35">
        <v>0</v>
      </c>
      <c r="L23" s="52">
        <v>2</v>
      </c>
      <c r="M23"/>
      <c r="O23" s="31">
        <v>13</v>
      </c>
      <c r="P23" s="32" t="s">
        <v>134</v>
      </c>
      <c r="Q23" s="33">
        <v>80</v>
      </c>
      <c r="R23" s="34">
        <v>7.3387762590588022E-3</v>
      </c>
      <c r="S23" s="33">
        <v>0</v>
      </c>
      <c r="T23" s="34">
        <v>0</v>
      </c>
      <c r="U23" s="35"/>
      <c r="V23" s="52"/>
    </row>
    <row r="24" spans="2:22" ht="14.55" customHeight="1" thickBot="1" x14ac:dyDescent="0.35">
      <c r="B24" s="36">
        <v>14</v>
      </c>
      <c r="C24" s="37" t="s">
        <v>74</v>
      </c>
      <c r="D24" s="38">
        <v>22</v>
      </c>
      <c r="E24" s="39">
        <v>4.0036396724294817E-3</v>
      </c>
      <c r="F24" s="38">
        <v>24</v>
      </c>
      <c r="G24" s="39">
        <v>4.8221820373719106E-3</v>
      </c>
      <c r="H24" s="40">
        <v>-8.333333333333337E-2</v>
      </c>
      <c r="I24" s="53">
        <v>-2</v>
      </c>
      <c r="J24" s="38">
        <v>6</v>
      </c>
      <c r="K24" s="40">
        <v>2.6666666666666665</v>
      </c>
      <c r="L24" s="53">
        <v>8</v>
      </c>
      <c r="M24"/>
      <c r="O24" s="36">
        <v>14</v>
      </c>
      <c r="P24" s="37" t="s">
        <v>154</v>
      </c>
      <c r="Q24" s="38">
        <v>78</v>
      </c>
      <c r="R24" s="39">
        <v>7.1553068525823322E-3</v>
      </c>
      <c r="S24" s="38">
        <v>2</v>
      </c>
      <c r="T24" s="39">
        <v>2.0199979800020201E-4</v>
      </c>
      <c r="U24" s="40">
        <v>38</v>
      </c>
      <c r="V24" s="53">
        <v>24</v>
      </c>
    </row>
    <row r="25" spans="2:22" ht="14.55" customHeight="1" thickBot="1" x14ac:dyDescent="0.35">
      <c r="B25" s="31"/>
      <c r="C25" s="32" t="s">
        <v>101</v>
      </c>
      <c r="D25" s="33">
        <v>22</v>
      </c>
      <c r="E25" s="34">
        <v>4.0036396724294817E-3</v>
      </c>
      <c r="F25" s="33">
        <v>12</v>
      </c>
      <c r="G25" s="34">
        <v>2.4110910186859553E-3</v>
      </c>
      <c r="H25" s="35">
        <v>0.83333333333333326</v>
      </c>
      <c r="I25" s="52">
        <v>0</v>
      </c>
      <c r="J25" s="33">
        <v>8</v>
      </c>
      <c r="K25" s="35">
        <v>1.75</v>
      </c>
      <c r="L25" s="52">
        <v>6</v>
      </c>
      <c r="M25"/>
      <c r="O25" s="31">
        <v>15</v>
      </c>
      <c r="P25" s="32" t="s">
        <v>17</v>
      </c>
      <c r="Q25" s="33">
        <v>52</v>
      </c>
      <c r="R25" s="34">
        <v>4.7702045683882211E-3</v>
      </c>
      <c r="S25" s="33">
        <v>45</v>
      </c>
      <c r="T25" s="34">
        <v>4.5449954550045449E-3</v>
      </c>
      <c r="U25" s="35">
        <v>0.15555555555555545</v>
      </c>
      <c r="V25" s="52">
        <v>-2</v>
      </c>
    </row>
    <row r="26" spans="2:22" ht="14.55" customHeight="1" thickBot="1" x14ac:dyDescent="0.35">
      <c r="B26" s="36">
        <v>16</v>
      </c>
      <c r="C26" s="37" t="s">
        <v>25</v>
      </c>
      <c r="D26" s="38">
        <v>16</v>
      </c>
      <c r="E26" s="39">
        <v>2.9117379435850774E-3</v>
      </c>
      <c r="F26" s="38">
        <v>3</v>
      </c>
      <c r="G26" s="39">
        <v>6.0277275467148883E-4</v>
      </c>
      <c r="H26" s="40">
        <v>4.333333333333333</v>
      </c>
      <c r="I26" s="53">
        <v>9</v>
      </c>
      <c r="J26" s="38">
        <v>19</v>
      </c>
      <c r="K26" s="40">
        <v>-0.15789473684210531</v>
      </c>
      <c r="L26" s="53">
        <v>1</v>
      </c>
      <c r="M26"/>
      <c r="O26" s="36">
        <v>16</v>
      </c>
      <c r="P26" s="37" t="s">
        <v>25</v>
      </c>
      <c r="Q26" s="38">
        <v>35</v>
      </c>
      <c r="R26" s="39">
        <v>3.2107146133382261E-3</v>
      </c>
      <c r="S26" s="38">
        <v>8</v>
      </c>
      <c r="T26" s="39">
        <v>8.0799919200080805E-4</v>
      </c>
      <c r="U26" s="40">
        <v>3.375</v>
      </c>
      <c r="V26" s="53">
        <v>6</v>
      </c>
    </row>
    <row r="27" spans="2:22" ht="14.55" customHeight="1" thickBot="1" x14ac:dyDescent="0.35">
      <c r="B27" s="31">
        <v>17</v>
      </c>
      <c r="C27" s="32" t="s">
        <v>188</v>
      </c>
      <c r="D27" s="33">
        <v>13</v>
      </c>
      <c r="E27" s="34">
        <v>2.3657870791628753E-3</v>
      </c>
      <c r="F27" s="33">
        <v>5</v>
      </c>
      <c r="G27" s="34">
        <v>1.0046212577858146E-3</v>
      </c>
      <c r="H27" s="35">
        <v>1.6</v>
      </c>
      <c r="I27" s="52">
        <v>5</v>
      </c>
      <c r="J27" s="33">
        <v>2</v>
      </c>
      <c r="K27" s="35">
        <v>5.5</v>
      </c>
      <c r="L27" s="52">
        <v>13</v>
      </c>
      <c r="M27"/>
      <c r="O27" s="31">
        <v>17</v>
      </c>
      <c r="P27" s="32" t="s">
        <v>101</v>
      </c>
      <c r="Q27" s="33">
        <v>30</v>
      </c>
      <c r="R27" s="34">
        <v>2.7520410971470506E-3</v>
      </c>
      <c r="S27" s="33">
        <v>19</v>
      </c>
      <c r="T27" s="34">
        <v>1.918998081001919E-3</v>
      </c>
      <c r="U27" s="35">
        <v>0.57894736842105265</v>
      </c>
      <c r="V27" s="52">
        <v>-1</v>
      </c>
    </row>
    <row r="28" spans="2:22" ht="14.55" customHeight="1" thickBot="1" x14ac:dyDescent="0.35">
      <c r="B28" s="36">
        <v>18</v>
      </c>
      <c r="C28" s="37" t="s">
        <v>189</v>
      </c>
      <c r="D28" s="38">
        <v>12</v>
      </c>
      <c r="E28" s="39">
        <v>2.1838034576888081E-3</v>
      </c>
      <c r="F28" s="38">
        <v>6</v>
      </c>
      <c r="G28" s="39">
        <v>1.2055455093429777E-3</v>
      </c>
      <c r="H28" s="40">
        <v>1</v>
      </c>
      <c r="I28" s="53">
        <v>3</v>
      </c>
      <c r="J28" s="38">
        <v>11</v>
      </c>
      <c r="K28" s="40">
        <v>9.0909090909090828E-2</v>
      </c>
      <c r="L28" s="53">
        <v>0</v>
      </c>
      <c r="M28"/>
      <c r="O28" s="36"/>
      <c r="P28" s="37" t="s">
        <v>22</v>
      </c>
      <c r="Q28" s="38">
        <v>30</v>
      </c>
      <c r="R28" s="39">
        <v>2.7520410971470506E-3</v>
      </c>
      <c r="S28" s="38">
        <v>3</v>
      </c>
      <c r="T28" s="39">
        <v>3.0299969700030299E-4</v>
      </c>
      <c r="U28" s="40">
        <v>9</v>
      </c>
      <c r="V28" s="53">
        <v>16</v>
      </c>
    </row>
    <row r="29" spans="2:22" ht="14.55" customHeight="1" thickBot="1" x14ac:dyDescent="0.35">
      <c r="B29" s="31">
        <v>19</v>
      </c>
      <c r="C29" s="32" t="s">
        <v>190</v>
      </c>
      <c r="D29" s="33">
        <v>11</v>
      </c>
      <c r="E29" s="34">
        <v>2.0018198362147408E-3</v>
      </c>
      <c r="F29" s="33">
        <v>7</v>
      </c>
      <c r="G29" s="34">
        <v>1.4064697609001407E-3</v>
      </c>
      <c r="H29" s="35">
        <v>0.5714285714285714</v>
      </c>
      <c r="I29" s="52">
        <v>0</v>
      </c>
      <c r="J29" s="33">
        <v>8</v>
      </c>
      <c r="K29" s="35">
        <v>0.375</v>
      </c>
      <c r="L29" s="52">
        <v>1</v>
      </c>
      <c r="M29"/>
      <c r="O29" s="31">
        <v>19</v>
      </c>
      <c r="P29" s="32" t="s">
        <v>74</v>
      </c>
      <c r="Q29" s="33">
        <v>28</v>
      </c>
      <c r="R29" s="34">
        <v>2.5685716906705806E-3</v>
      </c>
      <c r="S29" s="33">
        <v>48</v>
      </c>
      <c r="T29" s="34">
        <v>4.8479951520048479E-3</v>
      </c>
      <c r="U29" s="35">
        <v>-0.41666666666666663</v>
      </c>
      <c r="V29" s="52">
        <v>-7</v>
      </c>
    </row>
    <row r="30" spans="2:22" ht="14.55" customHeight="1" thickBot="1" x14ac:dyDescent="0.35">
      <c r="B30" s="36"/>
      <c r="C30" s="37" t="s">
        <v>17</v>
      </c>
      <c r="D30" s="38">
        <v>11</v>
      </c>
      <c r="E30" s="39">
        <v>2.0018198362147408E-3</v>
      </c>
      <c r="F30" s="38">
        <v>17</v>
      </c>
      <c r="G30" s="39">
        <v>3.41571227647177E-3</v>
      </c>
      <c r="H30" s="40">
        <v>-0.3529411764705882</v>
      </c>
      <c r="I30" s="53">
        <v>-6</v>
      </c>
      <c r="J30" s="38">
        <v>41</v>
      </c>
      <c r="K30" s="40">
        <v>-0.73170731707317072</v>
      </c>
      <c r="L30" s="53">
        <v>-5</v>
      </c>
      <c r="M30"/>
      <c r="O30" s="36">
        <v>20</v>
      </c>
      <c r="P30" s="37" t="s">
        <v>189</v>
      </c>
      <c r="Q30" s="38">
        <v>23</v>
      </c>
      <c r="R30" s="39">
        <v>2.1098981744794056E-3</v>
      </c>
      <c r="S30" s="38">
        <v>11</v>
      </c>
      <c r="T30" s="39">
        <v>1.110998889001111E-3</v>
      </c>
      <c r="U30" s="40">
        <v>1.0909090909090908</v>
      </c>
      <c r="V30" s="53">
        <v>0</v>
      </c>
    </row>
    <row r="31" spans="2:22" ht="15" thickBot="1" x14ac:dyDescent="0.35">
      <c r="B31" s="83" t="s">
        <v>40</v>
      </c>
      <c r="C31" s="84"/>
      <c r="D31" s="41">
        <f>SUM(D11:D30)</f>
        <v>5400</v>
      </c>
      <c r="E31" s="42">
        <f>D31/D33</f>
        <v>0.98271155595996362</v>
      </c>
      <c r="F31" s="41">
        <f>SUM(F11:F30)</f>
        <v>4888</v>
      </c>
      <c r="G31" s="42">
        <f>F31/F33</f>
        <v>0.98211774161141252</v>
      </c>
      <c r="H31" s="43">
        <f>D31/F31-1</f>
        <v>0.10474631751227492</v>
      </c>
      <c r="I31" s="54"/>
      <c r="J31" s="41">
        <f>SUM(J11:J30)</f>
        <v>5257</v>
      </c>
      <c r="K31" s="42">
        <f>E31/J31-1</f>
        <v>-0.99981306609169485</v>
      </c>
      <c r="L31" s="41"/>
      <c r="M31"/>
      <c r="O31" s="83" t="s">
        <v>40</v>
      </c>
      <c r="P31" s="84"/>
      <c r="Q31" s="41">
        <f>SUM(Q11:Q30)</f>
        <v>10731</v>
      </c>
      <c r="R31" s="42">
        <f>Q31/Q33</f>
        <v>0.98440510044950003</v>
      </c>
      <c r="S31" s="41">
        <f>SUM(S11:S30)</f>
        <v>9727</v>
      </c>
      <c r="T31" s="42">
        <f>S31/S33</f>
        <v>0.9824260175739824</v>
      </c>
      <c r="U31" s="43">
        <f>Q31/S31-1</f>
        <v>0.10321784722936167</v>
      </c>
      <c r="V31" s="54"/>
    </row>
    <row r="32" spans="2:22" ht="15" thickBot="1" x14ac:dyDescent="0.35">
      <c r="B32" s="83" t="s">
        <v>12</v>
      </c>
      <c r="C32" s="84"/>
      <c r="D32" s="41">
        <f>D33-SUM(D11:D30)</f>
        <v>95</v>
      </c>
      <c r="E32" s="42">
        <f>D32/D33</f>
        <v>1.7288444040036398E-2</v>
      </c>
      <c r="F32" s="41">
        <f>F33-SUM(F11:F30)</f>
        <v>89</v>
      </c>
      <c r="G32" s="42">
        <f>F32/F33</f>
        <v>1.7882258388587504E-2</v>
      </c>
      <c r="H32" s="43">
        <f>D32/F32-1</f>
        <v>6.7415730337078594E-2</v>
      </c>
      <c r="I32" s="54"/>
      <c r="J32" s="41">
        <f>J33-SUM(J11:J30)</f>
        <v>149</v>
      </c>
      <c r="K32" s="42">
        <f>E32/J32-1</f>
        <v>-0.99988397017422792</v>
      </c>
      <c r="L32" s="41"/>
      <c r="M32"/>
      <c r="O32" s="83" t="s">
        <v>12</v>
      </c>
      <c r="P32" s="84"/>
      <c r="Q32" s="41">
        <f>Q33-SUM(Q11:Q30)</f>
        <v>170</v>
      </c>
      <c r="R32" s="42">
        <f>Q32/Q33</f>
        <v>1.5594899550499954E-2</v>
      </c>
      <c r="S32" s="41">
        <f>S33-SUM(S11:S30)</f>
        <v>174</v>
      </c>
      <c r="T32" s="42">
        <f>S32/S33</f>
        <v>1.7573982426017574E-2</v>
      </c>
      <c r="U32" s="43">
        <f>Q32/S32-1</f>
        <v>-2.2988505747126409E-2</v>
      </c>
      <c r="V32" s="55"/>
    </row>
    <row r="33" spans="2:22" ht="15" thickBot="1" x14ac:dyDescent="0.35">
      <c r="B33" s="85" t="s">
        <v>34</v>
      </c>
      <c r="C33" s="86"/>
      <c r="D33" s="44">
        <v>5495</v>
      </c>
      <c r="E33" s="45">
        <v>1</v>
      </c>
      <c r="F33" s="44">
        <v>4977</v>
      </c>
      <c r="G33" s="45">
        <v>1</v>
      </c>
      <c r="H33" s="46">
        <v>0.1040787623066104</v>
      </c>
      <c r="I33" s="56"/>
      <c r="J33" s="44">
        <v>5406</v>
      </c>
      <c r="K33" s="46">
        <v>1.646318904920463E-2</v>
      </c>
      <c r="L33" s="44"/>
      <c r="M33"/>
      <c r="N33" s="47"/>
      <c r="O33" s="85" t="s">
        <v>34</v>
      </c>
      <c r="P33" s="86"/>
      <c r="Q33" s="44">
        <v>10901</v>
      </c>
      <c r="R33" s="45">
        <v>1</v>
      </c>
      <c r="S33" s="44">
        <v>9901</v>
      </c>
      <c r="T33" s="45">
        <v>1</v>
      </c>
      <c r="U33" s="46">
        <v>0.10099989900010109</v>
      </c>
      <c r="V33" s="56"/>
    </row>
    <row r="34" spans="2:22" ht="14.4" x14ac:dyDescent="0.3">
      <c r="B34" s="48" t="s">
        <v>71</v>
      </c>
      <c r="M34"/>
      <c r="O34" s="48" t="s">
        <v>71</v>
      </c>
    </row>
    <row r="35" spans="2:22" ht="14.4" x14ac:dyDescent="0.3">
      <c r="B35" s="49" t="s">
        <v>70</v>
      </c>
      <c r="M35"/>
      <c r="O35" s="49" t="s">
        <v>70</v>
      </c>
    </row>
    <row r="36" spans="2:22" x14ac:dyDescent="0.25">
      <c r="B36" s="60"/>
    </row>
    <row r="37" spans="2:22" x14ac:dyDescent="0.25">
      <c r="B37" s="61"/>
    </row>
    <row r="38" spans="2:22" ht="15" customHeight="1" x14ac:dyDescent="0.25">
      <c r="B38" s="69" t="s">
        <v>155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50"/>
      <c r="O38" s="69" t="s">
        <v>182</v>
      </c>
      <c r="P38" s="69"/>
      <c r="Q38" s="69"/>
      <c r="R38" s="69"/>
      <c r="S38" s="69"/>
      <c r="T38" s="69"/>
      <c r="U38" s="69"/>
      <c r="V38" s="69"/>
    </row>
    <row r="39" spans="2:22" ht="15" customHeight="1" x14ac:dyDescent="0.25">
      <c r="B39" s="95" t="s">
        <v>156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50"/>
      <c r="O39" s="95" t="s">
        <v>183</v>
      </c>
      <c r="P39" s="95"/>
      <c r="Q39" s="95"/>
      <c r="R39" s="95"/>
      <c r="S39" s="95"/>
      <c r="T39" s="95"/>
      <c r="U39" s="95"/>
      <c r="V39" s="95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51"/>
      <c r="V40" s="24" t="s">
        <v>4</v>
      </c>
    </row>
    <row r="41" spans="2:22" x14ac:dyDescent="0.25">
      <c r="B41" s="98" t="s">
        <v>0</v>
      </c>
      <c r="C41" s="71" t="s">
        <v>39</v>
      </c>
      <c r="D41" s="73" t="s">
        <v>103</v>
      </c>
      <c r="E41" s="74"/>
      <c r="F41" s="74"/>
      <c r="G41" s="74"/>
      <c r="H41" s="74"/>
      <c r="I41" s="75"/>
      <c r="J41" s="73" t="s">
        <v>105</v>
      </c>
      <c r="K41" s="74"/>
      <c r="L41" s="75"/>
      <c r="O41" s="98" t="s">
        <v>0</v>
      </c>
      <c r="P41" s="71" t="s">
        <v>39</v>
      </c>
      <c r="Q41" s="73" t="s">
        <v>110</v>
      </c>
      <c r="R41" s="74"/>
      <c r="S41" s="74"/>
      <c r="T41" s="74"/>
      <c r="U41" s="74"/>
      <c r="V41" s="75"/>
    </row>
    <row r="42" spans="2:22" ht="15" customHeight="1" thickBot="1" x14ac:dyDescent="0.3">
      <c r="B42" s="99"/>
      <c r="C42" s="72"/>
      <c r="D42" s="76" t="s">
        <v>104</v>
      </c>
      <c r="E42" s="77"/>
      <c r="F42" s="77"/>
      <c r="G42" s="77"/>
      <c r="H42" s="77"/>
      <c r="I42" s="78"/>
      <c r="J42" s="76" t="s">
        <v>106</v>
      </c>
      <c r="K42" s="77"/>
      <c r="L42" s="78"/>
      <c r="O42" s="99"/>
      <c r="P42" s="72"/>
      <c r="Q42" s="76" t="s">
        <v>111</v>
      </c>
      <c r="R42" s="77"/>
      <c r="S42" s="77"/>
      <c r="T42" s="77"/>
      <c r="U42" s="77"/>
      <c r="V42" s="78"/>
    </row>
    <row r="43" spans="2:22" ht="15" customHeight="1" x14ac:dyDescent="0.25">
      <c r="B43" s="99"/>
      <c r="C43" s="72"/>
      <c r="D43" s="79">
        <v>2026</v>
      </c>
      <c r="E43" s="80"/>
      <c r="F43" s="79">
        <v>2025</v>
      </c>
      <c r="G43" s="80"/>
      <c r="H43" s="87" t="s">
        <v>5</v>
      </c>
      <c r="I43" s="87" t="s">
        <v>42</v>
      </c>
      <c r="J43" s="87">
        <v>2026</v>
      </c>
      <c r="K43" s="87" t="s">
        <v>107</v>
      </c>
      <c r="L43" s="89" t="s">
        <v>108</v>
      </c>
      <c r="O43" s="99"/>
      <c r="P43" s="72"/>
      <c r="Q43" s="79">
        <v>2026</v>
      </c>
      <c r="R43" s="80"/>
      <c r="S43" s="79">
        <v>2025</v>
      </c>
      <c r="T43" s="80"/>
      <c r="U43" s="87" t="s">
        <v>5</v>
      </c>
      <c r="V43" s="89" t="s">
        <v>64</v>
      </c>
    </row>
    <row r="44" spans="2:22" ht="14.55" customHeight="1" thickBot="1" x14ac:dyDescent="0.3">
      <c r="B44" s="96" t="s">
        <v>6</v>
      </c>
      <c r="C44" s="91" t="s">
        <v>39</v>
      </c>
      <c r="D44" s="81"/>
      <c r="E44" s="82"/>
      <c r="F44" s="81"/>
      <c r="G44" s="82"/>
      <c r="H44" s="88"/>
      <c r="I44" s="88"/>
      <c r="J44" s="88"/>
      <c r="K44" s="88"/>
      <c r="L44" s="90"/>
      <c r="O44" s="96" t="s">
        <v>6</v>
      </c>
      <c r="P44" s="91" t="s">
        <v>39</v>
      </c>
      <c r="Q44" s="81"/>
      <c r="R44" s="82"/>
      <c r="S44" s="81"/>
      <c r="T44" s="82"/>
      <c r="U44" s="88"/>
      <c r="V44" s="90"/>
    </row>
    <row r="45" spans="2:22" ht="15" customHeight="1" x14ac:dyDescent="0.25">
      <c r="B45" s="96"/>
      <c r="C45" s="91"/>
      <c r="D45" s="25" t="s">
        <v>8</v>
      </c>
      <c r="E45" s="26" t="s">
        <v>2</v>
      </c>
      <c r="F45" s="25" t="s">
        <v>8</v>
      </c>
      <c r="G45" s="26" t="s">
        <v>2</v>
      </c>
      <c r="H45" s="93" t="s">
        <v>9</v>
      </c>
      <c r="I45" s="93" t="s">
        <v>43</v>
      </c>
      <c r="J45" s="93" t="s">
        <v>8</v>
      </c>
      <c r="K45" s="93" t="s">
        <v>109</v>
      </c>
      <c r="L45" s="100" t="s">
        <v>96</v>
      </c>
      <c r="O45" s="96"/>
      <c r="P45" s="91"/>
      <c r="Q45" s="25" t="s">
        <v>8</v>
      </c>
      <c r="R45" s="26" t="s">
        <v>2</v>
      </c>
      <c r="S45" s="25" t="s">
        <v>8</v>
      </c>
      <c r="T45" s="26" t="s">
        <v>2</v>
      </c>
      <c r="U45" s="93" t="s">
        <v>9</v>
      </c>
      <c r="V45" s="100" t="s">
        <v>65</v>
      </c>
    </row>
    <row r="46" spans="2:22" ht="14.25" customHeight="1" thickBot="1" x14ac:dyDescent="0.3">
      <c r="B46" s="97"/>
      <c r="C46" s="92"/>
      <c r="D46" s="28" t="s">
        <v>10</v>
      </c>
      <c r="E46" s="29" t="s">
        <v>11</v>
      </c>
      <c r="F46" s="28" t="s">
        <v>10</v>
      </c>
      <c r="G46" s="29" t="s">
        <v>11</v>
      </c>
      <c r="H46" s="94"/>
      <c r="I46" s="94"/>
      <c r="J46" s="94" t="s">
        <v>10</v>
      </c>
      <c r="K46" s="94"/>
      <c r="L46" s="101"/>
      <c r="O46" s="97"/>
      <c r="P46" s="92"/>
      <c r="Q46" s="28" t="s">
        <v>10</v>
      </c>
      <c r="R46" s="29" t="s">
        <v>11</v>
      </c>
      <c r="S46" s="28" t="s">
        <v>10</v>
      </c>
      <c r="T46" s="29" t="s">
        <v>11</v>
      </c>
      <c r="U46" s="94"/>
      <c r="V46" s="101"/>
    </row>
    <row r="47" spans="2:22" ht="14.4" thickBot="1" x14ac:dyDescent="0.3">
      <c r="B47" s="31">
        <v>1</v>
      </c>
      <c r="C47" s="32" t="s">
        <v>56</v>
      </c>
      <c r="D47" s="33">
        <v>725</v>
      </c>
      <c r="E47" s="34">
        <v>0.13193812556869883</v>
      </c>
      <c r="F47" s="33">
        <v>564</v>
      </c>
      <c r="G47" s="34">
        <v>0.11332127787823991</v>
      </c>
      <c r="H47" s="35">
        <v>0.28546099290780136</v>
      </c>
      <c r="I47" s="52">
        <v>0</v>
      </c>
      <c r="J47" s="33">
        <v>680</v>
      </c>
      <c r="K47" s="35">
        <v>6.6176470588235281E-2</v>
      </c>
      <c r="L47" s="52">
        <v>0</v>
      </c>
      <c r="O47" s="31">
        <v>1</v>
      </c>
      <c r="P47" s="32" t="s">
        <v>56</v>
      </c>
      <c r="Q47" s="33">
        <v>1405</v>
      </c>
      <c r="R47" s="34">
        <v>0.1288872580497202</v>
      </c>
      <c r="S47" s="33">
        <v>925</v>
      </c>
      <c r="T47" s="34">
        <v>9.3424906575093419E-2</v>
      </c>
      <c r="U47" s="35">
        <v>0.51891891891891895</v>
      </c>
      <c r="V47" s="52">
        <v>0</v>
      </c>
    </row>
    <row r="48" spans="2:22" ht="14.4" thickBot="1" x14ac:dyDescent="0.3">
      <c r="B48" s="36">
        <v>2</v>
      </c>
      <c r="C48" s="37" t="s">
        <v>68</v>
      </c>
      <c r="D48" s="38">
        <v>445</v>
      </c>
      <c r="E48" s="39">
        <v>8.0982711555959958E-2</v>
      </c>
      <c r="F48" s="38">
        <v>215</v>
      </c>
      <c r="G48" s="39">
        <v>4.3198714084790035E-2</v>
      </c>
      <c r="H48" s="40">
        <v>1.0697674418604652</v>
      </c>
      <c r="I48" s="53">
        <v>6</v>
      </c>
      <c r="J48" s="38">
        <v>451</v>
      </c>
      <c r="K48" s="40">
        <v>-1.3303769401330379E-2</v>
      </c>
      <c r="L48" s="53">
        <v>0</v>
      </c>
      <c r="O48" s="36">
        <v>2</v>
      </c>
      <c r="P48" s="37" t="s">
        <v>68</v>
      </c>
      <c r="Q48" s="38">
        <v>896</v>
      </c>
      <c r="R48" s="39">
        <v>8.2194294101458579E-2</v>
      </c>
      <c r="S48" s="38">
        <v>508</v>
      </c>
      <c r="T48" s="39">
        <v>5.1307948692051311E-2</v>
      </c>
      <c r="U48" s="40">
        <v>0.76377952755905509</v>
      </c>
      <c r="V48" s="53">
        <v>5</v>
      </c>
    </row>
    <row r="49" spans="2:22" ht="14.4" thickBot="1" x14ac:dyDescent="0.3">
      <c r="B49" s="31">
        <v>3</v>
      </c>
      <c r="C49" s="32" t="s">
        <v>76</v>
      </c>
      <c r="D49" s="33">
        <v>419</v>
      </c>
      <c r="E49" s="34">
        <v>7.6251137397634214E-2</v>
      </c>
      <c r="F49" s="33">
        <v>277</v>
      </c>
      <c r="G49" s="34">
        <v>5.5656017681334137E-2</v>
      </c>
      <c r="H49" s="35">
        <v>0.5126353790613718</v>
      </c>
      <c r="I49" s="52">
        <v>3</v>
      </c>
      <c r="J49" s="33">
        <v>391</v>
      </c>
      <c r="K49" s="35">
        <v>7.1611253196930846E-2</v>
      </c>
      <c r="L49" s="52">
        <v>0</v>
      </c>
      <c r="O49" s="31">
        <v>3</v>
      </c>
      <c r="P49" s="32" t="s">
        <v>76</v>
      </c>
      <c r="Q49" s="33">
        <v>810</v>
      </c>
      <c r="R49" s="34">
        <v>7.4305109622970364E-2</v>
      </c>
      <c r="S49" s="33">
        <v>518</v>
      </c>
      <c r="T49" s="34">
        <v>5.2317947682052321E-2</v>
      </c>
      <c r="U49" s="35">
        <v>0.56370656370656369</v>
      </c>
      <c r="V49" s="52">
        <v>3</v>
      </c>
    </row>
    <row r="50" spans="2:22" ht="14.4" thickBot="1" x14ac:dyDescent="0.3">
      <c r="B50" s="36">
        <v>4</v>
      </c>
      <c r="C50" s="37" t="s">
        <v>58</v>
      </c>
      <c r="D50" s="38">
        <v>320</v>
      </c>
      <c r="E50" s="39">
        <v>5.8234758871701549E-2</v>
      </c>
      <c r="F50" s="38">
        <v>362</v>
      </c>
      <c r="G50" s="39">
        <v>7.2734579063692989E-2</v>
      </c>
      <c r="H50" s="40">
        <v>-0.11602209944751385</v>
      </c>
      <c r="I50" s="53">
        <v>-2</v>
      </c>
      <c r="J50" s="38">
        <v>278</v>
      </c>
      <c r="K50" s="40">
        <v>0.15107913669064743</v>
      </c>
      <c r="L50" s="53">
        <v>1</v>
      </c>
      <c r="O50" s="36">
        <v>4</v>
      </c>
      <c r="P50" s="37" t="s">
        <v>58</v>
      </c>
      <c r="Q50" s="38">
        <v>598</v>
      </c>
      <c r="R50" s="39">
        <v>5.4857352536464545E-2</v>
      </c>
      <c r="S50" s="38">
        <v>609</v>
      </c>
      <c r="T50" s="39">
        <v>6.150893849106151E-2</v>
      </c>
      <c r="U50" s="40">
        <v>-1.8062397372742178E-2</v>
      </c>
      <c r="V50" s="53">
        <v>0</v>
      </c>
    </row>
    <row r="51" spans="2:22" ht="14.4" thickBot="1" x14ac:dyDescent="0.3">
      <c r="B51" s="31">
        <v>5</v>
      </c>
      <c r="C51" s="32" t="s">
        <v>78</v>
      </c>
      <c r="D51" s="33">
        <v>270</v>
      </c>
      <c r="E51" s="34">
        <v>4.9135577797998181E-2</v>
      </c>
      <c r="F51" s="33">
        <v>303</v>
      </c>
      <c r="G51" s="34">
        <v>6.0880048221820374E-2</v>
      </c>
      <c r="H51" s="35">
        <v>-0.1089108910891089</v>
      </c>
      <c r="I51" s="52">
        <v>-2</v>
      </c>
      <c r="J51" s="33">
        <v>237</v>
      </c>
      <c r="K51" s="35">
        <v>0.139240506329114</v>
      </c>
      <c r="L51" s="52">
        <v>2</v>
      </c>
      <c r="O51" s="31">
        <v>5</v>
      </c>
      <c r="P51" s="32" t="s">
        <v>98</v>
      </c>
      <c r="Q51" s="33">
        <v>555</v>
      </c>
      <c r="R51" s="34">
        <v>5.0912760297220437E-2</v>
      </c>
      <c r="S51" s="33">
        <v>547</v>
      </c>
      <c r="T51" s="34">
        <v>5.5246944753055249E-2</v>
      </c>
      <c r="U51" s="35">
        <v>1.4625228519195677E-2</v>
      </c>
      <c r="V51" s="52">
        <v>0</v>
      </c>
    </row>
    <row r="52" spans="2:22" ht="14.4" thickBot="1" x14ac:dyDescent="0.3">
      <c r="B52" s="36">
        <v>6</v>
      </c>
      <c r="C52" s="37" t="s">
        <v>98</v>
      </c>
      <c r="D52" s="38">
        <v>245</v>
      </c>
      <c r="E52" s="39">
        <v>4.4585987261146494E-2</v>
      </c>
      <c r="F52" s="38">
        <v>280</v>
      </c>
      <c r="G52" s="39">
        <v>5.6258790436005623E-2</v>
      </c>
      <c r="H52" s="40">
        <v>-0.125</v>
      </c>
      <c r="I52" s="53">
        <v>-1</v>
      </c>
      <c r="J52" s="38">
        <v>310</v>
      </c>
      <c r="K52" s="40">
        <v>-0.20967741935483875</v>
      </c>
      <c r="L52" s="53">
        <v>-2</v>
      </c>
      <c r="O52" s="36">
        <v>6</v>
      </c>
      <c r="P52" s="37" t="s">
        <v>78</v>
      </c>
      <c r="Q52" s="38">
        <v>507</v>
      </c>
      <c r="R52" s="39">
        <v>4.6509494541785157E-2</v>
      </c>
      <c r="S52" s="38">
        <v>646</v>
      </c>
      <c r="T52" s="39">
        <v>6.5245934754065246E-2</v>
      </c>
      <c r="U52" s="40">
        <v>-0.21517027863777094</v>
      </c>
      <c r="V52" s="53">
        <v>-3</v>
      </c>
    </row>
    <row r="53" spans="2:22" ht="14.4" thickBot="1" x14ac:dyDescent="0.3">
      <c r="B53" s="31">
        <v>7</v>
      </c>
      <c r="C53" s="32" t="s">
        <v>57</v>
      </c>
      <c r="D53" s="33">
        <v>235</v>
      </c>
      <c r="E53" s="34">
        <v>4.2766151046405826E-2</v>
      </c>
      <c r="F53" s="33">
        <v>239</v>
      </c>
      <c r="G53" s="34">
        <v>4.8020896122161948E-2</v>
      </c>
      <c r="H53" s="35">
        <v>-1.6736401673640211E-2</v>
      </c>
      <c r="I53" s="52">
        <v>0</v>
      </c>
      <c r="J53" s="33">
        <v>162</v>
      </c>
      <c r="K53" s="35">
        <v>0.45061728395061729</v>
      </c>
      <c r="L53" s="52">
        <v>5</v>
      </c>
      <c r="O53" s="31">
        <v>7</v>
      </c>
      <c r="P53" s="32" t="s">
        <v>61</v>
      </c>
      <c r="Q53" s="33">
        <v>501</v>
      </c>
      <c r="R53" s="34">
        <v>4.5959086322355749E-2</v>
      </c>
      <c r="S53" s="33">
        <v>665</v>
      </c>
      <c r="T53" s="34">
        <v>6.7164932835067165E-2</v>
      </c>
      <c r="U53" s="35">
        <v>-0.24661654135338351</v>
      </c>
      <c r="V53" s="52">
        <v>-5</v>
      </c>
    </row>
    <row r="54" spans="2:22" ht="14.4" thickBot="1" x14ac:dyDescent="0.3">
      <c r="B54" s="36">
        <v>8</v>
      </c>
      <c r="C54" s="37" t="s">
        <v>61</v>
      </c>
      <c r="D54" s="38">
        <v>230</v>
      </c>
      <c r="E54" s="39">
        <v>4.1856232939035488E-2</v>
      </c>
      <c r="F54" s="38">
        <v>288</v>
      </c>
      <c r="G54" s="39">
        <v>5.7866184448462928E-2</v>
      </c>
      <c r="H54" s="40">
        <v>-0.20138888888888884</v>
      </c>
      <c r="I54" s="53">
        <v>-4</v>
      </c>
      <c r="J54" s="38">
        <v>271</v>
      </c>
      <c r="K54" s="40">
        <v>-0.1512915129151291</v>
      </c>
      <c r="L54" s="53">
        <v>-2</v>
      </c>
      <c r="O54" s="36">
        <v>8</v>
      </c>
      <c r="P54" s="37" t="s">
        <v>88</v>
      </c>
      <c r="Q54" s="38">
        <v>444</v>
      </c>
      <c r="R54" s="39">
        <v>4.0730208237776351E-2</v>
      </c>
      <c r="S54" s="38">
        <v>475</v>
      </c>
      <c r="T54" s="39">
        <v>4.7974952025047972E-2</v>
      </c>
      <c r="U54" s="40">
        <v>-6.5263157894736801E-2</v>
      </c>
      <c r="V54" s="53">
        <v>0</v>
      </c>
    </row>
    <row r="55" spans="2:22" ht="14.4" thickBot="1" x14ac:dyDescent="0.3">
      <c r="B55" s="31">
        <v>9</v>
      </c>
      <c r="C55" s="32" t="s">
        <v>88</v>
      </c>
      <c r="D55" s="33">
        <v>229</v>
      </c>
      <c r="E55" s="34">
        <v>4.1674249317561418E-2</v>
      </c>
      <c r="F55" s="33">
        <v>214</v>
      </c>
      <c r="G55" s="34">
        <v>4.2997789833232873E-2</v>
      </c>
      <c r="H55" s="35">
        <v>7.0093457943925186E-2</v>
      </c>
      <c r="I55" s="52">
        <v>0</v>
      </c>
      <c r="J55" s="33">
        <v>215</v>
      </c>
      <c r="K55" s="35">
        <v>6.5116279069767469E-2</v>
      </c>
      <c r="L55" s="52">
        <v>1</v>
      </c>
      <c r="O55" s="31">
        <v>9</v>
      </c>
      <c r="P55" s="32" t="s">
        <v>77</v>
      </c>
      <c r="Q55" s="33">
        <v>439</v>
      </c>
      <c r="R55" s="34">
        <v>4.0271534721585178E-2</v>
      </c>
      <c r="S55" s="33">
        <v>384</v>
      </c>
      <c r="T55" s="34">
        <v>3.8783961216038783E-2</v>
      </c>
      <c r="U55" s="35">
        <v>0.14322916666666674</v>
      </c>
      <c r="V55" s="52">
        <v>1</v>
      </c>
    </row>
    <row r="56" spans="2:22" ht="14.4" thickBot="1" x14ac:dyDescent="0.3">
      <c r="B56" s="36">
        <v>10</v>
      </c>
      <c r="C56" s="37" t="s">
        <v>77</v>
      </c>
      <c r="D56" s="38">
        <v>206</v>
      </c>
      <c r="E56" s="39">
        <v>3.7488626023657871E-2</v>
      </c>
      <c r="F56" s="38">
        <v>214</v>
      </c>
      <c r="G56" s="39">
        <v>4.2997789833232873E-2</v>
      </c>
      <c r="H56" s="40">
        <v>-3.7383177570093462E-2</v>
      </c>
      <c r="I56" s="53">
        <v>-1</v>
      </c>
      <c r="J56" s="38">
        <v>233</v>
      </c>
      <c r="K56" s="40">
        <v>-0.11587982832618027</v>
      </c>
      <c r="L56" s="53">
        <v>-2</v>
      </c>
      <c r="O56" s="36">
        <v>10</v>
      </c>
      <c r="P56" s="37" t="s">
        <v>157</v>
      </c>
      <c r="Q56" s="38">
        <v>423</v>
      </c>
      <c r="R56" s="39">
        <v>3.8803779469773418E-2</v>
      </c>
      <c r="S56" s="38">
        <v>267</v>
      </c>
      <c r="T56" s="39">
        <v>2.6966973033026968E-2</v>
      </c>
      <c r="U56" s="40">
        <v>0.58426966292134841</v>
      </c>
      <c r="V56" s="53">
        <v>3</v>
      </c>
    </row>
    <row r="57" spans="2:22" ht="14.4" thickBot="1" x14ac:dyDescent="0.3">
      <c r="B57" s="31">
        <v>11</v>
      </c>
      <c r="C57" s="32" t="s">
        <v>157</v>
      </c>
      <c r="D57" s="33">
        <v>199</v>
      </c>
      <c r="E57" s="34">
        <v>3.62147406733394E-2</v>
      </c>
      <c r="F57" s="33">
        <v>127</v>
      </c>
      <c r="G57" s="34">
        <v>2.5517379947759693E-2</v>
      </c>
      <c r="H57" s="35">
        <v>0.56692913385826782</v>
      </c>
      <c r="I57" s="52">
        <v>2</v>
      </c>
      <c r="J57" s="33">
        <v>224</v>
      </c>
      <c r="K57" s="35">
        <v>-0.1116071428571429</v>
      </c>
      <c r="L57" s="52">
        <v>-2</v>
      </c>
      <c r="O57" s="31">
        <v>11</v>
      </c>
      <c r="P57" s="32" t="s">
        <v>57</v>
      </c>
      <c r="Q57" s="33">
        <v>397</v>
      </c>
      <c r="R57" s="34">
        <v>3.6418677185579305E-2</v>
      </c>
      <c r="S57" s="33">
        <v>471</v>
      </c>
      <c r="T57" s="34">
        <v>4.7570952429047568E-2</v>
      </c>
      <c r="U57" s="35">
        <v>-0.1571125265392781</v>
      </c>
      <c r="V57" s="52">
        <v>-2</v>
      </c>
    </row>
    <row r="58" spans="2:22" ht="14.4" thickBot="1" x14ac:dyDescent="0.3">
      <c r="B58" s="36">
        <v>12</v>
      </c>
      <c r="C58" s="37" t="s">
        <v>191</v>
      </c>
      <c r="D58" s="38">
        <v>190</v>
      </c>
      <c r="E58" s="39">
        <v>3.4576888080072796E-2</v>
      </c>
      <c r="F58" s="38">
        <v>157</v>
      </c>
      <c r="G58" s="39">
        <v>3.1545107494474582E-2</v>
      </c>
      <c r="H58" s="40">
        <v>0.21019108280254772</v>
      </c>
      <c r="I58" s="53">
        <v>-1</v>
      </c>
      <c r="J58" s="38">
        <v>172</v>
      </c>
      <c r="K58" s="40">
        <v>0.10465116279069764</v>
      </c>
      <c r="L58" s="53">
        <v>-1</v>
      </c>
      <c r="O58" s="36">
        <v>12</v>
      </c>
      <c r="P58" s="37" t="s">
        <v>191</v>
      </c>
      <c r="Q58" s="38">
        <v>362</v>
      </c>
      <c r="R58" s="39">
        <v>3.3207962572241082E-2</v>
      </c>
      <c r="S58" s="38">
        <v>318</v>
      </c>
      <c r="T58" s="39">
        <v>3.2117967882032118E-2</v>
      </c>
      <c r="U58" s="40">
        <v>0.13836477987421381</v>
      </c>
      <c r="V58" s="53">
        <v>-1</v>
      </c>
    </row>
    <row r="59" spans="2:22" ht="14.4" thickBot="1" x14ac:dyDescent="0.3">
      <c r="B59" s="31">
        <v>13</v>
      </c>
      <c r="C59" s="32" t="s">
        <v>192</v>
      </c>
      <c r="D59" s="33">
        <v>152</v>
      </c>
      <c r="E59" s="34">
        <v>2.7661510464058233E-2</v>
      </c>
      <c r="F59" s="33">
        <v>125</v>
      </c>
      <c r="G59" s="34">
        <v>2.5115531444645369E-2</v>
      </c>
      <c r="H59" s="35">
        <v>0.21599999999999997</v>
      </c>
      <c r="I59" s="52">
        <v>1</v>
      </c>
      <c r="J59" s="33">
        <v>104</v>
      </c>
      <c r="K59" s="35">
        <v>0.46153846153846145</v>
      </c>
      <c r="L59" s="52">
        <v>4</v>
      </c>
      <c r="O59" s="31">
        <v>13</v>
      </c>
      <c r="P59" s="32" t="s">
        <v>192</v>
      </c>
      <c r="Q59" s="33">
        <v>256</v>
      </c>
      <c r="R59" s="34">
        <v>2.3484084028988165E-2</v>
      </c>
      <c r="S59" s="33">
        <v>256</v>
      </c>
      <c r="T59" s="34">
        <v>2.5855974144025858E-2</v>
      </c>
      <c r="U59" s="35">
        <v>0</v>
      </c>
      <c r="V59" s="52">
        <v>1</v>
      </c>
    </row>
    <row r="60" spans="2:22" ht="14.4" thickBot="1" x14ac:dyDescent="0.3">
      <c r="B60" s="36">
        <v>14</v>
      </c>
      <c r="C60" s="37" t="s">
        <v>193</v>
      </c>
      <c r="D60" s="38">
        <v>149</v>
      </c>
      <c r="E60" s="39">
        <v>2.7115559599636033E-2</v>
      </c>
      <c r="F60" s="38">
        <v>116</v>
      </c>
      <c r="G60" s="39">
        <v>2.3307213180630903E-2</v>
      </c>
      <c r="H60" s="40">
        <v>0.28448275862068972</v>
      </c>
      <c r="I60" s="53">
        <v>1</v>
      </c>
      <c r="J60" s="38">
        <v>75</v>
      </c>
      <c r="K60" s="40">
        <v>0.98666666666666658</v>
      </c>
      <c r="L60" s="53">
        <v>6</v>
      </c>
      <c r="O60" s="36">
        <v>14</v>
      </c>
      <c r="P60" s="37" t="s">
        <v>195</v>
      </c>
      <c r="Q60" s="38">
        <v>243</v>
      </c>
      <c r="R60" s="39">
        <v>2.2291532886891112E-2</v>
      </c>
      <c r="S60" s="38">
        <v>270</v>
      </c>
      <c r="T60" s="39">
        <v>2.7269972730027271E-2</v>
      </c>
      <c r="U60" s="40">
        <v>-9.9999999999999978E-2</v>
      </c>
      <c r="V60" s="53">
        <v>-2</v>
      </c>
    </row>
    <row r="61" spans="2:22" ht="14.4" thickBot="1" x14ac:dyDescent="0.3">
      <c r="B61" s="31">
        <v>15</v>
      </c>
      <c r="C61" s="32" t="s">
        <v>194</v>
      </c>
      <c r="D61" s="33">
        <v>104</v>
      </c>
      <c r="E61" s="34">
        <v>1.8926296633303002E-2</v>
      </c>
      <c r="F61" s="33">
        <v>22</v>
      </c>
      <c r="G61" s="34">
        <v>4.4203335342575846E-3</v>
      </c>
      <c r="H61" s="35">
        <v>3.7272727272727275</v>
      </c>
      <c r="I61" s="52">
        <v>19</v>
      </c>
      <c r="J61" s="33">
        <v>109</v>
      </c>
      <c r="K61" s="35">
        <v>-4.587155963302747E-2</v>
      </c>
      <c r="L61" s="52">
        <v>1</v>
      </c>
      <c r="O61" s="31">
        <v>15</v>
      </c>
      <c r="P61" s="32" t="s">
        <v>196</v>
      </c>
      <c r="Q61" s="33">
        <v>232</v>
      </c>
      <c r="R61" s="34">
        <v>2.1282451151270525E-2</v>
      </c>
      <c r="S61" s="33">
        <v>140</v>
      </c>
      <c r="T61" s="34">
        <v>1.4139985860014141E-2</v>
      </c>
      <c r="U61" s="35">
        <v>0.65714285714285725</v>
      </c>
      <c r="V61" s="52">
        <v>9</v>
      </c>
    </row>
    <row r="62" spans="2:22" ht="14.4" thickBot="1" x14ac:dyDescent="0.3">
      <c r="B62" s="36">
        <v>16</v>
      </c>
      <c r="C62" s="37" t="s">
        <v>195</v>
      </c>
      <c r="D62" s="38">
        <v>100</v>
      </c>
      <c r="E62" s="39">
        <v>1.8198362147406732E-2</v>
      </c>
      <c r="F62" s="38">
        <v>145</v>
      </c>
      <c r="G62" s="39">
        <v>2.9134016475788629E-2</v>
      </c>
      <c r="H62" s="40">
        <v>-0.31034482758620685</v>
      </c>
      <c r="I62" s="53">
        <v>-4</v>
      </c>
      <c r="J62" s="38">
        <v>143</v>
      </c>
      <c r="K62" s="40">
        <v>-0.30069930069930073</v>
      </c>
      <c r="L62" s="53">
        <v>-3</v>
      </c>
      <c r="O62" s="36">
        <v>16</v>
      </c>
      <c r="P62" s="37" t="s">
        <v>193</v>
      </c>
      <c r="Q62" s="38">
        <v>224</v>
      </c>
      <c r="R62" s="39">
        <v>2.0548573525364645E-2</v>
      </c>
      <c r="S62" s="38">
        <v>158</v>
      </c>
      <c r="T62" s="39">
        <v>1.5957984042015958E-2</v>
      </c>
      <c r="U62" s="40">
        <v>0.41772151898734178</v>
      </c>
      <c r="V62" s="53">
        <v>6</v>
      </c>
    </row>
    <row r="63" spans="2:22" ht="14.4" thickBot="1" x14ac:dyDescent="0.3">
      <c r="B63" s="31">
        <v>17</v>
      </c>
      <c r="C63" s="32" t="s">
        <v>196</v>
      </c>
      <c r="D63" s="33">
        <v>92</v>
      </c>
      <c r="E63" s="34">
        <v>1.6742493175614194E-2</v>
      </c>
      <c r="F63" s="33">
        <v>63</v>
      </c>
      <c r="G63" s="34">
        <v>1.2658227848101266E-2</v>
      </c>
      <c r="H63" s="35">
        <v>0.46031746031746024</v>
      </c>
      <c r="I63" s="52">
        <v>7</v>
      </c>
      <c r="J63" s="33">
        <v>140</v>
      </c>
      <c r="K63" s="35">
        <v>-0.34285714285714286</v>
      </c>
      <c r="L63" s="52">
        <v>-3</v>
      </c>
      <c r="O63" s="31">
        <v>17</v>
      </c>
      <c r="P63" s="32" t="s">
        <v>194</v>
      </c>
      <c r="Q63" s="33">
        <v>213</v>
      </c>
      <c r="R63" s="34">
        <v>1.9539491789744061E-2</v>
      </c>
      <c r="S63" s="33">
        <v>84</v>
      </c>
      <c r="T63" s="34">
        <v>8.483991516008484E-3</v>
      </c>
      <c r="U63" s="35">
        <v>1.5357142857142856</v>
      </c>
      <c r="V63" s="52">
        <v>14</v>
      </c>
    </row>
    <row r="64" spans="2:22" ht="14.4" thickBot="1" x14ac:dyDescent="0.3">
      <c r="B64" s="36">
        <v>18</v>
      </c>
      <c r="C64" s="37" t="s">
        <v>197</v>
      </c>
      <c r="D64" s="38">
        <v>90</v>
      </c>
      <c r="E64" s="39">
        <v>1.637852593266606E-2</v>
      </c>
      <c r="F64" s="38">
        <v>112</v>
      </c>
      <c r="G64" s="39">
        <v>2.2503516174402251E-2</v>
      </c>
      <c r="H64" s="40">
        <v>-0.1964285714285714</v>
      </c>
      <c r="I64" s="53">
        <v>-1</v>
      </c>
      <c r="J64" s="38">
        <v>82</v>
      </c>
      <c r="K64" s="40">
        <v>9.7560975609756184E-2</v>
      </c>
      <c r="L64" s="53">
        <v>1</v>
      </c>
      <c r="O64" s="36">
        <v>18</v>
      </c>
      <c r="P64" s="37" t="s">
        <v>200</v>
      </c>
      <c r="Q64" s="38">
        <v>196</v>
      </c>
      <c r="R64" s="39">
        <v>1.7980001834694066E-2</v>
      </c>
      <c r="S64" s="38">
        <v>93</v>
      </c>
      <c r="T64" s="39">
        <v>9.3929906070093928E-3</v>
      </c>
      <c r="U64" s="40">
        <v>1.10752688172043</v>
      </c>
      <c r="V64" s="53">
        <v>11</v>
      </c>
    </row>
    <row r="65" spans="2:22" ht="14.4" thickBot="1" x14ac:dyDescent="0.3">
      <c r="B65" s="31">
        <v>19</v>
      </c>
      <c r="C65" s="32" t="s">
        <v>198</v>
      </c>
      <c r="D65" s="33">
        <v>88</v>
      </c>
      <c r="E65" s="34">
        <v>1.6014558689717927E-2</v>
      </c>
      <c r="F65" s="33">
        <v>85</v>
      </c>
      <c r="G65" s="34">
        <v>1.7078561382358852E-2</v>
      </c>
      <c r="H65" s="35">
        <v>3.529411764705892E-2</v>
      </c>
      <c r="I65" s="52">
        <v>0</v>
      </c>
      <c r="J65" s="33">
        <v>66</v>
      </c>
      <c r="K65" s="35">
        <v>0.33333333333333326</v>
      </c>
      <c r="L65" s="52">
        <v>2</v>
      </c>
      <c r="O65" s="31">
        <v>19</v>
      </c>
      <c r="P65" s="32" t="s">
        <v>201</v>
      </c>
      <c r="Q65" s="33">
        <v>177</v>
      </c>
      <c r="R65" s="34">
        <v>1.6237042473167599E-2</v>
      </c>
      <c r="S65" s="33">
        <v>183</v>
      </c>
      <c r="T65" s="34">
        <v>1.8482981517018483E-2</v>
      </c>
      <c r="U65" s="35">
        <v>-3.2786885245901676E-2</v>
      </c>
      <c r="V65" s="52">
        <v>-2</v>
      </c>
    </row>
    <row r="66" spans="2:22" ht="14.4" thickBot="1" x14ac:dyDescent="0.3">
      <c r="B66" s="36">
        <v>20</v>
      </c>
      <c r="C66" s="37" t="s">
        <v>199</v>
      </c>
      <c r="D66" s="38">
        <v>85</v>
      </c>
      <c r="E66" s="39">
        <v>1.5468607825295723E-2</v>
      </c>
      <c r="F66" s="38">
        <v>90</v>
      </c>
      <c r="G66" s="39">
        <v>1.8083182640144666E-2</v>
      </c>
      <c r="H66" s="40">
        <v>-5.555555555555558E-2</v>
      </c>
      <c r="I66" s="53">
        <v>-2</v>
      </c>
      <c r="J66" s="38">
        <v>42</v>
      </c>
      <c r="K66" s="40">
        <v>1.0238095238095237</v>
      </c>
      <c r="L66" s="53">
        <v>7</v>
      </c>
      <c r="O66" s="36">
        <v>20</v>
      </c>
      <c r="P66" s="37" t="s">
        <v>197</v>
      </c>
      <c r="Q66" s="38">
        <v>172</v>
      </c>
      <c r="R66" s="39">
        <v>1.5778368956976423E-2</v>
      </c>
      <c r="S66" s="38">
        <v>193</v>
      </c>
      <c r="T66" s="39">
        <v>1.9492980507019492E-2</v>
      </c>
      <c r="U66" s="40">
        <v>-0.10880829015544047</v>
      </c>
      <c r="V66" s="53">
        <v>-4</v>
      </c>
    </row>
    <row r="67" spans="2:22" ht="14.4" thickBot="1" x14ac:dyDescent="0.3">
      <c r="B67" s="83" t="s">
        <v>59</v>
      </c>
      <c r="C67" s="84"/>
      <c r="D67" s="41">
        <f>SUM(D47:D66)</f>
        <v>4573</v>
      </c>
      <c r="E67" s="42">
        <f>D67/D69</f>
        <v>0.83221110100090989</v>
      </c>
      <c r="F67" s="41">
        <f>SUM(F47:F66)</f>
        <v>3998</v>
      </c>
      <c r="G67" s="42">
        <f>F67/F69</f>
        <v>0.8032951577255375</v>
      </c>
      <c r="H67" s="43">
        <f>D67/F67-1</f>
        <v>0.14382191095547769</v>
      </c>
      <c r="I67" s="54"/>
      <c r="J67" s="41">
        <f>SUM(J47:J66)</f>
        <v>4385</v>
      </c>
      <c r="K67" s="42">
        <f>D67/J67-1</f>
        <v>4.2873432155074109E-2</v>
      </c>
      <c r="L67" s="41"/>
      <c r="O67" s="83" t="s">
        <v>59</v>
      </c>
      <c r="P67" s="84"/>
      <c r="Q67" s="41">
        <f>SUM(Q47:Q66)</f>
        <v>9050</v>
      </c>
      <c r="R67" s="42">
        <f>Q67/Q69</f>
        <v>0.83019906430602697</v>
      </c>
      <c r="S67" s="41">
        <f>SUM(S47:S66)</f>
        <v>7710</v>
      </c>
      <c r="T67" s="42">
        <f>S67/S69</f>
        <v>0.77870922129077869</v>
      </c>
      <c r="U67" s="43">
        <f>Q67/S67-1</f>
        <v>0.17380025940337229</v>
      </c>
      <c r="V67" s="54"/>
    </row>
    <row r="68" spans="2:22" ht="14.4" thickBot="1" x14ac:dyDescent="0.3">
      <c r="B68" s="83" t="s">
        <v>12</v>
      </c>
      <c r="C68" s="84"/>
      <c r="D68" s="41">
        <f>D69-D67</f>
        <v>922</v>
      </c>
      <c r="E68" s="42">
        <f>D68/D69</f>
        <v>0.16778889899909008</v>
      </c>
      <c r="F68" s="41">
        <f>F69-F67</f>
        <v>979</v>
      </c>
      <c r="G68" s="42">
        <f>F68/F69</f>
        <v>0.19670484227446253</v>
      </c>
      <c r="H68" s="43">
        <f>D68/F68-1</f>
        <v>-5.8222676200204271E-2</v>
      </c>
      <c r="I68" s="55"/>
      <c r="J68" s="41">
        <f>J69-SUM(J47:J56)</f>
        <v>2178</v>
      </c>
      <c r="K68" s="43">
        <f>D68/J68-1</f>
        <v>-0.57667584940312211</v>
      </c>
      <c r="L68" s="59"/>
      <c r="O68" s="83" t="s">
        <v>12</v>
      </c>
      <c r="P68" s="84"/>
      <c r="Q68" s="41">
        <f>Q69-Q67</f>
        <v>1851</v>
      </c>
      <c r="R68" s="42">
        <f>Q68/Q69</f>
        <v>0.16980093569397303</v>
      </c>
      <c r="S68" s="41">
        <f>S69-S67</f>
        <v>2191</v>
      </c>
      <c r="T68" s="42">
        <f>S68/S69</f>
        <v>0.22129077870922129</v>
      </c>
      <c r="U68" s="43">
        <f>Q68/S68-1</f>
        <v>-0.1551802829758101</v>
      </c>
      <c r="V68" s="55"/>
    </row>
    <row r="69" spans="2:22" ht="14.4" thickBot="1" x14ac:dyDescent="0.3">
      <c r="B69" s="85" t="s">
        <v>34</v>
      </c>
      <c r="C69" s="86"/>
      <c r="D69" s="44">
        <v>5495</v>
      </c>
      <c r="E69" s="45">
        <v>1</v>
      </c>
      <c r="F69" s="44">
        <v>4977</v>
      </c>
      <c r="G69" s="45">
        <v>1</v>
      </c>
      <c r="H69" s="46">
        <v>0.1040787623066104</v>
      </c>
      <c r="I69" s="56"/>
      <c r="J69" s="44">
        <v>5406</v>
      </c>
      <c r="K69" s="46">
        <v>1.646318904920463E-2</v>
      </c>
      <c r="L69" s="44"/>
      <c r="O69" s="85" t="s">
        <v>34</v>
      </c>
      <c r="P69" s="86"/>
      <c r="Q69" s="44">
        <v>10901</v>
      </c>
      <c r="R69" s="45">
        <v>1</v>
      </c>
      <c r="S69" s="44">
        <v>9901</v>
      </c>
      <c r="T69" s="45">
        <v>1</v>
      </c>
      <c r="U69" s="46">
        <v>0.10099989900010109</v>
      </c>
      <c r="V69" s="56"/>
    </row>
    <row r="70" spans="2:22" x14ac:dyDescent="0.25">
      <c r="B70" s="48" t="s">
        <v>71</v>
      </c>
      <c r="O70" s="48" t="s">
        <v>71</v>
      </c>
    </row>
    <row r="71" spans="2:22" x14ac:dyDescent="0.25">
      <c r="B71" s="49" t="s">
        <v>70</v>
      </c>
      <c r="O71" s="49" t="s">
        <v>70</v>
      </c>
    </row>
    <row r="79" spans="2:22" ht="15" customHeight="1" x14ac:dyDescent="0.25"/>
    <row r="81" ht="15" customHeight="1" x14ac:dyDescent="0.25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5:J46"/>
    <mergeCell ref="B69:C69"/>
    <mergeCell ref="L45:L46"/>
    <mergeCell ref="C44:C46"/>
    <mergeCell ref="B67:C67"/>
    <mergeCell ref="L43:L44"/>
    <mergeCell ref="B44:B46"/>
    <mergeCell ref="H45:H46"/>
    <mergeCell ref="H43:H44"/>
    <mergeCell ref="I43:I44"/>
    <mergeCell ref="J43:J44"/>
    <mergeCell ref="K43:K44"/>
    <mergeCell ref="B68:C68"/>
    <mergeCell ref="I45:I46"/>
    <mergeCell ref="K45:K46"/>
    <mergeCell ref="B41:B43"/>
    <mergeCell ref="O38:V38"/>
    <mergeCell ref="F7:G8"/>
    <mergeCell ref="I9:I10"/>
    <mergeCell ref="C41:C43"/>
    <mergeCell ref="D41:I41"/>
    <mergeCell ref="J41:L41"/>
    <mergeCell ref="D43:E44"/>
    <mergeCell ref="F43:G44"/>
    <mergeCell ref="D42:I42"/>
    <mergeCell ref="J42:L42"/>
    <mergeCell ref="I7:I8"/>
    <mergeCell ref="B39:L39"/>
    <mergeCell ref="J9:J10"/>
    <mergeCell ref="K9:K10"/>
    <mergeCell ref="L9:L10"/>
    <mergeCell ref="B32:C32"/>
    <mergeCell ref="B33:C33"/>
    <mergeCell ref="B38:L38"/>
    <mergeCell ref="B8:B10"/>
    <mergeCell ref="K7:K8"/>
    <mergeCell ref="L7:L8"/>
    <mergeCell ref="B31:C31"/>
    <mergeCell ref="B5:B7"/>
    <mergeCell ref="C5:C7"/>
    <mergeCell ref="C8:C10"/>
    <mergeCell ref="H9:H10"/>
    <mergeCell ref="J7:J8"/>
    <mergeCell ref="H7:H8"/>
    <mergeCell ref="D7:E8"/>
    <mergeCell ref="O39:V39"/>
    <mergeCell ref="O41:O43"/>
    <mergeCell ref="P41:P43"/>
    <mergeCell ref="Q41:V41"/>
    <mergeCell ref="Q42:V42"/>
    <mergeCell ref="V7:V8"/>
    <mergeCell ref="P8:P10"/>
    <mergeCell ref="O31:P31"/>
    <mergeCell ref="O32:P32"/>
    <mergeCell ref="O33:P33"/>
    <mergeCell ref="V9:V10"/>
    <mergeCell ref="P5:P7"/>
    <mergeCell ref="O69:P69"/>
    <mergeCell ref="O44:O46"/>
    <mergeCell ref="P44:P46"/>
    <mergeCell ref="U45:U46"/>
    <mergeCell ref="V45:V46"/>
    <mergeCell ref="O67:P67"/>
    <mergeCell ref="O68:P68"/>
    <mergeCell ref="S43:T44"/>
    <mergeCell ref="U43:U44"/>
    <mergeCell ref="V43:V44"/>
    <mergeCell ref="Q43:R44"/>
  </mergeCells>
  <conditionalFormatting sqref="D11:H30">
    <cfRule type="cellIs" dxfId="25" priority="9" operator="equal">
      <formula>0</formula>
    </cfRule>
  </conditionalFormatting>
  <conditionalFormatting sqref="D47:H66">
    <cfRule type="cellIs" dxfId="24" priority="31" operator="equal">
      <formula>0</formula>
    </cfRule>
  </conditionalFormatting>
  <conditionalFormatting sqref="H11:H32 U11:U32 H47:H68">
    <cfRule type="cellIs" dxfId="23" priority="24" operator="lessThan">
      <formula>0</formula>
    </cfRule>
  </conditionalFormatting>
  <conditionalFormatting sqref="I11:I30">
    <cfRule type="cellIs" dxfId="22" priority="7" operator="lessThan">
      <formula>0</formula>
    </cfRule>
  </conditionalFormatting>
  <conditionalFormatting sqref="I47:I66">
    <cfRule type="cellIs" dxfId="21" priority="34" operator="lessThan">
      <formula>0</formula>
    </cfRule>
    <cfRule type="cellIs" dxfId="20" priority="35" operator="equal">
      <formula>0</formula>
    </cfRule>
    <cfRule type="cellIs" dxfId="19" priority="36" operator="greaterThan">
      <formula>0</formula>
    </cfRule>
  </conditionalFormatting>
  <conditionalFormatting sqref="J11:K30">
    <cfRule type="cellIs" dxfId="18" priority="6" operator="equal">
      <formula>0</formula>
    </cfRule>
  </conditionalFormatting>
  <conditionalFormatting sqref="J47:K66">
    <cfRule type="cellIs" dxfId="17" priority="29" operator="equal">
      <formula>0</formula>
    </cfRule>
  </conditionalFormatting>
  <conditionalFormatting sqref="K68">
    <cfRule type="cellIs" dxfId="16" priority="23" operator="lessThan">
      <formula>0</formula>
    </cfRule>
  </conditionalFormatting>
  <conditionalFormatting sqref="K11:L30">
    <cfRule type="cellIs" dxfId="15" priority="5" operator="lessThan">
      <formula>0</formula>
    </cfRule>
  </conditionalFormatting>
  <conditionalFormatting sqref="K47:L66">
    <cfRule type="cellIs" dxfId="14" priority="26" operator="lessThan">
      <formula>0</formula>
    </cfRule>
  </conditionalFormatting>
  <conditionalFormatting sqref="L11:L30">
    <cfRule type="cellIs" dxfId="13" priority="4" operator="equal">
      <formula>0</formula>
    </cfRule>
  </conditionalFormatting>
  <conditionalFormatting sqref="L47:L66">
    <cfRule type="cellIs" dxfId="12" priority="27" operator="equal">
      <formula>0</formula>
    </cfRule>
    <cfRule type="cellIs" dxfId="11" priority="28" operator="greaterThan">
      <formula>0</formula>
    </cfRule>
  </conditionalFormatting>
  <conditionalFormatting sqref="Q11:U30">
    <cfRule type="cellIs" dxfId="10" priority="3" operator="equal">
      <formula>0</formula>
    </cfRule>
  </conditionalFormatting>
  <conditionalFormatting sqref="Q47:U66">
    <cfRule type="cellIs" dxfId="9" priority="17" operator="equal">
      <formula>0</formula>
    </cfRule>
  </conditionalFormatting>
  <conditionalFormatting sqref="U47:U68">
    <cfRule type="cellIs" dxfId="8" priority="15" operator="lessThan">
      <formula>0</formula>
    </cfRule>
  </conditionalFormatting>
  <conditionalFormatting sqref="V11:V30">
    <cfRule type="cellIs" dxfId="7" priority="1" operator="lessThan">
      <formula>0</formula>
    </cfRule>
  </conditionalFormatting>
  <conditionalFormatting sqref="V47:V66">
    <cfRule type="cellIs" dxfId="6" priority="20" operator="lessThan">
      <formula>0</formula>
    </cfRule>
    <cfRule type="cellIs" dxfId="5" priority="21" operator="equal">
      <formula>0</formula>
    </cfRule>
    <cfRule type="cellIs" dxfId="4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B11" sqref="B11:O33"/>
    </sheetView>
  </sheetViews>
  <sheetFormatPr defaultColWidth="9.21875" defaultRowHeight="13.8" x14ac:dyDescent="0.25"/>
  <cols>
    <col min="1" max="1" width="1.77734375" style="5" customWidth="1"/>
    <col min="2" max="2" width="8.21875" style="5" customWidth="1"/>
    <col min="3" max="3" width="16" style="5" customWidth="1"/>
    <col min="4" max="9" width="8.77734375" style="5" customWidth="1"/>
    <col min="10" max="10" width="9.5546875" style="5" customWidth="1"/>
    <col min="11" max="14" width="8.77734375" style="5" customWidth="1"/>
    <col min="15" max="15" width="10.21875" style="5" customWidth="1"/>
    <col min="16" max="16" width="9.21875" style="5"/>
    <col min="17" max="17" width="17" style="5" bestFit="1" customWidth="1"/>
    <col min="18" max="16384" width="9.21875" style="5"/>
  </cols>
  <sheetData>
    <row r="1" spans="2:15" x14ac:dyDescent="0.25">
      <c r="B1" s="5" t="s">
        <v>3</v>
      </c>
      <c r="D1" s="3"/>
      <c r="O1" s="57">
        <v>46085</v>
      </c>
    </row>
    <row r="2" spans="2:15" ht="14.55" customHeight="1" x14ac:dyDescent="0.25">
      <c r="B2" s="69" t="s">
        <v>14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2:15" ht="14.55" customHeight="1" x14ac:dyDescent="0.25">
      <c r="B3" s="95" t="s">
        <v>15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ht="14.55" customHeight="1" thickBot="1" x14ac:dyDescent="0.3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55" customHeight="1" x14ac:dyDescent="0.25">
      <c r="B5" s="71" t="s">
        <v>0</v>
      </c>
      <c r="C5" s="71" t="s">
        <v>1</v>
      </c>
      <c r="D5" s="73" t="s">
        <v>103</v>
      </c>
      <c r="E5" s="74"/>
      <c r="F5" s="74"/>
      <c r="G5" s="74"/>
      <c r="H5" s="105"/>
      <c r="I5" s="106" t="s">
        <v>105</v>
      </c>
      <c r="J5" s="105"/>
      <c r="K5" s="106" t="s">
        <v>114</v>
      </c>
      <c r="L5" s="74"/>
      <c r="M5" s="74"/>
      <c r="N5" s="74"/>
      <c r="O5" s="75"/>
    </row>
    <row r="6" spans="2:15" ht="14.55" customHeight="1" thickBot="1" x14ac:dyDescent="0.3">
      <c r="B6" s="72"/>
      <c r="C6" s="72"/>
      <c r="D6" s="76" t="s">
        <v>104</v>
      </c>
      <c r="E6" s="77"/>
      <c r="F6" s="77"/>
      <c r="G6" s="77"/>
      <c r="H6" s="107"/>
      <c r="I6" s="108" t="s">
        <v>112</v>
      </c>
      <c r="J6" s="107"/>
      <c r="K6" s="108" t="s">
        <v>111</v>
      </c>
      <c r="L6" s="77"/>
      <c r="M6" s="77"/>
      <c r="N6" s="77"/>
      <c r="O6" s="78"/>
    </row>
    <row r="7" spans="2:15" ht="14.55" customHeight="1" x14ac:dyDescent="0.25">
      <c r="B7" s="72"/>
      <c r="C7" s="72"/>
      <c r="D7" s="79">
        <v>2026</v>
      </c>
      <c r="E7" s="80"/>
      <c r="F7" s="79">
        <v>2025</v>
      </c>
      <c r="G7" s="80"/>
      <c r="H7" s="87" t="s">
        <v>5</v>
      </c>
      <c r="I7" s="103">
        <v>2026</v>
      </c>
      <c r="J7" s="103" t="s">
        <v>107</v>
      </c>
      <c r="K7" s="79">
        <v>2026</v>
      </c>
      <c r="L7" s="80"/>
      <c r="M7" s="79">
        <v>2025</v>
      </c>
      <c r="N7" s="80"/>
      <c r="O7" s="87" t="s">
        <v>5</v>
      </c>
    </row>
    <row r="8" spans="2:15" ht="14.55" customHeight="1" thickBot="1" x14ac:dyDescent="0.3">
      <c r="B8" s="91" t="s">
        <v>6</v>
      </c>
      <c r="C8" s="91" t="s">
        <v>7</v>
      </c>
      <c r="D8" s="81"/>
      <c r="E8" s="82"/>
      <c r="F8" s="81"/>
      <c r="G8" s="82"/>
      <c r="H8" s="88"/>
      <c r="I8" s="104"/>
      <c r="J8" s="104"/>
      <c r="K8" s="81"/>
      <c r="L8" s="82"/>
      <c r="M8" s="81"/>
      <c r="N8" s="82"/>
      <c r="O8" s="88"/>
    </row>
    <row r="9" spans="2:15" ht="14.55" customHeight="1" x14ac:dyDescent="0.25">
      <c r="B9" s="91"/>
      <c r="C9" s="91"/>
      <c r="D9" s="25" t="s">
        <v>8</v>
      </c>
      <c r="E9" s="26" t="s">
        <v>2</v>
      </c>
      <c r="F9" s="25" t="s">
        <v>8</v>
      </c>
      <c r="G9" s="26" t="s">
        <v>2</v>
      </c>
      <c r="H9" s="93" t="s">
        <v>9</v>
      </c>
      <c r="I9" s="27" t="s">
        <v>8</v>
      </c>
      <c r="J9" s="109" t="s">
        <v>113</v>
      </c>
      <c r="K9" s="25" t="s">
        <v>8</v>
      </c>
      <c r="L9" s="26" t="s">
        <v>2</v>
      </c>
      <c r="M9" s="25" t="s">
        <v>8</v>
      </c>
      <c r="N9" s="26" t="s">
        <v>2</v>
      </c>
      <c r="O9" s="93" t="s">
        <v>9</v>
      </c>
    </row>
    <row r="10" spans="2:15" ht="14.55" customHeight="1" thickBot="1" x14ac:dyDescent="0.3">
      <c r="B10" s="92"/>
      <c r="C10" s="92"/>
      <c r="D10" s="28" t="s">
        <v>10</v>
      </c>
      <c r="E10" s="29" t="s">
        <v>11</v>
      </c>
      <c r="F10" s="28" t="s">
        <v>10</v>
      </c>
      <c r="G10" s="29" t="s">
        <v>11</v>
      </c>
      <c r="H10" s="94"/>
      <c r="I10" s="30" t="s">
        <v>10</v>
      </c>
      <c r="J10" s="110"/>
      <c r="K10" s="28" t="s">
        <v>10</v>
      </c>
      <c r="L10" s="29" t="s">
        <v>11</v>
      </c>
      <c r="M10" s="28" t="s">
        <v>10</v>
      </c>
      <c r="N10" s="29" t="s">
        <v>11</v>
      </c>
      <c r="O10" s="94"/>
    </row>
    <row r="11" spans="2:15" ht="14.55" customHeight="1" thickBot="1" x14ac:dyDescent="0.3">
      <c r="B11" s="31">
        <v>1</v>
      </c>
      <c r="C11" s="32" t="s">
        <v>19</v>
      </c>
      <c r="D11" s="33">
        <v>8396</v>
      </c>
      <c r="E11" s="34">
        <v>0.15854372415355855</v>
      </c>
      <c r="F11" s="33">
        <v>8585</v>
      </c>
      <c r="G11" s="34">
        <v>0.17248653861608937</v>
      </c>
      <c r="H11" s="35">
        <v>-2.2015142690739675E-2</v>
      </c>
      <c r="I11" s="33">
        <v>8759</v>
      </c>
      <c r="J11" s="35">
        <v>-4.1443087110400678E-2</v>
      </c>
      <c r="K11" s="33">
        <v>17155</v>
      </c>
      <c r="L11" s="34">
        <v>0.1739081951259073</v>
      </c>
      <c r="M11" s="33">
        <v>18381</v>
      </c>
      <c r="N11" s="34">
        <v>0.18577174967658475</v>
      </c>
      <c r="O11" s="35">
        <v>-6.669930906914745E-2</v>
      </c>
    </row>
    <row r="12" spans="2:15" ht="14.55" customHeight="1" thickBot="1" x14ac:dyDescent="0.3">
      <c r="B12" s="36">
        <v>2</v>
      </c>
      <c r="C12" s="37" t="s">
        <v>17</v>
      </c>
      <c r="D12" s="38">
        <v>5126</v>
      </c>
      <c r="E12" s="39">
        <v>9.6795513341012523E-2</v>
      </c>
      <c r="F12" s="38">
        <v>4161</v>
      </c>
      <c r="G12" s="39">
        <v>8.3601221570360845E-2</v>
      </c>
      <c r="H12" s="40">
        <v>0.23191540495073304</v>
      </c>
      <c r="I12" s="38">
        <v>4365</v>
      </c>
      <c r="J12" s="40">
        <v>0.17434135166093934</v>
      </c>
      <c r="K12" s="38">
        <v>9491</v>
      </c>
      <c r="L12" s="39">
        <v>9.6214670937918176E-2</v>
      </c>
      <c r="M12" s="38">
        <v>8256</v>
      </c>
      <c r="N12" s="39">
        <v>8.3441138421733507E-2</v>
      </c>
      <c r="O12" s="40">
        <v>0.1495881782945736</v>
      </c>
    </row>
    <row r="13" spans="2:15" ht="14.55" customHeight="1" thickBot="1" x14ac:dyDescent="0.3">
      <c r="B13" s="31">
        <v>3</v>
      </c>
      <c r="C13" s="32" t="s">
        <v>18</v>
      </c>
      <c r="D13" s="33">
        <v>3939</v>
      </c>
      <c r="E13" s="34">
        <v>7.4381101648507281E-2</v>
      </c>
      <c r="F13" s="33">
        <v>3650</v>
      </c>
      <c r="G13" s="34">
        <v>7.3334404886281443E-2</v>
      </c>
      <c r="H13" s="35">
        <v>7.9178082191780907E-2</v>
      </c>
      <c r="I13" s="33">
        <v>3927</v>
      </c>
      <c r="J13" s="35">
        <v>3.0557677616500634E-3</v>
      </c>
      <c r="K13" s="33">
        <v>7866</v>
      </c>
      <c r="L13" s="34">
        <v>7.9741291918413684E-2</v>
      </c>
      <c r="M13" s="33">
        <v>7727</v>
      </c>
      <c r="N13" s="34">
        <v>7.8094679818887458E-2</v>
      </c>
      <c r="O13" s="35">
        <v>1.7988870195418727E-2</v>
      </c>
    </row>
    <row r="14" spans="2:15" ht="14.55" customHeight="1" thickBot="1" x14ac:dyDescent="0.3">
      <c r="B14" s="36">
        <v>4</v>
      </c>
      <c r="C14" s="37" t="s">
        <v>32</v>
      </c>
      <c r="D14" s="38">
        <v>2420</v>
      </c>
      <c r="E14" s="39">
        <v>4.5697452650263419E-2</v>
      </c>
      <c r="F14" s="38">
        <v>2610</v>
      </c>
      <c r="G14" s="39">
        <v>5.2439122398135495E-2</v>
      </c>
      <c r="H14" s="40">
        <v>-7.2796934865900331E-2</v>
      </c>
      <c r="I14" s="38">
        <v>2253</v>
      </c>
      <c r="J14" s="40">
        <v>7.4123391034176755E-2</v>
      </c>
      <c r="K14" s="38">
        <v>4673</v>
      </c>
      <c r="L14" s="39">
        <v>4.7372369328088887E-2</v>
      </c>
      <c r="M14" s="38">
        <v>5054</v>
      </c>
      <c r="N14" s="39">
        <v>5.1079398447606728E-2</v>
      </c>
      <c r="O14" s="40">
        <v>-7.5385833003561498E-2</v>
      </c>
    </row>
    <row r="15" spans="2:15" ht="14.55" customHeight="1" thickBot="1" x14ac:dyDescent="0.3">
      <c r="B15" s="31">
        <v>5</v>
      </c>
      <c r="C15" s="32" t="s">
        <v>16</v>
      </c>
      <c r="D15" s="33">
        <v>2516</v>
      </c>
      <c r="E15" s="34">
        <v>4.7510244160356513E-2</v>
      </c>
      <c r="F15" s="33">
        <v>2208</v>
      </c>
      <c r="G15" s="34">
        <v>4.4362292051756007E-2</v>
      </c>
      <c r="H15" s="35">
        <v>0.13949275362318847</v>
      </c>
      <c r="I15" s="33">
        <v>1932</v>
      </c>
      <c r="J15" s="35">
        <v>0.3022774327122153</v>
      </c>
      <c r="K15" s="33">
        <v>4448</v>
      </c>
      <c r="L15" s="34">
        <v>4.5091439925388263E-2</v>
      </c>
      <c r="M15" s="33">
        <v>3970</v>
      </c>
      <c r="N15" s="34">
        <v>4.0123706338939198E-2</v>
      </c>
      <c r="O15" s="35">
        <v>0.12040302267002523</v>
      </c>
    </row>
    <row r="16" spans="2:15" ht="14.55" customHeight="1" thickBot="1" x14ac:dyDescent="0.3">
      <c r="B16" s="36">
        <v>6</v>
      </c>
      <c r="C16" s="37" t="s">
        <v>31</v>
      </c>
      <c r="D16" s="38">
        <v>2221</v>
      </c>
      <c r="E16" s="39">
        <v>4.1939686915799614E-2</v>
      </c>
      <c r="F16" s="38">
        <v>2412</v>
      </c>
      <c r="G16" s="39">
        <v>4.846098207827694E-2</v>
      </c>
      <c r="H16" s="40">
        <v>-7.9187396351575456E-2</v>
      </c>
      <c r="I16" s="38">
        <v>2081</v>
      </c>
      <c r="J16" s="40">
        <v>6.7275348390197109E-2</v>
      </c>
      <c r="K16" s="38">
        <v>4302</v>
      </c>
      <c r="L16" s="39">
        <v>4.3611370179635865E-2</v>
      </c>
      <c r="M16" s="38">
        <v>4892</v>
      </c>
      <c r="N16" s="39">
        <v>4.9442108667529107E-2</v>
      </c>
      <c r="O16" s="40">
        <v>-0.12060506950122651</v>
      </c>
    </row>
    <row r="17" spans="2:15" ht="14.55" customHeight="1" thickBot="1" x14ac:dyDescent="0.3">
      <c r="B17" s="31">
        <v>7</v>
      </c>
      <c r="C17" s="32" t="s">
        <v>24</v>
      </c>
      <c r="D17" s="33">
        <v>2269</v>
      </c>
      <c r="E17" s="34">
        <v>4.2846082670846157E-2</v>
      </c>
      <c r="F17" s="33">
        <v>2136</v>
      </c>
      <c r="G17" s="34">
        <v>4.2915695571807445E-2</v>
      </c>
      <c r="H17" s="35">
        <v>6.2265917602996268E-2</v>
      </c>
      <c r="I17" s="33">
        <v>1809</v>
      </c>
      <c r="J17" s="35">
        <v>0.25428413488114976</v>
      </c>
      <c r="K17" s="33">
        <v>4078</v>
      </c>
      <c r="L17" s="34">
        <v>4.1340578240947244E-2</v>
      </c>
      <c r="M17" s="33">
        <v>3827</v>
      </c>
      <c r="N17" s="34">
        <v>3.8678444372574387E-2</v>
      </c>
      <c r="O17" s="35">
        <v>6.5586621374444709E-2</v>
      </c>
    </row>
    <row r="18" spans="2:15" ht="14.55" customHeight="1" thickBot="1" x14ac:dyDescent="0.3">
      <c r="B18" s="36">
        <v>8</v>
      </c>
      <c r="C18" s="37" t="s">
        <v>22</v>
      </c>
      <c r="D18" s="38">
        <v>2224</v>
      </c>
      <c r="E18" s="39">
        <v>4.1996336650490018E-2</v>
      </c>
      <c r="F18" s="38">
        <v>2561</v>
      </c>
      <c r="G18" s="39">
        <v>5.145463312705939E-2</v>
      </c>
      <c r="H18" s="40">
        <v>-0.13158922295978137</v>
      </c>
      <c r="I18" s="38">
        <v>1810</v>
      </c>
      <c r="J18" s="40">
        <v>0.22872928176795582</v>
      </c>
      <c r="K18" s="38">
        <v>4034</v>
      </c>
      <c r="L18" s="39">
        <v>4.0894529824419122E-2</v>
      </c>
      <c r="M18" s="38">
        <v>5475</v>
      </c>
      <c r="N18" s="39">
        <v>5.5334330530401037E-2</v>
      </c>
      <c r="O18" s="40">
        <v>-0.26319634703196348</v>
      </c>
    </row>
    <row r="19" spans="2:15" ht="14.55" customHeight="1" thickBot="1" x14ac:dyDescent="0.3">
      <c r="B19" s="31">
        <v>9</v>
      </c>
      <c r="C19" s="32" t="s">
        <v>21</v>
      </c>
      <c r="D19" s="33">
        <v>2002</v>
      </c>
      <c r="E19" s="34">
        <v>3.7804256283399743E-2</v>
      </c>
      <c r="F19" s="33">
        <v>2096</v>
      </c>
      <c r="G19" s="34">
        <v>4.2112030860724903E-2</v>
      </c>
      <c r="H19" s="35">
        <v>-4.4847328244274842E-2</v>
      </c>
      <c r="I19" s="33">
        <v>1913</v>
      </c>
      <c r="J19" s="35">
        <v>4.6523784631469001E-2</v>
      </c>
      <c r="K19" s="33">
        <v>3915</v>
      </c>
      <c r="L19" s="34">
        <v>3.9688171606990792E-2</v>
      </c>
      <c r="M19" s="33">
        <v>4243</v>
      </c>
      <c r="N19" s="34">
        <v>4.2882842820181115E-2</v>
      </c>
      <c r="O19" s="35">
        <v>-7.7303794485034216E-2</v>
      </c>
    </row>
    <row r="20" spans="2:15" ht="14.55" customHeight="1" thickBot="1" x14ac:dyDescent="0.3">
      <c r="B20" s="36">
        <v>10</v>
      </c>
      <c r="C20" s="37" t="s">
        <v>23</v>
      </c>
      <c r="D20" s="38">
        <v>2281</v>
      </c>
      <c r="E20" s="39">
        <v>4.3072681609607796E-2</v>
      </c>
      <c r="F20" s="38">
        <v>2515</v>
      </c>
      <c r="G20" s="39">
        <v>5.0530418709314476E-2</v>
      </c>
      <c r="H20" s="40">
        <v>-9.3041749502982052E-2</v>
      </c>
      <c r="I20" s="38">
        <v>950</v>
      </c>
      <c r="J20" s="40">
        <v>1.4010526315789473</v>
      </c>
      <c r="K20" s="38">
        <v>3231</v>
      </c>
      <c r="L20" s="39">
        <v>3.275414622278091E-2</v>
      </c>
      <c r="M20" s="38">
        <v>5126</v>
      </c>
      <c r="N20" s="39">
        <v>5.1807082794307895E-2</v>
      </c>
      <c r="O20" s="40">
        <v>-0.36968396410456494</v>
      </c>
    </row>
    <row r="21" spans="2:15" ht="14.55" customHeight="1" thickBot="1" x14ac:dyDescent="0.3">
      <c r="B21" s="31">
        <v>11</v>
      </c>
      <c r="C21" s="32" t="s">
        <v>29</v>
      </c>
      <c r="D21" s="33">
        <v>1833</v>
      </c>
      <c r="E21" s="34">
        <v>3.4612987895840018E-2</v>
      </c>
      <c r="F21" s="33">
        <v>1522</v>
      </c>
      <c r="G21" s="34">
        <v>3.0579442256690507E-2</v>
      </c>
      <c r="H21" s="35">
        <v>0.20433639947437587</v>
      </c>
      <c r="I21" s="33">
        <v>1123</v>
      </c>
      <c r="J21" s="35">
        <v>0.63223508459483524</v>
      </c>
      <c r="K21" s="33">
        <v>2956</v>
      </c>
      <c r="L21" s="34">
        <v>2.9966343619480151E-2</v>
      </c>
      <c r="M21" s="33">
        <v>2738</v>
      </c>
      <c r="N21" s="34">
        <v>2.7672218628719276E-2</v>
      </c>
      <c r="O21" s="35">
        <v>7.9620160701241893E-2</v>
      </c>
    </row>
    <row r="22" spans="2:15" ht="14.55" customHeight="1" thickBot="1" x14ac:dyDescent="0.3">
      <c r="B22" s="36">
        <v>12</v>
      </c>
      <c r="C22" s="37" t="s">
        <v>33</v>
      </c>
      <c r="D22" s="38">
        <v>2122</v>
      </c>
      <c r="E22" s="39">
        <v>4.0070245671016108E-2</v>
      </c>
      <c r="F22" s="38">
        <v>2025</v>
      </c>
      <c r="G22" s="39">
        <v>4.0685525998553407E-2</v>
      </c>
      <c r="H22" s="40">
        <v>4.7901234567901296E-2</v>
      </c>
      <c r="I22" s="38">
        <v>742</v>
      </c>
      <c r="J22" s="40">
        <v>1.8598382749326148</v>
      </c>
      <c r="K22" s="38">
        <v>2864</v>
      </c>
      <c r="L22" s="39">
        <v>2.9033696930375896E-2</v>
      </c>
      <c r="M22" s="38">
        <v>2978</v>
      </c>
      <c r="N22" s="39">
        <v>3.0097833117723155E-2</v>
      </c>
      <c r="O22" s="40">
        <v>-3.8280725319006059E-2</v>
      </c>
    </row>
    <row r="23" spans="2:15" ht="14.55" customHeight="1" thickBot="1" x14ac:dyDescent="0.3">
      <c r="B23" s="31">
        <v>13</v>
      </c>
      <c r="C23" s="32" t="s">
        <v>63</v>
      </c>
      <c r="D23" s="33">
        <v>1213</v>
      </c>
      <c r="E23" s="34">
        <v>2.2905376059822121E-2</v>
      </c>
      <c r="F23" s="33">
        <v>1684</v>
      </c>
      <c r="G23" s="34">
        <v>3.3834284336574781E-2</v>
      </c>
      <c r="H23" s="35">
        <v>-0.27969121140142517</v>
      </c>
      <c r="I23" s="33">
        <v>1212</v>
      </c>
      <c r="J23" s="35">
        <v>8.250825082507518E-4</v>
      </c>
      <c r="K23" s="33">
        <v>2425</v>
      </c>
      <c r="L23" s="34">
        <v>2.4583350229106685E-2</v>
      </c>
      <c r="M23" s="33">
        <v>3730</v>
      </c>
      <c r="N23" s="34">
        <v>3.769809184993532E-2</v>
      </c>
      <c r="O23" s="35">
        <v>-0.34986595174262736</v>
      </c>
    </row>
    <row r="24" spans="2:15" ht="14.55" customHeight="1" thickBot="1" x14ac:dyDescent="0.3">
      <c r="B24" s="36">
        <v>14</v>
      </c>
      <c r="C24" s="37" t="s">
        <v>85</v>
      </c>
      <c r="D24" s="38">
        <v>1366</v>
      </c>
      <c r="E24" s="39">
        <v>2.579451252903299E-2</v>
      </c>
      <c r="F24" s="38">
        <v>816</v>
      </c>
      <c r="G24" s="39">
        <v>1.639476010608374E-2</v>
      </c>
      <c r="H24" s="40">
        <v>0.6740196078431373</v>
      </c>
      <c r="I24" s="38">
        <v>930</v>
      </c>
      <c r="J24" s="40">
        <v>0.46881720430107521</v>
      </c>
      <c r="K24" s="38">
        <v>2296</v>
      </c>
      <c r="L24" s="39">
        <v>2.3275617371558331E-2</v>
      </c>
      <c r="M24" s="38">
        <v>1801</v>
      </c>
      <c r="N24" s="39">
        <v>1.8202215394566623E-2</v>
      </c>
      <c r="O24" s="40">
        <v>0.27484730705163796</v>
      </c>
    </row>
    <row r="25" spans="2:15" ht="14.55" customHeight="1" thickBot="1" x14ac:dyDescent="0.3">
      <c r="B25" s="31">
        <v>15</v>
      </c>
      <c r="C25" s="32" t="s">
        <v>80</v>
      </c>
      <c r="D25" s="33">
        <v>957</v>
      </c>
      <c r="E25" s="34">
        <v>1.8071265366240534E-2</v>
      </c>
      <c r="F25" s="33">
        <v>775</v>
      </c>
      <c r="G25" s="34">
        <v>1.5571003777224143E-2</v>
      </c>
      <c r="H25" s="35">
        <v>0.23483870967741938</v>
      </c>
      <c r="I25" s="33">
        <v>1112</v>
      </c>
      <c r="J25" s="35">
        <v>-0.13938848920863312</v>
      </c>
      <c r="K25" s="33">
        <v>2069</v>
      </c>
      <c r="L25" s="34">
        <v>2.0974413040833705E-2</v>
      </c>
      <c r="M25" s="33">
        <v>1874</v>
      </c>
      <c r="N25" s="34">
        <v>1.8940006468305303E-2</v>
      </c>
      <c r="O25" s="35">
        <v>0.10405549626467447</v>
      </c>
    </row>
    <row r="26" spans="2:15" ht="14.55" customHeight="1" thickBot="1" x14ac:dyDescent="0.3">
      <c r="B26" s="36">
        <v>16</v>
      </c>
      <c r="C26" s="37" t="s">
        <v>117</v>
      </c>
      <c r="D26" s="38">
        <v>1147</v>
      </c>
      <c r="E26" s="39">
        <v>2.1659081896633119E-2</v>
      </c>
      <c r="F26" s="38">
        <v>382</v>
      </c>
      <c r="G26" s="39">
        <v>7.6749979908382225E-3</v>
      </c>
      <c r="H26" s="40">
        <v>2.0026178010471205</v>
      </c>
      <c r="I26" s="38">
        <v>857</v>
      </c>
      <c r="J26" s="40">
        <v>0.33838973162193708</v>
      </c>
      <c r="K26" s="38">
        <v>2004</v>
      </c>
      <c r="L26" s="39">
        <v>2.0315477880053525E-2</v>
      </c>
      <c r="M26" s="38">
        <v>663</v>
      </c>
      <c r="N26" s="39">
        <v>6.7007600258732211E-3</v>
      </c>
      <c r="O26" s="40">
        <v>2.0226244343891402</v>
      </c>
    </row>
    <row r="27" spans="2:15" ht="14.55" customHeight="1" thickBot="1" x14ac:dyDescent="0.3">
      <c r="B27" s="31">
        <v>17</v>
      </c>
      <c r="C27" s="32" t="s">
        <v>20</v>
      </c>
      <c r="D27" s="33">
        <v>890</v>
      </c>
      <c r="E27" s="34">
        <v>1.680608795815473E-2</v>
      </c>
      <c r="F27" s="33">
        <v>955</v>
      </c>
      <c r="G27" s="34">
        <v>1.9187494977095557E-2</v>
      </c>
      <c r="H27" s="35">
        <v>-6.8062827225130906E-2</v>
      </c>
      <c r="I27" s="33">
        <v>1009</v>
      </c>
      <c r="J27" s="35">
        <v>-0.11793855302279488</v>
      </c>
      <c r="K27" s="33">
        <v>1899</v>
      </c>
      <c r="L27" s="34">
        <v>1.9251044158793237E-2</v>
      </c>
      <c r="M27" s="33">
        <v>1664</v>
      </c>
      <c r="N27" s="34">
        <v>1.6817593790426907E-2</v>
      </c>
      <c r="O27" s="35">
        <v>0.14122596153846145</v>
      </c>
    </row>
    <row r="28" spans="2:15" ht="14.55" customHeight="1" thickBot="1" x14ac:dyDescent="0.3">
      <c r="B28" s="36">
        <v>18</v>
      </c>
      <c r="C28" s="37" t="s">
        <v>26</v>
      </c>
      <c r="D28" s="38">
        <v>900</v>
      </c>
      <c r="E28" s="39">
        <v>1.6994920407122759E-2</v>
      </c>
      <c r="F28" s="38">
        <v>653</v>
      </c>
      <c r="G28" s="39">
        <v>1.3119826408422406E-2</v>
      </c>
      <c r="H28" s="40">
        <v>0.37825421133231241</v>
      </c>
      <c r="I28" s="38">
        <v>936</v>
      </c>
      <c r="J28" s="40">
        <v>-3.8461538461538436E-2</v>
      </c>
      <c r="K28" s="38">
        <v>1836</v>
      </c>
      <c r="L28" s="39">
        <v>1.8612383926037063E-2</v>
      </c>
      <c r="M28" s="38">
        <v>1312</v>
      </c>
      <c r="N28" s="39">
        <v>1.3260025873221216E-2</v>
      </c>
      <c r="O28" s="40">
        <v>0.39939024390243905</v>
      </c>
    </row>
    <row r="29" spans="2:15" ht="14.55" customHeight="1" thickBot="1" x14ac:dyDescent="0.3">
      <c r="B29" s="31">
        <v>19</v>
      </c>
      <c r="C29" s="32" t="s">
        <v>27</v>
      </c>
      <c r="D29" s="33">
        <v>820</v>
      </c>
      <c r="E29" s="34">
        <v>1.5484260815378514E-2</v>
      </c>
      <c r="F29" s="33">
        <v>981</v>
      </c>
      <c r="G29" s="34">
        <v>1.9709877039299203E-2</v>
      </c>
      <c r="H29" s="35">
        <v>-0.16411824668705399</v>
      </c>
      <c r="I29" s="33">
        <v>885</v>
      </c>
      <c r="J29" s="35">
        <v>-7.3446327683615809E-2</v>
      </c>
      <c r="K29" s="33">
        <v>1705</v>
      </c>
      <c r="L29" s="34">
        <v>1.7284376140464703E-2</v>
      </c>
      <c r="M29" s="33">
        <v>1894</v>
      </c>
      <c r="N29" s="34">
        <v>1.9142141009055626E-2</v>
      </c>
      <c r="O29" s="35">
        <v>-9.978880675818369E-2</v>
      </c>
    </row>
    <row r="30" spans="2:15" ht="14.55" customHeight="1" thickBot="1" x14ac:dyDescent="0.3">
      <c r="B30" s="36">
        <v>20</v>
      </c>
      <c r="C30" s="37" t="s">
        <v>28</v>
      </c>
      <c r="D30" s="38">
        <v>753</v>
      </c>
      <c r="E30" s="39">
        <v>1.4219083407292709E-2</v>
      </c>
      <c r="F30" s="38">
        <v>678</v>
      </c>
      <c r="G30" s="39">
        <v>1.3622116852848991E-2</v>
      </c>
      <c r="H30" s="40">
        <v>0.11061946902654873</v>
      </c>
      <c r="I30" s="38">
        <v>928</v>
      </c>
      <c r="J30" s="40">
        <v>-0.18857758620689657</v>
      </c>
      <c r="K30" s="38">
        <v>1681</v>
      </c>
      <c r="L30" s="39">
        <v>1.7041077004176636E-2</v>
      </c>
      <c r="M30" s="38">
        <v>1374</v>
      </c>
      <c r="N30" s="39">
        <v>1.3886642949547218E-2</v>
      </c>
      <c r="O30" s="40">
        <v>0.22343522561863183</v>
      </c>
    </row>
    <row r="31" spans="2:15" ht="14.55" customHeight="1" thickBot="1" x14ac:dyDescent="0.3">
      <c r="B31" s="83" t="s">
        <v>40</v>
      </c>
      <c r="C31" s="84"/>
      <c r="D31" s="41">
        <f>SUM(D11:D30)</f>
        <v>45395</v>
      </c>
      <c r="E31" s="42">
        <f>D31/D33</f>
        <v>0.85720490209037525</v>
      </c>
      <c r="F31" s="41">
        <f>SUM(F11:F30)</f>
        <v>43405</v>
      </c>
      <c r="G31" s="42">
        <f>F31/F33</f>
        <v>0.87207666961343733</v>
      </c>
      <c r="H31" s="43">
        <f>D31/F31-1</f>
        <v>4.5847252620665913E-2</v>
      </c>
      <c r="I31" s="41">
        <f>SUM(I11:I30)</f>
        <v>39533</v>
      </c>
      <c r="J31" s="42">
        <f>D31/I31-1</f>
        <v>0.14828118280929847</v>
      </c>
      <c r="K31" s="41">
        <f>SUM(K11:K30)</f>
        <v>84928</v>
      </c>
      <c r="L31" s="42">
        <f>K31/K33</f>
        <v>0.86095454361137014</v>
      </c>
      <c r="M31" s="41">
        <f>SUM(M11:M30)</f>
        <v>86979</v>
      </c>
      <c r="N31" s="42">
        <f>M31/M33</f>
        <v>0.87907301099611901</v>
      </c>
      <c r="O31" s="43">
        <f>K31/M31-1</f>
        <v>-2.3580404465445737E-2</v>
      </c>
    </row>
    <row r="32" spans="2:15" ht="14.55" customHeight="1" thickBot="1" x14ac:dyDescent="0.3">
      <c r="B32" s="83" t="s">
        <v>12</v>
      </c>
      <c r="C32" s="84"/>
      <c r="D32" s="41">
        <f>D33-SUM(D11:D30)</f>
        <v>7562</v>
      </c>
      <c r="E32" s="42">
        <f>D32/D33</f>
        <v>0.1427950979096248</v>
      </c>
      <c r="F32" s="41">
        <f>F33-SUM(F11:F30)</f>
        <v>6367</v>
      </c>
      <c r="G32" s="42">
        <f>F32/F33</f>
        <v>0.12792333038656273</v>
      </c>
      <c r="H32" s="43">
        <f>D32/F32-1</f>
        <v>0.18768650855976121</v>
      </c>
      <c r="I32" s="41">
        <f>I33-SUM(I11:I30)</f>
        <v>6154</v>
      </c>
      <c r="J32" s="42">
        <f>D32/I32-1</f>
        <v>0.22879428014299652</v>
      </c>
      <c r="K32" s="41">
        <f>K33-SUM(K11:K30)</f>
        <v>13716</v>
      </c>
      <c r="L32" s="42">
        <f>K32/K33</f>
        <v>0.13904545638862981</v>
      </c>
      <c r="M32" s="41">
        <f>M33-SUM(M11:M30)</f>
        <v>11965</v>
      </c>
      <c r="N32" s="42">
        <f>M32/M33</f>
        <v>0.12092698900388098</v>
      </c>
      <c r="O32" s="43">
        <f>K32/M32-1</f>
        <v>0.14634350188048484</v>
      </c>
    </row>
    <row r="33" spans="2:16" ht="14.55" customHeight="1" thickBot="1" x14ac:dyDescent="0.3">
      <c r="B33" s="85" t="s">
        <v>13</v>
      </c>
      <c r="C33" s="86"/>
      <c r="D33" s="44">
        <v>52957</v>
      </c>
      <c r="E33" s="45">
        <v>1</v>
      </c>
      <c r="F33" s="44">
        <v>49772</v>
      </c>
      <c r="G33" s="45">
        <v>0.99999999999999922</v>
      </c>
      <c r="H33" s="46">
        <v>6.3991802619946858E-2</v>
      </c>
      <c r="I33" s="44">
        <v>45687</v>
      </c>
      <c r="J33" s="46">
        <v>0.1591262284676167</v>
      </c>
      <c r="K33" s="44">
        <v>98644</v>
      </c>
      <c r="L33" s="45">
        <v>1</v>
      </c>
      <c r="M33" s="44">
        <v>98944</v>
      </c>
      <c r="N33" s="45">
        <v>0.99999999999999978</v>
      </c>
      <c r="O33" s="46">
        <v>-3.0320181112548639E-3</v>
      </c>
      <c r="P33" s="47"/>
    </row>
    <row r="34" spans="2:16" ht="14.55" customHeight="1" x14ac:dyDescent="0.25">
      <c r="B34" s="48" t="s">
        <v>71</v>
      </c>
    </row>
    <row r="35" spans="2:16" x14ac:dyDescent="0.25">
      <c r="B35" s="49" t="s">
        <v>70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3" priority="1" operator="equal">
      <formula>0</formula>
    </cfRule>
  </conditionalFormatting>
  <conditionalFormatting sqref="J11:J30 H11:H32 O11:O32">
    <cfRule type="cellIs" dxfId="2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 i wykresy</vt:lpstr>
      <vt:lpstr>Samochody osobowe 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2026-03-05T08:41:33Z</dcterms:modified>
</cp:coreProperties>
</file>