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3140" activeTab="0"/>
  </bookViews>
  <sheets>
    <sheet name="Summary table" sheetId="1" r:id="rId1"/>
    <sheet name="PC " sheetId="2" r:id="rId2"/>
    <sheet name="PC for Business" sheetId="3" r:id="rId3"/>
    <sheet name="PC for Ind. Customers" sheetId="4" r:id="rId4"/>
    <sheet name="LCV&lt;=3.5T " sheetId="5" r:id="rId5"/>
    <sheet name="PC &amp; LCV " sheetId="6" r:id="rId6"/>
  </sheets>
  <externalReferences>
    <externalReference r:id="rId9"/>
  </externalReferences>
  <definedNames>
    <definedName name="_xlfn.IFERROR" hidden="1">#NAME?</definedName>
    <definedName name="_xlfn.Z.TEST" hidden="1">#NAME?</definedName>
    <definedName name="Mnth">'[1]INDEX'!$E$16</definedName>
    <definedName name="Yr">'[1]INDEX'!$E$21</definedName>
  </definedNames>
  <calcPr fullCalcOnLoad="1"/>
</workbook>
</file>

<file path=xl/sharedStrings.xml><?xml version="1.0" encoding="utf-8"?>
<sst xmlns="http://schemas.openxmlformats.org/spreadsheetml/2006/main" count="777" uniqueCount="153">
  <si>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</si>
  <si>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</si>
  <si>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</si>
  <si>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</si>
  <si>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</si>
  <si>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</si>
  <si>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</si>
  <si>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</si>
  <si>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</si>
  <si>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</si>
  <si>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</si>
  <si>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</si>
  <si>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</si>
  <si>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</si>
  <si>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samochodów dostawczych o DMC&lt;=3,5T, udział w rynku %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</si>
  <si>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</si>
  <si>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</si>
  <si>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</si>
  <si>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</si>
  <si>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</si>
  <si>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</si>
  <si>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</si>
  <si>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</si>
  <si>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</si>
  <si>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</si>
  <si>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</si>
  <si>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</si>
  <si>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</si>
  <si>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</si>
  <si>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</si>
  <si>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</si>
  <si>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</si>
  <si>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</si>
  <si>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</si>
  <si>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</si>
  <si>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</si>
  <si>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</si>
  <si>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</si>
  <si>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</si>
  <si>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</si>
  <si>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</si>
  <si>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Opel Astra</t>
  </si>
  <si>
    <t>Skoda Fabia</t>
  </si>
  <si>
    <t>Volkswagen Passat</t>
  </si>
  <si>
    <t>Volkswagen Golf</t>
  </si>
  <si>
    <t>Dacia Duster</t>
  </si>
  <si>
    <t>Toyota Yaris</t>
  </si>
  <si>
    <t>Renault Clio</t>
  </si>
  <si>
    <t>Toyota Auris</t>
  </si>
  <si>
    <t>Opel Corsa</t>
  </si>
  <si>
    <t>MAZDA</t>
  </si>
  <si>
    <t>Kia Sportage</t>
  </si>
  <si>
    <t>Model</t>
  </si>
  <si>
    <t>RAZEM 1-20</t>
  </si>
  <si>
    <t>Skoda Rapid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</si>
  <si>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</si>
  <si>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</si>
  <si>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</si>
  <si>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</si>
  <si>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</si>
  <si>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</si>
  <si>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</si>
  <si>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</si>
  <si>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</si>
  <si>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</si>
  <si>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`</t>
  </si>
  <si>
    <t>Hyundai Tucson</t>
  </si>
  <si>
    <t>Zmiana poz
r/r</t>
  </si>
  <si>
    <t>Ch. Position
y/y</t>
  </si>
  <si>
    <t>Suzuki Vitara</t>
  </si>
  <si>
    <t>Fiat Tipo</t>
  </si>
  <si>
    <t>PIERWSZE REJESTRACJE NOWYCH SAMOCHODÓW OSOBOWYCH I DOSTAWCZYCH DO 3,5T</t>
  </si>
  <si>
    <t>Hyundai I20</t>
  </si>
  <si>
    <t>Toyota C-HR</t>
  </si>
  <si>
    <t>Dacia Sandero</t>
  </si>
  <si>
    <t>Toyota Aygo</t>
  </si>
  <si>
    <t>PZPM na podstawie danych CEP (MC)</t>
  </si>
  <si>
    <t>MAN</t>
  </si>
  <si>
    <t>Volkswagen Tiguan</t>
  </si>
  <si>
    <t>Renault Master</t>
  </si>
  <si>
    <t>Fiat Ducato</t>
  </si>
  <si>
    <t>Iveco Daily</t>
  </si>
  <si>
    <t>Peugeot Boxer</t>
  </si>
  <si>
    <t>Ford Transit</t>
  </si>
  <si>
    <t>Volkswagen Crafter</t>
  </si>
  <si>
    <t>Fiat Doblo</t>
  </si>
  <si>
    <t>RAZEM 1-10</t>
  </si>
  <si>
    <t>Rejestracje nowych samochodów osobowych OGÓŁEM, ranking modeli - 2019 narastająco</t>
  </si>
  <si>
    <t>Registrations of new PC, Top Models - 2019 YTD</t>
  </si>
  <si>
    <t>Rejestracje nowych samochodów osobowych na REGON, ranking marek - 2019 narastająco</t>
  </si>
  <si>
    <t>Registrations of New PC For Business Activity, Top Males - 2019 YTD</t>
  </si>
  <si>
    <t>Renault Megane</t>
  </si>
  <si>
    <t>Rejestracje nowych samochodów osobowych na REGON, ranking modeli - 2019 narastająco</t>
  </si>
  <si>
    <t>Registrations of New PC For Business Activity, Top Models - 2019 YTD</t>
  </si>
  <si>
    <t>Kia Cee'D</t>
  </si>
  <si>
    <t>JEEP</t>
  </si>
  <si>
    <t>Rejestracje nowych samochodów osobowych na KLIENTÓW INDYWIDUALNYCH,
ranking marek - 2019 narastająco</t>
  </si>
  <si>
    <t>Registrations of New PC For Indywidual Customers, Top Makes - 2019 YTD</t>
  </si>
  <si>
    <t>Rejestracje nowych samochodów osobowych na KLIENTÓW INDYWIDUALNYCH,
ranking modeli - 2019 narastająco</t>
  </si>
  <si>
    <t>Registrations of New PC For Indywidual Customers, Top Models - 2019 YTD</t>
  </si>
  <si>
    <t>Rejestracje nowych samochodów dostawczych do 3,5T, ranking modeli - 2019 narastająco</t>
  </si>
  <si>
    <t>Registrations of new LCV up to 3.5T, Top Models - 2019 YTD</t>
  </si>
  <si>
    <t>* PZPM na podstawie CEP (MC)</t>
  </si>
  <si>
    <t xml:space="preserve">   Source: PZPM on the basis of CEP (Digital Affairs)</t>
  </si>
  <si>
    <t xml:space="preserve">   Source: PZPM on the basis of CEP (Ministry of Digital Affairs)</t>
  </si>
  <si>
    <t>Dacia Dokker</t>
  </si>
  <si>
    <t>ISUZU</t>
  </si>
  <si>
    <t>Hyundai I30</t>
  </si>
  <si>
    <t>Seat Leon</t>
  </si>
  <si>
    <t>Renault Captur</t>
  </si>
  <si>
    <t>Volkswagen T-Roc</t>
  </si>
  <si>
    <t>Kia Stonic</t>
  </si>
  <si>
    <t>Suzuki Baleno</t>
  </si>
  <si>
    <t>Volkswagen Transporter</t>
  </si>
  <si>
    <t>Lipiec</t>
  </si>
  <si>
    <t>July</t>
  </si>
  <si>
    <t>Mitsubishi ASX</t>
  </si>
  <si>
    <t>Mercedes-BenzSPrinter</t>
  </si>
  <si>
    <t>Citroen Jumper</t>
  </si>
  <si>
    <t>Sierpień</t>
  </si>
  <si>
    <t>Rok narastająco Styczeń - Sierpień</t>
  </si>
  <si>
    <t>August</t>
  </si>
  <si>
    <t>YTD January - August</t>
  </si>
  <si>
    <t>Sie/Lip
Zmiana %</t>
  </si>
  <si>
    <t>Aug/Jul Ch %</t>
  </si>
  <si>
    <t>Rejestracje nowych samochodów osobowych OGÓŁEM, ranking modeli - Sierpień 2019</t>
  </si>
  <si>
    <t>Registrations of new PC, Top Models - August 2019</t>
  </si>
  <si>
    <t>Sie/Lip
Zmiana poz</t>
  </si>
  <si>
    <t>Aug/Jul Ch position</t>
  </si>
  <si>
    <t>Toyota RAV4</t>
  </si>
  <si>
    <t>Rejestracje nowych samochodów osobowych na REGON, ranking marek - Sierpień 2019</t>
  </si>
  <si>
    <t>Registrations of New PC For Business Activity, Top Makes - August 2019</t>
  </si>
  <si>
    <t>Rejestracje nowych samochodów osobowych na REGON, ranking modeli - Sierpień 2019</t>
  </si>
  <si>
    <t>Registrations of New PC For Business Activity, Top Models - August 2019</t>
  </si>
  <si>
    <t>Nissan Juke</t>
  </si>
  <si>
    <t>Rejestracje nowych samochodów osobowych na KLIENTÓW INDYWIDUALNYCH, ranking marek - Sierpień 2019</t>
  </si>
  <si>
    <t>Registrations of New PC For Indyvidual Customers, Top Makes - August 2019</t>
  </si>
  <si>
    <t>Rejestracje nowych samochodów osobowych na KLIENTÓW INDYWIDUALNYCH, ranking modeli - Sierpień 2019</t>
  </si>
  <si>
    <t>Registrations of New PC For Indyvidual Customers, Top Models - August 2019</t>
  </si>
  <si>
    <t>Suzuki SX4 S-Cross</t>
  </si>
  <si>
    <t>Rejestracje nowych samochodów dostawczych do 3,5T, ranking modeli - Sierpień 2019</t>
  </si>
  <si>
    <t>Registrations of new LCV up to 3.5T, Top Models - August 2019</t>
  </si>
  <si>
    <t>PC</t>
  </si>
  <si>
    <t>LCV - TOTAL</t>
  </si>
  <si>
    <t>LCV up to 3.5T</t>
  </si>
  <si>
    <t>SPECIAL VEHICLES up to 3.5t</t>
  </si>
  <si>
    <t>TOTAL PC &amp; LCV</t>
  </si>
  <si>
    <t>*including minibuses registered as Passenger Cars</t>
  </si>
  <si>
    <t>% change y/y</t>
  </si>
  <si>
    <t>2019
Aug</t>
  </si>
  <si>
    <t>2018
Aug</t>
  </si>
  <si>
    <t>2019
Jan - Aug</t>
  </si>
  <si>
    <t>2018
Jan - Aug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</si>
</sst>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_-* #,##0\ _z_ł_-;\-* #,##0\ _z_ł_-;_-* &quot;-&quot;??\ _z_ł_-;_-@_-"/>
    <numFmt numFmtId="168" formatCode="\-"/>
    <numFmt numFmtId="169" formatCode="\+General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(* #,##0.00_);_(* \(#,##0.00\);_(* &quot;-&quot;??_);_(@_)"/>
    <numFmt numFmtId="175" formatCode="0.000%"/>
    <numFmt numFmtId="176" formatCode="[$-415]d\ mmmm\ 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sz val="8"/>
      <color indexed="23"/>
      <name val="Tahoma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23"/>
      <name val="Arial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sz val="8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  <font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3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6" fontId="4" fillId="0" borderId="13" xfId="69" applyNumberFormat="1" applyFont="1" applyFill="1" applyBorder="1" applyAlignment="1">
      <alignment vertical="center"/>
    </xf>
    <xf numFmtId="166" fontId="4" fillId="0" borderId="12" xfId="69" applyNumberFormat="1" applyFont="1" applyFill="1" applyBorder="1" applyAlignment="1">
      <alignment vertical="center"/>
    </xf>
    <xf numFmtId="0" fontId="54" fillId="0" borderId="0" xfId="0" applyFont="1" applyAlignment="1">
      <alignment/>
    </xf>
    <xf numFmtId="0" fontId="0" fillId="0" borderId="0" xfId="60">
      <alignment/>
      <protection/>
    </xf>
    <xf numFmtId="167" fontId="55" fillId="0" borderId="14" xfId="42" applyNumberFormat="1" applyFont="1" applyBorder="1" applyAlignment="1">
      <alignment horizontal="center"/>
    </xf>
    <xf numFmtId="166" fontId="55" fillId="0" borderId="14" xfId="68" applyNumberFormat="1" applyFont="1" applyBorder="1" applyAlignment="1">
      <alignment horizontal="center"/>
    </xf>
    <xf numFmtId="0" fontId="55" fillId="0" borderId="15" xfId="0" applyFont="1" applyBorder="1" applyAlignment="1">
      <alignment horizontal="left" wrapText="1" indent="1"/>
    </xf>
    <xf numFmtId="0" fontId="2" fillId="0" borderId="0" xfId="57" applyFont="1" applyFill="1" applyBorder="1">
      <alignment/>
      <protection/>
    </xf>
    <xf numFmtId="0" fontId="56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166" fontId="4" fillId="0" borderId="10" xfId="69" applyNumberFormat="1" applyFont="1" applyFill="1" applyBorder="1" applyAlignment="1">
      <alignment vertical="center"/>
    </xf>
    <xf numFmtId="166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166" fontId="3" fillId="33" borderId="10" xfId="57" applyNumberFormat="1" applyFont="1" applyFill="1" applyBorder="1" applyAlignment="1">
      <alignment vertical="center"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16" xfId="60" applyBorder="1">
      <alignment/>
      <protection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6" fontId="3" fillId="33" borderId="13" xfId="57" applyNumberFormat="1" applyFont="1" applyFill="1" applyBorder="1" applyAlignment="1">
      <alignment vertical="center"/>
      <protection/>
    </xf>
    <xf numFmtId="0" fontId="57" fillId="0" borderId="0" xfId="0" applyFont="1" applyBorder="1" applyAlignment="1">
      <alignment wrapText="1" shrinkToFit="1"/>
    </xf>
    <xf numFmtId="0" fontId="59" fillId="0" borderId="0" xfId="0" applyFont="1" applyAlignment="1">
      <alignment/>
    </xf>
    <xf numFmtId="0" fontId="55" fillId="33" borderId="15" xfId="0" applyFont="1" applyFill="1" applyBorder="1" applyAlignment="1">
      <alignment wrapText="1"/>
    </xf>
    <xf numFmtId="0" fontId="55" fillId="33" borderId="17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wrapText="1"/>
    </xf>
    <xf numFmtId="166" fontId="55" fillId="0" borderId="13" xfId="73" applyNumberFormat="1" applyFont="1" applyBorder="1" applyAlignment="1">
      <alignment horizontal="center"/>
    </xf>
    <xf numFmtId="166" fontId="55" fillId="0" borderId="17" xfId="73" applyNumberFormat="1" applyFont="1" applyBorder="1" applyAlignment="1">
      <alignment horizontal="center"/>
    </xf>
    <xf numFmtId="0" fontId="55" fillId="0" borderId="18" xfId="0" applyFont="1" applyBorder="1" applyAlignment="1">
      <alignment horizontal="left" wrapText="1" indent="1"/>
    </xf>
    <xf numFmtId="0" fontId="55" fillId="33" borderId="13" xfId="0" applyFont="1" applyFill="1" applyBorder="1" applyAlignment="1">
      <alignment wrapText="1"/>
    </xf>
    <xf numFmtId="166" fontId="55" fillId="33" borderId="13" xfId="73" applyNumberFormat="1" applyFont="1" applyFill="1" applyBorder="1" applyAlignment="1">
      <alignment horizontal="center"/>
    </xf>
    <xf numFmtId="0" fontId="60" fillId="33" borderId="19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4" fillId="33" borderId="16" xfId="57" applyFont="1" applyFill="1" applyBorder="1" applyAlignment="1">
      <alignment horizontal="center" wrapText="1"/>
      <protection/>
    </xf>
    <xf numFmtId="0" fontId="55" fillId="33" borderId="21" xfId="57" applyFont="1" applyFill="1" applyBorder="1" applyAlignment="1">
      <alignment horizontal="center" vertical="center" wrapText="1"/>
      <protection/>
    </xf>
    <xf numFmtId="0" fontId="60" fillId="33" borderId="22" xfId="57" applyFont="1" applyFill="1" applyBorder="1" applyAlignment="1">
      <alignment horizontal="center" vertical="center" wrapText="1"/>
      <protection/>
    </xf>
    <xf numFmtId="0" fontId="60" fillId="33" borderId="19" xfId="57" applyFont="1" applyFill="1" applyBorder="1" applyAlignment="1">
      <alignment horizontal="center" vertical="top" wrapText="1"/>
      <protection/>
    </xf>
    <xf numFmtId="166" fontId="3" fillId="33" borderId="17" xfId="57" applyNumberFormat="1" applyFont="1" applyFill="1" applyBorder="1" applyAlignment="1">
      <alignment vertical="center"/>
      <protection/>
    </xf>
    <xf numFmtId="166" fontId="3" fillId="33" borderId="19" xfId="57" applyNumberFormat="1" applyFont="1" applyFill="1" applyBorder="1" applyAlignment="1">
      <alignment vertical="center"/>
      <protection/>
    </xf>
    <xf numFmtId="166" fontId="3" fillId="33" borderId="11" xfId="57" applyNumberFormat="1" applyFont="1" applyFill="1" applyBorder="1" applyAlignment="1">
      <alignment vertical="center"/>
      <protection/>
    </xf>
    <xf numFmtId="3" fontId="3" fillId="33" borderId="18" xfId="57" applyNumberFormat="1" applyFont="1" applyFill="1" applyBorder="1" applyAlignment="1">
      <alignment vertical="center"/>
      <protection/>
    </xf>
    <xf numFmtId="3" fontId="3" fillId="33" borderId="19" xfId="57" applyNumberFormat="1" applyFont="1" applyFill="1" applyBorder="1" applyAlignment="1">
      <alignment vertical="center"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23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3" fontId="4" fillId="0" borderId="23" xfId="57" applyNumberFormat="1" applyFont="1" applyBorder="1" applyAlignment="1">
      <alignment vertical="center"/>
      <protection/>
    </xf>
    <xf numFmtId="10" fontId="4" fillId="0" borderId="20" xfId="69" applyNumberFormat="1" applyFont="1" applyBorder="1" applyAlignment="1">
      <alignment vertical="center"/>
    </xf>
    <xf numFmtId="10" fontId="4" fillId="0" borderId="16" xfId="69" applyNumberFormat="1" applyFont="1" applyBorder="1" applyAlignment="1">
      <alignment vertical="center"/>
    </xf>
    <xf numFmtId="166" fontId="4" fillId="0" borderId="24" xfId="69" applyNumberFormat="1" applyFont="1" applyBorder="1" applyAlignment="1">
      <alignment vertical="center"/>
    </xf>
    <xf numFmtId="3" fontId="4" fillId="0" borderId="16" xfId="57" applyNumberFormat="1" applyFont="1" applyBorder="1" applyAlignment="1">
      <alignment vertical="center"/>
      <protection/>
    </xf>
    <xf numFmtId="166" fontId="4" fillId="0" borderId="16" xfId="69" applyNumberFormat="1" applyFont="1" applyBorder="1" applyAlignment="1">
      <alignment vertical="center"/>
    </xf>
    <xf numFmtId="0" fontId="4" fillId="0" borderId="15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vertical="center"/>
      <protection/>
    </xf>
    <xf numFmtId="3" fontId="4" fillId="0" borderId="15" xfId="57" applyNumberFormat="1" applyFont="1" applyBorder="1" applyAlignment="1">
      <alignment vertical="center"/>
      <protection/>
    </xf>
    <xf numFmtId="10" fontId="4" fillId="0" borderId="21" xfId="69" applyNumberFormat="1" applyFont="1" applyBorder="1" applyAlignment="1">
      <alignment vertical="center"/>
    </xf>
    <xf numFmtId="10" fontId="4" fillId="0" borderId="0" xfId="69" applyNumberFormat="1" applyFont="1" applyAlignment="1">
      <alignment vertical="center"/>
    </xf>
    <xf numFmtId="166" fontId="4" fillId="0" borderId="14" xfId="69" applyNumberFormat="1" applyFont="1" applyBorder="1" applyAlignment="1">
      <alignment vertical="center"/>
    </xf>
    <xf numFmtId="3" fontId="4" fillId="0" borderId="0" xfId="57" applyNumberFormat="1" applyFont="1" applyAlignment="1">
      <alignment vertical="center"/>
      <protection/>
    </xf>
    <xf numFmtId="166" fontId="4" fillId="0" borderId="0" xfId="69" applyNumberFormat="1" applyFont="1" applyAlignment="1">
      <alignment vertical="center"/>
    </xf>
    <xf numFmtId="0" fontId="4" fillId="0" borderId="18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vertical="center"/>
      <protection/>
    </xf>
    <xf numFmtId="3" fontId="4" fillId="0" borderId="18" xfId="57" applyNumberFormat="1" applyFont="1" applyBorder="1" applyAlignment="1">
      <alignment vertical="center"/>
      <protection/>
    </xf>
    <xf numFmtId="10" fontId="4" fillId="0" borderId="22" xfId="69" applyNumberFormat="1" applyFont="1" applyBorder="1" applyAlignment="1">
      <alignment vertical="center"/>
    </xf>
    <xf numFmtId="10" fontId="4" fillId="0" borderId="19" xfId="69" applyNumberFormat="1" applyFont="1" applyBorder="1" applyAlignment="1">
      <alignment vertical="center"/>
    </xf>
    <xf numFmtId="166" fontId="4" fillId="0" borderId="17" xfId="69" applyNumberFormat="1" applyFont="1" applyBorder="1" applyAlignment="1">
      <alignment vertical="center"/>
    </xf>
    <xf numFmtId="3" fontId="4" fillId="0" borderId="19" xfId="57" applyNumberFormat="1" applyFont="1" applyBorder="1" applyAlignment="1">
      <alignment vertical="center"/>
      <protection/>
    </xf>
    <xf numFmtId="166" fontId="4" fillId="0" borderId="19" xfId="69" applyNumberFormat="1" applyFont="1" applyBorder="1" applyAlignment="1">
      <alignment vertical="center"/>
    </xf>
    <xf numFmtId="9" fontId="3" fillId="33" borderId="22" xfId="69" applyFont="1" applyFill="1" applyBorder="1" applyAlignment="1">
      <alignment vertical="center"/>
    </xf>
    <xf numFmtId="9" fontId="3" fillId="33" borderId="19" xfId="69" applyFont="1" applyFill="1" applyBorder="1" applyAlignment="1">
      <alignment vertical="center"/>
    </xf>
    <xf numFmtId="0" fontId="2" fillId="0" borderId="0" xfId="57">
      <alignment/>
      <protection/>
    </xf>
    <xf numFmtId="0" fontId="53" fillId="0" borderId="0" xfId="57" applyFont="1" applyAlignment="1">
      <alignment horizontal="right" vertical="center"/>
      <protection/>
    </xf>
    <xf numFmtId="0" fontId="4" fillId="33" borderId="0" xfId="57" applyFont="1" applyFill="1" applyAlignment="1">
      <alignment horizontal="center" wrapText="1"/>
      <protection/>
    </xf>
    <xf numFmtId="0" fontId="55" fillId="33" borderId="0" xfId="57" applyFont="1" applyFill="1" applyAlignment="1">
      <alignment horizontal="center" vertical="center" wrapText="1"/>
      <protection/>
    </xf>
    <xf numFmtId="0" fontId="4" fillId="0" borderId="23" xfId="57" applyFont="1" applyBorder="1" applyAlignment="1">
      <alignment vertical="center"/>
      <protection/>
    </xf>
    <xf numFmtId="166" fontId="4" fillId="0" borderId="23" xfId="69" applyNumberFormat="1" applyFont="1" applyBorder="1" applyAlignment="1">
      <alignment vertical="center"/>
    </xf>
    <xf numFmtId="1" fontId="4" fillId="0" borderId="24" xfId="69" applyNumberFormat="1" applyFont="1" applyBorder="1" applyAlignment="1">
      <alignment horizontal="center"/>
    </xf>
    <xf numFmtId="166" fontId="4" fillId="0" borderId="20" xfId="69" applyNumberFormat="1" applyFont="1" applyBorder="1" applyAlignment="1">
      <alignment vertical="center"/>
    </xf>
    <xf numFmtId="1" fontId="4" fillId="0" borderId="20" xfId="69" applyNumberFormat="1" applyFont="1" applyBorder="1" applyAlignment="1">
      <alignment horizontal="center"/>
    </xf>
    <xf numFmtId="0" fontId="4" fillId="0" borderId="14" xfId="57" applyFont="1" applyBorder="1" applyAlignment="1">
      <alignment horizontal="center" vertical="center"/>
      <protection/>
    </xf>
    <xf numFmtId="0" fontId="4" fillId="0" borderId="15" xfId="57" applyFont="1" applyBorder="1" applyAlignment="1">
      <alignment vertical="center"/>
      <protection/>
    </xf>
    <xf numFmtId="166" fontId="4" fillId="0" borderId="15" xfId="69" applyNumberFormat="1" applyFont="1" applyBorder="1" applyAlignment="1">
      <alignment vertical="center"/>
    </xf>
    <xf numFmtId="1" fontId="4" fillId="0" borderId="14" xfId="69" applyNumberFormat="1" applyFont="1" applyBorder="1" applyAlignment="1">
      <alignment horizontal="center"/>
    </xf>
    <xf numFmtId="166" fontId="4" fillId="0" borderId="21" xfId="69" applyNumberFormat="1" applyFont="1" applyBorder="1" applyAlignment="1">
      <alignment vertical="center"/>
    </xf>
    <xf numFmtId="1" fontId="4" fillId="0" borderId="21" xfId="69" applyNumberFormat="1" applyFont="1" applyBorder="1" applyAlignment="1">
      <alignment horizontal="center"/>
    </xf>
    <xf numFmtId="0" fontId="4" fillId="0" borderId="18" xfId="57" applyFont="1" applyBorder="1" applyAlignment="1">
      <alignment vertical="center"/>
      <protection/>
    </xf>
    <xf numFmtId="166" fontId="4" fillId="0" borderId="18" xfId="69" applyNumberFormat="1" applyFont="1" applyBorder="1" applyAlignment="1">
      <alignment vertical="center"/>
    </xf>
    <xf numFmtId="1" fontId="4" fillId="0" borderId="17" xfId="69" applyNumberFormat="1" applyFont="1" applyBorder="1" applyAlignment="1">
      <alignment horizontal="center"/>
    </xf>
    <xf numFmtId="166" fontId="4" fillId="0" borderId="22" xfId="69" applyNumberFormat="1" applyFont="1" applyBorder="1" applyAlignment="1">
      <alignment vertical="center"/>
    </xf>
    <xf numFmtId="1" fontId="4" fillId="0" borderId="22" xfId="69" applyNumberFormat="1" applyFont="1" applyBorder="1" applyAlignment="1">
      <alignment horizontal="center"/>
    </xf>
    <xf numFmtId="0" fontId="4" fillId="0" borderId="24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9" fontId="3" fillId="33" borderId="12" xfId="69" applyFont="1" applyFill="1" applyBorder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10" fontId="4" fillId="0" borderId="23" xfId="69" applyNumberFormat="1" applyFont="1" applyBorder="1" applyAlignment="1">
      <alignment vertical="center"/>
    </xf>
    <xf numFmtId="10" fontId="4" fillId="0" borderId="15" xfId="69" applyNumberFormat="1" applyFont="1" applyBorder="1" applyAlignment="1">
      <alignment vertical="center"/>
    </xf>
    <xf numFmtId="10" fontId="4" fillId="0" borderId="18" xfId="69" applyNumberFormat="1" applyFont="1" applyBorder="1" applyAlignment="1">
      <alignment vertical="center"/>
    </xf>
    <xf numFmtId="10" fontId="4" fillId="0" borderId="24" xfId="69" applyNumberFormat="1" applyFont="1" applyBorder="1" applyAlignment="1">
      <alignment vertical="center"/>
    </xf>
    <xf numFmtId="10" fontId="4" fillId="0" borderId="14" xfId="69" applyNumberFormat="1" applyFont="1" applyBorder="1" applyAlignment="1">
      <alignment vertical="center"/>
    </xf>
    <xf numFmtId="10" fontId="4" fillId="0" borderId="17" xfId="69" applyNumberFormat="1" applyFont="1" applyBorder="1" applyAlignment="1">
      <alignment vertical="center"/>
    </xf>
    <xf numFmtId="167" fontId="55" fillId="0" borderId="13" xfId="42" applyNumberFormat="1" applyFont="1" applyBorder="1" applyAlignment="1">
      <alignment horizontal="center"/>
    </xf>
    <xf numFmtId="167" fontId="55" fillId="33" borderId="13" xfId="42" applyNumberFormat="1" applyFont="1" applyFill="1" applyBorder="1" applyAlignment="1">
      <alignment horizontal="center"/>
    </xf>
    <xf numFmtId="0" fontId="4" fillId="33" borderId="16" xfId="57" applyFont="1" applyFill="1" applyBorder="1" applyAlignment="1">
      <alignment horizontal="center" vertical="center" wrapText="1"/>
      <protection/>
    </xf>
    <xf numFmtId="0" fontId="60" fillId="33" borderId="22" xfId="57" applyFont="1" applyFill="1" applyBorder="1" applyAlignment="1">
      <alignment horizontal="center" vertical="top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55" fillId="33" borderId="1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3" fillId="0" borderId="0" xfId="57" applyFont="1" applyFill="1" applyBorder="1" applyAlignment="1">
      <alignment horizontal="center" vertical="center"/>
      <protection/>
    </xf>
    <xf numFmtId="0" fontId="63" fillId="0" borderId="0" xfId="57" applyFont="1" applyFill="1" applyBorder="1" applyAlignment="1">
      <alignment horizontal="center" vertical="center"/>
      <protection/>
    </xf>
    <xf numFmtId="0" fontId="63" fillId="33" borderId="18" xfId="57" applyFont="1" applyFill="1" applyBorder="1" applyAlignment="1">
      <alignment horizontal="center" vertical="center"/>
      <protection/>
    </xf>
    <xf numFmtId="0" fontId="63" fillId="33" borderId="19" xfId="57" applyFont="1" applyFill="1" applyBorder="1" applyAlignment="1">
      <alignment horizontal="center" vertical="center"/>
      <protection/>
    </xf>
    <xf numFmtId="0" fontId="63" fillId="33" borderId="22" xfId="57" applyFont="1" applyFill="1" applyBorder="1" applyAlignment="1">
      <alignment horizontal="center" vertical="center"/>
      <protection/>
    </xf>
    <xf numFmtId="0" fontId="4" fillId="33" borderId="23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63" fillId="33" borderId="15" xfId="57" applyFont="1" applyFill="1" applyBorder="1" applyAlignment="1">
      <alignment horizontal="center" vertical="top"/>
      <protection/>
    </xf>
    <xf numFmtId="0" fontId="63" fillId="33" borderId="18" xfId="57" applyFont="1" applyFill="1" applyBorder="1" applyAlignment="1">
      <alignment horizontal="center" vertical="top"/>
      <protection/>
    </xf>
    <xf numFmtId="0" fontId="60" fillId="33" borderId="14" xfId="57" applyFont="1" applyFill="1" applyBorder="1" applyAlignment="1">
      <alignment horizontal="center" vertical="top" wrapText="1"/>
      <protection/>
    </xf>
    <xf numFmtId="0" fontId="60" fillId="33" borderId="17" xfId="57" applyFont="1" applyFill="1" applyBorder="1" applyAlignment="1">
      <alignment horizontal="center" vertical="top" wrapText="1"/>
      <protection/>
    </xf>
    <xf numFmtId="0" fontId="60" fillId="33" borderId="21" xfId="57" applyFont="1" applyFill="1" applyBorder="1" applyAlignment="1">
      <alignment horizontal="center" vertical="top" wrapText="1"/>
      <protection/>
    </xf>
    <xf numFmtId="0" fontId="60" fillId="33" borderId="22" xfId="57" applyFont="1" applyFill="1" applyBorder="1" applyAlignment="1">
      <alignment horizontal="center" vertical="top" wrapText="1"/>
      <protection/>
    </xf>
    <xf numFmtId="0" fontId="60" fillId="33" borderId="15" xfId="57" applyFont="1" applyFill="1" applyBorder="1" applyAlignment="1">
      <alignment horizontal="center" vertical="center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64" fillId="33" borderId="23" xfId="57" applyFont="1" applyFill="1" applyBorder="1" applyAlignment="1">
      <alignment horizontal="center" vertical="center"/>
      <protection/>
    </xf>
    <xf numFmtId="0" fontId="64" fillId="33" borderId="16" xfId="57" applyFont="1" applyFill="1" applyBorder="1" applyAlignment="1">
      <alignment horizontal="center" vertical="center"/>
      <protection/>
    </xf>
    <xf numFmtId="0" fontId="64" fillId="33" borderId="20" xfId="57" applyFont="1" applyFill="1" applyBorder="1" applyAlignment="1">
      <alignment horizontal="center" vertical="center"/>
      <protection/>
    </xf>
    <xf numFmtId="0" fontId="3" fillId="33" borderId="23" xfId="57" applyFont="1" applyFill="1" applyBorder="1" applyAlignment="1">
      <alignment horizontal="center" wrapText="1"/>
      <protection/>
    </xf>
    <xf numFmtId="0" fontId="3" fillId="33" borderId="15" xfId="57" applyFont="1" applyFill="1" applyBorder="1" applyAlignment="1">
      <alignment horizontal="center" wrapText="1"/>
      <protection/>
    </xf>
    <xf numFmtId="0" fontId="60" fillId="33" borderId="18" xfId="57" applyFont="1" applyFill="1" applyBorder="1" applyAlignment="1">
      <alignment horizontal="center" vertical="top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60" fillId="33" borderId="14" xfId="57" applyFont="1" applyFill="1" applyBorder="1" applyAlignment="1">
      <alignment horizontal="center" vertical="center" wrapText="1"/>
      <protection/>
    </xf>
    <xf numFmtId="0" fontId="60" fillId="33" borderId="17" xfId="57" applyFont="1" applyFill="1" applyBorder="1" applyAlignment="1">
      <alignment horizontal="center" vertical="center" wrapText="1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2" fillId="33" borderId="0" xfId="57" applyFill="1" applyAlignment="1">
      <alignment horizontal="center" vertical="center" wrapText="1"/>
      <protection/>
    </xf>
    <xf numFmtId="0" fontId="3" fillId="0" borderId="0" xfId="57" applyFont="1" applyAlignment="1">
      <alignment horizontal="center" vertical="center"/>
      <protection/>
    </xf>
    <xf numFmtId="0" fontId="63" fillId="0" borderId="0" xfId="57" applyFont="1" applyAlignment="1">
      <alignment horizontal="center" vertical="center"/>
      <protection/>
    </xf>
    <xf numFmtId="0" fontId="4" fillId="33" borderId="21" xfId="57" applyFont="1" applyFill="1" applyBorder="1" applyAlignment="1">
      <alignment horizontal="center" wrapText="1"/>
      <protection/>
    </xf>
    <xf numFmtId="0" fontId="3" fillId="33" borderId="24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2" fillId="33" borderId="20" xfId="57" applyFill="1" applyBorder="1" applyAlignment="1">
      <alignment horizontal="center" vertical="center" wrapText="1"/>
      <protection/>
    </xf>
    <xf numFmtId="0" fontId="2" fillId="33" borderId="21" xfId="57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2" fillId="33" borderId="24" xfId="57" applyFill="1" applyBorder="1" applyAlignment="1">
      <alignment horizontal="center" wrapText="1"/>
      <protection/>
    </xf>
    <xf numFmtId="0" fontId="2" fillId="33" borderId="14" xfId="57" applyFill="1" applyBorder="1" applyAlignment="1">
      <alignment horizontal="center" wrapText="1"/>
      <protection/>
    </xf>
    <xf numFmtId="0" fontId="65" fillId="33" borderId="14" xfId="57" applyFont="1" applyFill="1" applyBorder="1" applyAlignment="1">
      <alignment horizontal="center" wrapText="1"/>
      <protection/>
    </xf>
    <xf numFmtId="0" fontId="65" fillId="33" borderId="17" xfId="57" applyFont="1" applyFill="1" applyBorder="1" applyAlignment="1">
      <alignment horizontal="center" wrapText="1"/>
      <protection/>
    </xf>
    <xf numFmtId="0" fontId="63" fillId="33" borderId="15" xfId="57" applyFont="1" applyFill="1" applyBorder="1" applyAlignment="1">
      <alignment horizontal="center" vertical="center"/>
      <protection/>
    </xf>
    <xf numFmtId="0" fontId="63" fillId="33" borderId="0" xfId="57" applyFont="1" applyFill="1" applyAlignment="1">
      <alignment horizontal="center" vertical="center"/>
      <protection/>
    </xf>
    <xf numFmtId="0" fontId="63" fillId="33" borderId="21" xfId="57" applyFont="1" applyFill="1" applyBorder="1" applyAlignment="1">
      <alignment horizontal="center" vertical="center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4" fillId="33" borderId="0" xfId="57" applyFont="1" applyFill="1" applyAlignment="1">
      <alignment horizontal="center" vertical="center" wrapText="1"/>
      <protection/>
    </xf>
    <xf numFmtId="0" fontId="3" fillId="0" borderId="0" xfId="57" applyFont="1" applyAlignment="1">
      <alignment horizontal="center" wrapText="1"/>
      <protection/>
    </xf>
    <xf numFmtId="0" fontId="55" fillId="0" borderId="0" xfId="0" applyFont="1" applyAlignment="1">
      <alignment horizontal="left" indent="1"/>
    </xf>
    <xf numFmtId="167" fontId="5" fillId="33" borderId="13" xfId="48" applyNumberFormat="1" applyFont="1" applyFill="1" applyBorder="1" applyAlignment="1">
      <alignment horizontal="center" vertical="center" wrapText="1"/>
    </xf>
  </cellXfs>
  <cellStyles count="6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y" xfId="82"/>
  </cellStyles>
  <dxfs count="150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auto="1"/>
      </font>
      <numFmt numFmtId="168" formatCode="\-"/>
      <border/>
    </dxf>
    <dxf>
      <font>
        <color auto="1"/>
      </font>
      <numFmt numFmtId="169" formatCode="\+General"/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5</xdr:col>
      <xdr:colOff>714375</xdr:colOff>
      <xdr:row>29</xdr:row>
      <xdr:rowOff>9525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981325"/>
          <a:ext cx="54197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5</xdr:col>
      <xdr:colOff>714375</xdr:colOff>
      <xdr:row>49</xdr:row>
      <xdr:rowOff>28575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410325"/>
          <a:ext cx="5419725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5</xdr:col>
      <xdr:colOff>400050</xdr:colOff>
      <xdr:row>70</xdr:row>
      <xdr:rowOff>57150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0410825"/>
          <a:ext cx="5105400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9\CEP\2019.0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PageLayoutView="0" workbookViewId="0" topLeftCell="A1">
      <selection activeCell="H4" sqref="H4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11.7109375" style="10" customWidth="1"/>
    <col min="9" max="16384" width="9.140625" style="10" customWidth="1"/>
  </cols>
  <sheetData>
    <row r="1" spans="1:256" ht="15">
      <c r="A1" s="51"/>
      <c r="B1" t="s">
        <v>76</v>
      </c>
      <c r="C1" s="52"/>
      <c r="E1" s="51"/>
      <c r="F1" s="51"/>
      <c r="G1" s="51"/>
      <c r="H1" s="53">
        <v>43712</v>
      </c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  <c r="IR1" s="51"/>
      <c r="IS1" s="51"/>
      <c r="IT1" s="51"/>
      <c r="IU1" s="51"/>
      <c r="IV1" s="51"/>
    </row>
    <row r="2" ht="11.25" customHeight="1"/>
    <row r="3" spans="2:8" ht="24.75" customHeight="1">
      <c r="B3" s="117" t="s">
        <v>71</v>
      </c>
      <c r="C3" s="118"/>
      <c r="D3" s="118"/>
      <c r="E3" s="118"/>
      <c r="F3" s="118"/>
      <c r="G3" s="118"/>
      <c r="H3" s="119"/>
    </row>
    <row r="4" spans="2:8" ht="24.75" customHeight="1">
      <c r="B4" s="32"/>
      <c r="C4" s="175" t="s">
        <v>149</v>
      </c>
      <c r="D4" s="175" t="s">
        <v>150</v>
      </c>
      <c r="E4" s="33" t="s">
        <v>148</v>
      </c>
      <c r="F4" s="175" t="s">
        <v>151</v>
      </c>
      <c r="G4" s="175" t="s">
        <v>152</v>
      </c>
      <c r="H4" s="33" t="s">
        <v>148</v>
      </c>
    </row>
    <row r="5" spans="2:8" ht="24.75" customHeight="1">
      <c r="B5" s="34" t="s">
        <v>142</v>
      </c>
      <c r="C5" s="110">
        <v>48107</v>
      </c>
      <c r="D5" s="110">
        <v>56701</v>
      </c>
      <c r="E5" s="35">
        <v>-0.15156699176381372</v>
      </c>
      <c r="F5" s="110">
        <v>375504</v>
      </c>
      <c r="G5" s="110">
        <v>376031</v>
      </c>
      <c r="H5" s="35">
        <v>-0.0014014801971113933</v>
      </c>
    </row>
    <row r="6" spans="2:8" ht="24.75" customHeight="1">
      <c r="B6" s="34" t="s">
        <v>143</v>
      </c>
      <c r="C6" s="110">
        <v>6110</v>
      </c>
      <c r="D6" s="110">
        <v>5210</v>
      </c>
      <c r="E6" s="35">
        <v>0.1727447216890594</v>
      </c>
      <c r="F6" s="110">
        <v>46904</v>
      </c>
      <c r="G6" s="110">
        <v>43312</v>
      </c>
      <c r="H6" s="35">
        <v>0.08293313631326193</v>
      </c>
    </row>
    <row r="7" spans="2:8" ht="24.75" customHeight="1">
      <c r="B7" s="13" t="s">
        <v>144</v>
      </c>
      <c r="C7" s="11">
        <f>C6-C8</f>
        <v>5919</v>
      </c>
      <c r="D7" s="11">
        <f>D6-D8</f>
        <v>5121</v>
      </c>
      <c r="E7" s="12">
        <f>C7/D7-1</f>
        <v>0.1558289396602226</v>
      </c>
      <c r="F7" s="11">
        <f>F6-F8</f>
        <v>45745</v>
      </c>
      <c r="G7" s="11">
        <f>G6-G8</f>
        <v>42419</v>
      </c>
      <c r="H7" s="12">
        <f>F7/G7-1</f>
        <v>0.07840826044932703</v>
      </c>
    </row>
    <row r="8" spans="2:8" ht="24.75" customHeight="1">
      <c r="B8" s="37" t="s">
        <v>145</v>
      </c>
      <c r="C8" s="11">
        <v>191</v>
      </c>
      <c r="D8" s="11">
        <v>89</v>
      </c>
      <c r="E8" s="36">
        <v>1.1460674157303372</v>
      </c>
      <c r="F8" s="11">
        <v>1159</v>
      </c>
      <c r="G8" s="11">
        <v>893</v>
      </c>
      <c r="H8" s="36">
        <v>0.2978723404255319</v>
      </c>
    </row>
    <row r="9" spans="2:8" ht="15">
      <c r="B9" s="38" t="s">
        <v>146</v>
      </c>
      <c r="C9" s="111">
        <v>54217</v>
      </c>
      <c r="D9" s="111">
        <v>61911</v>
      </c>
      <c r="E9" s="39">
        <v>-0.12427516919448889</v>
      </c>
      <c r="F9" s="111">
        <v>422408</v>
      </c>
      <c r="G9" s="111">
        <v>419343</v>
      </c>
      <c r="H9" s="39">
        <v>0.007309052494020474</v>
      </c>
    </row>
    <row r="10" spans="2:8" ht="15">
      <c r="B10" s="174" t="s">
        <v>147</v>
      </c>
      <c r="C10" s="23"/>
      <c r="D10" s="23"/>
      <c r="E10" s="23"/>
      <c r="F10" s="23"/>
      <c r="G10" s="23"/>
      <c r="H10" s="23"/>
    </row>
    <row r="11" spans="2:8" ht="15">
      <c r="B11" s="31"/>
      <c r="C11" s="30"/>
      <c r="D11" s="30"/>
      <c r="E11" s="30"/>
      <c r="F11" s="30"/>
      <c r="G11" s="30"/>
      <c r="H11" s="30"/>
    </row>
    <row r="12" spans="2:8" ht="15">
      <c r="B12" s="30"/>
      <c r="C12" s="30"/>
      <c r="D12" s="30"/>
      <c r="E12" s="30"/>
      <c r="F12" s="30"/>
      <c r="G12" s="30"/>
      <c r="H12" s="30"/>
    </row>
    <row r="13" ht="15"/>
    <row r="14" ht="15"/>
    <row r="15" ht="15"/>
    <row r="16" ht="15"/>
    <row r="17" ht="15"/>
    <row r="18" ht="15"/>
    <row r="19" ht="15"/>
    <row r="20" ht="15"/>
    <row r="21" ht="15"/>
    <row r="22" ht="15">
      <c r="H22" s="10" t="s">
        <v>65</v>
      </c>
    </row>
    <row r="23" ht="15"/>
    <row r="24" ht="15"/>
    <row r="25" ht="15"/>
    <row r="26" ht="15"/>
    <row r="27" ht="15"/>
    <row r="28" ht="15">
      <c r="B28"/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B45"/>
    </row>
    <row r="46" ht="15"/>
    <row r="47" ht="15"/>
    <row r="48" ht="15"/>
    <row r="49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</sheetData>
  <sheetProtection/>
  <mergeCells count="1">
    <mergeCell ref="B3:H3"/>
  </mergeCells>
  <conditionalFormatting sqref="E7 H7">
    <cfRule type="cellIs" priority="98" dxfId="145" operator="lessThan">
      <formula>0</formula>
    </cfRule>
  </conditionalFormatting>
  <conditionalFormatting sqref="E5 H5">
    <cfRule type="cellIs" priority="3" dxfId="145" operator="lessThan">
      <formula>0</formula>
    </cfRule>
  </conditionalFormatting>
  <conditionalFormatting sqref="H6 E6">
    <cfRule type="cellIs" priority="2" dxfId="145" operator="lessThan">
      <formula>0</formula>
    </cfRule>
  </conditionalFormatting>
  <conditionalFormatting sqref="H8:H9 E8:E9">
    <cfRule type="cellIs" priority="1" dxfId="145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1"/>
  <sheetViews>
    <sheetView showGridLines="0" zoomScalePageLayoutView="0" workbookViewId="0" topLeftCell="A1">
      <selection activeCell="E50" sqref="E50"/>
    </sheetView>
  </sheetViews>
  <sheetFormatPr defaultColWidth="9.140625" defaultRowHeight="15"/>
  <cols>
    <col min="1" max="1" width="1.7109375" style="0" customWidth="1"/>
    <col min="2" max="2" width="8.140625" style="0" customWidth="1"/>
    <col min="3" max="3" width="19.28125" style="0" customWidth="1"/>
    <col min="4" max="15" width="10.28125" style="0" customWidth="1"/>
    <col min="16" max="16" width="16.7109375" style="0" bestFit="1" customWidth="1"/>
    <col min="17" max="22" width="10.28125" style="0" customWidth="1"/>
    <col min="23" max="23" width="11.28125" style="0" customWidth="1"/>
  </cols>
  <sheetData>
    <row r="1" spans="2:15" ht="15">
      <c r="B1" t="s">
        <v>3</v>
      </c>
      <c r="D1" s="52"/>
      <c r="O1" s="53">
        <v>43712</v>
      </c>
    </row>
    <row r="2" spans="2:15" ht="14.25" customHeight="1">
      <c r="B2" s="120" t="s">
        <v>58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2:15" ht="14.25" customHeight="1">
      <c r="B3" s="121" t="s">
        <v>59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4" t="s">
        <v>0</v>
      </c>
      <c r="C5" s="157" t="s">
        <v>1</v>
      </c>
      <c r="D5" s="141" t="s">
        <v>119</v>
      </c>
      <c r="E5" s="142"/>
      <c r="F5" s="142"/>
      <c r="G5" s="142"/>
      <c r="H5" s="143"/>
      <c r="I5" s="142" t="s">
        <v>114</v>
      </c>
      <c r="J5" s="142"/>
      <c r="K5" s="141" t="s">
        <v>120</v>
      </c>
      <c r="L5" s="142"/>
      <c r="M5" s="142"/>
      <c r="N5" s="142"/>
      <c r="O5" s="143"/>
    </row>
    <row r="6" spans="2:15" ht="14.25" customHeight="1">
      <c r="B6" s="145"/>
      <c r="C6" s="158"/>
      <c r="D6" s="122" t="s">
        <v>121</v>
      </c>
      <c r="E6" s="123"/>
      <c r="F6" s="123"/>
      <c r="G6" s="123"/>
      <c r="H6" s="124"/>
      <c r="I6" s="123" t="s">
        <v>115</v>
      </c>
      <c r="J6" s="123"/>
      <c r="K6" s="122" t="s">
        <v>122</v>
      </c>
      <c r="L6" s="123"/>
      <c r="M6" s="123"/>
      <c r="N6" s="123"/>
      <c r="O6" s="124"/>
    </row>
    <row r="7" spans="2:15" ht="14.25" customHeight="1">
      <c r="B7" s="145"/>
      <c r="C7" s="145"/>
      <c r="D7" s="125">
        <v>2019</v>
      </c>
      <c r="E7" s="126"/>
      <c r="F7" s="129">
        <v>2018</v>
      </c>
      <c r="G7" s="129"/>
      <c r="H7" s="139" t="s">
        <v>5</v>
      </c>
      <c r="I7" s="161">
        <v>2019</v>
      </c>
      <c r="J7" s="125" t="s">
        <v>123</v>
      </c>
      <c r="K7" s="125">
        <v>2019</v>
      </c>
      <c r="L7" s="126"/>
      <c r="M7" s="129">
        <v>2018</v>
      </c>
      <c r="N7" s="126"/>
      <c r="O7" s="156" t="s">
        <v>5</v>
      </c>
    </row>
    <row r="8" spans="2:15" ht="14.25" customHeight="1">
      <c r="B8" s="131" t="s">
        <v>6</v>
      </c>
      <c r="C8" s="131" t="s">
        <v>7</v>
      </c>
      <c r="D8" s="127"/>
      <c r="E8" s="128"/>
      <c r="F8" s="130"/>
      <c r="G8" s="130"/>
      <c r="H8" s="140"/>
      <c r="I8" s="162"/>
      <c r="J8" s="163"/>
      <c r="K8" s="127"/>
      <c r="L8" s="128"/>
      <c r="M8" s="130"/>
      <c r="N8" s="128"/>
      <c r="O8" s="156"/>
    </row>
    <row r="9" spans="2:15" ht="14.25" customHeight="1">
      <c r="B9" s="131"/>
      <c r="C9" s="131"/>
      <c r="D9" s="116" t="s">
        <v>8</v>
      </c>
      <c r="E9" s="115" t="s">
        <v>2</v>
      </c>
      <c r="F9" s="112" t="s">
        <v>8</v>
      </c>
      <c r="G9" s="42" t="s">
        <v>2</v>
      </c>
      <c r="H9" s="133" t="s">
        <v>9</v>
      </c>
      <c r="I9" s="43" t="s">
        <v>8</v>
      </c>
      <c r="J9" s="137" t="s">
        <v>124</v>
      </c>
      <c r="K9" s="116" t="s">
        <v>8</v>
      </c>
      <c r="L9" s="41" t="s">
        <v>2</v>
      </c>
      <c r="M9" s="112" t="s">
        <v>8</v>
      </c>
      <c r="N9" s="41" t="s">
        <v>2</v>
      </c>
      <c r="O9" s="135" t="s">
        <v>9</v>
      </c>
    </row>
    <row r="10" spans="2:15" ht="14.25" customHeight="1">
      <c r="B10" s="132"/>
      <c r="C10" s="132"/>
      <c r="D10" s="114" t="s">
        <v>10</v>
      </c>
      <c r="E10" s="113" t="s">
        <v>11</v>
      </c>
      <c r="F10" s="40" t="s">
        <v>10</v>
      </c>
      <c r="G10" s="45" t="s">
        <v>11</v>
      </c>
      <c r="H10" s="134"/>
      <c r="I10" s="44" t="s">
        <v>10</v>
      </c>
      <c r="J10" s="138"/>
      <c r="K10" s="114" t="s">
        <v>10</v>
      </c>
      <c r="L10" s="113" t="s">
        <v>11</v>
      </c>
      <c r="M10" s="40" t="s">
        <v>10</v>
      </c>
      <c r="N10" s="113" t="s">
        <v>11</v>
      </c>
      <c r="O10" s="136"/>
    </row>
    <row r="11" spans="2:15" ht="14.25" customHeight="1">
      <c r="B11" s="54">
        <v>1</v>
      </c>
      <c r="C11" s="55" t="s">
        <v>19</v>
      </c>
      <c r="D11" s="56">
        <v>4843</v>
      </c>
      <c r="E11" s="57">
        <v>0.10067141995967323</v>
      </c>
      <c r="F11" s="56">
        <v>5924</v>
      </c>
      <c r="G11" s="58">
        <v>0.10447787516975009</v>
      </c>
      <c r="H11" s="59">
        <v>-0.18247805536799455</v>
      </c>
      <c r="I11" s="60">
        <v>5733</v>
      </c>
      <c r="J11" s="61">
        <v>-0.15524158381301234</v>
      </c>
      <c r="K11" s="56">
        <v>45249</v>
      </c>
      <c r="L11" s="57">
        <v>0.12050204525118241</v>
      </c>
      <c r="M11" s="56">
        <v>47096</v>
      </c>
      <c r="N11" s="58">
        <v>0.12524499309897322</v>
      </c>
      <c r="O11" s="59">
        <v>-0.039217767963309</v>
      </c>
    </row>
    <row r="12" spans="2:15" ht="14.25" customHeight="1">
      <c r="B12" s="62">
        <v>2</v>
      </c>
      <c r="C12" s="63" t="s">
        <v>21</v>
      </c>
      <c r="D12" s="64">
        <v>4603</v>
      </c>
      <c r="E12" s="65">
        <v>0.09568254100234894</v>
      </c>
      <c r="F12" s="64">
        <v>6605</v>
      </c>
      <c r="G12" s="66">
        <v>0.11648824535722474</v>
      </c>
      <c r="H12" s="67">
        <v>-0.30310370931112796</v>
      </c>
      <c r="I12" s="68">
        <v>5183</v>
      </c>
      <c r="J12" s="69">
        <v>-0.11190430252749373</v>
      </c>
      <c r="K12" s="64">
        <v>41118</v>
      </c>
      <c r="L12" s="65">
        <v>0.10950083088329285</v>
      </c>
      <c r="M12" s="64">
        <v>40497</v>
      </c>
      <c r="N12" s="66">
        <v>0.10769590805013417</v>
      </c>
      <c r="O12" s="67">
        <v>0.015334469219942193</v>
      </c>
    </row>
    <row r="13" spans="2:15" ht="14.25" customHeight="1">
      <c r="B13" s="62">
        <v>3</v>
      </c>
      <c r="C13" s="63" t="s">
        <v>20</v>
      </c>
      <c r="D13" s="64">
        <v>5410</v>
      </c>
      <c r="E13" s="65">
        <v>0.11245764649635188</v>
      </c>
      <c r="F13" s="64">
        <v>6397</v>
      </c>
      <c r="G13" s="66">
        <v>0.11281987971993439</v>
      </c>
      <c r="H13" s="67">
        <v>-0.1542910739409098</v>
      </c>
      <c r="I13" s="68">
        <v>4851</v>
      </c>
      <c r="J13" s="69">
        <v>0.11523397237682942</v>
      </c>
      <c r="K13" s="64">
        <v>37561</v>
      </c>
      <c r="L13" s="65">
        <v>0.10002822872725724</v>
      </c>
      <c r="M13" s="64">
        <v>40372</v>
      </c>
      <c r="N13" s="66">
        <v>0.10736348864854227</v>
      </c>
      <c r="O13" s="67">
        <v>-0.06962746457941149</v>
      </c>
    </row>
    <row r="14" spans="2:15" ht="14.25" customHeight="1">
      <c r="B14" s="62">
        <v>4</v>
      </c>
      <c r="C14" s="63" t="s">
        <v>22</v>
      </c>
      <c r="D14" s="64">
        <v>3008</v>
      </c>
      <c r="E14" s="65">
        <v>0.06252728293179786</v>
      </c>
      <c r="F14" s="64">
        <v>3229</v>
      </c>
      <c r="G14" s="66">
        <v>0.05694784924428141</v>
      </c>
      <c r="H14" s="67">
        <v>-0.06844224218024153</v>
      </c>
      <c r="I14" s="68">
        <v>3679</v>
      </c>
      <c r="J14" s="69">
        <v>-0.18238651807556405</v>
      </c>
      <c r="K14" s="64">
        <v>24434</v>
      </c>
      <c r="L14" s="65">
        <v>0.06506987941539903</v>
      </c>
      <c r="M14" s="64">
        <v>25461</v>
      </c>
      <c r="N14" s="66">
        <v>0.0677098430714489</v>
      </c>
      <c r="O14" s="67">
        <v>-0.040336200463453875</v>
      </c>
    </row>
    <row r="15" spans="2:15" ht="14.25" customHeight="1">
      <c r="B15" s="70">
        <v>5</v>
      </c>
      <c r="C15" s="71" t="s">
        <v>31</v>
      </c>
      <c r="D15" s="72">
        <v>3105</v>
      </c>
      <c r="E15" s="73">
        <v>0.0645436215103831</v>
      </c>
      <c r="F15" s="72">
        <v>2096</v>
      </c>
      <c r="G15" s="74">
        <v>0.036965838345002736</v>
      </c>
      <c r="H15" s="75">
        <v>0.48139312977099236</v>
      </c>
      <c r="I15" s="76">
        <v>2959</v>
      </c>
      <c r="J15" s="77">
        <v>0.04934099357891175</v>
      </c>
      <c r="K15" s="72">
        <v>23590</v>
      </c>
      <c r="L15" s="73">
        <v>0.06282223358472878</v>
      </c>
      <c r="M15" s="72">
        <v>16622</v>
      </c>
      <c r="N15" s="74">
        <v>0.04420380234608317</v>
      </c>
      <c r="O15" s="75">
        <v>0.41920346528696917</v>
      </c>
    </row>
    <row r="16" spans="2:15" ht="14.25" customHeight="1">
      <c r="B16" s="54">
        <v>6</v>
      </c>
      <c r="C16" s="55" t="s">
        <v>23</v>
      </c>
      <c r="D16" s="56">
        <v>2128</v>
      </c>
      <c r="E16" s="57">
        <v>0.04423472675494211</v>
      </c>
      <c r="F16" s="56">
        <v>2479</v>
      </c>
      <c r="G16" s="58">
        <v>0.04372056930212871</v>
      </c>
      <c r="H16" s="59">
        <v>-0.14158935054457444</v>
      </c>
      <c r="I16" s="60">
        <v>2647</v>
      </c>
      <c r="J16" s="61">
        <v>-0.19607102380052888</v>
      </c>
      <c r="K16" s="56">
        <v>19637</v>
      </c>
      <c r="L16" s="57">
        <v>0.05229504878776258</v>
      </c>
      <c r="M16" s="56">
        <v>21902</v>
      </c>
      <c r="N16" s="58">
        <v>0.058245197869324604</v>
      </c>
      <c r="O16" s="59">
        <v>-0.10341521322253677</v>
      </c>
    </row>
    <row r="17" spans="2:15" ht="14.25" customHeight="1">
      <c r="B17" s="62">
        <v>7</v>
      </c>
      <c r="C17" s="63" t="s">
        <v>24</v>
      </c>
      <c r="D17" s="64">
        <v>2430</v>
      </c>
      <c r="E17" s="65">
        <v>0.050512399442908515</v>
      </c>
      <c r="F17" s="64">
        <v>1695</v>
      </c>
      <c r="G17" s="66">
        <v>0.02989365266926509</v>
      </c>
      <c r="H17" s="67">
        <v>0.4336283185840708</v>
      </c>
      <c r="I17" s="68">
        <v>2819</v>
      </c>
      <c r="J17" s="69">
        <v>-0.13799219581411848</v>
      </c>
      <c r="K17" s="64">
        <v>19626</v>
      </c>
      <c r="L17" s="65">
        <v>0.05226575482551451</v>
      </c>
      <c r="M17" s="64">
        <v>17091</v>
      </c>
      <c r="N17" s="66">
        <v>0.04545103994085594</v>
      </c>
      <c r="O17" s="67">
        <v>0.14832367912936628</v>
      </c>
    </row>
    <row r="18" spans="2:15" ht="14.25" customHeight="1">
      <c r="B18" s="62">
        <v>8</v>
      </c>
      <c r="C18" s="63" t="s">
        <v>26</v>
      </c>
      <c r="D18" s="64">
        <v>2062</v>
      </c>
      <c r="E18" s="65">
        <v>0.042862785041677925</v>
      </c>
      <c r="F18" s="64">
        <v>2568</v>
      </c>
      <c r="G18" s="66">
        <v>0.04529020652193083</v>
      </c>
      <c r="H18" s="67">
        <v>-0.1970404984423676</v>
      </c>
      <c r="I18" s="68">
        <v>2193</v>
      </c>
      <c r="J18" s="69">
        <v>-0.059735522115823114</v>
      </c>
      <c r="K18" s="64">
        <v>18752</v>
      </c>
      <c r="L18" s="65">
        <v>0.04993821637053134</v>
      </c>
      <c r="M18" s="64">
        <v>19035</v>
      </c>
      <c r="N18" s="66">
        <v>0.050620826474413017</v>
      </c>
      <c r="O18" s="67">
        <v>-0.014867349619122616</v>
      </c>
    </row>
    <row r="19" spans="2:15" ht="14.25" customHeight="1">
      <c r="B19" s="62">
        <v>9</v>
      </c>
      <c r="C19" s="63" t="s">
        <v>25</v>
      </c>
      <c r="D19" s="64">
        <v>1906</v>
      </c>
      <c r="E19" s="65">
        <v>0.03962001371941713</v>
      </c>
      <c r="F19" s="64">
        <v>2303</v>
      </c>
      <c r="G19" s="66">
        <v>0.040616567609036876</v>
      </c>
      <c r="H19" s="67">
        <v>-0.17238384715588362</v>
      </c>
      <c r="I19" s="68">
        <v>2319</v>
      </c>
      <c r="J19" s="69">
        <v>-0.17809400603708492</v>
      </c>
      <c r="K19" s="64">
        <v>16498</v>
      </c>
      <c r="L19" s="65">
        <v>0.04393561719715369</v>
      </c>
      <c r="M19" s="64">
        <v>15431</v>
      </c>
      <c r="N19" s="66">
        <v>0.04103651028771564</v>
      </c>
      <c r="O19" s="67">
        <v>0.06914652323245418</v>
      </c>
    </row>
    <row r="20" spans="2:15" ht="14.25" customHeight="1">
      <c r="B20" s="70">
        <v>10</v>
      </c>
      <c r="C20" s="71" t="s">
        <v>18</v>
      </c>
      <c r="D20" s="72">
        <v>1335</v>
      </c>
      <c r="E20" s="73">
        <v>0.027750639200116407</v>
      </c>
      <c r="F20" s="72">
        <v>1533</v>
      </c>
      <c r="G20" s="74">
        <v>0.02703656020176011</v>
      </c>
      <c r="H20" s="75">
        <v>-0.12915851272015655</v>
      </c>
      <c r="I20" s="76">
        <v>1853</v>
      </c>
      <c r="J20" s="77">
        <v>-0.27954668105774416</v>
      </c>
      <c r="K20" s="72">
        <v>12945</v>
      </c>
      <c r="L20" s="73">
        <v>0.03447366739102646</v>
      </c>
      <c r="M20" s="72">
        <v>9721</v>
      </c>
      <c r="N20" s="74">
        <v>0.025851592022998103</v>
      </c>
      <c r="O20" s="75">
        <v>0.3316531221067791</v>
      </c>
    </row>
    <row r="21" spans="2:15" ht="14.25" customHeight="1">
      <c r="B21" s="54">
        <v>11</v>
      </c>
      <c r="C21" s="55" t="s">
        <v>34</v>
      </c>
      <c r="D21" s="56">
        <v>1584</v>
      </c>
      <c r="E21" s="57">
        <v>0.032926601118340365</v>
      </c>
      <c r="F21" s="56">
        <v>2522</v>
      </c>
      <c r="G21" s="58">
        <v>0.044478933352145464</v>
      </c>
      <c r="H21" s="59">
        <v>-0.3719270420301348</v>
      </c>
      <c r="I21" s="60">
        <v>1669</v>
      </c>
      <c r="J21" s="61">
        <v>-0.05092869982025161</v>
      </c>
      <c r="K21" s="56">
        <v>12796</v>
      </c>
      <c r="L21" s="57">
        <v>0.03407686735693894</v>
      </c>
      <c r="M21" s="56">
        <v>12856</v>
      </c>
      <c r="N21" s="58">
        <v>0.03418867061492271</v>
      </c>
      <c r="O21" s="59">
        <v>-0.004667081518357152</v>
      </c>
    </row>
    <row r="22" spans="2:15" ht="14.25" customHeight="1">
      <c r="B22" s="62">
        <v>12</v>
      </c>
      <c r="C22" s="63" t="s">
        <v>29</v>
      </c>
      <c r="D22" s="64">
        <v>1414</v>
      </c>
      <c r="E22" s="65">
        <v>0.02939281185690232</v>
      </c>
      <c r="F22" s="64">
        <v>1797</v>
      </c>
      <c r="G22" s="66">
        <v>0.03169256274139786</v>
      </c>
      <c r="H22" s="67">
        <v>-0.21313299944351694</v>
      </c>
      <c r="I22" s="68">
        <v>1644</v>
      </c>
      <c r="J22" s="69">
        <v>-0.13990267639902676</v>
      </c>
      <c r="K22" s="64">
        <v>10803</v>
      </c>
      <c r="L22" s="65">
        <v>0.028769334015083727</v>
      </c>
      <c r="M22" s="64">
        <v>11205</v>
      </c>
      <c r="N22" s="66">
        <v>0.02979807515869702</v>
      </c>
      <c r="O22" s="67">
        <v>-0.03587684069611785</v>
      </c>
    </row>
    <row r="23" spans="2:15" ht="14.25" customHeight="1">
      <c r="B23" s="62">
        <v>13</v>
      </c>
      <c r="C23" s="63" t="s">
        <v>28</v>
      </c>
      <c r="D23" s="64">
        <v>962</v>
      </c>
      <c r="E23" s="65">
        <v>0.019997089820608226</v>
      </c>
      <c r="F23" s="64">
        <v>1592</v>
      </c>
      <c r="G23" s="66">
        <v>0.028077106223876123</v>
      </c>
      <c r="H23" s="67">
        <v>-0.39572864321608037</v>
      </c>
      <c r="I23" s="68">
        <v>993</v>
      </c>
      <c r="J23" s="69">
        <v>-0.03121852970795569</v>
      </c>
      <c r="K23" s="64">
        <v>9523</v>
      </c>
      <c r="L23" s="65">
        <v>0.025360582044398994</v>
      </c>
      <c r="M23" s="64">
        <v>10242</v>
      </c>
      <c r="N23" s="66">
        <v>0.027237116088833103</v>
      </c>
      <c r="O23" s="67">
        <v>-0.0702011325912908</v>
      </c>
    </row>
    <row r="24" spans="2:15" ht="14.25" customHeight="1">
      <c r="B24" s="62">
        <v>14</v>
      </c>
      <c r="C24" s="63" t="s">
        <v>35</v>
      </c>
      <c r="D24" s="64">
        <v>1609</v>
      </c>
      <c r="E24" s="65">
        <v>0.03344627600972831</v>
      </c>
      <c r="F24" s="64">
        <v>1651</v>
      </c>
      <c r="G24" s="66">
        <v>0.029117652245992134</v>
      </c>
      <c r="H24" s="67">
        <v>-0.025439127801332506</v>
      </c>
      <c r="I24" s="68">
        <v>1142</v>
      </c>
      <c r="J24" s="69">
        <v>0.40893169877408053</v>
      </c>
      <c r="K24" s="64">
        <v>9239</v>
      </c>
      <c r="L24" s="65">
        <v>0.02460426520090332</v>
      </c>
      <c r="M24" s="64">
        <v>10905</v>
      </c>
      <c r="N24" s="66">
        <v>0.029000268594876488</v>
      </c>
      <c r="O24" s="67">
        <v>-0.15277395690050433</v>
      </c>
    </row>
    <row r="25" spans="2:15" ht="14.25" customHeight="1">
      <c r="B25" s="70">
        <v>15</v>
      </c>
      <c r="C25" s="71" t="s">
        <v>33</v>
      </c>
      <c r="D25" s="72">
        <v>2570</v>
      </c>
      <c r="E25" s="73">
        <v>0.053422578834681024</v>
      </c>
      <c r="F25" s="72">
        <v>719</v>
      </c>
      <c r="G25" s="74">
        <v>0.012680552371210385</v>
      </c>
      <c r="H25" s="75">
        <v>2.5744089012517386</v>
      </c>
      <c r="I25" s="76">
        <v>1198</v>
      </c>
      <c r="J25" s="77">
        <v>1.1452420701168613</v>
      </c>
      <c r="K25" s="72">
        <v>9030</v>
      </c>
      <c r="L25" s="73">
        <v>0.024047679918189954</v>
      </c>
      <c r="M25" s="72">
        <v>6484</v>
      </c>
      <c r="N25" s="74">
        <v>0.01724325919937452</v>
      </c>
      <c r="O25" s="75">
        <v>0.392658852560148</v>
      </c>
    </row>
    <row r="26" spans="2:15" ht="14.25" customHeight="1">
      <c r="B26" s="54">
        <v>16</v>
      </c>
      <c r="C26" s="55" t="s">
        <v>56</v>
      </c>
      <c r="D26" s="56">
        <v>1719</v>
      </c>
      <c r="E26" s="57">
        <v>0.03573284553183528</v>
      </c>
      <c r="F26" s="56">
        <v>2605</v>
      </c>
      <c r="G26" s="58">
        <v>0.045942752332410366</v>
      </c>
      <c r="H26" s="59">
        <v>-0.34011516314779267</v>
      </c>
      <c r="I26" s="60">
        <v>1029</v>
      </c>
      <c r="J26" s="61">
        <v>0.6705539358600583</v>
      </c>
      <c r="K26" s="56">
        <v>8750</v>
      </c>
      <c r="L26" s="57">
        <v>0.023302015424602668</v>
      </c>
      <c r="M26" s="56">
        <v>10610</v>
      </c>
      <c r="N26" s="58">
        <v>0.028215758807119625</v>
      </c>
      <c r="O26" s="59">
        <v>-0.17530631479736103</v>
      </c>
    </row>
    <row r="27" spans="2:15" ht="14.25" customHeight="1">
      <c r="B27" s="62">
        <v>17</v>
      </c>
      <c r="C27" s="63" t="s">
        <v>27</v>
      </c>
      <c r="D27" s="64">
        <v>1576</v>
      </c>
      <c r="E27" s="65">
        <v>0.03276030515309622</v>
      </c>
      <c r="F27" s="64">
        <v>2290</v>
      </c>
      <c r="G27" s="66">
        <v>0.04038729475670623</v>
      </c>
      <c r="H27" s="67">
        <v>-0.3117903930131004</v>
      </c>
      <c r="I27" s="68">
        <v>1164</v>
      </c>
      <c r="J27" s="69">
        <v>0.35395189003436434</v>
      </c>
      <c r="K27" s="64">
        <v>8342</v>
      </c>
      <c r="L27" s="65">
        <v>0.02221547573394691</v>
      </c>
      <c r="M27" s="64">
        <v>12348</v>
      </c>
      <c r="N27" s="66">
        <v>0.03283771816685326</v>
      </c>
      <c r="O27" s="67">
        <v>-0.3244250080984775</v>
      </c>
    </row>
    <row r="28" spans="2:15" ht="14.25" customHeight="1">
      <c r="B28" s="62">
        <v>18</v>
      </c>
      <c r="C28" s="63" t="s">
        <v>50</v>
      </c>
      <c r="D28" s="64">
        <v>761</v>
      </c>
      <c r="E28" s="65">
        <v>0.01581890369384913</v>
      </c>
      <c r="F28" s="64">
        <v>1334</v>
      </c>
      <c r="G28" s="66">
        <v>0.023526921923775593</v>
      </c>
      <c r="H28" s="67">
        <v>-0.4295352323838081</v>
      </c>
      <c r="I28" s="68">
        <v>1040</v>
      </c>
      <c r="J28" s="69">
        <v>-0.2682692307692308</v>
      </c>
      <c r="K28" s="64">
        <v>8335</v>
      </c>
      <c r="L28" s="65">
        <v>0.022196834121607226</v>
      </c>
      <c r="M28" s="64">
        <v>8143</v>
      </c>
      <c r="N28" s="66">
        <v>0.021655129497302084</v>
      </c>
      <c r="O28" s="67">
        <v>0.023578533709935012</v>
      </c>
    </row>
    <row r="29" spans="2:16" ht="14.25" customHeight="1">
      <c r="B29" s="62">
        <v>19</v>
      </c>
      <c r="C29" s="63" t="s">
        <v>30</v>
      </c>
      <c r="D29" s="64">
        <v>1135</v>
      </c>
      <c r="E29" s="65">
        <v>0.023593240069012825</v>
      </c>
      <c r="F29" s="64">
        <v>1834</v>
      </c>
      <c r="G29" s="66">
        <v>0.032345108551877395</v>
      </c>
      <c r="H29" s="67">
        <v>-0.38113413304252997</v>
      </c>
      <c r="I29" s="68">
        <v>1183</v>
      </c>
      <c r="J29" s="69">
        <v>-0.04057480980557904</v>
      </c>
      <c r="K29" s="64">
        <v>8204</v>
      </c>
      <c r="L29" s="65">
        <v>0.02184796966210746</v>
      </c>
      <c r="M29" s="64">
        <v>8340</v>
      </c>
      <c r="N29" s="66">
        <v>0.022179022474210903</v>
      </c>
      <c r="O29" s="67">
        <v>-0.016306954436450805</v>
      </c>
      <c r="P29" s="53"/>
    </row>
    <row r="30" spans="2:16" ht="14.25" customHeight="1">
      <c r="B30" s="70">
        <v>20</v>
      </c>
      <c r="C30" s="71" t="s">
        <v>36</v>
      </c>
      <c r="D30" s="72">
        <v>639</v>
      </c>
      <c r="E30" s="73">
        <v>0.013282890223875942</v>
      </c>
      <c r="F30" s="72">
        <v>514</v>
      </c>
      <c r="G30" s="74">
        <v>0.009065095853688648</v>
      </c>
      <c r="H30" s="75">
        <v>0.24319066147859925</v>
      </c>
      <c r="I30" s="76">
        <v>930</v>
      </c>
      <c r="J30" s="77">
        <v>-0.3129032258064516</v>
      </c>
      <c r="K30" s="72">
        <v>7508</v>
      </c>
      <c r="L30" s="73">
        <v>0.01999446077804764</v>
      </c>
      <c r="M30" s="72">
        <v>7488</v>
      </c>
      <c r="N30" s="74">
        <v>0.01991325183296058</v>
      </c>
      <c r="O30" s="75">
        <v>0.0026709401709401615</v>
      </c>
      <c r="P30" s="53"/>
    </row>
    <row r="31" spans="2:15" ht="14.25" customHeight="1">
      <c r="B31" s="159" t="s">
        <v>53</v>
      </c>
      <c r="C31" s="160"/>
      <c r="D31" s="26">
        <f>SUM(D11:D30)</f>
        <v>44799</v>
      </c>
      <c r="E31" s="4">
        <f>D31/D33</f>
        <v>0.9312366183715468</v>
      </c>
      <c r="F31" s="26">
        <f>SUM(F11:F30)</f>
        <v>51687</v>
      </c>
      <c r="G31" s="4">
        <f>F31/F33</f>
        <v>0.9115712244933952</v>
      </c>
      <c r="H31" s="7">
        <f>D31/F31-1</f>
        <v>-0.13326368332462712</v>
      </c>
      <c r="I31" s="26">
        <f>SUM(I11:I30)</f>
        <v>46228</v>
      </c>
      <c r="J31" s="4">
        <f>D31/I31-1</f>
        <v>-0.030912001384442278</v>
      </c>
      <c r="K31" s="26">
        <f>SUM(K11:K30)</f>
        <v>351940</v>
      </c>
      <c r="L31" s="4">
        <f>K31/K33</f>
        <v>0.9372470066896758</v>
      </c>
      <c r="M31" s="26">
        <f>SUM(M11:M30)</f>
        <v>351849</v>
      </c>
      <c r="N31" s="4">
        <f>M31/M33</f>
        <v>0.9356914722456393</v>
      </c>
      <c r="O31" s="7">
        <f>K31/M31-1</f>
        <v>0.0002586336752412599</v>
      </c>
    </row>
    <row r="32" spans="2:15" ht="14.25" customHeight="1">
      <c r="B32" s="159" t="s">
        <v>12</v>
      </c>
      <c r="C32" s="160"/>
      <c r="D32" s="3">
        <f>D33-SUM(D11:D30)</f>
        <v>3308</v>
      </c>
      <c r="E32" s="4">
        <f>D32/D33</f>
        <v>0.06876338162845325</v>
      </c>
      <c r="F32" s="5">
        <f>F33-SUM(F11:F30)</f>
        <v>5014</v>
      </c>
      <c r="G32" s="6">
        <f>F32/F33</f>
        <v>0.08842877550660483</v>
      </c>
      <c r="H32" s="7">
        <f>D32/F32-1</f>
        <v>-0.3402473075388911</v>
      </c>
      <c r="I32" s="5">
        <f>I33-SUM(I11:I30)</f>
        <v>2837</v>
      </c>
      <c r="J32" s="8">
        <f>D32/I32-1</f>
        <v>0.16602044413112438</v>
      </c>
      <c r="K32" s="3">
        <f>K33-SUM(K11:K30)</f>
        <v>23564</v>
      </c>
      <c r="L32" s="4">
        <f>K32/K33</f>
        <v>0.06275299331032426</v>
      </c>
      <c r="M32" s="3">
        <f>M33-SUM(M11:M30)</f>
        <v>24182</v>
      </c>
      <c r="N32" s="4">
        <f>M32/M33</f>
        <v>0.06430852775436068</v>
      </c>
      <c r="O32" s="7">
        <f>K32/M32-1</f>
        <v>-0.025556198825572696</v>
      </c>
    </row>
    <row r="33" spans="2:17" ht="14.25" customHeight="1">
      <c r="B33" s="151" t="s">
        <v>13</v>
      </c>
      <c r="C33" s="152"/>
      <c r="D33" s="49">
        <v>48107</v>
      </c>
      <c r="E33" s="78">
        <v>1</v>
      </c>
      <c r="F33" s="49">
        <v>56701</v>
      </c>
      <c r="G33" s="79">
        <v>1.0000000000000002</v>
      </c>
      <c r="H33" s="46">
        <v>-0.15156699176381372</v>
      </c>
      <c r="I33" s="50">
        <v>49065</v>
      </c>
      <c r="J33" s="47">
        <v>-0.01952511973912152</v>
      </c>
      <c r="K33" s="49">
        <v>375504</v>
      </c>
      <c r="L33" s="78">
        <v>1</v>
      </c>
      <c r="M33" s="49">
        <v>376031</v>
      </c>
      <c r="N33" s="79">
        <v>0.9999999999999996</v>
      </c>
      <c r="O33" s="46">
        <v>-0.0014014801971113933</v>
      </c>
      <c r="P33" s="14"/>
      <c r="Q33" s="14"/>
    </row>
    <row r="34" ht="14.25" customHeight="1">
      <c r="B34" t="s">
        <v>102</v>
      </c>
    </row>
    <row r="35" ht="15">
      <c r="B35" s="9" t="s">
        <v>103</v>
      </c>
    </row>
    <row r="37" spans="2:12" ht="1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2:22" ht="15">
      <c r="B38" s="154" t="s">
        <v>125</v>
      </c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21"/>
      <c r="N38" s="21"/>
      <c r="O38" s="154" t="s">
        <v>87</v>
      </c>
      <c r="P38" s="154"/>
      <c r="Q38" s="154"/>
      <c r="R38" s="154"/>
      <c r="S38" s="154"/>
      <c r="T38" s="154"/>
      <c r="U38" s="154"/>
      <c r="V38" s="154"/>
    </row>
    <row r="39" spans="2:22" ht="15">
      <c r="B39" s="155" t="s">
        <v>126</v>
      </c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21"/>
      <c r="N39" s="21"/>
      <c r="O39" s="155" t="s">
        <v>88</v>
      </c>
      <c r="P39" s="155"/>
      <c r="Q39" s="155"/>
      <c r="R39" s="155"/>
      <c r="S39" s="155"/>
      <c r="T39" s="155"/>
      <c r="U39" s="155"/>
      <c r="V39" s="155"/>
    </row>
    <row r="40" spans="2:22" ht="15" customHeight="1">
      <c r="B40" s="15"/>
      <c r="C40" s="15"/>
      <c r="D40" s="15"/>
      <c r="E40" s="15"/>
      <c r="F40" s="15"/>
      <c r="G40" s="15"/>
      <c r="H40" s="15"/>
      <c r="I40" s="15"/>
      <c r="J40" s="15"/>
      <c r="K40" s="80"/>
      <c r="L40" s="81" t="s">
        <v>4</v>
      </c>
      <c r="O40" s="15"/>
      <c r="P40" s="15"/>
      <c r="Q40" s="15"/>
      <c r="R40" s="15"/>
      <c r="S40" s="15"/>
      <c r="T40" s="15"/>
      <c r="U40" s="80"/>
      <c r="V40" s="81" t="s">
        <v>4</v>
      </c>
    </row>
    <row r="41" spans="2:22" ht="15">
      <c r="B41" s="144" t="s">
        <v>0</v>
      </c>
      <c r="C41" s="144" t="s">
        <v>52</v>
      </c>
      <c r="D41" s="141" t="s">
        <v>119</v>
      </c>
      <c r="E41" s="142"/>
      <c r="F41" s="142"/>
      <c r="G41" s="142"/>
      <c r="H41" s="142"/>
      <c r="I41" s="143"/>
      <c r="J41" s="141" t="s">
        <v>114</v>
      </c>
      <c r="K41" s="142"/>
      <c r="L41" s="143"/>
      <c r="O41" s="144" t="s">
        <v>0</v>
      </c>
      <c r="P41" s="144" t="s">
        <v>52</v>
      </c>
      <c r="Q41" s="141" t="s">
        <v>120</v>
      </c>
      <c r="R41" s="142"/>
      <c r="S41" s="142"/>
      <c r="T41" s="142"/>
      <c r="U41" s="142"/>
      <c r="V41" s="143"/>
    </row>
    <row r="42" spans="2:22" ht="15" customHeight="1">
      <c r="B42" s="145"/>
      <c r="C42" s="145"/>
      <c r="D42" s="122" t="s">
        <v>121</v>
      </c>
      <c r="E42" s="123"/>
      <c r="F42" s="123"/>
      <c r="G42" s="123"/>
      <c r="H42" s="123"/>
      <c r="I42" s="124"/>
      <c r="J42" s="122" t="s">
        <v>115</v>
      </c>
      <c r="K42" s="123"/>
      <c r="L42" s="124"/>
      <c r="O42" s="145"/>
      <c r="P42" s="145"/>
      <c r="Q42" s="122" t="s">
        <v>122</v>
      </c>
      <c r="R42" s="123"/>
      <c r="S42" s="123"/>
      <c r="T42" s="123"/>
      <c r="U42" s="123"/>
      <c r="V42" s="124"/>
    </row>
    <row r="43" spans="2:22" ht="15" customHeight="1">
      <c r="B43" s="145"/>
      <c r="C43" s="145"/>
      <c r="D43" s="125">
        <v>2019</v>
      </c>
      <c r="E43" s="126"/>
      <c r="F43" s="129">
        <v>2018</v>
      </c>
      <c r="G43" s="126"/>
      <c r="H43" s="139" t="s">
        <v>5</v>
      </c>
      <c r="I43" s="148" t="s">
        <v>61</v>
      </c>
      <c r="J43" s="153">
        <v>2019</v>
      </c>
      <c r="K43" s="147" t="s">
        <v>123</v>
      </c>
      <c r="L43" s="148" t="s">
        <v>127</v>
      </c>
      <c r="O43" s="145"/>
      <c r="P43" s="145"/>
      <c r="Q43" s="125">
        <v>2019</v>
      </c>
      <c r="R43" s="126"/>
      <c r="S43" s="125">
        <v>2018</v>
      </c>
      <c r="T43" s="126"/>
      <c r="U43" s="139" t="s">
        <v>5</v>
      </c>
      <c r="V43" s="164" t="s">
        <v>67</v>
      </c>
    </row>
    <row r="44" spans="2:22" ht="15">
      <c r="B44" s="131" t="s">
        <v>6</v>
      </c>
      <c r="C44" s="131" t="s">
        <v>52</v>
      </c>
      <c r="D44" s="127"/>
      <c r="E44" s="128"/>
      <c r="F44" s="130"/>
      <c r="G44" s="128"/>
      <c r="H44" s="140"/>
      <c r="I44" s="147"/>
      <c r="J44" s="153"/>
      <c r="K44" s="147"/>
      <c r="L44" s="147"/>
      <c r="O44" s="131" t="s">
        <v>6</v>
      </c>
      <c r="P44" s="131" t="s">
        <v>52</v>
      </c>
      <c r="Q44" s="127"/>
      <c r="R44" s="128"/>
      <c r="S44" s="127"/>
      <c r="T44" s="128"/>
      <c r="U44" s="140"/>
      <c r="V44" s="165"/>
    </row>
    <row r="45" spans="2:22" ht="15" customHeight="1">
      <c r="B45" s="131"/>
      <c r="C45" s="131"/>
      <c r="D45" s="116" t="s">
        <v>8</v>
      </c>
      <c r="E45" s="82" t="s">
        <v>2</v>
      </c>
      <c r="F45" s="116" t="s">
        <v>8</v>
      </c>
      <c r="G45" s="82" t="s">
        <v>2</v>
      </c>
      <c r="H45" s="133" t="s">
        <v>9</v>
      </c>
      <c r="I45" s="133" t="s">
        <v>62</v>
      </c>
      <c r="J45" s="83" t="s">
        <v>8</v>
      </c>
      <c r="K45" s="149" t="s">
        <v>124</v>
      </c>
      <c r="L45" s="149" t="s">
        <v>128</v>
      </c>
      <c r="O45" s="131"/>
      <c r="P45" s="131"/>
      <c r="Q45" s="116" t="s">
        <v>8</v>
      </c>
      <c r="R45" s="82" t="s">
        <v>2</v>
      </c>
      <c r="S45" s="116" t="s">
        <v>8</v>
      </c>
      <c r="T45" s="82" t="s">
        <v>2</v>
      </c>
      <c r="U45" s="133" t="s">
        <v>9</v>
      </c>
      <c r="V45" s="166" t="s">
        <v>68</v>
      </c>
    </row>
    <row r="46" spans="2:22" ht="15" customHeight="1">
      <c r="B46" s="132"/>
      <c r="C46" s="132"/>
      <c r="D46" s="114" t="s">
        <v>10</v>
      </c>
      <c r="E46" s="45" t="s">
        <v>11</v>
      </c>
      <c r="F46" s="114" t="s">
        <v>10</v>
      </c>
      <c r="G46" s="45" t="s">
        <v>11</v>
      </c>
      <c r="H46" s="146"/>
      <c r="I46" s="146"/>
      <c r="J46" s="114" t="s">
        <v>10</v>
      </c>
      <c r="K46" s="150"/>
      <c r="L46" s="150"/>
      <c r="O46" s="132"/>
      <c r="P46" s="132"/>
      <c r="Q46" s="114" t="s">
        <v>10</v>
      </c>
      <c r="R46" s="45" t="s">
        <v>11</v>
      </c>
      <c r="S46" s="114" t="s">
        <v>10</v>
      </c>
      <c r="T46" s="45" t="s">
        <v>11</v>
      </c>
      <c r="U46" s="134"/>
      <c r="V46" s="167"/>
    </row>
    <row r="47" spans="2:22" ht="15">
      <c r="B47" s="54">
        <v>1</v>
      </c>
      <c r="C47" s="84" t="s">
        <v>64</v>
      </c>
      <c r="D47" s="56">
        <v>1818</v>
      </c>
      <c r="E47" s="61">
        <v>0.037790758101731554</v>
      </c>
      <c r="F47" s="56">
        <v>710</v>
      </c>
      <c r="G47" s="61">
        <v>0.012521825011904552</v>
      </c>
      <c r="H47" s="85">
        <v>1.5605633802816903</v>
      </c>
      <c r="I47" s="86">
        <v>18</v>
      </c>
      <c r="J47" s="56">
        <v>2053</v>
      </c>
      <c r="K47" s="87">
        <v>-0.1144666341938626</v>
      </c>
      <c r="L47" s="88">
        <v>0</v>
      </c>
      <c r="O47" s="54">
        <v>1</v>
      </c>
      <c r="P47" s="84" t="s">
        <v>39</v>
      </c>
      <c r="Q47" s="56">
        <v>13603</v>
      </c>
      <c r="R47" s="61">
        <v>0.03622597895095658</v>
      </c>
      <c r="S47" s="56">
        <v>14841</v>
      </c>
      <c r="T47" s="61">
        <v>0.039467490712201916</v>
      </c>
      <c r="U47" s="59">
        <v>-0.08341755946364804</v>
      </c>
      <c r="V47" s="88">
        <v>0</v>
      </c>
    </row>
    <row r="48" spans="2:22" ht="15" customHeight="1">
      <c r="B48" s="89">
        <v>2</v>
      </c>
      <c r="C48" s="90" t="s">
        <v>45</v>
      </c>
      <c r="D48" s="64">
        <v>1731</v>
      </c>
      <c r="E48" s="69">
        <v>0.0359822894797015</v>
      </c>
      <c r="F48" s="64">
        <v>840</v>
      </c>
      <c r="G48" s="69">
        <v>0.014814553535211019</v>
      </c>
      <c r="H48" s="91">
        <v>1.0607142857142855</v>
      </c>
      <c r="I48" s="92">
        <v>13</v>
      </c>
      <c r="J48" s="64">
        <v>1509</v>
      </c>
      <c r="K48" s="93">
        <v>0.14711729622266412</v>
      </c>
      <c r="L48" s="94">
        <v>1</v>
      </c>
      <c r="O48" s="89">
        <v>2</v>
      </c>
      <c r="P48" s="90" t="s">
        <v>42</v>
      </c>
      <c r="Q48" s="64">
        <v>12035</v>
      </c>
      <c r="R48" s="69">
        <v>0.032050257786867785</v>
      </c>
      <c r="S48" s="64">
        <v>13139</v>
      </c>
      <c r="T48" s="69">
        <v>0.03494126814012675</v>
      </c>
      <c r="U48" s="67">
        <v>-0.08402465941091408</v>
      </c>
      <c r="V48" s="94">
        <v>0</v>
      </c>
    </row>
    <row r="49" spans="2:22" ht="15" customHeight="1">
      <c r="B49" s="89">
        <v>3</v>
      </c>
      <c r="C49" s="90" t="s">
        <v>44</v>
      </c>
      <c r="D49" s="64">
        <v>1642</v>
      </c>
      <c r="E49" s="69">
        <v>0.034132246866360405</v>
      </c>
      <c r="F49" s="64">
        <v>1800</v>
      </c>
      <c r="G49" s="69">
        <v>0.03174547186116647</v>
      </c>
      <c r="H49" s="91">
        <v>-0.08777777777777773</v>
      </c>
      <c r="I49" s="92">
        <v>0</v>
      </c>
      <c r="J49" s="64">
        <v>985</v>
      </c>
      <c r="K49" s="93">
        <v>0.667005076142132</v>
      </c>
      <c r="L49" s="94">
        <v>4</v>
      </c>
      <c r="O49" s="89">
        <v>3</v>
      </c>
      <c r="P49" s="90" t="s">
        <v>64</v>
      </c>
      <c r="Q49" s="64">
        <v>11757</v>
      </c>
      <c r="R49" s="69">
        <v>0.03130991946823469</v>
      </c>
      <c r="S49" s="64">
        <v>5693</v>
      </c>
      <c r="T49" s="69">
        <v>0.01513970922610104</v>
      </c>
      <c r="U49" s="67">
        <v>1.0651677498682592</v>
      </c>
      <c r="V49" s="94">
        <v>10</v>
      </c>
    </row>
    <row r="50" spans="2:22" ht="15">
      <c r="B50" s="89">
        <v>4</v>
      </c>
      <c r="C50" s="90" t="s">
        <v>39</v>
      </c>
      <c r="D50" s="64">
        <v>1458</v>
      </c>
      <c r="E50" s="69">
        <v>0.03030743966574511</v>
      </c>
      <c r="F50" s="64">
        <v>2261</v>
      </c>
      <c r="G50" s="69">
        <v>0.03987583993227633</v>
      </c>
      <c r="H50" s="91">
        <v>-0.35515258735072974</v>
      </c>
      <c r="I50" s="92">
        <v>-3</v>
      </c>
      <c r="J50" s="64">
        <v>1812</v>
      </c>
      <c r="K50" s="93">
        <v>-0.19536423841059603</v>
      </c>
      <c r="L50" s="94">
        <v>-2</v>
      </c>
      <c r="O50" s="89">
        <v>4</v>
      </c>
      <c r="P50" s="90" t="s">
        <v>45</v>
      </c>
      <c r="Q50" s="64">
        <v>11182</v>
      </c>
      <c r="R50" s="69">
        <v>0.029778644168903662</v>
      </c>
      <c r="S50" s="64">
        <v>6533</v>
      </c>
      <c r="T50" s="69">
        <v>0.01737356760479854</v>
      </c>
      <c r="U50" s="67">
        <v>0.7116179396908004</v>
      </c>
      <c r="V50" s="94">
        <v>8</v>
      </c>
    </row>
    <row r="51" spans="2:22" ht="15" customHeight="1">
      <c r="B51" s="89">
        <v>5</v>
      </c>
      <c r="C51" s="95" t="s">
        <v>42</v>
      </c>
      <c r="D51" s="72">
        <v>1274</v>
      </c>
      <c r="E51" s="77">
        <v>0.026482632465129816</v>
      </c>
      <c r="F51" s="72">
        <v>1689</v>
      </c>
      <c r="G51" s="77">
        <v>0.02978783442972787</v>
      </c>
      <c r="H51" s="96">
        <v>-0.24570751924215517</v>
      </c>
      <c r="I51" s="97">
        <v>0</v>
      </c>
      <c r="J51" s="72">
        <v>1490</v>
      </c>
      <c r="K51" s="98">
        <v>-0.14496644295302008</v>
      </c>
      <c r="L51" s="99">
        <v>-1</v>
      </c>
      <c r="O51" s="89">
        <v>5</v>
      </c>
      <c r="P51" s="95" t="s">
        <v>44</v>
      </c>
      <c r="Q51" s="72">
        <v>9442</v>
      </c>
      <c r="R51" s="77">
        <v>0.0251448719587541</v>
      </c>
      <c r="S51" s="72">
        <v>10214</v>
      </c>
      <c r="T51" s="77">
        <v>0.027162654142876518</v>
      </c>
      <c r="U51" s="75">
        <v>-0.07558253377716861</v>
      </c>
      <c r="V51" s="99">
        <v>-1</v>
      </c>
    </row>
    <row r="52" spans="2:22" ht="15">
      <c r="B52" s="100">
        <v>6</v>
      </c>
      <c r="C52" s="84" t="s">
        <v>41</v>
      </c>
      <c r="D52" s="56">
        <v>1143</v>
      </c>
      <c r="E52" s="61">
        <v>0.02375953603425697</v>
      </c>
      <c r="F52" s="56">
        <v>1670</v>
      </c>
      <c r="G52" s="61">
        <v>0.029452743337860004</v>
      </c>
      <c r="H52" s="85">
        <v>-0.3155688622754491</v>
      </c>
      <c r="I52" s="86">
        <v>0</v>
      </c>
      <c r="J52" s="56">
        <v>1472</v>
      </c>
      <c r="K52" s="87">
        <v>-0.22350543478260865</v>
      </c>
      <c r="L52" s="88">
        <v>-1</v>
      </c>
      <c r="O52" s="100">
        <v>6</v>
      </c>
      <c r="P52" s="84" t="s">
        <v>41</v>
      </c>
      <c r="Q52" s="56">
        <v>9437</v>
      </c>
      <c r="R52" s="61">
        <v>0.025131556521368614</v>
      </c>
      <c r="S52" s="56">
        <v>11646</v>
      </c>
      <c r="T52" s="61">
        <v>0.03097085080751321</v>
      </c>
      <c r="U52" s="59">
        <v>-0.18967885969431564</v>
      </c>
      <c r="V52" s="88">
        <v>-3</v>
      </c>
    </row>
    <row r="53" spans="2:22" ht="15">
      <c r="B53" s="89">
        <v>7</v>
      </c>
      <c r="C53" s="90" t="s">
        <v>69</v>
      </c>
      <c r="D53" s="64">
        <v>1044</v>
      </c>
      <c r="E53" s="69">
        <v>0.021701623464360695</v>
      </c>
      <c r="F53" s="64">
        <v>185</v>
      </c>
      <c r="G53" s="69">
        <v>0.003262729052397665</v>
      </c>
      <c r="H53" s="91">
        <v>4.643243243243243</v>
      </c>
      <c r="I53" s="92">
        <v>84</v>
      </c>
      <c r="J53" s="64">
        <v>479</v>
      </c>
      <c r="K53" s="93">
        <v>1.1795407098121085</v>
      </c>
      <c r="L53" s="94">
        <v>20</v>
      </c>
      <c r="O53" s="89">
        <v>7</v>
      </c>
      <c r="P53" s="90" t="s">
        <v>46</v>
      </c>
      <c r="Q53" s="64">
        <v>8914</v>
      </c>
      <c r="R53" s="69">
        <v>0.023738761770846648</v>
      </c>
      <c r="S53" s="64">
        <v>9539</v>
      </c>
      <c r="T53" s="69">
        <v>0.02536758937428031</v>
      </c>
      <c r="U53" s="67">
        <v>-0.06552049481077682</v>
      </c>
      <c r="V53" s="94">
        <v>-2</v>
      </c>
    </row>
    <row r="54" spans="2:22" ht="15">
      <c r="B54" s="89">
        <v>8</v>
      </c>
      <c r="C54" s="90" t="s">
        <v>108</v>
      </c>
      <c r="D54" s="64">
        <v>1034</v>
      </c>
      <c r="E54" s="69">
        <v>0.021493753507805517</v>
      </c>
      <c r="F54" s="64">
        <v>1722</v>
      </c>
      <c r="G54" s="69">
        <v>0.03036983474718259</v>
      </c>
      <c r="H54" s="91">
        <v>-0.3995354239256679</v>
      </c>
      <c r="I54" s="92">
        <v>-4</v>
      </c>
      <c r="J54" s="64">
        <v>482</v>
      </c>
      <c r="K54" s="93">
        <v>1.1452282157676348</v>
      </c>
      <c r="L54" s="94">
        <v>18</v>
      </c>
      <c r="O54" s="89">
        <v>8</v>
      </c>
      <c r="P54" s="90" t="s">
        <v>47</v>
      </c>
      <c r="Q54" s="64">
        <v>6197</v>
      </c>
      <c r="R54" s="69">
        <v>0.016503153095572883</v>
      </c>
      <c r="S54" s="64">
        <v>5691</v>
      </c>
      <c r="T54" s="69">
        <v>0.01513439051567557</v>
      </c>
      <c r="U54" s="67">
        <v>0.08891231769460561</v>
      </c>
      <c r="V54" s="94">
        <v>6</v>
      </c>
    </row>
    <row r="55" spans="2:22" ht="15">
      <c r="B55" s="89">
        <v>9</v>
      </c>
      <c r="C55" s="90" t="s">
        <v>57</v>
      </c>
      <c r="D55" s="64">
        <v>936</v>
      </c>
      <c r="E55" s="69">
        <v>0.01945662793356476</v>
      </c>
      <c r="F55" s="64">
        <v>1545</v>
      </c>
      <c r="G55" s="69">
        <v>0.027248196680834554</v>
      </c>
      <c r="H55" s="91">
        <v>-0.3941747572815534</v>
      </c>
      <c r="I55" s="92">
        <v>-2</v>
      </c>
      <c r="J55" s="64">
        <v>790</v>
      </c>
      <c r="K55" s="93">
        <v>0.18481012658227858</v>
      </c>
      <c r="L55" s="94">
        <v>1</v>
      </c>
      <c r="O55" s="89">
        <v>9</v>
      </c>
      <c r="P55" s="90" t="s">
        <v>70</v>
      </c>
      <c r="Q55" s="64">
        <v>6058</v>
      </c>
      <c r="R55" s="69">
        <v>0.01613298393625634</v>
      </c>
      <c r="S55" s="64">
        <v>6579</v>
      </c>
      <c r="T55" s="69">
        <v>0.017495897944584355</v>
      </c>
      <c r="U55" s="67">
        <v>-0.07919136646906821</v>
      </c>
      <c r="V55" s="94">
        <v>2</v>
      </c>
    </row>
    <row r="56" spans="2:22" ht="15">
      <c r="B56" s="101">
        <v>10</v>
      </c>
      <c r="C56" s="95" t="s">
        <v>49</v>
      </c>
      <c r="D56" s="72">
        <v>918</v>
      </c>
      <c r="E56" s="77">
        <v>0.01908246201176544</v>
      </c>
      <c r="F56" s="72">
        <v>446</v>
      </c>
      <c r="G56" s="77">
        <v>0.007865822472266804</v>
      </c>
      <c r="H56" s="96">
        <v>1.0582959641255605</v>
      </c>
      <c r="I56" s="97">
        <v>19</v>
      </c>
      <c r="J56" s="72">
        <v>968</v>
      </c>
      <c r="K56" s="98">
        <v>-0.051652892561983466</v>
      </c>
      <c r="L56" s="99">
        <v>-2</v>
      </c>
      <c r="O56" s="101">
        <v>10</v>
      </c>
      <c r="P56" s="95" t="s">
        <v>48</v>
      </c>
      <c r="Q56" s="72">
        <v>5857</v>
      </c>
      <c r="R56" s="77">
        <v>0.01559770335335975</v>
      </c>
      <c r="S56" s="72">
        <v>8872</v>
      </c>
      <c r="T56" s="77">
        <v>0.023593799447385988</v>
      </c>
      <c r="U56" s="75">
        <v>-0.33983318304779075</v>
      </c>
      <c r="V56" s="99">
        <v>-4</v>
      </c>
    </row>
    <row r="57" spans="2:22" ht="15">
      <c r="B57" s="100">
        <v>11</v>
      </c>
      <c r="C57" s="84" t="s">
        <v>78</v>
      </c>
      <c r="D57" s="56">
        <v>766</v>
      </c>
      <c r="E57" s="61">
        <v>0.015922838672126717</v>
      </c>
      <c r="F57" s="56">
        <v>781</v>
      </c>
      <c r="G57" s="61">
        <v>0.013774007513095007</v>
      </c>
      <c r="H57" s="85">
        <v>-0.01920614596670933</v>
      </c>
      <c r="I57" s="86">
        <v>5</v>
      </c>
      <c r="J57" s="56">
        <v>740</v>
      </c>
      <c r="K57" s="87">
        <v>0.03513513513513522</v>
      </c>
      <c r="L57" s="88">
        <v>1</v>
      </c>
      <c r="O57" s="100">
        <v>11</v>
      </c>
      <c r="P57" s="84" t="s">
        <v>49</v>
      </c>
      <c r="Q57" s="56">
        <v>5728</v>
      </c>
      <c r="R57" s="61">
        <v>0.01525416506881418</v>
      </c>
      <c r="S57" s="56">
        <v>4158</v>
      </c>
      <c r="T57" s="61">
        <v>0.01105759897455263</v>
      </c>
      <c r="U57" s="59">
        <v>0.3775853775853777</v>
      </c>
      <c r="V57" s="88">
        <v>10</v>
      </c>
    </row>
    <row r="58" spans="2:22" ht="15">
      <c r="B58" s="89">
        <v>12</v>
      </c>
      <c r="C58" s="90" t="s">
        <v>46</v>
      </c>
      <c r="D58" s="64">
        <v>758</v>
      </c>
      <c r="E58" s="69">
        <v>0.015756542706882575</v>
      </c>
      <c r="F58" s="64">
        <v>998</v>
      </c>
      <c r="G58" s="69">
        <v>0.017601100509691187</v>
      </c>
      <c r="H58" s="91">
        <v>-0.2404809619238477</v>
      </c>
      <c r="I58" s="92">
        <v>-1</v>
      </c>
      <c r="J58" s="64">
        <v>1001</v>
      </c>
      <c r="K58" s="93">
        <v>-0.24275724275724275</v>
      </c>
      <c r="L58" s="94">
        <v>-6</v>
      </c>
      <c r="O58" s="89">
        <v>12</v>
      </c>
      <c r="P58" s="90" t="s">
        <v>40</v>
      </c>
      <c r="Q58" s="64">
        <v>5664</v>
      </c>
      <c r="R58" s="69">
        <v>0.015083727470279943</v>
      </c>
      <c r="S58" s="64">
        <v>7939</v>
      </c>
      <c r="T58" s="69">
        <v>0.02111262103390412</v>
      </c>
      <c r="U58" s="67">
        <v>-0.28656002015367177</v>
      </c>
      <c r="V58" s="94">
        <v>-5</v>
      </c>
    </row>
    <row r="59" spans="2:22" ht="15">
      <c r="B59" s="89">
        <v>13</v>
      </c>
      <c r="C59" s="90" t="s">
        <v>47</v>
      </c>
      <c r="D59" s="64">
        <v>627</v>
      </c>
      <c r="E59" s="69">
        <v>0.013033446276009728</v>
      </c>
      <c r="F59" s="64">
        <v>603</v>
      </c>
      <c r="G59" s="69">
        <v>0.010634733073490768</v>
      </c>
      <c r="H59" s="91">
        <v>0.03980099502487566</v>
      </c>
      <c r="I59" s="92">
        <v>10</v>
      </c>
      <c r="J59" s="64">
        <v>679</v>
      </c>
      <c r="K59" s="93">
        <v>-0.07658321060382911</v>
      </c>
      <c r="L59" s="94">
        <v>0</v>
      </c>
      <c r="O59" s="89">
        <v>13</v>
      </c>
      <c r="P59" s="90" t="s">
        <v>78</v>
      </c>
      <c r="Q59" s="64">
        <v>5542</v>
      </c>
      <c r="R59" s="69">
        <v>0.014758830798074055</v>
      </c>
      <c r="S59" s="64">
        <v>4972</v>
      </c>
      <c r="T59" s="69">
        <v>0.013222314117719017</v>
      </c>
      <c r="U59" s="67">
        <v>0.11464199517296869</v>
      </c>
      <c r="V59" s="94">
        <v>6</v>
      </c>
    </row>
    <row r="60" spans="2:22" ht="15">
      <c r="B60" s="89">
        <v>14</v>
      </c>
      <c r="C60" s="90" t="s">
        <v>94</v>
      </c>
      <c r="D60" s="64">
        <v>607</v>
      </c>
      <c r="E60" s="69">
        <v>0.01261770636289937</v>
      </c>
      <c r="F60" s="64">
        <v>321</v>
      </c>
      <c r="G60" s="69">
        <v>0.005661275815241354</v>
      </c>
      <c r="H60" s="91">
        <v>0.8909657320872275</v>
      </c>
      <c r="I60" s="92">
        <v>36</v>
      </c>
      <c r="J60" s="64">
        <v>546</v>
      </c>
      <c r="K60" s="93">
        <v>0.11172161172161177</v>
      </c>
      <c r="L60" s="94">
        <v>6</v>
      </c>
      <c r="O60" s="89">
        <v>14</v>
      </c>
      <c r="P60" s="90" t="s">
        <v>57</v>
      </c>
      <c r="Q60" s="64">
        <v>5330</v>
      </c>
      <c r="R60" s="69">
        <v>0.014194256252929397</v>
      </c>
      <c r="S60" s="64">
        <v>7268</v>
      </c>
      <c r="T60" s="69">
        <v>0.019328193686158852</v>
      </c>
      <c r="U60" s="67">
        <v>-0.2666483214089158</v>
      </c>
      <c r="V60" s="94">
        <v>-6</v>
      </c>
    </row>
    <row r="61" spans="2:22" ht="15">
      <c r="B61" s="101">
        <v>15</v>
      </c>
      <c r="C61" s="95" t="s">
        <v>51</v>
      </c>
      <c r="D61" s="72">
        <v>586</v>
      </c>
      <c r="E61" s="77">
        <v>0.012181179454133493</v>
      </c>
      <c r="F61" s="72">
        <v>481</v>
      </c>
      <c r="G61" s="77">
        <v>0.008483095536233928</v>
      </c>
      <c r="H61" s="96">
        <v>0.21829521829521825</v>
      </c>
      <c r="I61" s="97">
        <v>11</v>
      </c>
      <c r="J61" s="72">
        <v>808</v>
      </c>
      <c r="K61" s="98">
        <v>-0.2747524752475248</v>
      </c>
      <c r="L61" s="99">
        <v>-6</v>
      </c>
      <c r="O61" s="101">
        <v>15</v>
      </c>
      <c r="P61" s="95" t="s">
        <v>54</v>
      </c>
      <c r="Q61" s="72">
        <v>5209</v>
      </c>
      <c r="R61" s="77">
        <v>0.013872022668200605</v>
      </c>
      <c r="S61" s="72">
        <v>6749</v>
      </c>
      <c r="T61" s="77">
        <v>0.017947988330749325</v>
      </c>
      <c r="U61" s="75">
        <v>-0.22818195288190846</v>
      </c>
      <c r="V61" s="99">
        <v>-6</v>
      </c>
    </row>
    <row r="62" spans="2:22" ht="15">
      <c r="B62" s="100"/>
      <c r="C62" s="84" t="s">
        <v>70</v>
      </c>
      <c r="D62" s="56">
        <v>586</v>
      </c>
      <c r="E62" s="61">
        <v>0.012181179454133493</v>
      </c>
      <c r="F62" s="56">
        <v>1080</v>
      </c>
      <c r="G62" s="61">
        <v>0.01904728311669988</v>
      </c>
      <c r="H62" s="85">
        <v>-0.4574074074074074</v>
      </c>
      <c r="I62" s="86">
        <v>-5</v>
      </c>
      <c r="J62" s="56">
        <v>610</v>
      </c>
      <c r="K62" s="87">
        <v>-0.03934426229508192</v>
      </c>
      <c r="L62" s="88">
        <v>0</v>
      </c>
      <c r="O62" s="100">
        <v>16</v>
      </c>
      <c r="P62" s="84" t="s">
        <v>74</v>
      </c>
      <c r="Q62" s="56">
        <v>5153</v>
      </c>
      <c r="R62" s="61">
        <v>0.013722889769483148</v>
      </c>
      <c r="S62" s="56">
        <v>4129</v>
      </c>
      <c r="T62" s="61">
        <v>0.010980477673383312</v>
      </c>
      <c r="U62" s="59">
        <v>0.24800193751513677</v>
      </c>
      <c r="V62" s="88">
        <v>6</v>
      </c>
    </row>
    <row r="63" spans="2:22" ht="15">
      <c r="B63" s="89">
        <v>17</v>
      </c>
      <c r="C63" s="90" t="s">
        <v>74</v>
      </c>
      <c r="D63" s="64">
        <v>576</v>
      </c>
      <c r="E63" s="69">
        <v>0.011973309497578315</v>
      </c>
      <c r="F63" s="64">
        <v>541</v>
      </c>
      <c r="G63" s="69">
        <v>0.009541277931606144</v>
      </c>
      <c r="H63" s="91">
        <v>0.06469500924214411</v>
      </c>
      <c r="I63" s="92">
        <v>7</v>
      </c>
      <c r="J63" s="64">
        <v>669</v>
      </c>
      <c r="K63" s="93">
        <v>-0.13901345291479816</v>
      </c>
      <c r="L63" s="94">
        <v>-3</v>
      </c>
      <c r="O63" s="89">
        <v>17</v>
      </c>
      <c r="P63" s="90" t="s">
        <v>66</v>
      </c>
      <c r="Q63" s="64">
        <v>5113</v>
      </c>
      <c r="R63" s="69">
        <v>0.01361636627039925</v>
      </c>
      <c r="S63" s="64">
        <v>5170</v>
      </c>
      <c r="T63" s="69">
        <v>0.013748866449840571</v>
      </c>
      <c r="U63" s="67">
        <v>-0.01102514506769825</v>
      </c>
      <c r="V63" s="94">
        <v>0</v>
      </c>
    </row>
    <row r="64" spans="2:22" ht="15">
      <c r="B64" s="89">
        <v>18</v>
      </c>
      <c r="C64" s="90" t="s">
        <v>110</v>
      </c>
      <c r="D64" s="64">
        <v>551</v>
      </c>
      <c r="E64" s="69">
        <v>0.011453634606190368</v>
      </c>
      <c r="F64" s="64">
        <v>247</v>
      </c>
      <c r="G64" s="69">
        <v>0.004356184194282288</v>
      </c>
      <c r="H64" s="91">
        <v>1.2307692307692308</v>
      </c>
      <c r="I64" s="92">
        <v>53</v>
      </c>
      <c r="J64" s="64">
        <v>549</v>
      </c>
      <c r="K64" s="93">
        <v>0.0036429872495447047</v>
      </c>
      <c r="L64" s="94">
        <v>1</v>
      </c>
      <c r="O64" s="89">
        <v>18</v>
      </c>
      <c r="P64" s="90" t="s">
        <v>73</v>
      </c>
      <c r="Q64" s="64">
        <v>4922</v>
      </c>
      <c r="R64" s="69">
        <v>0.013107716562273638</v>
      </c>
      <c r="S64" s="64">
        <v>5027</v>
      </c>
      <c r="T64" s="69">
        <v>0.01336857865441945</v>
      </c>
      <c r="U64" s="67">
        <v>-0.020887209071016488</v>
      </c>
      <c r="V64" s="94">
        <v>0</v>
      </c>
    </row>
    <row r="65" spans="2:22" ht="15">
      <c r="B65" s="89">
        <v>19</v>
      </c>
      <c r="C65" s="90" t="s">
        <v>129</v>
      </c>
      <c r="D65" s="64">
        <v>542</v>
      </c>
      <c r="E65" s="69">
        <v>0.011266551645290706</v>
      </c>
      <c r="F65" s="64">
        <v>758</v>
      </c>
      <c r="G65" s="69">
        <v>0.013368370928202325</v>
      </c>
      <c r="H65" s="91">
        <v>-0.2849604221635884</v>
      </c>
      <c r="I65" s="92">
        <v>-2</v>
      </c>
      <c r="J65" s="64">
        <v>484</v>
      </c>
      <c r="K65" s="93">
        <v>0.11983471074380159</v>
      </c>
      <c r="L65" s="94">
        <v>6</v>
      </c>
      <c r="O65" s="89">
        <v>19</v>
      </c>
      <c r="P65" s="90" t="s">
        <v>51</v>
      </c>
      <c r="Q65" s="64">
        <v>4795</v>
      </c>
      <c r="R65" s="69">
        <v>0.012769504452682262</v>
      </c>
      <c r="S65" s="64">
        <v>4079</v>
      </c>
      <c r="T65" s="69">
        <v>0.010847509912746555</v>
      </c>
      <c r="U65" s="67">
        <v>0.17553321892620732</v>
      </c>
      <c r="V65" s="94">
        <v>5</v>
      </c>
    </row>
    <row r="66" spans="2:22" ht="15">
      <c r="B66" s="101">
        <v>20</v>
      </c>
      <c r="C66" s="95" t="s">
        <v>66</v>
      </c>
      <c r="D66" s="72">
        <v>539</v>
      </c>
      <c r="E66" s="77">
        <v>0.011204190658324153</v>
      </c>
      <c r="F66" s="72">
        <v>867</v>
      </c>
      <c r="G66" s="77">
        <v>0.015290735613128516</v>
      </c>
      <c r="H66" s="96">
        <v>-0.378316032295271</v>
      </c>
      <c r="I66" s="97">
        <v>-7</v>
      </c>
      <c r="J66" s="72">
        <v>554</v>
      </c>
      <c r="K66" s="98">
        <v>-0.027075812274368283</v>
      </c>
      <c r="L66" s="99">
        <v>-2</v>
      </c>
      <c r="O66" s="101">
        <v>20</v>
      </c>
      <c r="P66" s="95" t="s">
        <v>94</v>
      </c>
      <c r="Q66" s="72">
        <v>4778</v>
      </c>
      <c r="R66" s="77">
        <v>0.012724231965571604</v>
      </c>
      <c r="S66" s="72">
        <v>4102</v>
      </c>
      <c r="T66" s="77">
        <v>0.010908675082639463</v>
      </c>
      <c r="U66" s="75">
        <v>0.1647976596782057</v>
      </c>
      <c r="V66" s="99">
        <v>3</v>
      </c>
    </row>
    <row r="67" spans="2:22" ht="15">
      <c r="B67" s="159" t="s">
        <v>53</v>
      </c>
      <c r="C67" s="160"/>
      <c r="D67" s="26">
        <f>SUM(D47:D66)</f>
        <v>19136</v>
      </c>
      <c r="E67" s="6">
        <f>D67/D69</f>
        <v>0.3977799488639907</v>
      </c>
      <c r="F67" s="26">
        <f>SUM(F47:F66)</f>
        <v>19545</v>
      </c>
      <c r="G67" s="6">
        <f>F67/F69</f>
        <v>0.34470291529249925</v>
      </c>
      <c r="H67" s="17">
        <f>D67/F67-1</f>
        <v>-0.02092606804809416</v>
      </c>
      <c r="I67" s="25"/>
      <c r="J67" s="26">
        <f>SUM(J47:J66)</f>
        <v>18680</v>
      </c>
      <c r="K67" s="18">
        <f>E67/J67-1</f>
        <v>-0.9999787055701893</v>
      </c>
      <c r="L67" s="19"/>
      <c r="O67" s="159" t="s">
        <v>53</v>
      </c>
      <c r="P67" s="160"/>
      <c r="Q67" s="26">
        <f>SUM(Q47:Q66)</f>
        <v>146716</v>
      </c>
      <c r="R67" s="6">
        <f>Q67/Q69</f>
        <v>0.39071754228982913</v>
      </c>
      <c r="S67" s="26">
        <f>SUM(S47:S66)</f>
        <v>146340</v>
      </c>
      <c r="T67" s="6">
        <f>S67/S69</f>
        <v>0.3891700418316575</v>
      </c>
      <c r="U67" s="17">
        <f>Q67/S67-1</f>
        <v>0.0025693590269235678</v>
      </c>
      <c r="V67" s="27"/>
    </row>
    <row r="68" spans="2:22" ht="15">
      <c r="B68" s="159" t="s">
        <v>12</v>
      </c>
      <c r="C68" s="160"/>
      <c r="D68" s="26">
        <f>D69-SUM(D47:D66)</f>
        <v>28971</v>
      </c>
      <c r="E68" s="6">
        <f>D68/D69</f>
        <v>0.6022200511360093</v>
      </c>
      <c r="F68" s="26">
        <f>F69-SUM(F47:F66)</f>
        <v>37156</v>
      </c>
      <c r="G68" s="6">
        <f>F68/F69</f>
        <v>0.6552970847075007</v>
      </c>
      <c r="H68" s="17">
        <f>D68/F68-1</f>
        <v>-0.22028743675314888</v>
      </c>
      <c r="I68" s="3"/>
      <c r="J68" s="26">
        <f>J69-SUM(J47:J66)</f>
        <v>30385</v>
      </c>
      <c r="K68" s="18">
        <f>E68/J68-1</f>
        <v>-0.9999801803504645</v>
      </c>
      <c r="L68" s="19"/>
      <c r="O68" s="159" t="s">
        <v>12</v>
      </c>
      <c r="P68" s="160"/>
      <c r="Q68" s="26">
        <f>Q69-SUM(Q47:Q66)</f>
        <v>228788</v>
      </c>
      <c r="R68" s="6">
        <f>Q68/Q69</f>
        <v>0.6092824577101709</v>
      </c>
      <c r="S68" s="26">
        <f>S69-SUM(S47:S66)</f>
        <v>229691</v>
      </c>
      <c r="T68" s="6">
        <f>S68/S69</f>
        <v>0.6108299581683425</v>
      </c>
      <c r="U68" s="17">
        <f>Q68/S68-1</f>
        <v>-0.003931368664858437</v>
      </c>
      <c r="V68" s="28"/>
    </row>
    <row r="69" spans="2:22" ht="15">
      <c r="B69" s="151" t="s">
        <v>38</v>
      </c>
      <c r="C69" s="152"/>
      <c r="D69" s="24">
        <v>48107</v>
      </c>
      <c r="E69" s="102">
        <v>1</v>
      </c>
      <c r="F69" s="24">
        <v>56701</v>
      </c>
      <c r="G69" s="102">
        <v>1</v>
      </c>
      <c r="H69" s="20">
        <v>-0.15156699176381372</v>
      </c>
      <c r="I69" s="20"/>
      <c r="J69" s="24">
        <v>49065</v>
      </c>
      <c r="K69" s="48">
        <v>-0.01952511973912152</v>
      </c>
      <c r="L69" s="103"/>
      <c r="M69" s="14"/>
      <c r="O69" s="151" t="s">
        <v>38</v>
      </c>
      <c r="P69" s="152"/>
      <c r="Q69" s="24">
        <v>375504</v>
      </c>
      <c r="R69" s="102">
        <v>1</v>
      </c>
      <c r="S69" s="24">
        <v>376031</v>
      </c>
      <c r="T69" s="102">
        <v>1</v>
      </c>
      <c r="U69" s="29">
        <v>-0.0014014801971113933</v>
      </c>
      <c r="V69" s="103"/>
    </row>
    <row r="70" spans="2:15" ht="15">
      <c r="B70" t="s">
        <v>102</v>
      </c>
      <c r="O70" t="s">
        <v>102</v>
      </c>
    </row>
    <row r="71" spans="2:15" ht="15">
      <c r="B71" s="9" t="s">
        <v>104</v>
      </c>
      <c r="O71" s="9" t="s">
        <v>104</v>
      </c>
    </row>
  </sheetData>
  <sheetProtection/>
  <mergeCells count="67">
    <mergeCell ref="V45:V46"/>
    <mergeCell ref="B69:C69"/>
    <mergeCell ref="I43:I44"/>
    <mergeCell ref="B67:C67"/>
    <mergeCell ref="B68:C68"/>
    <mergeCell ref="H43:H44"/>
    <mergeCell ref="U45:U46"/>
    <mergeCell ref="P44:P46"/>
    <mergeCell ref="O67:P67"/>
    <mergeCell ref="O68:P68"/>
    <mergeCell ref="O69:P69"/>
    <mergeCell ref="O38:V38"/>
    <mergeCell ref="O39:V39"/>
    <mergeCell ref="V43:V44"/>
    <mergeCell ref="O41:O43"/>
    <mergeCell ref="P41:P43"/>
    <mergeCell ref="Q41:V41"/>
    <mergeCell ref="O44:O46"/>
    <mergeCell ref="Q43:R44"/>
    <mergeCell ref="S43:T44"/>
    <mergeCell ref="U43:U44"/>
    <mergeCell ref="B31:C31"/>
    <mergeCell ref="B32:C32"/>
    <mergeCell ref="Q42:V42"/>
    <mergeCell ref="I6:J6"/>
    <mergeCell ref="K6:O6"/>
    <mergeCell ref="I7:I8"/>
    <mergeCell ref="J7:J8"/>
    <mergeCell ref="K7:L8"/>
    <mergeCell ref="M7:N8"/>
    <mergeCell ref="O7:O8"/>
    <mergeCell ref="B5:B7"/>
    <mergeCell ref="C5:C7"/>
    <mergeCell ref="B8:B10"/>
    <mergeCell ref="D5:H5"/>
    <mergeCell ref="I5:J5"/>
    <mergeCell ref="K5:O5"/>
    <mergeCell ref="B33:C33"/>
    <mergeCell ref="F43:G44"/>
    <mergeCell ref="J43:J44"/>
    <mergeCell ref="K45:K46"/>
    <mergeCell ref="D42:I42"/>
    <mergeCell ref="D43:E44"/>
    <mergeCell ref="C44:C46"/>
    <mergeCell ref="H45:H46"/>
    <mergeCell ref="B38:L38"/>
    <mergeCell ref="B39:L39"/>
    <mergeCell ref="D41:I41"/>
    <mergeCell ref="B41:B43"/>
    <mergeCell ref="C41:C43"/>
    <mergeCell ref="B44:B46"/>
    <mergeCell ref="I45:I46"/>
    <mergeCell ref="K43:K44"/>
    <mergeCell ref="J42:L42"/>
    <mergeCell ref="J41:L41"/>
    <mergeCell ref="L43:L44"/>
    <mergeCell ref="L45:L46"/>
    <mergeCell ref="B2:O2"/>
    <mergeCell ref="B3:O3"/>
    <mergeCell ref="D6:H6"/>
    <mergeCell ref="D7:E8"/>
    <mergeCell ref="F7:G8"/>
    <mergeCell ref="C8:C10"/>
    <mergeCell ref="H9:H10"/>
    <mergeCell ref="O9:O10"/>
    <mergeCell ref="J9:J10"/>
    <mergeCell ref="H7:H8"/>
  </mergeCells>
  <conditionalFormatting sqref="H32 J32 O32">
    <cfRule type="cellIs" priority="1498" dxfId="146" operator="lessThan">
      <formula>0</formula>
    </cfRule>
  </conditionalFormatting>
  <conditionalFormatting sqref="H31 O31">
    <cfRule type="cellIs" priority="1458" dxfId="146" operator="lessThan">
      <formula>0</formula>
    </cfRule>
  </conditionalFormatting>
  <conditionalFormatting sqref="K68">
    <cfRule type="cellIs" priority="634" dxfId="146" operator="lessThan">
      <formula>0</formula>
    </cfRule>
  </conditionalFormatting>
  <conditionalFormatting sqref="H68 J68">
    <cfRule type="cellIs" priority="635" dxfId="146" operator="lessThan">
      <formula>0</formula>
    </cfRule>
  </conditionalFormatting>
  <conditionalFormatting sqref="K67">
    <cfRule type="cellIs" priority="632" dxfId="146" operator="lessThan">
      <formula>0</formula>
    </cfRule>
  </conditionalFormatting>
  <conditionalFormatting sqref="H67 J67">
    <cfRule type="cellIs" priority="633" dxfId="146" operator="lessThan">
      <formula>0</formula>
    </cfRule>
  </conditionalFormatting>
  <conditionalFormatting sqref="L68">
    <cfRule type="cellIs" priority="630" dxfId="146" operator="lessThan">
      <formula>0</formula>
    </cfRule>
  </conditionalFormatting>
  <conditionalFormatting sqref="K68">
    <cfRule type="cellIs" priority="631" dxfId="146" operator="lessThan">
      <formula>0</formula>
    </cfRule>
  </conditionalFormatting>
  <conditionalFormatting sqref="L67">
    <cfRule type="cellIs" priority="628" dxfId="146" operator="lessThan">
      <formula>0</formula>
    </cfRule>
  </conditionalFormatting>
  <conditionalFormatting sqref="K67">
    <cfRule type="cellIs" priority="629" dxfId="146" operator="lessThan">
      <formula>0</formula>
    </cfRule>
  </conditionalFormatting>
  <conditionalFormatting sqref="V67">
    <cfRule type="cellIs" priority="625" dxfId="146" operator="lessThan">
      <formula>0</formula>
    </cfRule>
    <cfRule type="cellIs" priority="626" dxfId="147" operator="equal">
      <formula>0</formula>
    </cfRule>
    <cfRule type="cellIs" priority="627" dxfId="148" operator="greaterThan">
      <formula>0</formula>
    </cfRule>
  </conditionalFormatting>
  <conditionalFormatting sqref="V68">
    <cfRule type="cellIs" priority="624" dxfId="146" operator="lessThan">
      <formula>0</formula>
    </cfRule>
  </conditionalFormatting>
  <conditionalFormatting sqref="U68">
    <cfRule type="cellIs" priority="623" dxfId="146" operator="lessThan">
      <formula>0</formula>
    </cfRule>
  </conditionalFormatting>
  <conditionalFormatting sqref="U67">
    <cfRule type="cellIs" priority="622" dxfId="146" operator="lessThan">
      <formula>0</formula>
    </cfRule>
  </conditionalFormatting>
  <conditionalFormatting sqref="H11:H15 J11:J15 O11:O15">
    <cfRule type="cellIs" priority="22" dxfId="146" operator="lessThan">
      <formula>0</formula>
    </cfRule>
  </conditionalFormatting>
  <conditionalFormatting sqref="H16:H30 J16:J30 O16:O30">
    <cfRule type="cellIs" priority="21" dxfId="146" operator="lessThan">
      <formula>0</formula>
    </cfRule>
  </conditionalFormatting>
  <conditionalFormatting sqref="D11:E30 G11:J30 L11:L30 N11:O30">
    <cfRule type="cellIs" priority="20" dxfId="149" operator="equal">
      <formula>0</formula>
    </cfRule>
  </conditionalFormatting>
  <conditionalFormatting sqref="F11:F30">
    <cfRule type="cellIs" priority="19" dxfId="149" operator="equal">
      <formula>0</formula>
    </cfRule>
  </conditionalFormatting>
  <conditionalFormatting sqref="K11:K30">
    <cfRule type="cellIs" priority="18" dxfId="149" operator="equal">
      <formula>0</formula>
    </cfRule>
  </conditionalFormatting>
  <conditionalFormatting sqref="M11:M30">
    <cfRule type="cellIs" priority="17" dxfId="149" operator="equal">
      <formula>0</formula>
    </cfRule>
  </conditionalFormatting>
  <conditionalFormatting sqref="O33 J33 H33">
    <cfRule type="cellIs" priority="16" dxfId="146" operator="lessThan">
      <formula>0</formula>
    </cfRule>
  </conditionalFormatting>
  <conditionalFormatting sqref="K47:K66 H47:H66">
    <cfRule type="cellIs" priority="15" dxfId="146" operator="lessThan">
      <formula>0</formula>
    </cfRule>
  </conditionalFormatting>
  <conditionalFormatting sqref="L47:L66">
    <cfRule type="cellIs" priority="12" dxfId="146" operator="lessThan">
      <formula>0</formula>
    </cfRule>
    <cfRule type="cellIs" priority="13" dxfId="147" operator="equal">
      <formula>0</formula>
    </cfRule>
    <cfRule type="cellIs" priority="14" dxfId="148" operator="greaterThan">
      <formula>0</formula>
    </cfRule>
  </conditionalFormatting>
  <conditionalFormatting sqref="I47:I66">
    <cfRule type="cellIs" priority="9" dxfId="146" operator="lessThan">
      <formula>0</formula>
    </cfRule>
    <cfRule type="cellIs" priority="10" dxfId="147" operator="equal">
      <formula>0</formula>
    </cfRule>
    <cfRule type="cellIs" priority="11" dxfId="148" operator="greaterThan">
      <formula>0</formula>
    </cfRule>
  </conditionalFormatting>
  <conditionalFormatting sqref="H69:I69 K69">
    <cfRule type="cellIs" priority="8" dxfId="146" operator="lessThan">
      <formula>0</formula>
    </cfRule>
  </conditionalFormatting>
  <conditionalFormatting sqref="L69">
    <cfRule type="cellIs" priority="7" dxfId="146" operator="lessThan">
      <formula>0</formula>
    </cfRule>
  </conditionalFormatting>
  <conditionalFormatting sqref="U47:U66">
    <cfRule type="cellIs" priority="6" dxfId="146" operator="lessThan">
      <formula>0</formula>
    </cfRule>
  </conditionalFormatting>
  <conditionalFormatting sqref="V47:V66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U69">
    <cfRule type="cellIs" priority="2" dxfId="146" operator="lessThan">
      <formula>0</formula>
    </cfRule>
  </conditionalFormatting>
  <conditionalFormatting sqref="V69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showGridLines="0" zoomScalePageLayoutView="0" workbookViewId="0" topLeftCell="A1">
      <selection activeCell="U1" sqref="U1"/>
    </sheetView>
  </sheetViews>
  <sheetFormatPr defaultColWidth="9.140625" defaultRowHeight="15"/>
  <cols>
    <col min="1" max="1" width="8.140625" style="0" customWidth="1"/>
    <col min="2" max="2" width="20.140625" style="0" customWidth="1"/>
    <col min="3" max="11" width="10.57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52"/>
      <c r="K1" s="53"/>
      <c r="O1" s="51"/>
      <c r="U1" s="53">
        <v>43712</v>
      </c>
    </row>
    <row r="2" spans="1:21" ht="14.25" customHeight="1">
      <c r="A2" s="154" t="s">
        <v>130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4"/>
      <c r="M2" s="21"/>
      <c r="N2" s="154" t="s">
        <v>89</v>
      </c>
      <c r="O2" s="154"/>
      <c r="P2" s="154"/>
      <c r="Q2" s="154"/>
      <c r="R2" s="154"/>
      <c r="S2" s="154"/>
      <c r="T2" s="154"/>
      <c r="U2" s="154"/>
    </row>
    <row r="3" spans="1:21" ht="14.25" customHeight="1">
      <c r="A3" s="155" t="s">
        <v>131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4"/>
      <c r="M3" s="21"/>
      <c r="N3" s="155" t="s">
        <v>90</v>
      </c>
      <c r="O3" s="155"/>
      <c r="P3" s="155"/>
      <c r="Q3" s="155"/>
      <c r="R3" s="155"/>
      <c r="S3" s="155"/>
      <c r="T3" s="155"/>
      <c r="U3" s="155"/>
    </row>
    <row r="4" spans="1:21" ht="14.25" customHeight="1">
      <c r="A4" s="15"/>
      <c r="B4" s="15"/>
      <c r="C4" s="15"/>
      <c r="D4" s="15"/>
      <c r="E4" s="15"/>
      <c r="F4" s="15"/>
      <c r="G4" s="15"/>
      <c r="H4" s="15"/>
      <c r="I4" s="15"/>
      <c r="J4" s="80"/>
      <c r="K4" s="81" t="s">
        <v>4</v>
      </c>
      <c r="L4" s="14"/>
      <c r="M4" s="14"/>
      <c r="N4" s="15"/>
      <c r="O4" s="15"/>
      <c r="P4" s="15"/>
      <c r="Q4" s="15"/>
      <c r="R4" s="15"/>
      <c r="S4" s="15"/>
      <c r="T4" s="80"/>
      <c r="U4" s="81" t="s">
        <v>4</v>
      </c>
    </row>
    <row r="5" spans="1:21" ht="14.25" customHeight="1">
      <c r="A5" s="144" t="s">
        <v>0</v>
      </c>
      <c r="B5" s="144" t="s">
        <v>1</v>
      </c>
      <c r="C5" s="141" t="s">
        <v>119</v>
      </c>
      <c r="D5" s="142"/>
      <c r="E5" s="142"/>
      <c r="F5" s="142"/>
      <c r="G5" s="142"/>
      <c r="H5" s="143"/>
      <c r="I5" s="141" t="s">
        <v>114</v>
      </c>
      <c r="J5" s="142"/>
      <c r="K5" s="143"/>
      <c r="L5" s="14"/>
      <c r="M5" s="14"/>
      <c r="N5" s="144" t="s">
        <v>0</v>
      </c>
      <c r="O5" s="144" t="s">
        <v>1</v>
      </c>
      <c r="P5" s="141" t="s">
        <v>120</v>
      </c>
      <c r="Q5" s="142"/>
      <c r="R5" s="142"/>
      <c r="S5" s="142"/>
      <c r="T5" s="142"/>
      <c r="U5" s="143"/>
    </row>
    <row r="6" spans="1:21" ht="14.25" customHeight="1">
      <c r="A6" s="145"/>
      <c r="B6" s="145"/>
      <c r="C6" s="168" t="s">
        <v>121</v>
      </c>
      <c r="D6" s="169"/>
      <c r="E6" s="169"/>
      <c r="F6" s="169"/>
      <c r="G6" s="169"/>
      <c r="H6" s="170"/>
      <c r="I6" s="122" t="s">
        <v>115</v>
      </c>
      <c r="J6" s="123"/>
      <c r="K6" s="124"/>
      <c r="L6" s="14"/>
      <c r="M6" s="14"/>
      <c r="N6" s="145"/>
      <c r="O6" s="145"/>
      <c r="P6" s="122" t="s">
        <v>122</v>
      </c>
      <c r="Q6" s="123"/>
      <c r="R6" s="123"/>
      <c r="S6" s="123"/>
      <c r="T6" s="123"/>
      <c r="U6" s="124"/>
    </row>
    <row r="7" spans="1:21" ht="14.25" customHeight="1">
      <c r="A7" s="145"/>
      <c r="B7" s="145"/>
      <c r="C7" s="125">
        <v>2019</v>
      </c>
      <c r="D7" s="126"/>
      <c r="E7" s="129">
        <v>2018</v>
      </c>
      <c r="F7" s="126"/>
      <c r="G7" s="139" t="s">
        <v>5</v>
      </c>
      <c r="H7" s="148" t="s">
        <v>61</v>
      </c>
      <c r="I7" s="153">
        <v>2019</v>
      </c>
      <c r="J7" s="147" t="s">
        <v>123</v>
      </c>
      <c r="K7" s="148" t="s">
        <v>127</v>
      </c>
      <c r="L7" s="14"/>
      <c r="M7" s="14"/>
      <c r="N7" s="145"/>
      <c r="O7" s="145"/>
      <c r="P7" s="163">
        <v>2019</v>
      </c>
      <c r="Q7" s="171"/>
      <c r="R7" s="172">
        <v>2018</v>
      </c>
      <c r="S7" s="171"/>
      <c r="T7" s="140" t="s">
        <v>5</v>
      </c>
      <c r="U7" s="164" t="s">
        <v>67</v>
      </c>
    </row>
    <row r="8" spans="1:21" ht="14.25" customHeight="1">
      <c r="A8" s="131" t="s">
        <v>6</v>
      </c>
      <c r="B8" s="131" t="s">
        <v>7</v>
      </c>
      <c r="C8" s="127"/>
      <c r="D8" s="128"/>
      <c r="E8" s="130"/>
      <c r="F8" s="128"/>
      <c r="G8" s="140"/>
      <c r="H8" s="147"/>
      <c r="I8" s="153"/>
      <c r="J8" s="147"/>
      <c r="K8" s="147"/>
      <c r="L8" s="14"/>
      <c r="M8" s="14"/>
      <c r="N8" s="131" t="s">
        <v>6</v>
      </c>
      <c r="O8" s="131" t="s">
        <v>7</v>
      </c>
      <c r="P8" s="127"/>
      <c r="Q8" s="128"/>
      <c r="R8" s="130"/>
      <c r="S8" s="128"/>
      <c r="T8" s="140"/>
      <c r="U8" s="165"/>
    </row>
    <row r="9" spans="1:21" ht="14.25" customHeight="1">
      <c r="A9" s="131"/>
      <c r="B9" s="131"/>
      <c r="C9" s="116" t="s">
        <v>8</v>
      </c>
      <c r="D9" s="82" t="s">
        <v>2</v>
      </c>
      <c r="E9" s="116" t="s">
        <v>8</v>
      </c>
      <c r="F9" s="82" t="s">
        <v>2</v>
      </c>
      <c r="G9" s="133" t="s">
        <v>9</v>
      </c>
      <c r="H9" s="133" t="s">
        <v>62</v>
      </c>
      <c r="I9" s="83" t="s">
        <v>8</v>
      </c>
      <c r="J9" s="149" t="s">
        <v>124</v>
      </c>
      <c r="K9" s="149" t="s">
        <v>128</v>
      </c>
      <c r="L9" s="14"/>
      <c r="M9" s="14"/>
      <c r="N9" s="131"/>
      <c r="O9" s="131"/>
      <c r="P9" s="116" t="s">
        <v>8</v>
      </c>
      <c r="Q9" s="82" t="s">
        <v>2</v>
      </c>
      <c r="R9" s="116" t="s">
        <v>8</v>
      </c>
      <c r="S9" s="82" t="s">
        <v>2</v>
      </c>
      <c r="T9" s="133" t="s">
        <v>9</v>
      </c>
      <c r="U9" s="166" t="s">
        <v>68</v>
      </c>
    </row>
    <row r="10" spans="1:21" ht="14.25" customHeight="1">
      <c r="A10" s="132"/>
      <c r="B10" s="132"/>
      <c r="C10" s="114" t="s">
        <v>10</v>
      </c>
      <c r="D10" s="45" t="s">
        <v>11</v>
      </c>
      <c r="E10" s="114" t="s">
        <v>10</v>
      </c>
      <c r="F10" s="45" t="s">
        <v>11</v>
      </c>
      <c r="G10" s="146"/>
      <c r="H10" s="146"/>
      <c r="I10" s="114" t="s">
        <v>10</v>
      </c>
      <c r="J10" s="150"/>
      <c r="K10" s="150"/>
      <c r="L10" s="14"/>
      <c r="M10" s="14"/>
      <c r="N10" s="132"/>
      <c r="O10" s="132"/>
      <c r="P10" s="114" t="s">
        <v>10</v>
      </c>
      <c r="Q10" s="45" t="s">
        <v>11</v>
      </c>
      <c r="R10" s="114" t="s">
        <v>10</v>
      </c>
      <c r="S10" s="45" t="s">
        <v>11</v>
      </c>
      <c r="T10" s="134"/>
      <c r="U10" s="167"/>
    </row>
    <row r="11" spans="1:21" ht="14.25" customHeight="1">
      <c r="A11" s="54">
        <v>1</v>
      </c>
      <c r="B11" s="84" t="s">
        <v>20</v>
      </c>
      <c r="C11" s="56">
        <v>4654</v>
      </c>
      <c r="D11" s="58">
        <v>0.13030209704062493</v>
      </c>
      <c r="E11" s="56">
        <v>5670</v>
      </c>
      <c r="F11" s="58">
        <v>0.12484312041746483</v>
      </c>
      <c r="G11" s="104">
        <v>-0.17918871252204582</v>
      </c>
      <c r="H11" s="86">
        <v>0</v>
      </c>
      <c r="I11" s="56">
        <v>3873</v>
      </c>
      <c r="J11" s="57">
        <v>0.20165246578879414</v>
      </c>
      <c r="K11" s="88">
        <v>1</v>
      </c>
      <c r="L11" s="14"/>
      <c r="M11" s="14"/>
      <c r="N11" s="54">
        <v>1</v>
      </c>
      <c r="O11" s="84" t="s">
        <v>19</v>
      </c>
      <c r="P11" s="56">
        <v>32612</v>
      </c>
      <c r="Q11" s="58">
        <v>0.12460216483461901</v>
      </c>
      <c r="R11" s="56">
        <v>34612</v>
      </c>
      <c r="S11" s="58">
        <v>0.12868684540252748</v>
      </c>
      <c r="T11" s="107">
        <v>-0.05778342771293188</v>
      </c>
      <c r="U11" s="88">
        <v>0</v>
      </c>
    </row>
    <row r="12" spans="1:21" ht="14.25" customHeight="1">
      <c r="A12" s="89">
        <v>2</v>
      </c>
      <c r="B12" s="90" t="s">
        <v>19</v>
      </c>
      <c r="C12" s="64">
        <v>3745</v>
      </c>
      <c r="D12" s="66">
        <v>0.10485203124562534</v>
      </c>
      <c r="E12" s="64">
        <v>4891</v>
      </c>
      <c r="F12" s="66">
        <v>0.10769095272695246</v>
      </c>
      <c r="G12" s="105">
        <v>-0.23430791249233285</v>
      </c>
      <c r="H12" s="92">
        <v>1</v>
      </c>
      <c r="I12" s="64">
        <v>4358</v>
      </c>
      <c r="J12" s="65">
        <v>-0.14066085360256997</v>
      </c>
      <c r="K12" s="94">
        <v>-1</v>
      </c>
      <c r="L12" s="14"/>
      <c r="M12" s="14"/>
      <c r="N12" s="89">
        <v>2</v>
      </c>
      <c r="O12" s="90" t="s">
        <v>20</v>
      </c>
      <c r="P12" s="64">
        <v>30492</v>
      </c>
      <c r="Q12" s="66">
        <v>0.11650218355627386</v>
      </c>
      <c r="R12" s="64">
        <v>32716</v>
      </c>
      <c r="S12" s="66">
        <v>0.12163754865910925</v>
      </c>
      <c r="T12" s="108">
        <v>-0.06797897053429514</v>
      </c>
      <c r="U12" s="94">
        <v>0</v>
      </c>
    </row>
    <row r="13" spans="1:21" ht="14.25" customHeight="1">
      <c r="A13" s="62">
        <v>3</v>
      </c>
      <c r="B13" s="90" t="s">
        <v>21</v>
      </c>
      <c r="C13" s="64">
        <v>3164</v>
      </c>
      <c r="D13" s="66">
        <v>0.08858526751966851</v>
      </c>
      <c r="E13" s="64">
        <v>5455</v>
      </c>
      <c r="F13" s="66">
        <v>0.1201092102076315</v>
      </c>
      <c r="G13" s="105">
        <v>-0.41998166819431715</v>
      </c>
      <c r="H13" s="92">
        <v>-1</v>
      </c>
      <c r="I13" s="64">
        <v>3467</v>
      </c>
      <c r="J13" s="65">
        <v>-0.08739544274588984</v>
      </c>
      <c r="K13" s="94">
        <v>0</v>
      </c>
      <c r="L13" s="14"/>
      <c r="M13" s="14"/>
      <c r="N13" s="62">
        <v>3</v>
      </c>
      <c r="O13" s="90" t="s">
        <v>21</v>
      </c>
      <c r="P13" s="64">
        <v>25276</v>
      </c>
      <c r="Q13" s="66">
        <v>0.09657317301483595</v>
      </c>
      <c r="R13" s="64">
        <v>26199</v>
      </c>
      <c r="S13" s="66">
        <v>0.09740745009536628</v>
      </c>
      <c r="T13" s="108">
        <v>-0.035230352303523005</v>
      </c>
      <c r="U13" s="94">
        <v>0</v>
      </c>
    </row>
    <row r="14" spans="1:21" ht="14.25" customHeight="1">
      <c r="A14" s="62">
        <v>4</v>
      </c>
      <c r="B14" s="90" t="s">
        <v>22</v>
      </c>
      <c r="C14" s="64">
        <v>2495</v>
      </c>
      <c r="D14" s="66">
        <v>0.0698546910434807</v>
      </c>
      <c r="E14" s="64">
        <v>2425</v>
      </c>
      <c r="F14" s="66">
        <v>0.05339410352951538</v>
      </c>
      <c r="G14" s="105">
        <v>0.028865979381443196</v>
      </c>
      <c r="H14" s="92">
        <v>0</v>
      </c>
      <c r="I14" s="64">
        <v>3099</v>
      </c>
      <c r="J14" s="65">
        <v>-0.1949015811552114</v>
      </c>
      <c r="K14" s="94">
        <v>0</v>
      </c>
      <c r="L14" s="14"/>
      <c r="M14" s="14"/>
      <c r="N14" s="62">
        <v>4</v>
      </c>
      <c r="O14" s="90" t="s">
        <v>22</v>
      </c>
      <c r="P14" s="64">
        <v>17775</v>
      </c>
      <c r="Q14" s="66">
        <v>0.06791375812386094</v>
      </c>
      <c r="R14" s="64">
        <v>17028</v>
      </c>
      <c r="S14" s="66">
        <v>0.06330982328424356</v>
      </c>
      <c r="T14" s="108">
        <v>0.04386892177589852</v>
      </c>
      <c r="U14" s="94">
        <v>1</v>
      </c>
    </row>
    <row r="15" spans="1:21" ht="14.25" customHeight="1">
      <c r="A15" s="70">
        <v>5</v>
      </c>
      <c r="B15" s="95" t="s">
        <v>23</v>
      </c>
      <c r="C15" s="72">
        <v>1726</v>
      </c>
      <c r="D15" s="74">
        <v>0.04832432735112131</v>
      </c>
      <c r="E15" s="72">
        <v>2077</v>
      </c>
      <c r="F15" s="74">
        <v>0.04573177444569214</v>
      </c>
      <c r="G15" s="106">
        <v>-0.1689937409725566</v>
      </c>
      <c r="H15" s="97">
        <v>2</v>
      </c>
      <c r="I15" s="72">
        <v>2118</v>
      </c>
      <c r="J15" s="73">
        <v>-0.18508026440037773</v>
      </c>
      <c r="K15" s="99">
        <v>0</v>
      </c>
      <c r="L15" s="14"/>
      <c r="M15" s="14"/>
      <c r="N15" s="70">
        <v>5</v>
      </c>
      <c r="O15" s="95" t="s">
        <v>23</v>
      </c>
      <c r="P15" s="72">
        <v>15592</v>
      </c>
      <c r="Q15" s="74">
        <v>0.059573069854697035</v>
      </c>
      <c r="R15" s="72">
        <v>17906</v>
      </c>
      <c r="S15" s="74">
        <v>0.0665742128099404</v>
      </c>
      <c r="T15" s="109">
        <v>-0.12923042555567965</v>
      </c>
      <c r="U15" s="99">
        <v>-1</v>
      </c>
    </row>
    <row r="16" spans="1:21" ht="14.25" customHeight="1">
      <c r="A16" s="54">
        <v>6</v>
      </c>
      <c r="B16" s="84" t="s">
        <v>24</v>
      </c>
      <c r="C16" s="56">
        <v>1555</v>
      </c>
      <c r="D16" s="58">
        <v>0.04353669121146793</v>
      </c>
      <c r="E16" s="56">
        <v>1061</v>
      </c>
      <c r="F16" s="58">
        <v>0.023361296430851882</v>
      </c>
      <c r="G16" s="104">
        <v>0.46559849198868997</v>
      </c>
      <c r="H16" s="86">
        <v>11</v>
      </c>
      <c r="I16" s="56">
        <v>1692</v>
      </c>
      <c r="J16" s="57">
        <v>-0.08096926713947994</v>
      </c>
      <c r="K16" s="88">
        <v>1</v>
      </c>
      <c r="L16" s="14"/>
      <c r="M16" s="14"/>
      <c r="N16" s="54">
        <v>6</v>
      </c>
      <c r="O16" s="84" t="s">
        <v>26</v>
      </c>
      <c r="P16" s="56">
        <v>13595</v>
      </c>
      <c r="Q16" s="58">
        <v>0.051943040320331334</v>
      </c>
      <c r="R16" s="56">
        <v>13923</v>
      </c>
      <c r="S16" s="58">
        <v>0.05176548447184185</v>
      </c>
      <c r="T16" s="107">
        <v>-0.023558141205200056</v>
      </c>
      <c r="U16" s="88">
        <v>0</v>
      </c>
    </row>
    <row r="17" spans="1:21" ht="14.25" customHeight="1">
      <c r="A17" s="62">
        <v>7</v>
      </c>
      <c r="B17" s="90" t="s">
        <v>31</v>
      </c>
      <c r="C17" s="64">
        <v>1522</v>
      </c>
      <c r="D17" s="66">
        <v>0.04261276143013131</v>
      </c>
      <c r="E17" s="64">
        <v>1214</v>
      </c>
      <c r="F17" s="66">
        <v>0.02673007904529141</v>
      </c>
      <c r="G17" s="105">
        <v>0.25370675453047786</v>
      </c>
      <c r="H17" s="92">
        <v>9</v>
      </c>
      <c r="I17" s="64">
        <v>1331</v>
      </c>
      <c r="J17" s="65">
        <v>0.1435011269722013</v>
      </c>
      <c r="K17" s="94">
        <v>5</v>
      </c>
      <c r="L17" s="14"/>
      <c r="M17" s="14"/>
      <c r="N17" s="62">
        <v>7</v>
      </c>
      <c r="O17" s="90" t="s">
        <v>18</v>
      </c>
      <c r="P17" s="64">
        <v>12155</v>
      </c>
      <c r="Q17" s="66">
        <v>0.046441166244474245</v>
      </c>
      <c r="R17" s="64">
        <v>9113</v>
      </c>
      <c r="S17" s="66">
        <v>0.03388198376728398</v>
      </c>
      <c r="T17" s="108">
        <v>0.333808844507846</v>
      </c>
      <c r="U17" s="94">
        <v>5</v>
      </c>
    </row>
    <row r="18" spans="1:21" ht="14.25" customHeight="1">
      <c r="A18" s="62">
        <v>8</v>
      </c>
      <c r="B18" s="90" t="s">
        <v>35</v>
      </c>
      <c r="C18" s="64">
        <v>1489</v>
      </c>
      <c r="D18" s="66">
        <v>0.041688831648794694</v>
      </c>
      <c r="E18" s="64">
        <v>1526</v>
      </c>
      <c r="F18" s="66">
        <v>0.033599753396305346</v>
      </c>
      <c r="G18" s="105">
        <v>-0.02424639580602883</v>
      </c>
      <c r="H18" s="92">
        <v>3</v>
      </c>
      <c r="I18" s="64">
        <v>1006</v>
      </c>
      <c r="J18" s="65">
        <v>0.48011928429423456</v>
      </c>
      <c r="K18" s="94">
        <v>5</v>
      </c>
      <c r="L18" s="14"/>
      <c r="M18" s="14"/>
      <c r="N18" s="62">
        <v>8</v>
      </c>
      <c r="O18" s="90" t="s">
        <v>31</v>
      </c>
      <c r="P18" s="64">
        <v>12076</v>
      </c>
      <c r="Q18" s="66">
        <v>0.04613932731947931</v>
      </c>
      <c r="R18" s="64">
        <v>9558</v>
      </c>
      <c r="S18" s="66">
        <v>0.035536486431219164</v>
      </c>
      <c r="T18" s="108">
        <v>0.26344423519564764</v>
      </c>
      <c r="U18" s="94">
        <v>1</v>
      </c>
    </row>
    <row r="19" spans="1:21" ht="14.25" customHeight="1">
      <c r="A19" s="62">
        <v>9</v>
      </c>
      <c r="B19" s="90" t="s">
        <v>56</v>
      </c>
      <c r="C19" s="64">
        <v>1488</v>
      </c>
      <c r="D19" s="66">
        <v>0.041660833776632974</v>
      </c>
      <c r="E19" s="64">
        <v>2350</v>
      </c>
      <c r="F19" s="66">
        <v>0.05174273950282934</v>
      </c>
      <c r="G19" s="105">
        <v>-0.3668085106382979</v>
      </c>
      <c r="H19" s="92">
        <v>-3</v>
      </c>
      <c r="I19" s="64">
        <v>776</v>
      </c>
      <c r="J19" s="65">
        <v>0.9175257731958764</v>
      </c>
      <c r="K19" s="94">
        <v>8</v>
      </c>
      <c r="L19" s="14"/>
      <c r="M19" s="14"/>
      <c r="N19" s="62">
        <v>9</v>
      </c>
      <c r="O19" s="90" t="s">
        <v>34</v>
      </c>
      <c r="P19" s="64">
        <v>11580</v>
      </c>
      <c r="Q19" s="66">
        <v>0.044244237360017424</v>
      </c>
      <c r="R19" s="64">
        <v>11739</v>
      </c>
      <c r="S19" s="66">
        <v>0.043645408476258814</v>
      </c>
      <c r="T19" s="108">
        <v>-0.013544594939943755</v>
      </c>
      <c r="U19" s="94">
        <v>-2</v>
      </c>
    </row>
    <row r="20" spans="1:21" ht="14.25" customHeight="1">
      <c r="A20" s="70">
        <v>10</v>
      </c>
      <c r="B20" s="95" t="s">
        <v>33</v>
      </c>
      <c r="C20" s="72">
        <v>1484</v>
      </c>
      <c r="D20" s="74">
        <v>0.04154884228798611</v>
      </c>
      <c r="E20" s="72">
        <v>359</v>
      </c>
      <c r="F20" s="74">
        <v>0.007904529141070524</v>
      </c>
      <c r="G20" s="106">
        <v>3.1337047353760443</v>
      </c>
      <c r="H20" s="97">
        <v>15</v>
      </c>
      <c r="I20" s="72">
        <v>367</v>
      </c>
      <c r="J20" s="73">
        <v>3.0435967302452314</v>
      </c>
      <c r="K20" s="99">
        <v>10</v>
      </c>
      <c r="L20" s="14"/>
      <c r="M20" s="14"/>
      <c r="N20" s="70">
        <v>10</v>
      </c>
      <c r="O20" s="95" t="s">
        <v>24</v>
      </c>
      <c r="P20" s="72">
        <v>11244</v>
      </c>
      <c r="Q20" s="74">
        <v>0.04296046674231743</v>
      </c>
      <c r="R20" s="72">
        <v>9377</v>
      </c>
      <c r="S20" s="74">
        <v>0.034863531415101706</v>
      </c>
      <c r="T20" s="109">
        <v>0.1991041911058975</v>
      </c>
      <c r="U20" s="99">
        <v>0</v>
      </c>
    </row>
    <row r="21" spans="1:21" ht="14.25" customHeight="1">
      <c r="A21" s="54">
        <v>11</v>
      </c>
      <c r="B21" s="84" t="s">
        <v>34</v>
      </c>
      <c r="C21" s="56">
        <v>1445</v>
      </c>
      <c r="D21" s="58">
        <v>0.0404569252736792</v>
      </c>
      <c r="E21" s="56">
        <v>2381</v>
      </c>
      <c r="F21" s="58">
        <v>0.052425303300526235</v>
      </c>
      <c r="G21" s="104">
        <v>-0.39311213775724485</v>
      </c>
      <c r="H21" s="86">
        <v>-6</v>
      </c>
      <c r="I21" s="56">
        <v>1522</v>
      </c>
      <c r="J21" s="57">
        <v>-0.050591327201051195</v>
      </c>
      <c r="K21" s="88">
        <v>-2</v>
      </c>
      <c r="L21" s="14"/>
      <c r="M21" s="14"/>
      <c r="N21" s="54">
        <v>11</v>
      </c>
      <c r="O21" s="84" t="s">
        <v>25</v>
      </c>
      <c r="P21" s="56">
        <v>8813</v>
      </c>
      <c r="Q21" s="58">
        <v>0.03367223349342258</v>
      </c>
      <c r="R21" s="56">
        <v>8307</v>
      </c>
      <c r="S21" s="58">
        <v>0.030885289054628333</v>
      </c>
      <c r="T21" s="107">
        <v>0.06091248344769462</v>
      </c>
      <c r="U21" s="88">
        <v>3</v>
      </c>
    </row>
    <row r="22" spans="1:21" ht="14.25" customHeight="1">
      <c r="A22" s="62">
        <v>12</v>
      </c>
      <c r="B22" s="90" t="s">
        <v>26</v>
      </c>
      <c r="C22" s="64">
        <v>1398</v>
      </c>
      <c r="D22" s="66">
        <v>0.039141025282078565</v>
      </c>
      <c r="E22" s="64">
        <v>1804</v>
      </c>
      <c r="F22" s="66">
        <v>0.03972080938855495</v>
      </c>
      <c r="G22" s="105">
        <v>-0.22505543237250558</v>
      </c>
      <c r="H22" s="92">
        <v>-3</v>
      </c>
      <c r="I22" s="64">
        <v>1562</v>
      </c>
      <c r="J22" s="65">
        <v>-0.10499359795134444</v>
      </c>
      <c r="K22" s="94">
        <v>-4</v>
      </c>
      <c r="L22" s="14"/>
      <c r="M22" s="14"/>
      <c r="N22" s="62">
        <v>12</v>
      </c>
      <c r="O22" s="90" t="s">
        <v>29</v>
      </c>
      <c r="P22" s="64">
        <v>8570</v>
      </c>
      <c r="Q22" s="66">
        <v>0.032743792243121704</v>
      </c>
      <c r="R22" s="64">
        <v>8907</v>
      </c>
      <c r="S22" s="66">
        <v>0.03311607916330499</v>
      </c>
      <c r="T22" s="108">
        <v>-0.03783541035140903</v>
      </c>
      <c r="U22" s="94">
        <v>1</v>
      </c>
    </row>
    <row r="23" spans="1:21" ht="14.25" customHeight="1">
      <c r="A23" s="62">
        <v>13</v>
      </c>
      <c r="B23" s="90" t="s">
        <v>27</v>
      </c>
      <c r="C23" s="64">
        <v>1295</v>
      </c>
      <c r="D23" s="66">
        <v>0.03625724444942184</v>
      </c>
      <c r="E23" s="64">
        <v>1966</v>
      </c>
      <c r="F23" s="66">
        <v>0.0432877556861968</v>
      </c>
      <c r="G23" s="105">
        <v>-0.3413021363173957</v>
      </c>
      <c r="H23" s="92">
        <v>-5</v>
      </c>
      <c r="I23" s="64">
        <v>886</v>
      </c>
      <c r="J23" s="65">
        <v>0.4616252821670428</v>
      </c>
      <c r="K23" s="94">
        <v>1</v>
      </c>
      <c r="L23" s="14"/>
      <c r="M23" s="14"/>
      <c r="N23" s="62">
        <v>13</v>
      </c>
      <c r="O23" s="90" t="s">
        <v>35</v>
      </c>
      <c r="P23" s="64">
        <v>8461</v>
      </c>
      <c r="Q23" s="66">
        <v>0.03232733094154641</v>
      </c>
      <c r="R23" s="64">
        <v>9788</v>
      </c>
      <c r="S23" s="66">
        <v>0.036391622639545214</v>
      </c>
      <c r="T23" s="108">
        <v>-0.13557417245606862</v>
      </c>
      <c r="U23" s="94">
        <v>-5</v>
      </c>
    </row>
    <row r="24" spans="1:21" ht="14.25" customHeight="1">
      <c r="A24" s="62">
        <v>14</v>
      </c>
      <c r="B24" s="90" t="s">
        <v>18</v>
      </c>
      <c r="C24" s="64">
        <v>1242</v>
      </c>
      <c r="D24" s="66">
        <v>0.03477335722485091</v>
      </c>
      <c r="E24" s="64">
        <v>1466</v>
      </c>
      <c r="F24" s="66">
        <v>0.032278662174956514</v>
      </c>
      <c r="G24" s="105">
        <v>-0.15279672578444747</v>
      </c>
      <c r="H24" s="92">
        <v>-1</v>
      </c>
      <c r="I24" s="64">
        <v>1728</v>
      </c>
      <c r="J24" s="65">
        <v>-0.28125</v>
      </c>
      <c r="K24" s="94">
        <v>-8</v>
      </c>
      <c r="L24" s="14"/>
      <c r="M24" s="14"/>
      <c r="N24" s="62">
        <v>14</v>
      </c>
      <c r="O24" s="90" t="s">
        <v>36</v>
      </c>
      <c r="P24" s="64">
        <v>6687</v>
      </c>
      <c r="Q24" s="66">
        <v>0.025549327739761356</v>
      </c>
      <c r="R24" s="64">
        <v>6733</v>
      </c>
      <c r="S24" s="66">
        <v>0.025033183002866565</v>
      </c>
      <c r="T24" s="108">
        <v>-0.006832021387197407</v>
      </c>
      <c r="U24" s="94">
        <v>2</v>
      </c>
    </row>
    <row r="25" spans="1:21" ht="14.25" customHeight="1">
      <c r="A25" s="70">
        <v>15</v>
      </c>
      <c r="B25" s="95" t="s">
        <v>29</v>
      </c>
      <c r="C25" s="72">
        <v>1192</v>
      </c>
      <c r="D25" s="74">
        <v>0.033373463616765124</v>
      </c>
      <c r="E25" s="72">
        <v>1542</v>
      </c>
      <c r="F25" s="74">
        <v>0.03395204438866504</v>
      </c>
      <c r="G25" s="106">
        <v>-0.22697795071335924</v>
      </c>
      <c r="H25" s="97">
        <v>-5</v>
      </c>
      <c r="I25" s="72">
        <v>1376</v>
      </c>
      <c r="J25" s="73">
        <v>-0.13372093023255816</v>
      </c>
      <c r="K25" s="99">
        <v>-4</v>
      </c>
      <c r="L25" s="14"/>
      <c r="M25" s="14"/>
      <c r="N25" s="70">
        <v>15</v>
      </c>
      <c r="O25" s="95" t="s">
        <v>56</v>
      </c>
      <c r="P25" s="72">
        <v>6333</v>
      </c>
      <c r="Q25" s="74">
        <v>0.024196783696113156</v>
      </c>
      <c r="R25" s="72">
        <v>7902</v>
      </c>
      <c r="S25" s="74">
        <v>0.02937950573127159</v>
      </c>
      <c r="T25" s="109">
        <v>-0.19855732725892183</v>
      </c>
      <c r="U25" s="99">
        <v>0</v>
      </c>
    </row>
    <row r="26" spans="1:21" ht="14.25" customHeight="1">
      <c r="A26" s="54">
        <v>16</v>
      </c>
      <c r="B26" s="84" t="s">
        <v>25</v>
      </c>
      <c r="C26" s="56">
        <v>1069</v>
      </c>
      <c r="D26" s="58">
        <v>0.029929725340874094</v>
      </c>
      <c r="E26" s="56">
        <v>1365</v>
      </c>
      <c r="F26" s="58">
        <v>0.030054825285685975</v>
      </c>
      <c r="G26" s="104">
        <v>-0.21684981684981686</v>
      </c>
      <c r="H26" s="86">
        <v>-2</v>
      </c>
      <c r="I26" s="56">
        <v>1402</v>
      </c>
      <c r="J26" s="57">
        <v>-0.23751783166904428</v>
      </c>
      <c r="K26" s="88">
        <v>-6</v>
      </c>
      <c r="L26" s="14"/>
      <c r="M26" s="14"/>
      <c r="N26" s="54">
        <v>16</v>
      </c>
      <c r="O26" s="84" t="s">
        <v>27</v>
      </c>
      <c r="P26" s="56">
        <v>5921</v>
      </c>
      <c r="Q26" s="58">
        <v>0.022622636391076267</v>
      </c>
      <c r="R26" s="56">
        <v>9151</v>
      </c>
      <c r="S26" s="58">
        <v>0.0340232671408335</v>
      </c>
      <c r="T26" s="107">
        <v>-0.3529668888646049</v>
      </c>
      <c r="U26" s="88">
        <v>-5</v>
      </c>
    </row>
    <row r="27" spans="1:21" ht="14.25" customHeight="1">
      <c r="A27" s="62">
        <v>17</v>
      </c>
      <c r="B27" s="90" t="s">
        <v>30</v>
      </c>
      <c r="C27" s="64">
        <v>833</v>
      </c>
      <c r="D27" s="66">
        <v>0.023322227510709188</v>
      </c>
      <c r="E27" s="64">
        <v>1473</v>
      </c>
      <c r="F27" s="66">
        <v>0.03243278948411388</v>
      </c>
      <c r="G27" s="105">
        <v>-0.4344874405974203</v>
      </c>
      <c r="H27" s="92">
        <v>-5</v>
      </c>
      <c r="I27" s="64">
        <v>810</v>
      </c>
      <c r="J27" s="65">
        <v>0.02839506172839501</v>
      </c>
      <c r="K27" s="94">
        <v>-2</v>
      </c>
      <c r="L27" s="14"/>
      <c r="M27" s="14"/>
      <c r="N27" s="62">
        <v>17</v>
      </c>
      <c r="O27" s="90" t="s">
        <v>30</v>
      </c>
      <c r="P27" s="64">
        <v>5576</v>
      </c>
      <c r="Q27" s="66">
        <v>0.02130447906040217</v>
      </c>
      <c r="R27" s="64">
        <v>5388</v>
      </c>
      <c r="S27" s="66">
        <v>0.02003249517591639</v>
      </c>
      <c r="T27" s="108">
        <v>0.03489235337787666</v>
      </c>
      <c r="U27" s="94">
        <v>1</v>
      </c>
    </row>
    <row r="28" spans="1:21" ht="14.25" customHeight="1">
      <c r="A28" s="62">
        <v>18</v>
      </c>
      <c r="B28" s="90" t="s">
        <v>28</v>
      </c>
      <c r="C28" s="64">
        <v>589</v>
      </c>
      <c r="D28" s="66">
        <v>0.016490746703250552</v>
      </c>
      <c r="E28" s="64">
        <v>1234</v>
      </c>
      <c r="F28" s="66">
        <v>0.02717044278574102</v>
      </c>
      <c r="G28" s="105">
        <v>-0.5226904376012966</v>
      </c>
      <c r="H28" s="92">
        <v>-3</v>
      </c>
      <c r="I28" s="64">
        <v>552</v>
      </c>
      <c r="J28" s="65">
        <v>0.06702898550724634</v>
      </c>
      <c r="K28" s="94">
        <v>1</v>
      </c>
      <c r="L28" s="14"/>
      <c r="M28" s="14"/>
      <c r="N28" s="62">
        <v>18</v>
      </c>
      <c r="O28" s="90" t="s">
        <v>50</v>
      </c>
      <c r="P28" s="64">
        <v>5078</v>
      </c>
      <c r="Q28" s="66">
        <v>0.01940174760916826</v>
      </c>
      <c r="R28" s="64">
        <v>4805</v>
      </c>
      <c r="S28" s="66">
        <v>0.01786491078698557</v>
      </c>
      <c r="T28" s="108">
        <v>0.05681581685744019</v>
      </c>
      <c r="U28" s="94">
        <v>1</v>
      </c>
    </row>
    <row r="29" spans="1:21" ht="14.25" customHeight="1">
      <c r="A29" s="62">
        <v>19</v>
      </c>
      <c r="B29" s="90" t="s">
        <v>36</v>
      </c>
      <c r="C29" s="64">
        <v>562</v>
      </c>
      <c r="D29" s="66">
        <v>0.01573480415488423</v>
      </c>
      <c r="E29" s="64">
        <v>451</v>
      </c>
      <c r="F29" s="66">
        <v>0.009930202347138737</v>
      </c>
      <c r="G29" s="105">
        <v>0.24611973392461195</v>
      </c>
      <c r="H29" s="92">
        <v>4</v>
      </c>
      <c r="I29" s="64">
        <v>803</v>
      </c>
      <c r="J29" s="65">
        <v>-0.3001245330012453</v>
      </c>
      <c r="K29" s="94">
        <v>-3</v>
      </c>
      <c r="N29" s="62">
        <v>19</v>
      </c>
      <c r="O29" s="90" t="s">
        <v>28</v>
      </c>
      <c r="P29" s="64">
        <v>4752</v>
      </c>
      <c r="Q29" s="66">
        <v>0.01815618445032839</v>
      </c>
      <c r="R29" s="64">
        <v>6170</v>
      </c>
      <c r="S29" s="66">
        <v>0.022939958284224966</v>
      </c>
      <c r="T29" s="108">
        <v>-0.2298217179902755</v>
      </c>
      <c r="U29" s="94">
        <v>-2</v>
      </c>
    </row>
    <row r="30" spans="1:21" ht="14.25" customHeight="1">
      <c r="A30" s="70">
        <v>20</v>
      </c>
      <c r="B30" s="95" t="s">
        <v>50</v>
      </c>
      <c r="C30" s="72">
        <v>508</v>
      </c>
      <c r="D30" s="74">
        <v>0.014222919058151581</v>
      </c>
      <c r="E30" s="72">
        <v>767</v>
      </c>
      <c r="F30" s="74">
        <v>0.016887949446242598</v>
      </c>
      <c r="G30" s="106">
        <v>-0.3376792698826597</v>
      </c>
      <c r="H30" s="97">
        <v>-2</v>
      </c>
      <c r="I30" s="72">
        <v>684</v>
      </c>
      <c r="J30" s="73">
        <v>-0.2573099415204678</v>
      </c>
      <c r="K30" s="99">
        <v>-2</v>
      </c>
      <c r="N30" s="70">
        <v>20</v>
      </c>
      <c r="O30" s="95" t="s">
        <v>33</v>
      </c>
      <c r="P30" s="72">
        <v>3841</v>
      </c>
      <c r="Q30" s="74">
        <v>0.014675484948171582</v>
      </c>
      <c r="R30" s="72">
        <v>2559</v>
      </c>
      <c r="S30" s="74">
        <v>0.009514319813505947</v>
      </c>
      <c r="T30" s="109">
        <v>0.5009769441187963</v>
      </c>
      <c r="U30" s="99">
        <v>0</v>
      </c>
    </row>
    <row r="31" spans="1:21" ht="14.25" customHeight="1">
      <c r="A31" s="159" t="s">
        <v>53</v>
      </c>
      <c r="B31" s="160"/>
      <c r="C31" s="3">
        <f>SUM(C11:C30)</f>
        <v>33455</v>
      </c>
      <c r="D31" s="6">
        <f>C31/C33</f>
        <v>0.936668813170199</v>
      </c>
      <c r="E31" s="3">
        <f>SUM(E11:E30)</f>
        <v>41477</v>
      </c>
      <c r="F31" s="6">
        <f>E31/E33</f>
        <v>0.9132483431314266</v>
      </c>
      <c r="G31" s="17">
        <f>C31/E31-1</f>
        <v>-0.19340839501410423</v>
      </c>
      <c r="H31" s="17"/>
      <c r="I31" s="3">
        <f>SUM(I11:I30)</f>
        <v>33412</v>
      </c>
      <c r="J31" s="18">
        <f>C31/I31-1</f>
        <v>0.001286962767867772</v>
      </c>
      <c r="K31" s="19"/>
      <c r="N31" s="159" t="s">
        <v>53</v>
      </c>
      <c r="O31" s="160"/>
      <c r="P31" s="3">
        <f>SUM(P11:P30)</f>
        <v>246429</v>
      </c>
      <c r="Q31" s="6">
        <f>P31/P33</f>
        <v>0.9415425879440185</v>
      </c>
      <c r="R31" s="3">
        <f>SUM(R11:R30)</f>
        <v>251881</v>
      </c>
      <c r="S31" s="6">
        <f>R31/R33</f>
        <v>0.9364894056059755</v>
      </c>
      <c r="T31" s="17">
        <f>P31/R31-1</f>
        <v>-0.02164514195195355</v>
      </c>
      <c r="U31" s="27"/>
    </row>
    <row r="32" spans="1:21" ht="14.25" customHeight="1">
      <c r="A32" s="159" t="s">
        <v>12</v>
      </c>
      <c r="B32" s="160"/>
      <c r="C32" s="3">
        <f>C33-SUM(C11:C30)</f>
        <v>2262</v>
      </c>
      <c r="D32" s="6">
        <f>C32/C33</f>
        <v>0.06333118682980093</v>
      </c>
      <c r="E32" s="3">
        <f>E33-SUM(E11:E30)</f>
        <v>3940</v>
      </c>
      <c r="F32" s="6">
        <f>E32/E33</f>
        <v>0.08675165686857345</v>
      </c>
      <c r="G32" s="17">
        <f>C32/E32-1</f>
        <v>-0.42588832487309647</v>
      </c>
      <c r="H32" s="17"/>
      <c r="I32" s="3">
        <f>I33-SUM(I11:I30)</f>
        <v>1886</v>
      </c>
      <c r="J32" s="18">
        <f>C32/I32-1</f>
        <v>0.19936373276776242</v>
      </c>
      <c r="K32" s="19"/>
      <c r="N32" s="159" t="s">
        <v>12</v>
      </c>
      <c r="O32" s="160"/>
      <c r="P32" s="3">
        <f>P33-SUM(P11:P30)</f>
        <v>15300</v>
      </c>
      <c r="Q32" s="6">
        <f>P32/P33</f>
        <v>0.05845741205598157</v>
      </c>
      <c r="R32" s="3">
        <f>R33-SUM(R11:R30)</f>
        <v>17082</v>
      </c>
      <c r="S32" s="6">
        <f>R32/R33</f>
        <v>0.06351059439402446</v>
      </c>
      <c r="T32" s="17">
        <f>P32/R32-1</f>
        <v>-0.10432033719704947</v>
      </c>
      <c r="U32" s="28"/>
    </row>
    <row r="33" spans="1:21" ht="14.25" customHeight="1">
      <c r="A33" s="151" t="s">
        <v>38</v>
      </c>
      <c r="B33" s="152"/>
      <c r="C33" s="24">
        <v>35717</v>
      </c>
      <c r="D33" s="102">
        <v>1</v>
      </c>
      <c r="E33" s="24">
        <v>45417</v>
      </c>
      <c r="F33" s="102">
        <v>0.9993174362023033</v>
      </c>
      <c r="G33" s="20">
        <v>-0.2135764141180615</v>
      </c>
      <c r="H33" s="20"/>
      <c r="I33" s="24">
        <v>35298</v>
      </c>
      <c r="J33" s="48">
        <v>0.011870360926964807</v>
      </c>
      <c r="K33" s="103"/>
      <c r="L33" s="14"/>
      <c r="M33" s="14"/>
      <c r="N33" s="151" t="s">
        <v>38</v>
      </c>
      <c r="O33" s="152"/>
      <c r="P33" s="24">
        <v>261729</v>
      </c>
      <c r="Q33" s="102">
        <v>1</v>
      </c>
      <c r="R33" s="24">
        <v>268963</v>
      </c>
      <c r="S33" s="102">
        <v>1</v>
      </c>
      <c r="T33" s="29">
        <v>-0.026895892743611594</v>
      </c>
      <c r="U33" s="103"/>
    </row>
    <row r="34" spans="1:14" ht="14.25" customHeight="1">
      <c r="A34" t="s">
        <v>102</v>
      </c>
      <c r="N34" t="s">
        <v>102</v>
      </c>
    </row>
    <row r="35" spans="1:14" ht="15">
      <c r="A35" s="9" t="s">
        <v>104</v>
      </c>
      <c r="N35" s="9" t="s">
        <v>104</v>
      </c>
    </row>
    <row r="39" spans="1:21" ht="15">
      <c r="A39" s="154" t="s">
        <v>132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4"/>
      <c r="M39" s="21"/>
      <c r="N39" s="154" t="s">
        <v>92</v>
      </c>
      <c r="O39" s="154"/>
      <c r="P39" s="154"/>
      <c r="Q39" s="154"/>
      <c r="R39" s="154"/>
      <c r="S39" s="154"/>
      <c r="T39" s="154"/>
      <c r="U39" s="154"/>
    </row>
    <row r="40" spans="1:21" ht="15">
      <c r="A40" s="155" t="s">
        <v>133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4"/>
      <c r="M40" s="21"/>
      <c r="N40" s="155" t="s">
        <v>93</v>
      </c>
      <c r="O40" s="155"/>
      <c r="P40" s="155"/>
      <c r="Q40" s="155"/>
      <c r="R40" s="155"/>
      <c r="S40" s="155"/>
      <c r="T40" s="155"/>
      <c r="U40" s="155"/>
    </row>
    <row r="41" spans="1:21" ht="15" customHeight="1">
      <c r="A41" s="15"/>
      <c r="B41" s="15"/>
      <c r="C41" s="15"/>
      <c r="D41" s="15"/>
      <c r="E41" s="15"/>
      <c r="F41" s="15"/>
      <c r="G41" s="15"/>
      <c r="H41" s="15"/>
      <c r="I41" s="15"/>
      <c r="J41" s="80"/>
      <c r="K41" s="81" t="s">
        <v>4</v>
      </c>
      <c r="L41" s="14"/>
      <c r="M41" s="14"/>
      <c r="N41" s="15"/>
      <c r="O41" s="15"/>
      <c r="P41" s="15"/>
      <c r="Q41" s="15"/>
      <c r="R41" s="15"/>
      <c r="S41" s="15"/>
      <c r="T41" s="80"/>
      <c r="U41" s="81" t="s">
        <v>4</v>
      </c>
    </row>
    <row r="42" spans="1:21" ht="15">
      <c r="A42" s="144" t="s">
        <v>0</v>
      </c>
      <c r="B42" s="144" t="s">
        <v>52</v>
      </c>
      <c r="C42" s="141" t="s">
        <v>119</v>
      </c>
      <c r="D42" s="142"/>
      <c r="E42" s="142"/>
      <c r="F42" s="142"/>
      <c r="G42" s="142"/>
      <c r="H42" s="143"/>
      <c r="I42" s="141" t="s">
        <v>114</v>
      </c>
      <c r="J42" s="142"/>
      <c r="K42" s="143"/>
      <c r="L42" s="14"/>
      <c r="M42" s="14"/>
      <c r="N42" s="144" t="s">
        <v>0</v>
      </c>
      <c r="O42" s="144" t="s">
        <v>52</v>
      </c>
      <c r="P42" s="141" t="s">
        <v>120</v>
      </c>
      <c r="Q42" s="142"/>
      <c r="R42" s="142"/>
      <c r="S42" s="142"/>
      <c r="T42" s="142"/>
      <c r="U42" s="143"/>
    </row>
    <row r="43" spans="1:21" ht="15">
      <c r="A43" s="145"/>
      <c r="B43" s="145"/>
      <c r="C43" s="168" t="s">
        <v>121</v>
      </c>
      <c r="D43" s="169"/>
      <c r="E43" s="169"/>
      <c r="F43" s="169"/>
      <c r="G43" s="169"/>
      <c r="H43" s="170"/>
      <c r="I43" s="122" t="s">
        <v>115</v>
      </c>
      <c r="J43" s="123"/>
      <c r="K43" s="124"/>
      <c r="L43" s="14"/>
      <c r="M43" s="14"/>
      <c r="N43" s="145"/>
      <c r="O43" s="145"/>
      <c r="P43" s="122" t="s">
        <v>122</v>
      </c>
      <c r="Q43" s="123"/>
      <c r="R43" s="123"/>
      <c r="S43" s="123"/>
      <c r="T43" s="123"/>
      <c r="U43" s="124"/>
    </row>
    <row r="44" spans="1:21" ht="15" customHeight="1">
      <c r="A44" s="145"/>
      <c r="B44" s="145"/>
      <c r="C44" s="125">
        <v>2019</v>
      </c>
      <c r="D44" s="126"/>
      <c r="E44" s="129">
        <v>2018</v>
      </c>
      <c r="F44" s="126"/>
      <c r="G44" s="139" t="s">
        <v>5</v>
      </c>
      <c r="H44" s="148" t="s">
        <v>61</v>
      </c>
      <c r="I44" s="153">
        <v>2019</v>
      </c>
      <c r="J44" s="147" t="s">
        <v>123</v>
      </c>
      <c r="K44" s="148" t="s">
        <v>127</v>
      </c>
      <c r="L44" s="14"/>
      <c r="M44" s="14"/>
      <c r="N44" s="145"/>
      <c r="O44" s="145"/>
      <c r="P44" s="125">
        <v>2019</v>
      </c>
      <c r="Q44" s="126"/>
      <c r="R44" s="125">
        <v>2018</v>
      </c>
      <c r="S44" s="126"/>
      <c r="T44" s="139" t="s">
        <v>5</v>
      </c>
      <c r="U44" s="164" t="s">
        <v>67</v>
      </c>
    </row>
    <row r="45" spans="1:21" ht="15" customHeight="1">
      <c r="A45" s="131" t="s">
        <v>6</v>
      </c>
      <c r="B45" s="131" t="s">
        <v>52</v>
      </c>
      <c r="C45" s="127"/>
      <c r="D45" s="128"/>
      <c r="E45" s="130"/>
      <c r="F45" s="128"/>
      <c r="G45" s="140"/>
      <c r="H45" s="147"/>
      <c r="I45" s="153"/>
      <c r="J45" s="147"/>
      <c r="K45" s="147"/>
      <c r="L45" s="14"/>
      <c r="M45" s="14"/>
      <c r="N45" s="131" t="s">
        <v>6</v>
      </c>
      <c r="O45" s="131" t="s">
        <v>52</v>
      </c>
      <c r="P45" s="127"/>
      <c r="Q45" s="128"/>
      <c r="R45" s="127"/>
      <c r="S45" s="128"/>
      <c r="T45" s="140"/>
      <c r="U45" s="165"/>
    </row>
    <row r="46" spans="1:21" ht="15" customHeight="1">
      <c r="A46" s="131"/>
      <c r="B46" s="131"/>
      <c r="C46" s="116" t="s">
        <v>8</v>
      </c>
      <c r="D46" s="82" t="s">
        <v>2</v>
      </c>
      <c r="E46" s="116" t="s">
        <v>8</v>
      </c>
      <c r="F46" s="82" t="s">
        <v>2</v>
      </c>
      <c r="G46" s="133" t="s">
        <v>9</v>
      </c>
      <c r="H46" s="133" t="s">
        <v>62</v>
      </c>
      <c r="I46" s="83" t="s">
        <v>8</v>
      </c>
      <c r="J46" s="149" t="s">
        <v>124</v>
      </c>
      <c r="K46" s="149" t="s">
        <v>128</v>
      </c>
      <c r="L46" s="14"/>
      <c r="M46" s="14"/>
      <c r="N46" s="131"/>
      <c r="O46" s="131"/>
      <c r="P46" s="116" t="s">
        <v>8</v>
      </c>
      <c r="Q46" s="82" t="s">
        <v>2</v>
      </c>
      <c r="R46" s="116" t="s">
        <v>8</v>
      </c>
      <c r="S46" s="82" t="s">
        <v>2</v>
      </c>
      <c r="T46" s="133" t="s">
        <v>9</v>
      </c>
      <c r="U46" s="166" t="s">
        <v>68</v>
      </c>
    </row>
    <row r="47" spans="1:21" ht="15" customHeight="1">
      <c r="A47" s="132"/>
      <c r="B47" s="132"/>
      <c r="C47" s="114" t="s">
        <v>10</v>
      </c>
      <c r="D47" s="45" t="s">
        <v>11</v>
      </c>
      <c r="E47" s="114" t="s">
        <v>10</v>
      </c>
      <c r="F47" s="45" t="s">
        <v>11</v>
      </c>
      <c r="G47" s="146"/>
      <c r="H47" s="146"/>
      <c r="I47" s="114" t="s">
        <v>10</v>
      </c>
      <c r="J47" s="150"/>
      <c r="K47" s="150"/>
      <c r="L47" s="14"/>
      <c r="M47" s="14"/>
      <c r="N47" s="132"/>
      <c r="O47" s="132"/>
      <c r="P47" s="114" t="s">
        <v>10</v>
      </c>
      <c r="Q47" s="45" t="s">
        <v>11</v>
      </c>
      <c r="R47" s="114" t="s">
        <v>10</v>
      </c>
      <c r="S47" s="45" t="s">
        <v>11</v>
      </c>
      <c r="T47" s="134"/>
      <c r="U47" s="167"/>
    </row>
    <row r="48" spans="1:21" ht="15">
      <c r="A48" s="54">
        <v>1</v>
      </c>
      <c r="B48" s="84" t="s">
        <v>44</v>
      </c>
      <c r="C48" s="56">
        <v>1518</v>
      </c>
      <c r="D48" s="61">
        <v>0.04250076994148445</v>
      </c>
      <c r="E48" s="56">
        <v>1643</v>
      </c>
      <c r="F48" s="61">
        <v>0.03617588127793558</v>
      </c>
      <c r="G48" s="85">
        <v>-0.07608034083992699</v>
      </c>
      <c r="H48" s="86">
        <v>1</v>
      </c>
      <c r="I48" s="56">
        <v>877</v>
      </c>
      <c r="J48" s="87">
        <v>0.7309007981755986</v>
      </c>
      <c r="K48" s="88">
        <v>4</v>
      </c>
      <c r="L48" s="14"/>
      <c r="M48" s="14"/>
      <c r="N48" s="54">
        <v>1</v>
      </c>
      <c r="O48" s="84" t="s">
        <v>39</v>
      </c>
      <c r="P48" s="56">
        <v>11045</v>
      </c>
      <c r="Q48" s="61">
        <v>0.04220013831100107</v>
      </c>
      <c r="R48" s="56">
        <v>12137</v>
      </c>
      <c r="S48" s="61">
        <v>0.04512516591501433</v>
      </c>
      <c r="T48" s="59">
        <v>-0.08997281041443517</v>
      </c>
      <c r="U48" s="88">
        <v>0</v>
      </c>
    </row>
    <row r="49" spans="1:21" ht="15">
      <c r="A49" s="89">
        <v>2</v>
      </c>
      <c r="B49" s="90" t="s">
        <v>64</v>
      </c>
      <c r="C49" s="64">
        <v>1330</v>
      </c>
      <c r="D49" s="69">
        <v>0.03723716997508189</v>
      </c>
      <c r="E49" s="64">
        <v>637</v>
      </c>
      <c r="F49" s="69">
        <v>0.014025585133320122</v>
      </c>
      <c r="G49" s="91">
        <v>1.087912087912088</v>
      </c>
      <c r="H49" s="92">
        <v>15</v>
      </c>
      <c r="I49" s="64">
        <v>1473</v>
      </c>
      <c r="J49" s="93">
        <v>-0.09708078750848603</v>
      </c>
      <c r="K49" s="94">
        <v>0</v>
      </c>
      <c r="L49" s="14"/>
      <c r="M49" s="14"/>
      <c r="N49" s="89">
        <v>2</v>
      </c>
      <c r="O49" s="90" t="s">
        <v>44</v>
      </c>
      <c r="P49" s="64">
        <v>8283</v>
      </c>
      <c r="Q49" s="69">
        <v>0.031647238173836294</v>
      </c>
      <c r="R49" s="64">
        <v>8490</v>
      </c>
      <c r="S49" s="69">
        <v>0.03156568003777471</v>
      </c>
      <c r="T49" s="67">
        <v>-0.024381625441696086</v>
      </c>
      <c r="U49" s="94">
        <v>1</v>
      </c>
    </row>
    <row r="50" spans="1:21" ht="15">
      <c r="A50" s="89">
        <v>3</v>
      </c>
      <c r="B50" s="90" t="s">
        <v>39</v>
      </c>
      <c r="C50" s="64">
        <v>1195</v>
      </c>
      <c r="D50" s="69">
        <v>0.033457457233250276</v>
      </c>
      <c r="E50" s="64">
        <v>1987</v>
      </c>
      <c r="F50" s="69">
        <v>0.04375013761366889</v>
      </c>
      <c r="G50" s="91">
        <v>-0.3985908404630095</v>
      </c>
      <c r="H50" s="92">
        <v>-2</v>
      </c>
      <c r="I50" s="64">
        <v>1569</v>
      </c>
      <c r="J50" s="93">
        <v>-0.23836838750796685</v>
      </c>
      <c r="K50" s="94">
        <v>-2</v>
      </c>
      <c r="L50" s="14"/>
      <c r="M50" s="14"/>
      <c r="N50" s="89">
        <v>3</v>
      </c>
      <c r="O50" s="90" t="s">
        <v>42</v>
      </c>
      <c r="P50" s="64">
        <v>8230</v>
      </c>
      <c r="Q50" s="69">
        <v>0.03144473864187767</v>
      </c>
      <c r="R50" s="64">
        <v>8954</v>
      </c>
      <c r="S50" s="69">
        <v>0.033290824388484665</v>
      </c>
      <c r="T50" s="67">
        <v>-0.0808577172213536</v>
      </c>
      <c r="U50" s="94">
        <v>-1</v>
      </c>
    </row>
    <row r="51" spans="1:21" ht="15">
      <c r="A51" s="89">
        <v>4</v>
      </c>
      <c r="B51" s="90" t="s">
        <v>41</v>
      </c>
      <c r="C51" s="64">
        <v>1015</v>
      </c>
      <c r="D51" s="69">
        <v>0.028417840244141446</v>
      </c>
      <c r="E51" s="64">
        <v>1316</v>
      </c>
      <c r="F51" s="69">
        <v>0.02897593412158443</v>
      </c>
      <c r="G51" s="91">
        <v>-0.22872340425531912</v>
      </c>
      <c r="H51" s="92">
        <v>3</v>
      </c>
      <c r="I51" s="64">
        <v>1337</v>
      </c>
      <c r="J51" s="93">
        <v>-0.24083769633507857</v>
      </c>
      <c r="K51" s="94">
        <v>-1</v>
      </c>
      <c r="L51" s="14"/>
      <c r="M51" s="14"/>
      <c r="N51" s="89">
        <v>4</v>
      </c>
      <c r="O51" s="90" t="s">
        <v>64</v>
      </c>
      <c r="P51" s="64">
        <v>8214</v>
      </c>
      <c r="Q51" s="69">
        <v>0.031383606707701475</v>
      </c>
      <c r="R51" s="64">
        <v>3975</v>
      </c>
      <c r="S51" s="69">
        <v>0.01477898446998286</v>
      </c>
      <c r="T51" s="67">
        <v>1.0664150943396224</v>
      </c>
      <c r="U51" s="94">
        <v>10</v>
      </c>
    </row>
    <row r="52" spans="1:21" ht="15">
      <c r="A52" s="89">
        <v>5</v>
      </c>
      <c r="B52" s="95" t="s">
        <v>42</v>
      </c>
      <c r="C52" s="72">
        <v>979</v>
      </c>
      <c r="D52" s="77">
        <v>0.02740991684631968</v>
      </c>
      <c r="E52" s="72">
        <v>1368</v>
      </c>
      <c r="F52" s="77">
        <v>0.030120879846753417</v>
      </c>
      <c r="G52" s="96">
        <v>-0.2843567251461988</v>
      </c>
      <c r="H52" s="97">
        <v>0</v>
      </c>
      <c r="I52" s="72">
        <v>1115</v>
      </c>
      <c r="J52" s="98">
        <v>-0.12197309417040358</v>
      </c>
      <c r="K52" s="99">
        <v>-1</v>
      </c>
      <c r="L52" s="14"/>
      <c r="M52" s="14"/>
      <c r="N52" s="89">
        <v>5</v>
      </c>
      <c r="O52" s="95" t="s">
        <v>41</v>
      </c>
      <c r="P52" s="72">
        <v>7624</v>
      </c>
      <c r="Q52" s="77">
        <v>0.029129366634954475</v>
      </c>
      <c r="R52" s="72">
        <v>8160</v>
      </c>
      <c r="S52" s="77">
        <v>0.03033874547800255</v>
      </c>
      <c r="T52" s="75">
        <v>-0.06568627450980391</v>
      </c>
      <c r="U52" s="99">
        <v>-1</v>
      </c>
    </row>
    <row r="53" spans="1:21" ht="15">
      <c r="A53" s="100">
        <v>6</v>
      </c>
      <c r="B53" s="84" t="s">
        <v>108</v>
      </c>
      <c r="C53" s="56">
        <v>940</v>
      </c>
      <c r="D53" s="61">
        <v>0.026317999832012766</v>
      </c>
      <c r="E53" s="56">
        <v>1640</v>
      </c>
      <c r="F53" s="61">
        <v>0.03610982671686813</v>
      </c>
      <c r="G53" s="85">
        <v>-0.426829268292683</v>
      </c>
      <c r="H53" s="86">
        <v>-3</v>
      </c>
      <c r="I53" s="56">
        <v>401</v>
      </c>
      <c r="J53" s="87">
        <v>1.344139650872818</v>
      </c>
      <c r="K53" s="88">
        <v>13</v>
      </c>
      <c r="L53" s="14"/>
      <c r="M53" s="14"/>
      <c r="N53" s="100">
        <v>6</v>
      </c>
      <c r="O53" s="84" t="s">
        <v>47</v>
      </c>
      <c r="P53" s="56">
        <v>4837</v>
      </c>
      <c r="Q53" s="61">
        <v>0.0184809478506394</v>
      </c>
      <c r="R53" s="56">
        <v>4296</v>
      </c>
      <c r="S53" s="61">
        <v>0.01597245717812487</v>
      </c>
      <c r="T53" s="59">
        <v>0.1259310986964619</v>
      </c>
      <c r="U53" s="88">
        <v>7</v>
      </c>
    </row>
    <row r="54" spans="1:21" ht="15">
      <c r="A54" s="89">
        <v>7</v>
      </c>
      <c r="B54" s="90" t="s">
        <v>49</v>
      </c>
      <c r="C54" s="64">
        <v>779</v>
      </c>
      <c r="D54" s="69">
        <v>0.021810342413976537</v>
      </c>
      <c r="E54" s="64">
        <v>266</v>
      </c>
      <c r="F54" s="69">
        <v>0.005856837747979831</v>
      </c>
      <c r="G54" s="91">
        <v>1.9285714285714284</v>
      </c>
      <c r="H54" s="92">
        <v>37</v>
      </c>
      <c r="I54" s="64">
        <v>807</v>
      </c>
      <c r="J54" s="93">
        <v>-0.03469640644361838</v>
      </c>
      <c r="K54" s="94">
        <v>-1</v>
      </c>
      <c r="L54" s="14"/>
      <c r="M54" s="14"/>
      <c r="N54" s="89">
        <v>7</v>
      </c>
      <c r="O54" s="90" t="s">
        <v>40</v>
      </c>
      <c r="P54" s="64">
        <v>4734</v>
      </c>
      <c r="Q54" s="69">
        <v>0.01808741102438018</v>
      </c>
      <c r="R54" s="64">
        <v>7091</v>
      </c>
      <c r="S54" s="69">
        <v>0.02636422110104364</v>
      </c>
      <c r="T54" s="67">
        <v>-0.3323931744464814</v>
      </c>
      <c r="U54" s="94">
        <v>-2</v>
      </c>
    </row>
    <row r="55" spans="1:21" ht="15">
      <c r="A55" s="89">
        <v>8</v>
      </c>
      <c r="B55" s="90" t="s">
        <v>57</v>
      </c>
      <c r="C55" s="64">
        <v>758</v>
      </c>
      <c r="D55" s="69">
        <v>0.021222387098580507</v>
      </c>
      <c r="E55" s="64">
        <v>1357</v>
      </c>
      <c r="F55" s="69">
        <v>0.029878679789506132</v>
      </c>
      <c r="G55" s="91">
        <v>-0.44141488577745025</v>
      </c>
      <c r="H55" s="92">
        <v>-2</v>
      </c>
      <c r="I55" s="64">
        <v>617</v>
      </c>
      <c r="J55" s="93">
        <v>0.22852512155591564</v>
      </c>
      <c r="K55" s="94">
        <v>0</v>
      </c>
      <c r="L55" s="14"/>
      <c r="M55" s="14"/>
      <c r="N55" s="89">
        <v>8</v>
      </c>
      <c r="O55" s="90" t="s">
        <v>46</v>
      </c>
      <c r="P55" s="64">
        <v>4532</v>
      </c>
      <c r="Q55" s="69">
        <v>0.01731562035540578</v>
      </c>
      <c r="R55" s="64">
        <v>5054</v>
      </c>
      <c r="S55" s="69">
        <v>0.018790688682086384</v>
      </c>
      <c r="T55" s="67">
        <v>-0.10328452710724179</v>
      </c>
      <c r="U55" s="94">
        <v>1</v>
      </c>
    </row>
    <row r="56" spans="1:21" ht="15">
      <c r="A56" s="89">
        <v>9</v>
      </c>
      <c r="B56" s="90" t="s">
        <v>45</v>
      </c>
      <c r="C56" s="64">
        <v>669</v>
      </c>
      <c r="D56" s="69">
        <v>0.01873057647618781</v>
      </c>
      <c r="E56" s="64">
        <v>368</v>
      </c>
      <c r="F56" s="69">
        <v>0.00810269282427285</v>
      </c>
      <c r="G56" s="91">
        <v>0.8179347826086956</v>
      </c>
      <c r="H56" s="92">
        <v>22</v>
      </c>
      <c r="I56" s="64">
        <v>499</v>
      </c>
      <c r="J56" s="93">
        <v>0.3406813627254508</v>
      </c>
      <c r="K56" s="94">
        <v>3</v>
      </c>
      <c r="L56" s="14"/>
      <c r="M56" s="14"/>
      <c r="N56" s="89">
        <v>9</v>
      </c>
      <c r="O56" s="90" t="s">
        <v>78</v>
      </c>
      <c r="P56" s="64">
        <v>4353</v>
      </c>
      <c r="Q56" s="69">
        <v>0.01663170684180966</v>
      </c>
      <c r="R56" s="64">
        <v>3840</v>
      </c>
      <c r="S56" s="69">
        <v>0.014277056695530612</v>
      </c>
      <c r="T56" s="67">
        <v>0.13359374999999996</v>
      </c>
      <c r="U56" s="94">
        <v>7</v>
      </c>
    </row>
    <row r="57" spans="1:21" ht="15">
      <c r="A57" s="101">
        <v>10</v>
      </c>
      <c r="B57" s="95" t="s">
        <v>78</v>
      </c>
      <c r="C57" s="72">
        <v>647</v>
      </c>
      <c r="D57" s="77">
        <v>0.018114623288630064</v>
      </c>
      <c r="E57" s="72">
        <v>643</v>
      </c>
      <c r="F57" s="77">
        <v>0.014157694255455006</v>
      </c>
      <c r="G57" s="96">
        <v>0.0062208398133747345</v>
      </c>
      <c r="H57" s="97">
        <v>6</v>
      </c>
      <c r="I57" s="72">
        <v>557</v>
      </c>
      <c r="J57" s="98">
        <v>0.16157989228007175</v>
      </c>
      <c r="K57" s="99">
        <v>0</v>
      </c>
      <c r="L57" s="14"/>
      <c r="M57" s="14"/>
      <c r="N57" s="101">
        <v>10</v>
      </c>
      <c r="O57" s="95" t="s">
        <v>43</v>
      </c>
      <c r="P57" s="72">
        <v>4275</v>
      </c>
      <c r="Q57" s="77">
        <v>0.016333688662700734</v>
      </c>
      <c r="R57" s="72">
        <v>5982</v>
      </c>
      <c r="S57" s="77">
        <v>0.02224097738350628</v>
      </c>
      <c r="T57" s="75">
        <v>-0.2853560682046138</v>
      </c>
      <c r="U57" s="99">
        <v>-3</v>
      </c>
    </row>
    <row r="58" spans="1:21" ht="15">
      <c r="A58" s="100">
        <v>11</v>
      </c>
      <c r="B58" s="84" t="s">
        <v>69</v>
      </c>
      <c r="C58" s="56">
        <v>616</v>
      </c>
      <c r="D58" s="61">
        <v>0.017246689251616876</v>
      </c>
      <c r="E58" s="56">
        <v>81</v>
      </c>
      <c r="F58" s="61">
        <v>0.0017834731488209261</v>
      </c>
      <c r="G58" s="85">
        <v>6.604938271604938</v>
      </c>
      <c r="H58" s="86">
        <v>107</v>
      </c>
      <c r="I58" s="56">
        <v>161</v>
      </c>
      <c r="J58" s="87">
        <v>2.8260869565217392</v>
      </c>
      <c r="K58" s="88">
        <v>54</v>
      </c>
      <c r="L58" s="14"/>
      <c r="M58" s="14"/>
      <c r="N58" s="100">
        <v>11</v>
      </c>
      <c r="O58" s="84" t="s">
        <v>45</v>
      </c>
      <c r="P58" s="56">
        <v>4116</v>
      </c>
      <c r="Q58" s="61">
        <v>0.015726190066824845</v>
      </c>
      <c r="R58" s="56">
        <v>3049</v>
      </c>
      <c r="S58" s="61">
        <v>0.011336131735591884</v>
      </c>
      <c r="T58" s="59">
        <v>0.34995080354214503</v>
      </c>
      <c r="U58" s="88">
        <v>8</v>
      </c>
    </row>
    <row r="59" spans="1:21" ht="15">
      <c r="A59" s="89">
        <v>12</v>
      </c>
      <c r="B59" s="90" t="s">
        <v>94</v>
      </c>
      <c r="C59" s="64">
        <v>516</v>
      </c>
      <c r="D59" s="69">
        <v>0.014446902035445306</v>
      </c>
      <c r="E59" s="64">
        <v>215</v>
      </c>
      <c r="F59" s="69">
        <v>0.004733910209833323</v>
      </c>
      <c r="G59" s="91">
        <v>1.4</v>
      </c>
      <c r="H59" s="92">
        <v>45</v>
      </c>
      <c r="I59" s="64">
        <v>450</v>
      </c>
      <c r="J59" s="93">
        <v>0.14666666666666672</v>
      </c>
      <c r="K59" s="94">
        <v>3</v>
      </c>
      <c r="L59" s="14"/>
      <c r="M59" s="14"/>
      <c r="N59" s="89">
        <v>12</v>
      </c>
      <c r="O59" s="90" t="s">
        <v>55</v>
      </c>
      <c r="P59" s="64">
        <v>4022</v>
      </c>
      <c r="Q59" s="69">
        <v>0.01536703995353973</v>
      </c>
      <c r="R59" s="64">
        <v>4427</v>
      </c>
      <c r="S59" s="69">
        <v>0.016459513018519275</v>
      </c>
      <c r="T59" s="67">
        <v>-0.09148407499435285</v>
      </c>
      <c r="U59" s="94">
        <v>-1</v>
      </c>
    </row>
    <row r="60" spans="1:21" ht="15">
      <c r="A60" s="89">
        <v>13</v>
      </c>
      <c r="B60" s="90" t="s">
        <v>46</v>
      </c>
      <c r="C60" s="64">
        <v>500</v>
      </c>
      <c r="D60" s="69">
        <v>0.013998936080857855</v>
      </c>
      <c r="E60" s="64">
        <v>723</v>
      </c>
      <c r="F60" s="69">
        <v>0.015919149217253452</v>
      </c>
      <c r="G60" s="91">
        <v>-0.3084370677731674</v>
      </c>
      <c r="H60" s="92">
        <v>-1</v>
      </c>
      <c r="I60" s="64">
        <v>651</v>
      </c>
      <c r="J60" s="93">
        <v>-0.2319508448540707</v>
      </c>
      <c r="K60" s="94">
        <v>-6</v>
      </c>
      <c r="L60" s="14"/>
      <c r="M60" s="14"/>
      <c r="N60" s="89">
        <v>13</v>
      </c>
      <c r="O60" s="90" t="s">
        <v>57</v>
      </c>
      <c r="P60" s="64">
        <v>3866</v>
      </c>
      <c r="Q60" s="69">
        <v>0.014771003595321878</v>
      </c>
      <c r="R60" s="64">
        <v>5370</v>
      </c>
      <c r="S60" s="69">
        <v>0.01996557147265609</v>
      </c>
      <c r="T60" s="67">
        <v>-0.280074487895717</v>
      </c>
      <c r="U60" s="94">
        <v>-5</v>
      </c>
    </row>
    <row r="61" spans="1:21" ht="15">
      <c r="A61" s="89">
        <v>14</v>
      </c>
      <c r="B61" s="90" t="s">
        <v>43</v>
      </c>
      <c r="C61" s="64">
        <v>469</v>
      </c>
      <c r="D61" s="69">
        <v>0.013131002043844668</v>
      </c>
      <c r="E61" s="64">
        <v>1073</v>
      </c>
      <c r="F61" s="69">
        <v>0.02362551467512165</v>
      </c>
      <c r="G61" s="91">
        <v>-0.5629077353215284</v>
      </c>
      <c r="H61" s="92">
        <v>-6</v>
      </c>
      <c r="I61" s="64">
        <v>485</v>
      </c>
      <c r="J61" s="93">
        <v>-0.03298969072164948</v>
      </c>
      <c r="K61" s="94">
        <v>-1</v>
      </c>
      <c r="L61" s="14"/>
      <c r="M61" s="14"/>
      <c r="N61" s="89">
        <v>14</v>
      </c>
      <c r="O61" s="90" t="s">
        <v>49</v>
      </c>
      <c r="P61" s="64">
        <v>3727</v>
      </c>
      <c r="Q61" s="69">
        <v>0.014239919917166229</v>
      </c>
      <c r="R61" s="64">
        <v>2122</v>
      </c>
      <c r="S61" s="69">
        <v>0.007889561017686448</v>
      </c>
      <c r="T61" s="67">
        <v>0.7563619227144203</v>
      </c>
      <c r="U61" s="94">
        <v>18</v>
      </c>
    </row>
    <row r="62" spans="1:21" ht="15">
      <c r="A62" s="101">
        <v>15</v>
      </c>
      <c r="B62" s="95" t="s">
        <v>47</v>
      </c>
      <c r="C62" s="72">
        <v>467</v>
      </c>
      <c r="D62" s="77">
        <v>0.013075006299521236</v>
      </c>
      <c r="E62" s="72">
        <v>403</v>
      </c>
      <c r="F62" s="77">
        <v>0.00887332937005967</v>
      </c>
      <c r="G62" s="96">
        <v>0.15880893300248133</v>
      </c>
      <c r="H62" s="97">
        <v>10</v>
      </c>
      <c r="I62" s="72">
        <v>535</v>
      </c>
      <c r="J62" s="98">
        <v>-0.12710280373831773</v>
      </c>
      <c r="K62" s="99">
        <v>-4</v>
      </c>
      <c r="L62" s="14"/>
      <c r="M62" s="14"/>
      <c r="N62" s="101">
        <v>15</v>
      </c>
      <c r="O62" s="95" t="s">
        <v>94</v>
      </c>
      <c r="P62" s="72">
        <v>3563</v>
      </c>
      <c r="Q62" s="77">
        <v>0.013613317591860283</v>
      </c>
      <c r="R62" s="72">
        <v>2787</v>
      </c>
      <c r="S62" s="77">
        <v>0.010362020054803077</v>
      </c>
      <c r="T62" s="75">
        <v>0.2784355938284895</v>
      </c>
      <c r="U62" s="99">
        <v>7</v>
      </c>
    </row>
    <row r="63" spans="1:21" ht="15">
      <c r="A63" s="100">
        <v>16</v>
      </c>
      <c r="B63" s="84" t="s">
        <v>110</v>
      </c>
      <c r="C63" s="56">
        <v>402</v>
      </c>
      <c r="D63" s="61">
        <v>0.011255144609009716</v>
      </c>
      <c r="E63" s="56">
        <v>153</v>
      </c>
      <c r="F63" s="61">
        <v>0.003368782614439527</v>
      </c>
      <c r="G63" s="85">
        <v>1.6274509803921569</v>
      </c>
      <c r="H63" s="86">
        <v>68</v>
      </c>
      <c r="I63" s="56">
        <v>356</v>
      </c>
      <c r="J63" s="87">
        <v>0.1292134831460674</v>
      </c>
      <c r="K63" s="88">
        <v>6</v>
      </c>
      <c r="L63" s="14"/>
      <c r="M63" s="14"/>
      <c r="N63" s="100">
        <v>16</v>
      </c>
      <c r="O63" s="84" t="s">
        <v>108</v>
      </c>
      <c r="P63" s="56">
        <v>3326</v>
      </c>
      <c r="Q63" s="61">
        <v>0.01270780081687547</v>
      </c>
      <c r="R63" s="56">
        <v>4320</v>
      </c>
      <c r="S63" s="61">
        <v>0.01606168878247194</v>
      </c>
      <c r="T63" s="59">
        <v>-0.23009259259259263</v>
      </c>
      <c r="U63" s="88">
        <v>-4</v>
      </c>
    </row>
    <row r="64" spans="1:21" ht="15">
      <c r="A64" s="89">
        <v>17</v>
      </c>
      <c r="B64" s="90" t="s">
        <v>107</v>
      </c>
      <c r="C64" s="64">
        <v>374</v>
      </c>
      <c r="D64" s="69">
        <v>0.010471204188481676</v>
      </c>
      <c r="E64" s="64">
        <v>508</v>
      </c>
      <c r="F64" s="69">
        <v>0.011185239007420128</v>
      </c>
      <c r="G64" s="91">
        <v>-0.2637795275590551</v>
      </c>
      <c r="H64" s="92">
        <v>2</v>
      </c>
      <c r="I64" s="64">
        <v>605</v>
      </c>
      <c r="J64" s="93">
        <v>-0.38181818181818183</v>
      </c>
      <c r="K64" s="94">
        <v>-8</v>
      </c>
      <c r="L64" s="14"/>
      <c r="M64" s="14"/>
      <c r="N64" s="89">
        <v>17</v>
      </c>
      <c r="O64" s="90" t="s">
        <v>73</v>
      </c>
      <c r="P64" s="64">
        <v>3255</v>
      </c>
      <c r="Q64" s="69">
        <v>0.012436527858968628</v>
      </c>
      <c r="R64" s="64">
        <v>3340</v>
      </c>
      <c r="S64" s="69">
        <v>0.012418064938300064</v>
      </c>
      <c r="T64" s="67">
        <v>-0.025449101796407136</v>
      </c>
      <c r="U64" s="94">
        <v>0</v>
      </c>
    </row>
    <row r="65" spans="1:21" ht="15">
      <c r="A65" s="89">
        <v>18</v>
      </c>
      <c r="B65" s="90" t="s">
        <v>40</v>
      </c>
      <c r="C65" s="64">
        <v>373</v>
      </c>
      <c r="D65" s="69">
        <v>0.01044320631631996</v>
      </c>
      <c r="E65" s="64">
        <v>795</v>
      </c>
      <c r="F65" s="69">
        <v>0.01750445868287205</v>
      </c>
      <c r="G65" s="91">
        <v>-0.5308176100628931</v>
      </c>
      <c r="H65" s="92">
        <v>-7</v>
      </c>
      <c r="I65" s="64">
        <v>424</v>
      </c>
      <c r="J65" s="93">
        <v>-0.12028301886792447</v>
      </c>
      <c r="K65" s="94">
        <v>-2</v>
      </c>
      <c r="L65" s="14"/>
      <c r="M65" s="14"/>
      <c r="N65" s="89">
        <v>18</v>
      </c>
      <c r="O65" s="90" t="s">
        <v>54</v>
      </c>
      <c r="P65" s="64">
        <v>3180</v>
      </c>
      <c r="Q65" s="69">
        <v>0.012149971917517738</v>
      </c>
      <c r="R65" s="64">
        <v>4794</v>
      </c>
      <c r="S65" s="69">
        <v>0.0178240129683265</v>
      </c>
      <c r="T65" s="67">
        <v>-0.33667083854818525</v>
      </c>
      <c r="U65" s="94">
        <v>-8</v>
      </c>
    </row>
    <row r="66" spans="1:21" ht="15">
      <c r="A66" s="89">
        <v>19</v>
      </c>
      <c r="B66" s="90" t="s">
        <v>134</v>
      </c>
      <c r="C66" s="64">
        <v>367</v>
      </c>
      <c r="D66" s="69">
        <v>0.010275219083349666</v>
      </c>
      <c r="E66" s="64">
        <v>159</v>
      </c>
      <c r="F66" s="69">
        <v>0.0035008917365744103</v>
      </c>
      <c r="G66" s="91">
        <v>1.308176100628931</v>
      </c>
      <c r="H66" s="92">
        <v>63</v>
      </c>
      <c r="I66" s="64">
        <v>119</v>
      </c>
      <c r="J66" s="93">
        <v>2.0840336134453783</v>
      </c>
      <c r="K66" s="94">
        <v>70</v>
      </c>
      <c r="N66" s="89">
        <v>19</v>
      </c>
      <c r="O66" s="90" t="s">
        <v>107</v>
      </c>
      <c r="P66" s="64">
        <v>3155</v>
      </c>
      <c r="Q66" s="69">
        <v>0.012054453270367442</v>
      </c>
      <c r="R66" s="64">
        <v>2264</v>
      </c>
      <c r="S66" s="69">
        <v>0.008417514676739924</v>
      </c>
      <c r="T66" s="67">
        <v>0.3935512367491165</v>
      </c>
      <c r="U66" s="94">
        <v>9</v>
      </c>
    </row>
    <row r="67" spans="1:21" ht="15">
      <c r="A67" s="101">
        <v>20</v>
      </c>
      <c r="B67" s="95" t="s">
        <v>73</v>
      </c>
      <c r="C67" s="72">
        <v>363</v>
      </c>
      <c r="D67" s="77">
        <v>0.010163227594702803</v>
      </c>
      <c r="E67" s="72">
        <v>499</v>
      </c>
      <c r="F67" s="77">
        <v>0.010987075324217804</v>
      </c>
      <c r="G67" s="96">
        <v>-0.27254509018036077</v>
      </c>
      <c r="H67" s="97">
        <v>0</v>
      </c>
      <c r="I67" s="72">
        <v>320</v>
      </c>
      <c r="J67" s="98">
        <v>0.1343749999999999</v>
      </c>
      <c r="K67" s="99">
        <v>8</v>
      </c>
      <c r="N67" s="101">
        <v>20</v>
      </c>
      <c r="O67" s="95" t="s">
        <v>91</v>
      </c>
      <c r="P67" s="72">
        <v>3070</v>
      </c>
      <c r="Q67" s="77">
        <v>0.011729689870056433</v>
      </c>
      <c r="R67" s="72">
        <v>3064</v>
      </c>
      <c r="S67" s="77">
        <v>0.0113919014883088</v>
      </c>
      <c r="T67" s="75">
        <v>0.001958224543080922</v>
      </c>
      <c r="U67" s="99">
        <v>-2</v>
      </c>
    </row>
    <row r="68" spans="1:21" ht="15">
      <c r="A68" s="159" t="s">
        <v>53</v>
      </c>
      <c r="B68" s="160"/>
      <c r="C68" s="3">
        <f>SUM(C48:C67)</f>
        <v>14277</v>
      </c>
      <c r="D68" s="6">
        <f>C68/C70</f>
        <v>0.3997256208528152</v>
      </c>
      <c r="E68" s="3">
        <f>SUM(E48:E67)</f>
        <v>15834</v>
      </c>
      <c r="F68" s="6">
        <f>E68/E70</f>
        <v>0.34863597331395735</v>
      </c>
      <c r="G68" s="17">
        <f>C68/E68-1</f>
        <v>-0.09833270178097764</v>
      </c>
      <c r="H68" s="17"/>
      <c r="I68" s="3">
        <f>SUM(I48:I67)</f>
        <v>13358</v>
      </c>
      <c r="J68" s="18">
        <f>C68/I68-1</f>
        <v>0.06879772421021113</v>
      </c>
      <c r="K68" s="19"/>
      <c r="N68" s="159" t="s">
        <v>53</v>
      </c>
      <c r="O68" s="160"/>
      <c r="P68" s="3">
        <f>SUM(P48:P67)</f>
        <v>101407</v>
      </c>
      <c r="Q68" s="6">
        <f>P68/P70</f>
        <v>0.3874503780628054</v>
      </c>
      <c r="R68" s="3">
        <f>SUM(R48:R67)</f>
        <v>103516</v>
      </c>
      <c r="S68" s="6">
        <f>R68/R70</f>
        <v>0.3848707814829549</v>
      </c>
      <c r="T68" s="17">
        <f>P68/R68-1</f>
        <v>-0.02037366204258284</v>
      </c>
      <c r="U68" s="27"/>
    </row>
    <row r="69" spans="1:21" ht="15">
      <c r="A69" s="159" t="s">
        <v>12</v>
      </c>
      <c r="B69" s="160"/>
      <c r="C69" s="26">
        <f>C70-SUM(C48:C67)</f>
        <v>21440</v>
      </c>
      <c r="D69" s="6">
        <f>C69/C70</f>
        <v>0.6002743791471848</v>
      </c>
      <c r="E69" s="26">
        <f>E70-SUM(E48:E67)</f>
        <v>29583</v>
      </c>
      <c r="F69" s="6">
        <f>E69/E70</f>
        <v>0.6513640266860427</v>
      </c>
      <c r="G69" s="17">
        <f>C69/E69-1</f>
        <v>-0.2752594395429807</v>
      </c>
      <c r="H69" s="17"/>
      <c r="I69" s="26">
        <f>I70-SUM(I48:I67)</f>
        <v>21940</v>
      </c>
      <c r="J69" s="18">
        <f>C69/I69-1</f>
        <v>-0.022789425706472244</v>
      </c>
      <c r="K69" s="19"/>
      <c r="N69" s="159" t="s">
        <v>12</v>
      </c>
      <c r="O69" s="160"/>
      <c r="P69" s="3">
        <f>P70-SUM(P48:P67)</f>
        <v>160322</v>
      </c>
      <c r="Q69" s="6">
        <f>P69/P70</f>
        <v>0.6125496219371945</v>
      </c>
      <c r="R69" s="3">
        <f>R70-SUM(R48:R67)</f>
        <v>165447</v>
      </c>
      <c r="S69" s="6">
        <f>R69/R70</f>
        <v>0.615129218517045</v>
      </c>
      <c r="T69" s="17">
        <f>P69/R69-1</f>
        <v>-0.03097668739838133</v>
      </c>
      <c r="U69" s="28"/>
    </row>
    <row r="70" spans="1:21" ht="15">
      <c r="A70" s="151" t="s">
        <v>38</v>
      </c>
      <c r="B70" s="152"/>
      <c r="C70" s="24">
        <v>35717</v>
      </c>
      <c r="D70" s="102">
        <v>1</v>
      </c>
      <c r="E70" s="24">
        <v>45417</v>
      </c>
      <c r="F70" s="102">
        <v>1</v>
      </c>
      <c r="G70" s="20">
        <v>-0.2135764141180615</v>
      </c>
      <c r="H70" s="20"/>
      <c r="I70" s="24">
        <v>35298</v>
      </c>
      <c r="J70" s="48">
        <v>0.011870360926964807</v>
      </c>
      <c r="K70" s="103"/>
      <c r="L70" s="14"/>
      <c r="N70" s="151" t="s">
        <v>38</v>
      </c>
      <c r="O70" s="152"/>
      <c r="P70" s="24">
        <v>261729</v>
      </c>
      <c r="Q70" s="102">
        <v>1</v>
      </c>
      <c r="R70" s="24">
        <v>268963</v>
      </c>
      <c r="S70" s="102">
        <v>1</v>
      </c>
      <c r="T70" s="29">
        <v>-0.026895892743611594</v>
      </c>
      <c r="U70" s="103"/>
    </row>
    <row r="71" spans="1:14" ht="15">
      <c r="A71" t="s">
        <v>102</v>
      </c>
      <c r="N71" t="s">
        <v>102</v>
      </c>
    </row>
    <row r="72" spans="1:14" ht="15" customHeight="1">
      <c r="A72" s="9" t="s">
        <v>104</v>
      </c>
      <c r="N72" s="9" t="s">
        <v>104</v>
      </c>
    </row>
  </sheetData>
  <sheetProtection/>
  <mergeCells count="82">
    <mergeCell ref="N69:O69"/>
    <mergeCell ref="N70:O70"/>
    <mergeCell ref="U44:U45"/>
    <mergeCell ref="N45:N47"/>
    <mergeCell ref="O45:O47"/>
    <mergeCell ref="T46:T47"/>
    <mergeCell ref="U46:U47"/>
    <mergeCell ref="N68:O68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8:N10"/>
    <mergeCell ref="O8:O10"/>
    <mergeCell ref="T9:T10"/>
    <mergeCell ref="U9:U10"/>
    <mergeCell ref="N31:O31"/>
    <mergeCell ref="N32:O32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9:J10"/>
    <mergeCell ref="A2:K2"/>
    <mergeCell ref="A3:K3"/>
    <mergeCell ref="I5:K5"/>
    <mergeCell ref="I6:K6"/>
    <mergeCell ref="C5:H5"/>
    <mergeCell ref="G7:G8"/>
    <mergeCell ref="J7:J8"/>
  </mergeCells>
  <conditionalFormatting sqref="G31:H31 J31">
    <cfRule type="cellIs" priority="886" dxfId="146" operator="lessThan">
      <formula>0</formula>
    </cfRule>
  </conditionalFormatting>
  <conditionalFormatting sqref="K31">
    <cfRule type="cellIs" priority="885" dxfId="146" operator="lessThan">
      <formula>0</formula>
    </cfRule>
  </conditionalFormatting>
  <conditionalFormatting sqref="K32">
    <cfRule type="cellIs" priority="887" dxfId="146" operator="lessThan">
      <formula>0</formula>
    </cfRule>
  </conditionalFormatting>
  <conditionalFormatting sqref="G32:H32 J32">
    <cfRule type="cellIs" priority="888" dxfId="146" operator="lessThan">
      <formula>0</formula>
    </cfRule>
  </conditionalFormatting>
  <conditionalFormatting sqref="K68">
    <cfRule type="cellIs" priority="881" dxfId="146" operator="lessThan">
      <formula>0</formula>
    </cfRule>
  </conditionalFormatting>
  <conditionalFormatting sqref="K69">
    <cfRule type="cellIs" priority="883" dxfId="146" operator="lessThan">
      <formula>0</formula>
    </cfRule>
  </conditionalFormatting>
  <conditionalFormatting sqref="G69:H69 J69">
    <cfRule type="cellIs" priority="884" dxfId="146" operator="lessThan">
      <formula>0</formula>
    </cfRule>
  </conditionalFormatting>
  <conditionalFormatting sqref="G68:H68 J68">
    <cfRule type="cellIs" priority="882" dxfId="146" operator="lessThan">
      <formula>0</formula>
    </cfRule>
  </conditionalFormatting>
  <conditionalFormatting sqref="U32">
    <cfRule type="cellIs" priority="877" dxfId="146" operator="lessThan">
      <formula>0</formula>
    </cfRule>
  </conditionalFormatting>
  <conditionalFormatting sqref="T32">
    <cfRule type="cellIs" priority="876" dxfId="146" operator="lessThan">
      <formula>0</formula>
    </cfRule>
  </conditionalFormatting>
  <conditionalFormatting sqref="T31">
    <cfRule type="cellIs" priority="875" dxfId="146" operator="lessThan">
      <formula>0</formula>
    </cfRule>
  </conditionalFormatting>
  <conditionalFormatting sqref="U31">
    <cfRule type="cellIs" priority="878" dxfId="146" operator="lessThan">
      <formula>0</formula>
    </cfRule>
    <cfRule type="cellIs" priority="879" dxfId="147" operator="equal">
      <formula>0</formula>
    </cfRule>
    <cfRule type="cellIs" priority="880" dxfId="148" operator="greaterThan">
      <formula>0</formula>
    </cfRule>
  </conditionalFormatting>
  <conditionalFormatting sqref="T68">
    <cfRule type="cellIs" priority="869" dxfId="146" operator="lessThan">
      <formula>0</formula>
    </cfRule>
  </conditionalFormatting>
  <conditionalFormatting sqref="U69">
    <cfRule type="cellIs" priority="871" dxfId="146" operator="lessThan">
      <formula>0</formula>
    </cfRule>
  </conditionalFormatting>
  <conditionalFormatting sqref="U68">
    <cfRule type="cellIs" priority="872" dxfId="146" operator="lessThan">
      <formula>0</formula>
    </cfRule>
    <cfRule type="cellIs" priority="873" dxfId="147" operator="equal">
      <formula>0</formula>
    </cfRule>
    <cfRule type="cellIs" priority="874" dxfId="148" operator="greaterThan">
      <formula>0</formula>
    </cfRule>
  </conditionalFormatting>
  <conditionalFormatting sqref="T69">
    <cfRule type="cellIs" priority="870" dxfId="146" operator="lessThan">
      <formula>0</formula>
    </cfRule>
  </conditionalFormatting>
  <conditionalFormatting sqref="U70">
    <cfRule type="cellIs" priority="60" dxfId="146" operator="lessThan">
      <formula>0</formula>
    </cfRule>
  </conditionalFormatting>
  <conditionalFormatting sqref="G11:G30 J11:J30">
    <cfRule type="cellIs" priority="31" dxfId="146" operator="lessThan">
      <formula>0</formula>
    </cfRule>
  </conditionalFormatting>
  <conditionalFormatting sqref="K11:K30">
    <cfRule type="cellIs" priority="28" dxfId="146" operator="lessThan">
      <formula>0</formula>
    </cfRule>
    <cfRule type="cellIs" priority="29" dxfId="147" operator="equal">
      <formula>0</formula>
    </cfRule>
    <cfRule type="cellIs" priority="30" dxfId="148" operator="greaterThan">
      <formula>0</formula>
    </cfRule>
  </conditionalFormatting>
  <conditionalFormatting sqref="H11:H30">
    <cfRule type="cellIs" priority="25" dxfId="146" operator="lessThan">
      <formula>0</formula>
    </cfRule>
    <cfRule type="cellIs" priority="26" dxfId="147" operator="equal">
      <formula>0</formula>
    </cfRule>
    <cfRule type="cellIs" priority="27" dxfId="148" operator="greaterThan">
      <formula>0</formula>
    </cfRule>
  </conditionalFormatting>
  <conditionalFormatting sqref="G33 J33">
    <cfRule type="cellIs" priority="24" dxfId="146" operator="lessThan">
      <formula>0</formula>
    </cfRule>
  </conditionalFormatting>
  <conditionalFormatting sqref="K33">
    <cfRule type="cellIs" priority="23" dxfId="146" operator="lessThan">
      <formula>0</formula>
    </cfRule>
  </conditionalFormatting>
  <conditionalFormatting sqref="H33">
    <cfRule type="cellIs" priority="22" dxfId="146" operator="lessThan">
      <formula>0</formula>
    </cfRule>
  </conditionalFormatting>
  <conditionalFormatting sqref="T11:T30">
    <cfRule type="cellIs" priority="21" dxfId="146" operator="lessThan">
      <formula>0</formula>
    </cfRule>
  </conditionalFormatting>
  <conditionalFormatting sqref="U11:U30">
    <cfRule type="cellIs" priority="18" dxfId="146" operator="lessThan">
      <formula>0</formula>
    </cfRule>
    <cfRule type="cellIs" priority="19" dxfId="147" operator="equal">
      <formula>0</formula>
    </cfRule>
    <cfRule type="cellIs" priority="20" dxfId="148" operator="greaterThan">
      <formula>0</formula>
    </cfRule>
  </conditionalFormatting>
  <conditionalFormatting sqref="T33">
    <cfRule type="cellIs" priority="17" dxfId="146" operator="lessThan">
      <formula>0</formula>
    </cfRule>
  </conditionalFormatting>
  <conditionalFormatting sqref="U33">
    <cfRule type="cellIs" priority="16" dxfId="146" operator="lessThan">
      <formula>0</formula>
    </cfRule>
  </conditionalFormatting>
  <conditionalFormatting sqref="G48:G67 J48:J67">
    <cfRule type="cellIs" priority="15" dxfId="146" operator="lessThan">
      <formula>0</formula>
    </cfRule>
  </conditionalFormatting>
  <conditionalFormatting sqref="K48:K67">
    <cfRule type="cellIs" priority="12" dxfId="146" operator="lessThan">
      <formula>0</formula>
    </cfRule>
    <cfRule type="cellIs" priority="13" dxfId="147" operator="equal">
      <formula>0</formula>
    </cfRule>
    <cfRule type="cellIs" priority="14" dxfId="148" operator="greaterThan">
      <formula>0</formula>
    </cfRule>
  </conditionalFormatting>
  <conditionalFormatting sqref="H48:H67">
    <cfRule type="cellIs" priority="9" dxfId="146" operator="lessThan">
      <formula>0</formula>
    </cfRule>
    <cfRule type="cellIs" priority="10" dxfId="147" operator="equal">
      <formula>0</formula>
    </cfRule>
    <cfRule type="cellIs" priority="11" dxfId="148" operator="greaterThan">
      <formula>0</formula>
    </cfRule>
  </conditionalFormatting>
  <conditionalFormatting sqref="G70 J70">
    <cfRule type="cellIs" priority="8" dxfId="146" operator="lessThan">
      <formula>0</formula>
    </cfRule>
  </conditionalFormatting>
  <conditionalFormatting sqref="K70">
    <cfRule type="cellIs" priority="7" dxfId="146" operator="lessThan">
      <formula>0</formula>
    </cfRule>
  </conditionalFormatting>
  <conditionalFormatting sqref="H70">
    <cfRule type="cellIs" priority="6" dxfId="146" operator="lessThan">
      <formula>0</formula>
    </cfRule>
  </conditionalFormatting>
  <conditionalFormatting sqref="T48:T67">
    <cfRule type="cellIs" priority="5" dxfId="146" operator="lessThan">
      <formula>0</formula>
    </cfRule>
  </conditionalFormatting>
  <conditionalFormatting sqref="U48:U67">
    <cfRule type="cellIs" priority="2" dxfId="146" operator="lessThan">
      <formula>0</formula>
    </cfRule>
    <cfRule type="cellIs" priority="3" dxfId="147" operator="equal">
      <formula>0</formula>
    </cfRule>
    <cfRule type="cellIs" priority="4" dxfId="148" operator="greaterThan">
      <formula>0</formula>
    </cfRule>
  </conditionalFormatting>
  <conditionalFormatting sqref="T70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A1">
      <selection activeCell="U1" sqref="U1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52"/>
      <c r="K1" s="53"/>
      <c r="O1" s="52"/>
      <c r="U1" s="53">
        <v>43712</v>
      </c>
    </row>
    <row r="2" spans="1:21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73" t="s">
        <v>96</v>
      </c>
      <c r="O2" s="173"/>
      <c r="P2" s="173"/>
      <c r="Q2" s="173"/>
      <c r="R2" s="173"/>
      <c r="S2" s="173"/>
      <c r="T2" s="173"/>
      <c r="U2" s="173"/>
    </row>
    <row r="3" spans="1:21" ht="14.25" customHeight="1">
      <c r="A3" s="154" t="s">
        <v>135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4"/>
      <c r="M3" s="21"/>
      <c r="N3" s="173"/>
      <c r="O3" s="173"/>
      <c r="P3" s="173"/>
      <c r="Q3" s="173"/>
      <c r="R3" s="173"/>
      <c r="S3" s="173"/>
      <c r="T3" s="173"/>
      <c r="U3" s="173"/>
    </row>
    <row r="4" spans="1:21" ht="14.25" customHeight="1">
      <c r="A4" s="155" t="s">
        <v>136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4"/>
      <c r="M4" s="21"/>
      <c r="N4" s="155" t="s">
        <v>97</v>
      </c>
      <c r="O4" s="155"/>
      <c r="P4" s="155"/>
      <c r="Q4" s="155"/>
      <c r="R4" s="155"/>
      <c r="S4" s="155"/>
      <c r="T4" s="155"/>
      <c r="U4" s="155"/>
    </row>
    <row r="5" spans="1:21" ht="14.25" customHeight="1">
      <c r="A5" s="15"/>
      <c r="B5" s="15"/>
      <c r="C5" s="15"/>
      <c r="D5" s="15"/>
      <c r="E5" s="15"/>
      <c r="F5" s="15"/>
      <c r="G5" s="15"/>
      <c r="H5" s="15"/>
      <c r="I5" s="15"/>
      <c r="J5" s="80"/>
      <c r="K5" s="81" t="s">
        <v>4</v>
      </c>
      <c r="L5" s="14"/>
      <c r="M5" s="14"/>
      <c r="N5" s="15"/>
      <c r="O5" s="15"/>
      <c r="P5" s="15"/>
      <c r="Q5" s="15"/>
      <c r="R5" s="15"/>
      <c r="S5" s="15"/>
      <c r="T5" s="80"/>
      <c r="U5" s="81" t="s">
        <v>4</v>
      </c>
    </row>
    <row r="6" spans="1:21" ht="14.25" customHeight="1">
      <c r="A6" s="144" t="s">
        <v>0</v>
      </c>
      <c r="B6" s="144" t="s">
        <v>1</v>
      </c>
      <c r="C6" s="141" t="s">
        <v>119</v>
      </c>
      <c r="D6" s="142"/>
      <c r="E6" s="142"/>
      <c r="F6" s="142"/>
      <c r="G6" s="142"/>
      <c r="H6" s="143"/>
      <c r="I6" s="141" t="s">
        <v>114</v>
      </c>
      <c r="J6" s="142"/>
      <c r="K6" s="143"/>
      <c r="L6" s="14"/>
      <c r="M6" s="14"/>
      <c r="N6" s="144" t="s">
        <v>0</v>
      </c>
      <c r="O6" s="144" t="s">
        <v>1</v>
      </c>
      <c r="P6" s="141" t="s">
        <v>120</v>
      </c>
      <c r="Q6" s="142"/>
      <c r="R6" s="142"/>
      <c r="S6" s="142"/>
      <c r="T6" s="142"/>
      <c r="U6" s="143"/>
    </row>
    <row r="7" spans="1:21" ht="14.25" customHeight="1">
      <c r="A7" s="145"/>
      <c r="B7" s="145"/>
      <c r="C7" s="168" t="s">
        <v>121</v>
      </c>
      <c r="D7" s="169"/>
      <c r="E7" s="169"/>
      <c r="F7" s="169"/>
      <c r="G7" s="169"/>
      <c r="H7" s="170"/>
      <c r="I7" s="122" t="s">
        <v>115</v>
      </c>
      <c r="J7" s="123"/>
      <c r="K7" s="124"/>
      <c r="L7" s="14"/>
      <c r="M7" s="14"/>
      <c r="N7" s="145"/>
      <c r="O7" s="145"/>
      <c r="P7" s="122" t="s">
        <v>122</v>
      </c>
      <c r="Q7" s="123"/>
      <c r="R7" s="123"/>
      <c r="S7" s="123"/>
      <c r="T7" s="123"/>
      <c r="U7" s="124"/>
    </row>
    <row r="8" spans="1:21" ht="14.25" customHeight="1">
      <c r="A8" s="145"/>
      <c r="B8" s="145"/>
      <c r="C8" s="125">
        <v>2019</v>
      </c>
      <c r="D8" s="126"/>
      <c r="E8" s="129">
        <v>2018</v>
      </c>
      <c r="F8" s="126"/>
      <c r="G8" s="139" t="s">
        <v>5</v>
      </c>
      <c r="H8" s="148" t="s">
        <v>61</v>
      </c>
      <c r="I8" s="153">
        <v>2019</v>
      </c>
      <c r="J8" s="147" t="s">
        <v>123</v>
      </c>
      <c r="K8" s="148" t="s">
        <v>127</v>
      </c>
      <c r="L8" s="14"/>
      <c r="M8" s="14"/>
      <c r="N8" s="145"/>
      <c r="O8" s="145"/>
      <c r="P8" s="163">
        <v>2019</v>
      </c>
      <c r="Q8" s="171"/>
      <c r="R8" s="172">
        <v>2018</v>
      </c>
      <c r="S8" s="171"/>
      <c r="T8" s="140" t="s">
        <v>5</v>
      </c>
      <c r="U8" s="164" t="s">
        <v>67</v>
      </c>
    </row>
    <row r="9" spans="1:21" ht="14.25" customHeight="1">
      <c r="A9" s="131" t="s">
        <v>6</v>
      </c>
      <c r="B9" s="131" t="s">
        <v>7</v>
      </c>
      <c r="C9" s="127"/>
      <c r="D9" s="128"/>
      <c r="E9" s="130"/>
      <c r="F9" s="128"/>
      <c r="G9" s="140"/>
      <c r="H9" s="147"/>
      <c r="I9" s="153"/>
      <c r="J9" s="147"/>
      <c r="K9" s="147"/>
      <c r="L9" s="14"/>
      <c r="M9" s="14"/>
      <c r="N9" s="131" t="s">
        <v>6</v>
      </c>
      <c r="O9" s="131" t="s">
        <v>7</v>
      </c>
      <c r="P9" s="127"/>
      <c r="Q9" s="128"/>
      <c r="R9" s="130"/>
      <c r="S9" s="128"/>
      <c r="T9" s="140"/>
      <c r="U9" s="165"/>
    </row>
    <row r="10" spans="1:21" ht="14.25" customHeight="1">
      <c r="A10" s="131"/>
      <c r="B10" s="131"/>
      <c r="C10" s="116" t="s">
        <v>8</v>
      </c>
      <c r="D10" s="82" t="s">
        <v>2</v>
      </c>
      <c r="E10" s="116" t="s">
        <v>8</v>
      </c>
      <c r="F10" s="82" t="s">
        <v>2</v>
      </c>
      <c r="G10" s="133" t="s">
        <v>9</v>
      </c>
      <c r="H10" s="133" t="s">
        <v>62</v>
      </c>
      <c r="I10" s="83" t="s">
        <v>8</v>
      </c>
      <c r="J10" s="149" t="s">
        <v>124</v>
      </c>
      <c r="K10" s="149" t="s">
        <v>128</v>
      </c>
      <c r="L10" s="14"/>
      <c r="M10" s="14"/>
      <c r="N10" s="131"/>
      <c r="O10" s="131"/>
      <c r="P10" s="116" t="s">
        <v>8</v>
      </c>
      <c r="Q10" s="82" t="s">
        <v>2</v>
      </c>
      <c r="R10" s="116" t="s">
        <v>8</v>
      </c>
      <c r="S10" s="82" t="s">
        <v>2</v>
      </c>
      <c r="T10" s="133" t="s">
        <v>9</v>
      </c>
      <c r="U10" s="166" t="s">
        <v>68</v>
      </c>
    </row>
    <row r="11" spans="1:21" ht="14.25" customHeight="1">
      <c r="A11" s="132"/>
      <c r="B11" s="132"/>
      <c r="C11" s="114" t="s">
        <v>10</v>
      </c>
      <c r="D11" s="45" t="s">
        <v>11</v>
      </c>
      <c r="E11" s="114" t="s">
        <v>10</v>
      </c>
      <c r="F11" s="45" t="s">
        <v>11</v>
      </c>
      <c r="G11" s="146"/>
      <c r="H11" s="146"/>
      <c r="I11" s="114" t="s">
        <v>10</v>
      </c>
      <c r="J11" s="150"/>
      <c r="K11" s="150"/>
      <c r="L11" s="14"/>
      <c r="M11" s="14"/>
      <c r="N11" s="132"/>
      <c r="O11" s="132"/>
      <c r="P11" s="114" t="s">
        <v>10</v>
      </c>
      <c r="Q11" s="45" t="s">
        <v>11</v>
      </c>
      <c r="R11" s="114" t="s">
        <v>10</v>
      </c>
      <c r="S11" s="45" t="s">
        <v>11</v>
      </c>
      <c r="T11" s="134"/>
      <c r="U11" s="167"/>
    </row>
    <row r="12" spans="1:21" ht="14.25" customHeight="1">
      <c r="A12" s="54">
        <v>1</v>
      </c>
      <c r="B12" s="84" t="s">
        <v>31</v>
      </c>
      <c r="C12" s="56">
        <v>1583</v>
      </c>
      <c r="D12" s="58">
        <v>0.12776432606941082</v>
      </c>
      <c r="E12" s="56">
        <v>882</v>
      </c>
      <c r="F12" s="58">
        <v>0.07816377171215881</v>
      </c>
      <c r="G12" s="104">
        <v>0.7947845804988662</v>
      </c>
      <c r="H12" s="86">
        <v>3</v>
      </c>
      <c r="I12" s="56">
        <v>1628</v>
      </c>
      <c r="J12" s="57">
        <v>-0.027641277641277662</v>
      </c>
      <c r="K12" s="88">
        <v>1</v>
      </c>
      <c r="L12" s="14"/>
      <c r="M12" s="14"/>
      <c r="N12" s="54">
        <v>1</v>
      </c>
      <c r="O12" s="84" t="s">
        <v>21</v>
      </c>
      <c r="P12" s="56">
        <v>15842</v>
      </c>
      <c r="Q12" s="58">
        <v>0.13923972753241046</v>
      </c>
      <c r="R12" s="56">
        <v>14298</v>
      </c>
      <c r="S12" s="58">
        <v>0.13354130085553106</v>
      </c>
      <c r="T12" s="107">
        <v>0.1079871310672822</v>
      </c>
      <c r="U12" s="88">
        <v>0</v>
      </c>
    </row>
    <row r="13" spans="1:21" ht="14.25" customHeight="1">
      <c r="A13" s="89">
        <v>2</v>
      </c>
      <c r="B13" s="90" t="s">
        <v>21</v>
      </c>
      <c r="C13" s="64">
        <v>1439</v>
      </c>
      <c r="D13" s="66">
        <v>0.11614205004035512</v>
      </c>
      <c r="E13" s="64">
        <v>1150</v>
      </c>
      <c r="F13" s="66">
        <v>0.10191421481744062</v>
      </c>
      <c r="G13" s="105">
        <v>0.251304347826087</v>
      </c>
      <c r="H13" s="92">
        <v>-1</v>
      </c>
      <c r="I13" s="64">
        <v>1716</v>
      </c>
      <c r="J13" s="65">
        <v>-0.16142191142191142</v>
      </c>
      <c r="K13" s="94">
        <v>-1</v>
      </c>
      <c r="L13" s="14"/>
      <c r="M13" s="14"/>
      <c r="N13" s="89">
        <v>2</v>
      </c>
      <c r="O13" s="90" t="s">
        <v>19</v>
      </c>
      <c r="P13" s="64">
        <v>12637</v>
      </c>
      <c r="Q13" s="66">
        <v>0.11107009448472863</v>
      </c>
      <c r="R13" s="64">
        <v>12484</v>
      </c>
      <c r="S13" s="66">
        <v>0.11659879702618896</v>
      </c>
      <c r="T13" s="108">
        <v>0.01225568727971793</v>
      </c>
      <c r="U13" s="94">
        <v>0</v>
      </c>
    </row>
    <row r="14" spans="1:21" ht="14.25" customHeight="1">
      <c r="A14" s="62">
        <v>3</v>
      </c>
      <c r="B14" s="90" t="s">
        <v>19</v>
      </c>
      <c r="C14" s="64">
        <v>1098</v>
      </c>
      <c r="D14" s="66">
        <v>0.08861985472154964</v>
      </c>
      <c r="E14" s="64">
        <v>1033</v>
      </c>
      <c r="F14" s="66">
        <v>0.09154555122297058</v>
      </c>
      <c r="G14" s="105">
        <v>0.06292352371732823</v>
      </c>
      <c r="H14" s="92">
        <v>-1</v>
      </c>
      <c r="I14" s="64">
        <v>1375</v>
      </c>
      <c r="J14" s="65">
        <v>-0.20145454545454544</v>
      </c>
      <c r="K14" s="94">
        <v>0</v>
      </c>
      <c r="L14" s="14"/>
      <c r="M14" s="14"/>
      <c r="N14" s="62">
        <v>3</v>
      </c>
      <c r="O14" s="90" t="s">
        <v>31</v>
      </c>
      <c r="P14" s="64">
        <v>11514</v>
      </c>
      <c r="Q14" s="66">
        <v>0.10119973632168754</v>
      </c>
      <c r="R14" s="64">
        <v>7064</v>
      </c>
      <c r="S14" s="66">
        <v>0.06597676243135203</v>
      </c>
      <c r="T14" s="108">
        <v>0.6299546998867498</v>
      </c>
      <c r="U14" s="94">
        <v>4</v>
      </c>
    </row>
    <row r="15" spans="1:21" ht="14.25" customHeight="1">
      <c r="A15" s="62">
        <v>4</v>
      </c>
      <c r="B15" s="90" t="s">
        <v>33</v>
      </c>
      <c r="C15" s="64">
        <v>1086</v>
      </c>
      <c r="D15" s="66">
        <v>0.08765133171912833</v>
      </c>
      <c r="E15" s="64">
        <v>360</v>
      </c>
      <c r="F15" s="66">
        <v>0.03190358029067707</v>
      </c>
      <c r="G15" s="105">
        <v>2.0166666666666666</v>
      </c>
      <c r="H15" s="92">
        <v>10</v>
      </c>
      <c r="I15" s="64">
        <v>831</v>
      </c>
      <c r="J15" s="65">
        <v>0.3068592057761732</v>
      </c>
      <c r="K15" s="94">
        <v>3</v>
      </c>
      <c r="L15" s="14"/>
      <c r="M15" s="14"/>
      <c r="N15" s="62">
        <v>4</v>
      </c>
      <c r="O15" s="90" t="s">
        <v>24</v>
      </c>
      <c r="P15" s="64">
        <v>8382</v>
      </c>
      <c r="Q15" s="66">
        <v>0.07367172050098879</v>
      </c>
      <c r="R15" s="64">
        <v>7714</v>
      </c>
      <c r="S15" s="66">
        <v>0.07204767063921994</v>
      </c>
      <c r="T15" s="108">
        <v>0.08659579984443866</v>
      </c>
      <c r="U15" s="94">
        <v>0</v>
      </c>
    </row>
    <row r="16" spans="1:21" ht="14.25" customHeight="1">
      <c r="A16" s="70">
        <v>5</v>
      </c>
      <c r="B16" s="95" t="s">
        <v>24</v>
      </c>
      <c r="C16" s="72">
        <v>875</v>
      </c>
      <c r="D16" s="74">
        <v>0.07062146892655367</v>
      </c>
      <c r="E16" s="72">
        <v>634</v>
      </c>
      <c r="F16" s="74">
        <v>0.05618574973413683</v>
      </c>
      <c r="G16" s="106">
        <v>0.38012618296529976</v>
      </c>
      <c r="H16" s="97">
        <v>3</v>
      </c>
      <c r="I16" s="72">
        <v>1127</v>
      </c>
      <c r="J16" s="73">
        <v>-0.22360248447204967</v>
      </c>
      <c r="K16" s="99">
        <v>-1</v>
      </c>
      <c r="L16" s="14"/>
      <c r="M16" s="14"/>
      <c r="N16" s="70">
        <v>5</v>
      </c>
      <c r="O16" s="95" t="s">
        <v>25</v>
      </c>
      <c r="P16" s="72">
        <v>7685</v>
      </c>
      <c r="Q16" s="74">
        <v>0.06754559437486267</v>
      </c>
      <c r="R16" s="72">
        <v>7124</v>
      </c>
      <c r="S16" s="74">
        <v>0.06653715395823215</v>
      </c>
      <c r="T16" s="109">
        <v>0.07874789444132513</v>
      </c>
      <c r="U16" s="99">
        <v>1</v>
      </c>
    </row>
    <row r="17" spans="1:21" ht="14.25" customHeight="1">
      <c r="A17" s="54">
        <v>6</v>
      </c>
      <c r="B17" s="84" t="s">
        <v>25</v>
      </c>
      <c r="C17" s="56">
        <v>837</v>
      </c>
      <c r="D17" s="58">
        <v>0.0675544794188862</v>
      </c>
      <c r="E17" s="56">
        <v>938</v>
      </c>
      <c r="F17" s="58">
        <v>0.08312655086848635</v>
      </c>
      <c r="G17" s="104">
        <v>-0.10767590618336886</v>
      </c>
      <c r="H17" s="86">
        <v>-3</v>
      </c>
      <c r="I17" s="56">
        <v>917</v>
      </c>
      <c r="J17" s="57">
        <v>-0.08724100327153761</v>
      </c>
      <c r="K17" s="88">
        <v>0</v>
      </c>
      <c r="L17" s="14"/>
      <c r="M17" s="14"/>
      <c r="N17" s="54">
        <v>6</v>
      </c>
      <c r="O17" s="84" t="s">
        <v>20</v>
      </c>
      <c r="P17" s="56">
        <v>7069</v>
      </c>
      <c r="Q17" s="58">
        <v>0.0621313996923753</v>
      </c>
      <c r="R17" s="56">
        <v>7656</v>
      </c>
      <c r="S17" s="58">
        <v>0.07150595882990249</v>
      </c>
      <c r="T17" s="107">
        <v>-0.07667189132706376</v>
      </c>
      <c r="U17" s="88">
        <v>-1</v>
      </c>
    </row>
    <row r="18" spans="1:21" ht="14.25" customHeight="1">
      <c r="A18" s="62">
        <v>7</v>
      </c>
      <c r="B18" s="90" t="s">
        <v>20</v>
      </c>
      <c r="C18" s="64">
        <v>756</v>
      </c>
      <c r="D18" s="66">
        <v>0.061016949152542375</v>
      </c>
      <c r="E18" s="64">
        <v>727</v>
      </c>
      <c r="F18" s="66">
        <v>0.06442750797589507</v>
      </c>
      <c r="G18" s="105">
        <v>0.03988995873452539</v>
      </c>
      <c r="H18" s="92">
        <v>0</v>
      </c>
      <c r="I18" s="64">
        <v>978</v>
      </c>
      <c r="J18" s="65">
        <v>-0.22699386503067487</v>
      </c>
      <c r="K18" s="94">
        <v>-2</v>
      </c>
      <c r="L18" s="14"/>
      <c r="M18" s="14"/>
      <c r="N18" s="62">
        <v>7</v>
      </c>
      <c r="O18" s="90" t="s">
        <v>22</v>
      </c>
      <c r="P18" s="64">
        <v>6659</v>
      </c>
      <c r="Q18" s="66">
        <v>0.0585277960887717</v>
      </c>
      <c r="R18" s="64">
        <v>8433</v>
      </c>
      <c r="S18" s="66">
        <v>0.07876302910299997</v>
      </c>
      <c r="T18" s="108">
        <v>-0.2103640460097237</v>
      </c>
      <c r="U18" s="94">
        <v>-4</v>
      </c>
    </row>
    <row r="19" spans="1:21" ht="14.25" customHeight="1">
      <c r="A19" s="62">
        <v>8</v>
      </c>
      <c r="B19" s="90" t="s">
        <v>26</v>
      </c>
      <c r="C19" s="64">
        <v>664</v>
      </c>
      <c r="D19" s="66">
        <v>0.053591606133979015</v>
      </c>
      <c r="E19" s="64">
        <v>764</v>
      </c>
      <c r="F19" s="66">
        <v>0.06770648706132577</v>
      </c>
      <c r="G19" s="105">
        <v>-0.13089005235602091</v>
      </c>
      <c r="H19" s="92">
        <v>-2</v>
      </c>
      <c r="I19" s="64">
        <v>631</v>
      </c>
      <c r="J19" s="65">
        <v>0.05229793977813002</v>
      </c>
      <c r="K19" s="94">
        <v>0</v>
      </c>
      <c r="L19" s="14"/>
      <c r="M19" s="14"/>
      <c r="N19" s="62">
        <v>8</v>
      </c>
      <c r="O19" s="90" t="s">
        <v>33</v>
      </c>
      <c r="P19" s="64">
        <v>5189</v>
      </c>
      <c r="Q19" s="66">
        <v>0.04560755877829049</v>
      </c>
      <c r="R19" s="64">
        <v>3925</v>
      </c>
      <c r="S19" s="66">
        <v>0.03665894571674076</v>
      </c>
      <c r="T19" s="108">
        <v>0.32203821656050957</v>
      </c>
      <c r="U19" s="94">
        <v>3</v>
      </c>
    </row>
    <row r="20" spans="1:21" ht="14.25" customHeight="1">
      <c r="A20" s="62">
        <v>9</v>
      </c>
      <c r="B20" s="90" t="s">
        <v>22</v>
      </c>
      <c r="C20" s="64">
        <v>513</v>
      </c>
      <c r="D20" s="66">
        <v>0.041404358353510896</v>
      </c>
      <c r="E20" s="64">
        <v>804</v>
      </c>
      <c r="F20" s="66">
        <v>0.07125132931584545</v>
      </c>
      <c r="G20" s="105">
        <v>-0.3619402985074627</v>
      </c>
      <c r="H20" s="92">
        <v>-4</v>
      </c>
      <c r="I20" s="64">
        <v>580</v>
      </c>
      <c r="J20" s="65">
        <v>-0.1155172413793103</v>
      </c>
      <c r="K20" s="94">
        <v>0</v>
      </c>
      <c r="L20" s="14"/>
      <c r="M20" s="14"/>
      <c r="N20" s="62">
        <v>9</v>
      </c>
      <c r="O20" s="90" t="s">
        <v>26</v>
      </c>
      <c r="P20" s="64">
        <v>5157</v>
      </c>
      <c r="Q20" s="66">
        <v>0.04532630191166777</v>
      </c>
      <c r="R20" s="64">
        <v>5112</v>
      </c>
      <c r="S20" s="66">
        <v>0.04774535809018567</v>
      </c>
      <c r="T20" s="108">
        <v>0.008802816901408494</v>
      </c>
      <c r="U20" s="94">
        <v>-1</v>
      </c>
    </row>
    <row r="21" spans="1:21" ht="14.25" customHeight="1">
      <c r="A21" s="70">
        <v>10</v>
      </c>
      <c r="B21" s="95" t="s">
        <v>23</v>
      </c>
      <c r="C21" s="72">
        <v>402</v>
      </c>
      <c r="D21" s="74">
        <v>0.0324455205811138</v>
      </c>
      <c r="E21" s="72">
        <v>402</v>
      </c>
      <c r="F21" s="74">
        <v>0.035625664657922725</v>
      </c>
      <c r="G21" s="106">
        <v>0</v>
      </c>
      <c r="H21" s="97">
        <v>0</v>
      </c>
      <c r="I21" s="72">
        <v>529</v>
      </c>
      <c r="J21" s="73">
        <v>-0.24007561436672964</v>
      </c>
      <c r="K21" s="99">
        <v>0</v>
      </c>
      <c r="L21" s="14"/>
      <c r="M21" s="14"/>
      <c r="N21" s="70">
        <v>10</v>
      </c>
      <c r="O21" s="95" t="s">
        <v>28</v>
      </c>
      <c r="P21" s="72">
        <v>4771</v>
      </c>
      <c r="Q21" s="74">
        <v>0.041933640958031204</v>
      </c>
      <c r="R21" s="72">
        <v>4072</v>
      </c>
      <c r="S21" s="74">
        <v>0.03803190495759704</v>
      </c>
      <c r="T21" s="109">
        <v>0.17166011787819246</v>
      </c>
      <c r="U21" s="99">
        <v>-1</v>
      </c>
    </row>
    <row r="22" spans="1:21" ht="14.25" customHeight="1">
      <c r="A22" s="54">
        <v>11</v>
      </c>
      <c r="B22" s="84" t="s">
        <v>37</v>
      </c>
      <c r="C22" s="56">
        <v>401</v>
      </c>
      <c r="D22" s="58">
        <v>0.03236481033091203</v>
      </c>
      <c r="E22" s="56">
        <v>363</v>
      </c>
      <c r="F22" s="58">
        <v>0.032169443459766044</v>
      </c>
      <c r="G22" s="104">
        <v>0.10468319559228645</v>
      </c>
      <c r="H22" s="86">
        <v>1</v>
      </c>
      <c r="I22" s="56">
        <v>412</v>
      </c>
      <c r="J22" s="57">
        <v>-0.02669902912621358</v>
      </c>
      <c r="K22" s="88">
        <v>1</v>
      </c>
      <c r="L22" s="14"/>
      <c r="M22" s="14"/>
      <c r="N22" s="54">
        <v>11</v>
      </c>
      <c r="O22" s="84" t="s">
        <v>23</v>
      </c>
      <c r="P22" s="56">
        <v>4045</v>
      </c>
      <c r="Q22" s="58">
        <v>0.03555262579652824</v>
      </c>
      <c r="R22" s="56">
        <v>3996</v>
      </c>
      <c r="S22" s="58">
        <v>0.03732207569021556</v>
      </c>
      <c r="T22" s="107">
        <v>0.012262262262262347</v>
      </c>
      <c r="U22" s="88">
        <v>-1</v>
      </c>
    </row>
    <row r="23" spans="1:21" ht="14.25" customHeight="1">
      <c r="A23" s="62">
        <v>12</v>
      </c>
      <c r="B23" s="90" t="s">
        <v>28</v>
      </c>
      <c r="C23" s="64">
        <v>373</v>
      </c>
      <c r="D23" s="66">
        <v>0.03010492332526231</v>
      </c>
      <c r="E23" s="64">
        <v>358</v>
      </c>
      <c r="F23" s="66">
        <v>0.031726338177951084</v>
      </c>
      <c r="G23" s="105">
        <v>0.04189944134078205</v>
      </c>
      <c r="H23" s="92">
        <v>3</v>
      </c>
      <c r="I23" s="64">
        <v>441</v>
      </c>
      <c r="J23" s="65">
        <v>-0.1541950113378685</v>
      </c>
      <c r="K23" s="94">
        <v>-1</v>
      </c>
      <c r="L23" s="14"/>
      <c r="M23" s="14"/>
      <c r="N23" s="62">
        <v>12</v>
      </c>
      <c r="O23" s="90" t="s">
        <v>50</v>
      </c>
      <c r="P23" s="64">
        <v>3257</v>
      </c>
      <c r="Q23" s="66">
        <v>0.02862667545594375</v>
      </c>
      <c r="R23" s="64">
        <v>3338</v>
      </c>
      <c r="S23" s="66">
        <v>0.031176448612096987</v>
      </c>
      <c r="T23" s="108">
        <v>-0.02426602756141405</v>
      </c>
      <c r="U23" s="94">
        <v>0</v>
      </c>
    </row>
    <row r="24" spans="1:21" ht="14.25" customHeight="1">
      <c r="A24" s="62">
        <v>13</v>
      </c>
      <c r="B24" s="90" t="s">
        <v>32</v>
      </c>
      <c r="C24" s="64">
        <v>366</v>
      </c>
      <c r="D24" s="66">
        <v>0.02953995157384988</v>
      </c>
      <c r="E24" s="64">
        <v>384</v>
      </c>
      <c r="F24" s="66">
        <v>0.03403048564338887</v>
      </c>
      <c r="G24" s="105">
        <v>-0.046875</v>
      </c>
      <c r="H24" s="92">
        <v>-2</v>
      </c>
      <c r="I24" s="64">
        <v>298</v>
      </c>
      <c r="J24" s="65">
        <v>0.22818791946308714</v>
      </c>
      <c r="K24" s="94">
        <v>2</v>
      </c>
      <c r="L24" s="14"/>
      <c r="M24" s="14"/>
      <c r="N24" s="62">
        <v>13</v>
      </c>
      <c r="O24" s="90" t="s">
        <v>32</v>
      </c>
      <c r="P24" s="64">
        <v>2980</v>
      </c>
      <c r="Q24" s="66">
        <v>0.026192045704240826</v>
      </c>
      <c r="R24" s="64">
        <v>2725</v>
      </c>
      <c r="S24" s="66">
        <v>0.025451115179138492</v>
      </c>
      <c r="T24" s="108">
        <v>0.09357798165137621</v>
      </c>
      <c r="U24" s="94">
        <v>2</v>
      </c>
    </row>
    <row r="25" spans="1:21" ht="14.25" customHeight="1">
      <c r="A25" s="62">
        <v>14</v>
      </c>
      <c r="B25" s="90" t="s">
        <v>30</v>
      </c>
      <c r="C25" s="64">
        <v>302</v>
      </c>
      <c r="D25" s="66">
        <v>0.024374495560936238</v>
      </c>
      <c r="E25" s="64">
        <v>361</v>
      </c>
      <c r="F25" s="66">
        <v>0.031992201347040054</v>
      </c>
      <c r="G25" s="105">
        <v>-0.1634349030470914</v>
      </c>
      <c r="H25" s="92">
        <v>-1</v>
      </c>
      <c r="I25" s="64">
        <v>373</v>
      </c>
      <c r="J25" s="65">
        <v>-0.19034852546916892</v>
      </c>
      <c r="K25" s="94">
        <v>-1</v>
      </c>
      <c r="L25" s="14"/>
      <c r="M25" s="14"/>
      <c r="N25" s="62">
        <v>14</v>
      </c>
      <c r="O25" s="90" t="s">
        <v>37</v>
      </c>
      <c r="P25" s="64">
        <v>2661</v>
      </c>
      <c r="Q25" s="66">
        <v>0.023388266315095583</v>
      </c>
      <c r="R25" s="64">
        <v>1875</v>
      </c>
      <c r="S25" s="66">
        <v>0.01751223521500355</v>
      </c>
      <c r="T25" s="108">
        <v>0.4192</v>
      </c>
      <c r="U25" s="94">
        <v>4</v>
      </c>
    </row>
    <row r="26" spans="1:21" ht="14.25" customHeight="1">
      <c r="A26" s="70">
        <v>15</v>
      </c>
      <c r="B26" s="95" t="s">
        <v>27</v>
      </c>
      <c r="C26" s="72">
        <v>281</v>
      </c>
      <c r="D26" s="74">
        <v>0.022679580306698952</v>
      </c>
      <c r="E26" s="72">
        <v>324</v>
      </c>
      <c r="F26" s="74">
        <v>0.02871322226160936</v>
      </c>
      <c r="G26" s="106">
        <v>-0.13271604938271608</v>
      </c>
      <c r="H26" s="97">
        <v>1</v>
      </c>
      <c r="I26" s="72">
        <v>278</v>
      </c>
      <c r="J26" s="73">
        <v>0.010791366906474753</v>
      </c>
      <c r="K26" s="99">
        <v>1</v>
      </c>
      <c r="L26" s="14"/>
      <c r="M26" s="14"/>
      <c r="N26" s="70">
        <v>15</v>
      </c>
      <c r="O26" s="95" t="s">
        <v>30</v>
      </c>
      <c r="P26" s="72">
        <v>2628</v>
      </c>
      <c r="Q26" s="74">
        <v>0.023098220171390904</v>
      </c>
      <c r="R26" s="72">
        <v>2952</v>
      </c>
      <c r="S26" s="74">
        <v>0.027571263122501587</v>
      </c>
      <c r="T26" s="109">
        <v>-0.1097560975609756</v>
      </c>
      <c r="U26" s="99">
        <v>-1</v>
      </c>
    </row>
    <row r="27" spans="1:21" ht="14.25" customHeight="1">
      <c r="A27" s="54">
        <v>16</v>
      </c>
      <c r="B27" s="84" t="s">
        <v>50</v>
      </c>
      <c r="C27" s="56">
        <v>253</v>
      </c>
      <c r="D27" s="58">
        <v>0.020419693301049233</v>
      </c>
      <c r="E27" s="56">
        <v>567</v>
      </c>
      <c r="F27" s="58">
        <v>0.05024813895781638</v>
      </c>
      <c r="G27" s="104">
        <v>-0.5537918871252205</v>
      </c>
      <c r="H27" s="86">
        <v>-7</v>
      </c>
      <c r="I27" s="56">
        <v>356</v>
      </c>
      <c r="J27" s="57">
        <v>-0.2893258426966292</v>
      </c>
      <c r="K27" s="88">
        <v>-2</v>
      </c>
      <c r="L27" s="14"/>
      <c r="M27" s="14"/>
      <c r="N27" s="54">
        <v>16</v>
      </c>
      <c r="O27" s="84" t="s">
        <v>27</v>
      </c>
      <c r="P27" s="56">
        <v>2421</v>
      </c>
      <c r="Q27" s="58">
        <v>0.02127883981542518</v>
      </c>
      <c r="R27" s="56">
        <v>3197</v>
      </c>
      <c r="S27" s="58">
        <v>0.02985952852392872</v>
      </c>
      <c r="T27" s="107">
        <v>-0.242727557084767</v>
      </c>
      <c r="U27" s="88">
        <v>-3</v>
      </c>
    </row>
    <row r="28" spans="1:21" ht="14.25" customHeight="1">
      <c r="A28" s="62">
        <v>17</v>
      </c>
      <c r="B28" s="90" t="s">
        <v>56</v>
      </c>
      <c r="C28" s="64">
        <v>231</v>
      </c>
      <c r="D28" s="66">
        <v>0.01864406779661017</v>
      </c>
      <c r="E28" s="64">
        <v>255</v>
      </c>
      <c r="F28" s="66">
        <v>0.02259836937256292</v>
      </c>
      <c r="G28" s="105">
        <v>-0.09411764705882353</v>
      </c>
      <c r="H28" s="92">
        <v>0</v>
      </c>
      <c r="I28" s="64">
        <v>253</v>
      </c>
      <c r="J28" s="65">
        <v>-0.08695652173913049</v>
      </c>
      <c r="K28" s="94">
        <v>1</v>
      </c>
      <c r="L28" s="14"/>
      <c r="M28" s="14"/>
      <c r="N28" s="62">
        <v>17</v>
      </c>
      <c r="O28" s="90" t="s">
        <v>56</v>
      </c>
      <c r="P28" s="64">
        <v>2417</v>
      </c>
      <c r="Q28" s="66">
        <v>0.021243682707097342</v>
      </c>
      <c r="R28" s="64">
        <v>2708</v>
      </c>
      <c r="S28" s="66">
        <v>0.025292337579855793</v>
      </c>
      <c r="T28" s="108">
        <v>-0.10745937961595275</v>
      </c>
      <c r="U28" s="94">
        <v>-1</v>
      </c>
    </row>
    <row r="29" spans="1:21" ht="14.25" customHeight="1">
      <c r="A29" s="62">
        <v>18</v>
      </c>
      <c r="B29" s="90" t="s">
        <v>29</v>
      </c>
      <c r="C29" s="64">
        <v>222</v>
      </c>
      <c r="D29" s="66">
        <v>0.01791767554479419</v>
      </c>
      <c r="E29" s="64">
        <v>255</v>
      </c>
      <c r="F29" s="66">
        <v>0.02259836937256292</v>
      </c>
      <c r="G29" s="105">
        <v>-0.12941176470588234</v>
      </c>
      <c r="H29" s="92">
        <v>-1</v>
      </c>
      <c r="I29" s="64">
        <v>268</v>
      </c>
      <c r="J29" s="65">
        <v>-0.17164179104477617</v>
      </c>
      <c r="K29" s="94">
        <v>-1</v>
      </c>
      <c r="L29" s="14"/>
      <c r="M29" s="14"/>
      <c r="N29" s="62">
        <v>18</v>
      </c>
      <c r="O29" s="90" t="s">
        <v>29</v>
      </c>
      <c r="P29" s="64">
        <v>2233</v>
      </c>
      <c r="Q29" s="66">
        <v>0.0196264557240167</v>
      </c>
      <c r="R29" s="64">
        <v>2298</v>
      </c>
      <c r="S29" s="66">
        <v>0.02146299547950835</v>
      </c>
      <c r="T29" s="108">
        <v>-0.028285465622280292</v>
      </c>
      <c r="U29" s="94">
        <v>-1</v>
      </c>
    </row>
    <row r="30" spans="1:21" ht="14.25" customHeight="1">
      <c r="A30" s="62">
        <v>19</v>
      </c>
      <c r="B30" s="90" t="s">
        <v>34</v>
      </c>
      <c r="C30" s="64">
        <v>139</v>
      </c>
      <c r="D30" s="66">
        <v>0.011218724778046812</v>
      </c>
      <c r="E30" s="64">
        <v>141</v>
      </c>
      <c r="F30" s="66">
        <v>0.01249556894718185</v>
      </c>
      <c r="G30" s="105">
        <v>-0.014184397163120588</v>
      </c>
      <c r="H30" s="92">
        <v>0</v>
      </c>
      <c r="I30" s="64">
        <v>147</v>
      </c>
      <c r="J30" s="65">
        <v>-0.05442176870748294</v>
      </c>
      <c r="K30" s="94">
        <v>0</v>
      </c>
      <c r="N30" s="62">
        <v>19</v>
      </c>
      <c r="O30" s="90" t="s">
        <v>34</v>
      </c>
      <c r="P30" s="64">
        <v>1216</v>
      </c>
      <c r="Q30" s="66">
        <v>0.01068776093166337</v>
      </c>
      <c r="R30" s="64">
        <v>1117</v>
      </c>
      <c r="S30" s="66">
        <v>0.010432622258751448</v>
      </c>
      <c r="T30" s="108">
        <v>0.08863025962399274</v>
      </c>
      <c r="U30" s="94">
        <v>0</v>
      </c>
    </row>
    <row r="31" spans="1:21" ht="14.25" customHeight="1">
      <c r="A31" s="70">
        <v>20</v>
      </c>
      <c r="B31" s="95" t="s">
        <v>35</v>
      </c>
      <c r="C31" s="72">
        <v>120</v>
      </c>
      <c r="D31" s="74">
        <v>0.009685230024213076</v>
      </c>
      <c r="E31" s="72">
        <v>125</v>
      </c>
      <c r="F31" s="74">
        <v>0.011077632045373981</v>
      </c>
      <c r="G31" s="106">
        <v>-0.040000000000000036</v>
      </c>
      <c r="H31" s="97">
        <v>0</v>
      </c>
      <c r="I31" s="72">
        <v>136</v>
      </c>
      <c r="J31" s="73">
        <v>-0.11764705882352944</v>
      </c>
      <c r="K31" s="99">
        <v>0</v>
      </c>
      <c r="N31" s="70">
        <v>20</v>
      </c>
      <c r="O31" s="95" t="s">
        <v>95</v>
      </c>
      <c r="P31" s="72">
        <v>844</v>
      </c>
      <c r="Q31" s="74">
        <v>0.007418149857174247</v>
      </c>
      <c r="R31" s="72">
        <v>826</v>
      </c>
      <c r="S31" s="74">
        <v>0.0077147233533828964</v>
      </c>
      <c r="T31" s="109">
        <v>0.021791767554479424</v>
      </c>
      <c r="U31" s="99">
        <v>1</v>
      </c>
    </row>
    <row r="32" spans="1:21" ht="14.25" customHeight="1">
      <c r="A32" s="159" t="s">
        <v>53</v>
      </c>
      <c r="B32" s="160"/>
      <c r="C32" s="26">
        <f>SUM(C12:C31)</f>
        <v>11941</v>
      </c>
      <c r="D32" s="6">
        <f>C32/C34</f>
        <v>0.9637610976594028</v>
      </c>
      <c r="E32" s="26">
        <f>SUM(E12:E31)</f>
        <v>10827</v>
      </c>
      <c r="F32" s="6">
        <f>E32/E34</f>
        <v>0.9595001772421127</v>
      </c>
      <c r="G32" s="17">
        <f>C32/E32-1</f>
        <v>0.10289092084603313</v>
      </c>
      <c r="H32" s="17"/>
      <c r="I32" s="26">
        <f>SUM(I12:I31)</f>
        <v>13274</v>
      </c>
      <c r="J32" s="18">
        <f>C32/I32-1</f>
        <v>-0.10042187735422625</v>
      </c>
      <c r="K32" s="19"/>
      <c r="N32" s="159" t="s">
        <v>53</v>
      </c>
      <c r="O32" s="160"/>
      <c r="P32" s="3">
        <f>SUM(P12:P31)</f>
        <v>109607</v>
      </c>
      <c r="Q32" s="6">
        <f>P32/P34</f>
        <v>0.9633662931223906</v>
      </c>
      <c r="R32" s="3">
        <f>SUM(R12:R31)</f>
        <v>102914</v>
      </c>
      <c r="S32" s="6">
        <f>R32/R34</f>
        <v>0.9612022266223335</v>
      </c>
      <c r="T32" s="17">
        <f>P32/R32-1</f>
        <v>0.06503488349495701</v>
      </c>
      <c r="U32" s="27"/>
    </row>
    <row r="33" spans="1:21" ht="14.25" customHeight="1">
      <c r="A33" s="159" t="s">
        <v>12</v>
      </c>
      <c r="B33" s="160"/>
      <c r="C33" s="26">
        <f>C34-SUM(C12:C31)</f>
        <v>449</v>
      </c>
      <c r="D33" s="6">
        <f>C33/C34</f>
        <v>0.036238902340597255</v>
      </c>
      <c r="E33" s="26">
        <f>E34-SUM(E12:E31)</f>
        <v>457</v>
      </c>
      <c r="F33" s="6">
        <f>E33/E34</f>
        <v>0.04049982275788727</v>
      </c>
      <c r="G33" s="17">
        <f>C33/E33-1</f>
        <v>-0.017505470459518557</v>
      </c>
      <c r="H33" s="17"/>
      <c r="I33" s="26">
        <f>I34-SUM(I12:I31)</f>
        <v>493</v>
      </c>
      <c r="J33" s="18">
        <f>C33/I33-1</f>
        <v>-0.08924949290060857</v>
      </c>
      <c r="K33" s="19"/>
      <c r="N33" s="159" t="s">
        <v>12</v>
      </c>
      <c r="O33" s="160"/>
      <c r="P33" s="3">
        <f>P34-SUM(P12:P31)</f>
        <v>4168</v>
      </c>
      <c r="Q33" s="6">
        <f>P33/P34</f>
        <v>0.036633706877609314</v>
      </c>
      <c r="R33" s="3">
        <f>R34-SUM(R12:R31)</f>
        <v>4154</v>
      </c>
      <c r="S33" s="6">
        <f>R33/R34</f>
        <v>0.03879777337766653</v>
      </c>
      <c r="T33" s="17">
        <f>P33/R33-1</f>
        <v>0.003370245546461259</v>
      </c>
      <c r="U33" s="28"/>
    </row>
    <row r="34" spans="1:21" ht="14.25" customHeight="1">
      <c r="A34" s="151" t="s">
        <v>38</v>
      </c>
      <c r="B34" s="152"/>
      <c r="C34" s="24">
        <v>12390</v>
      </c>
      <c r="D34" s="102">
        <v>1</v>
      </c>
      <c r="E34" s="24">
        <v>11284</v>
      </c>
      <c r="F34" s="102">
        <v>0.9993796526054587</v>
      </c>
      <c r="G34" s="20">
        <v>0.09801488833746896</v>
      </c>
      <c r="H34" s="20"/>
      <c r="I34" s="24">
        <v>13767</v>
      </c>
      <c r="J34" s="48">
        <v>-0.1000217912399215</v>
      </c>
      <c r="K34" s="103"/>
      <c r="N34" s="151" t="s">
        <v>38</v>
      </c>
      <c r="O34" s="152"/>
      <c r="P34" s="24">
        <v>113775</v>
      </c>
      <c r="Q34" s="102">
        <v>1</v>
      </c>
      <c r="R34" s="24">
        <v>107068</v>
      </c>
      <c r="S34" s="102">
        <v>1</v>
      </c>
      <c r="T34" s="29">
        <v>0.06264243284641546</v>
      </c>
      <c r="U34" s="103"/>
    </row>
    <row r="35" spans="1:14" ht="14.25" customHeight="1">
      <c r="A35" t="s">
        <v>102</v>
      </c>
      <c r="C35" s="16"/>
      <c r="D35" s="16"/>
      <c r="E35" s="16"/>
      <c r="F35" s="16"/>
      <c r="G35" s="16"/>
      <c r="H35" s="16"/>
      <c r="I35" s="16"/>
      <c r="J35" s="16"/>
      <c r="N35" t="s">
        <v>102</v>
      </c>
    </row>
    <row r="36" spans="1:14" ht="15">
      <c r="A36" s="9" t="s">
        <v>104</v>
      </c>
      <c r="N36" s="9" t="s">
        <v>104</v>
      </c>
    </row>
    <row r="38" spans="1:11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21" ht="1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173" t="s">
        <v>98</v>
      </c>
      <c r="O39" s="173"/>
      <c r="P39" s="173"/>
      <c r="Q39" s="173"/>
      <c r="R39" s="173"/>
      <c r="S39" s="173"/>
      <c r="T39" s="173"/>
      <c r="U39" s="173"/>
    </row>
    <row r="40" spans="1:21" ht="15" customHeight="1">
      <c r="A40" s="154" t="s">
        <v>137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4"/>
      <c r="M40" s="21"/>
      <c r="N40" s="173"/>
      <c r="O40" s="173"/>
      <c r="P40" s="173"/>
      <c r="Q40" s="173"/>
      <c r="R40" s="173"/>
      <c r="S40" s="173"/>
      <c r="T40" s="173"/>
      <c r="U40" s="173"/>
    </row>
    <row r="41" spans="1:21" ht="15">
      <c r="A41" s="155" t="s">
        <v>138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4"/>
      <c r="M41" s="21"/>
      <c r="N41" s="155" t="s">
        <v>99</v>
      </c>
      <c r="O41" s="155"/>
      <c r="P41" s="155"/>
      <c r="Q41" s="155"/>
      <c r="R41" s="155"/>
      <c r="S41" s="155"/>
      <c r="T41" s="155"/>
      <c r="U41" s="155"/>
    </row>
    <row r="42" spans="1:21" ht="15" customHeight="1">
      <c r="A42" s="15"/>
      <c r="B42" s="15"/>
      <c r="C42" s="15"/>
      <c r="D42" s="15"/>
      <c r="E42" s="15"/>
      <c r="F42" s="15"/>
      <c r="G42" s="15"/>
      <c r="H42" s="15"/>
      <c r="I42" s="15"/>
      <c r="J42" s="80"/>
      <c r="K42" s="81" t="s">
        <v>4</v>
      </c>
      <c r="L42" s="14"/>
      <c r="M42" s="14"/>
      <c r="N42" s="15"/>
      <c r="O42" s="15"/>
      <c r="P42" s="15"/>
      <c r="Q42" s="15"/>
      <c r="R42" s="15"/>
      <c r="S42" s="15"/>
      <c r="T42" s="80"/>
      <c r="U42" s="81" t="s">
        <v>4</v>
      </c>
    </row>
    <row r="43" spans="1:21" ht="15" customHeight="1">
      <c r="A43" s="144" t="s">
        <v>0</v>
      </c>
      <c r="B43" s="144" t="s">
        <v>52</v>
      </c>
      <c r="C43" s="141" t="s">
        <v>119</v>
      </c>
      <c r="D43" s="142"/>
      <c r="E43" s="142"/>
      <c r="F43" s="142"/>
      <c r="G43" s="142"/>
      <c r="H43" s="143"/>
      <c r="I43" s="141" t="s">
        <v>114</v>
      </c>
      <c r="J43" s="142"/>
      <c r="K43" s="143"/>
      <c r="L43" s="14"/>
      <c r="M43" s="14"/>
      <c r="N43" s="144" t="s">
        <v>0</v>
      </c>
      <c r="O43" s="144" t="s">
        <v>52</v>
      </c>
      <c r="P43" s="141" t="s">
        <v>120</v>
      </c>
      <c r="Q43" s="142"/>
      <c r="R43" s="142"/>
      <c r="S43" s="142"/>
      <c r="T43" s="142"/>
      <c r="U43" s="143"/>
    </row>
    <row r="44" spans="1:21" ht="15" customHeight="1">
      <c r="A44" s="145"/>
      <c r="B44" s="145"/>
      <c r="C44" s="122" t="s">
        <v>121</v>
      </c>
      <c r="D44" s="123"/>
      <c r="E44" s="123"/>
      <c r="F44" s="123"/>
      <c r="G44" s="123"/>
      <c r="H44" s="124"/>
      <c r="I44" s="122" t="s">
        <v>115</v>
      </c>
      <c r="J44" s="123"/>
      <c r="K44" s="124"/>
      <c r="L44" s="14"/>
      <c r="M44" s="14"/>
      <c r="N44" s="145"/>
      <c r="O44" s="145"/>
      <c r="P44" s="122" t="s">
        <v>122</v>
      </c>
      <c r="Q44" s="123"/>
      <c r="R44" s="123"/>
      <c r="S44" s="123"/>
      <c r="T44" s="123"/>
      <c r="U44" s="124"/>
    </row>
    <row r="45" spans="1:21" ht="15" customHeight="1">
      <c r="A45" s="145"/>
      <c r="B45" s="145"/>
      <c r="C45" s="125">
        <v>2019</v>
      </c>
      <c r="D45" s="126"/>
      <c r="E45" s="129">
        <v>2018</v>
      </c>
      <c r="F45" s="126"/>
      <c r="G45" s="139" t="s">
        <v>5</v>
      </c>
      <c r="H45" s="148" t="s">
        <v>61</v>
      </c>
      <c r="I45" s="153">
        <v>2019</v>
      </c>
      <c r="J45" s="147" t="s">
        <v>123</v>
      </c>
      <c r="K45" s="148" t="s">
        <v>127</v>
      </c>
      <c r="L45" s="14"/>
      <c r="M45" s="14"/>
      <c r="N45" s="145"/>
      <c r="O45" s="145"/>
      <c r="P45" s="125">
        <v>2019</v>
      </c>
      <c r="Q45" s="126"/>
      <c r="R45" s="125">
        <v>2018</v>
      </c>
      <c r="S45" s="126"/>
      <c r="T45" s="139" t="s">
        <v>5</v>
      </c>
      <c r="U45" s="164" t="s">
        <v>67</v>
      </c>
    </row>
    <row r="46" spans="1:21" ht="15" customHeight="1">
      <c r="A46" s="131" t="s">
        <v>6</v>
      </c>
      <c r="B46" s="131" t="s">
        <v>52</v>
      </c>
      <c r="C46" s="127"/>
      <c r="D46" s="128"/>
      <c r="E46" s="130"/>
      <c r="F46" s="128"/>
      <c r="G46" s="140"/>
      <c r="H46" s="147"/>
      <c r="I46" s="153"/>
      <c r="J46" s="147"/>
      <c r="K46" s="147"/>
      <c r="L46" s="14"/>
      <c r="M46" s="14"/>
      <c r="N46" s="131" t="s">
        <v>6</v>
      </c>
      <c r="O46" s="131" t="s">
        <v>52</v>
      </c>
      <c r="P46" s="127"/>
      <c r="Q46" s="128"/>
      <c r="R46" s="127"/>
      <c r="S46" s="128"/>
      <c r="T46" s="140"/>
      <c r="U46" s="165"/>
    </row>
    <row r="47" spans="1:21" ht="15" customHeight="1">
      <c r="A47" s="131"/>
      <c r="B47" s="131"/>
      <c r="C47" s="116" t="s">
        <v>8</v>
      </c>
      <c r="D47" s="82" t="s">
        <v>2</v>
      </c>
      <c r="E47" s="116" t="s">
        <v>8</v>
      </c>
      <c r="F47" s="82" t="s">
        <v>2</v>
      </c>
      <c r="G47" s="133" t="s">
        <v>9</v>
      </c>
      <c r="H47" s="133" t="s">
        <v>62</v>
      </c>
      <c r="I47" s="83" t="s">
        <v>8</v>
      </c>
      <c r="J47" s="149" t="s">
        <v>124</v>
      </c>
      <c r="K47" s="149" t="s">
        <v>128</v>
      </c>
      <c r="L47" s="14"/>
      <c r="M47" s="14"/>
      <c r="N47" s="131"/>
      <c r="O47" s="131"/>
      <c r="P47" s="116" t="s">
        <v>8</v>
      </c>
      <c r="Q47" s="82" t="s">
        <v>2</v>
      </c>
      <c r="R47" s="116" t="s">
        <v>8</v>
      </c>
      <c r="S47" s="82" t="s">
        <v>2</v>
      </c>
      <c r="T47" s="133" t="s">
        <v>9</v>
      </c>
      <c r="U47" s="166" t="s">
        <v>68</v>
      </c>
    </row>
    <row r="48" spans="1:21" ht="15" customHeight="1">
      <c r="A48" s="132"/>
      <c r="B48" s="132"/>
      <c r="C48" s="114" t="s">
        <v>10</v>
      </c>
      <c r="D48" s="45" t="s">
        <v>11</v>
      </c>
      <c r="E48" s="114" t="s">
        <v>10</v>
      </c>
      <c r="F48" s="45" t="s">
        <v>11</v>
      </c>
      <c r="G48" s="146"/>
      <c r="H48" s="146"/>
      <c r="I48" s="114" t="s">
        <v>10</v>
      </c>
      <c r="J48" s="150"/>
      <c r="K48" s="150"/>
      <c r="L48" s="14"/>
      <c r="M48" s="14"/>
      <c r="N48" s="132"/>
      <c r="O48" s="132"/>
      <c r="P48" s="114" t="s">
        <v>10</v>
      </c>
      <c r="Q48" s="45" t="s">
        <v>11</v>
      </c>
      <c r="R48" s="114" t="s">
        <v>10</v>
      </c>
      <c r="S48" s="45" t="s">
        <v>11</v>
      </c>
      <c r="T48" s="134"/>
      <c r="U48" s="167"/>
    </row>
    <row r="49" spans="1:21" ht="15">
      <c r="A49" s="54">
        <v>1</v>
      </c>
      <c r="B49" s="84" t="s">
        <v>45</v>
      </c>
      <c r="C49" s="56">
        <v>1062</v>
      </c>
      <c r="D49" s="61">
        <v>0.08571428571428572</v>
      </c>
      <c r="E49" s="56">
        <v>472</v>
      </c>
      <c r="F49" s="61">
        <v>0.04182913860333215</v>
      </c>
      <c r="G49" s="85">
        <v>1.25</v>
      </c>
      <c r="H49" s="86">
        <v>0</v>
      </c>
      <c r="I49" s="56">
        <v>1010</v>
      </c>
      <c r="J49" s="87">
        <v>0.05148514851485153</v>
      </c>
      <c r="K49" s="88">
        <v>0</v>
      </c>
      <c r="L49" s="14"/>
      <c r="M49" s="14"/>
      <c r="N49" s="54">
        <v>1</v>
      </c>
      <c r="O49" s="84" t="s">
        <v>45</v>
      </c>
      <c r="P49" s="56">
        <v>7066</v>
      </c>
      <c r="Q49" s="61">
        <v>0.06210503186112942</v>
      </c>
      <c r="R49" s="56">
        <v>3484</v>
      </c>
      <c r="S49" s="61">
        <v>0.03254006799417193</v>
      </c>
      <c r="T49" s="59">
        <v>1.0281285878300803</v>
      </c>
      <c r="U49" s="88">
        <v>3</v>
      </c>
    </row>
    <row r="50" spans="1:21" ht="15">
      <c r="A50" s="89">
        <v>2</v>
      </c>
      <c r="B50" s="90" t="s">
        <v>64</v>
      </c>
      <c r="C50" s="64">
        <v>488</v>
      </c>
      <c r="D50" s="69">
        <v>0.039386602098466506</v>
      </c>
      <c r="E50" s="64">
        <v>73</v>
      </c>
      <c r="F50" s="69">
        <v>0.006469337114498405</v>
      </c>
      <c r="G50" s="91">
        <v>5.684931506849315</v>
      </c>
      <c r="H50" s="92">
        <v>48</v>
      </c>
      <c r="I50" s="64">
        <v>580</v>
      </c>
      <c r="J50" s="93">
        <v>-0.1586206896551724</v>
      </c>
      <c r="K50" s="94">
        <v>0</v>
      </c>
      <c r="L50" s="14"/>
      <c r="M50" s="14"/>
      <c r="N50" s="89">
        <v>2</v>
      </c>
      <c r="O50" s="90" t="s">
        <v>46</v>
      </c>
      <c r="P50" s="64">
        <v>4382</v>
      </c>
      <c r="Q50" s="69">
        <v>0.038514612173148756</v>
      </c>
      <c r="R50" s="64">
        <v>4485</v>
      </c>
      <c r="S50" s="69">
        <v>0.04188926663428849</v>
      </c>
      <c r="T50" s="67">
        <v>-0.02296544035674475</v>
      </c>
      <c r="U50" s="94">
        <v>-1</v>
      </c>
    </row>
    <row r="51" spans="1:21" ht="15">
      <c r="A51" s="89">
        <v>3</v>
      </c>
      <c r="B51" s="90" t="s">
        <v>69</v>
      </c>
      <c r="C51" s="64">
        <v>428</v>
      </c>
      <c r="D51" s="69">
        <v>0.034543987086359966</v>
      </c>
      <c r="E51" s="64">
        <v>104</v>
      </c>
      <c r="F51" s="69">
        <v>0.009216589861751152</v>
      </c>
      <c r="G51" s="91">
        <v>3.115384615384615</v>
      </c>
      <c r="H51" s="92">
        <v>31</v>
      </c>
      <c r="I51" s="64">
        <v>318</v>
      </c>
      <c r="J51" s="93">
        <v>0.3459119496855345</v>
      </c>
      <c r="K51" s="94">
        <v>5</v>
      </c>
      <c r="L51" s="14"/>
      <c r="M51" s="14"/>
      <c r="N51" s="89">
        <v>3</v>
      </c>
      <c r="O51" s="90" t="s">
        <v>42</v>
      </c>
      <c r="P51" s="64">
        <v>3805</v>
      </c>
      <c r="Q51" s="69">
        <v>0.03344319929685784</v>
      </c>
      <c r="R51" s="64">
        <v>4185</v>
      </c>
      <c r="S51" s="69">
        <v>0.039087308999887924</v>
      </c>
      <c r="T51" s="67">
        <v>-0.0908004778972521</v>
      </c>
      <c r="U51" s="94">
        <v>-1</v>
      </c>
    </row>
    <row r="52" spans="1:21" ht="15">
      <c r="A52" s="89">
        <v>4</v>
      </c>
      <c r="B52" s="90" t="s">
        <v>42</v>
      </c>
      <c r="C52" s="64">
        <v>295</v>
      </c>
      <c r="D52" s="69">
        <v>0.023809523809523808</v>
      </c>
      <c r="E52" s="64">
        <v>321</v>
      </c>
      <c r="F52" s="69">
        <v>0.028447359092520382</v>
      </c>
      <c r="G52" s="91">
        <v>-0.0809968847352025</v>
      </c>
      <c r="H52" s="92">
        <v>0</v>
      </c>
      <c r="I52" s="64">
        <v>375</v>
      </c>
      <c r="J52" s="93">
        <v>-0.21333333333333337</v>
      </c>
      <c r="K52" s="94">
        <v>0</v>
      </c>
      <c r="L52" s="14"/>
      <c r="M52" s="14"/>
      <c r="N52" s="89">
        <v>4</v>
      </c>
      <c r="O52" s="90" t="s">
        <v>64</v>
      </c>
      <c r="P52" s="64">
        <v>3543</v>
      </c>
      <c r="Q52" s="69">
        <v>0.03114040870138431</v>
      </c>
      <c r="R52" s="64">
        <v>1718</v>
      </c>
      <c r="S52" s="69">
        <v>0.01604587738633392</v>
      </c>
      <c r="T52" s="67">
        <v>1.0622817229336436</v>
      </c>
      <c r="U52" s="94">
        <v>12</v>
      </c>
    </row>
    <row r="53" spans="1:21" ht="15">
      <c r="A53" s="89">
        <v>5</v>
      </c>
      <c r="B53" s="95" t="s">
        <v>39</v>
      </c>
      <c r="C53" s="72">
        <v>263</v>
      </c>
      <c r="D53" s="77">
        <v>0.02122679580306699</v>
      </c>
      <c r="E53" s="72">
        <v>274</v>
      </c>
      <c r="F53" s="77">
        <v>0.024282169443459765</v>
      </c>
      <c r="G53" s="96">
        <v>-0.04014598540145986</v>
      </c>
      <c r="H53" s="97">
        <v>2</v>
      </c>
      <c r="I53" s="72">
        <v>243</v>
      </c>
      <c r="J53" s="98">
        <v>0.08230452674897126</v>
      </c>
      <c r="K53" s="99">
        <v>6</v>
      </c>
      <c r="L53" s="14"/>
      <c r="M53" s="14"/>
      <c r="N53" s="89">
        <v>5</v>
      </c>
      <c r="O53" s="95" t="s">
        <v>70</v>
      </c>
      <c r="P53" s="72">
        <v>3202</v>
      </c>
      <c r="Q53" s="77">
        <v>0.02814326521643595</v>
      </c>
      <c r="R53" s="72">
        <v>2647</v>
      </c>
      <c r="S53" s="77">
        <v>0.024722606194194342</v>
      </c>
      <c r="T53" s="75">
        <v>0.20967132602946736</v>
      </c>
      <c r="U53" s="99">
        <v>1</v>
      </c>
    </row>
    <row r="54" spans="1:21" ht="15">
      <c r="A54" s="100">
        <v>6</v>
      </c>
      <c r="B54" s="84" t="s">
        <v>74</v>
      </c>
      <c r="C54" s="56">
        <v>261</v>
      </c>
      <c r="D54" s="61">
        <v>0.021065375302663437</v>
      </c>
      <c r="E54" s="56">
        <v>228</v>
      </c>
      <c r="F54" s="61">
        <v>0.020205600850762142</v>
      </c>
      <c r="G54" s="85">
        <v>0.14473684210526305</v>
      </c>
      <c r="H54" s="86">
        <v>2</v>
      </c>
      <c r="I54" s="56">
        <v>336</v>
      </c>
      <c r="J54" s="87">
        <v>-0.2232142857142857</v>
      </c>
      <c r="K54" s="88">
        <v>1</v>
      </c>
      <c r="L54" s="14"/>
      <c r="M54" s="14"/>
      <c r="N54" s="100">
        <v>6</v>
      </c>
      <c r="O54" s="84" t="s">
        <v>48</v>
      </c>
      <c r="P54" s="56">
        <v>2841</v>
      </c>
      <c r="Q54" s="61">
        <v>0.024970336189848386</v>
      </c>
      <c r="R54" s="56">
        <v>2631</v>
      </c>
      <c r="S54" s="61">
        <v>0.024573168453692982</v>
      </c>
      <c r="T54" s="59">
        <v>0.07981755986316985</v>
      </c>
      <c r="U54" s="88">
        <v>1</v>
      </c>
    </row>
    <row r="55" spans="1:21" ht="15">
      <c r="A55" s="89">
        <v>7</v>
      </c>
      <c r="B55" s="90" t="s">
        <v>46</v>
      </c>
      <c r="C55" s="64">
        <v>258</v>
      </c>
      <c r="D55" s="69">
        <v>0.020823244552058112</v>
      </c>
      <c r="E55" s="64">
        <v>275</v>
      </c>
      <c r="F55" s="69">
        <v>0.02437079049982276</v>
      </c>
      <c r="G55" s="91">
        <v>-0.06181818181818177</v>
      </c>
      <c r="H55" s="92">
        <v>-1</v>
      </c>
      <c r="I55" s="64">
        <v>350</v>
      </c>
      <c r="J55" s="93">
        <v>-0.2628571428571429</v>
      </c>
      <c r="K55" s="94">
        <v>-2</v>
      </c>
      <c r="L55" s="14"/>
      <c r="M55" s="14"/>
      <c r="N55" s="89">
        <v>7</v>
      </c>
      <c r="O55" s="90" t="s">
        <v>66</v>
      </c>
      <c r="P55" s="64">
        <v>2582</v>
      </c>
      <c r="Q55" s="69">
        <v>0.022693913425620743</v>
      </c>
      <c r="R55" s="64">
        <v>2529</v>
      </c>
      <c r="S55" s="69">
        <v>0.023620502857996786</v>
      </c>
      <c r="T55" s="67">
        <v>0.020956899960458575</v>
      </c>
      <c r="U55" s="94">
        <v>1</v>
      </c>
    </row>
    <row r="56" spans="1:21" ht="15">
      <c r="A56" s="89">
        <v>8</v>
      </c>
      <c r="B56" s="90" t="s">
        <v>70</v>
      </c>
      <c r="C56" s="64">
        <v>256</v>
      </c>
      <c r="D56" s="69">
        <v>0.02066182405165456</v>
      </c>
      <c r="E56" s="64">
        <v>217</v>
      </c>
      <c r="F56" s="69">
        <v>0.019230769230769232</v>
      </c>
      <c r="G56" s="91">
        <v>0.17972350230414746</v>
      </c>
      <c r="H56" s="92">
        <v>2</v>
      </c>
      <c r="I56" s="64">
        <v>277</v>
      </c>
      <c r="J56" s="93">
        <v>-0.07581227436823101</v>
      </c>
      <c r="K56" s="94">
        <v>1</v>
      </c>
      <c r="L56" s="14"/>
      <c r="M56" s="14"/>
      <c r="N56" s="89">
        <v>8</v>
      </c>
      <c r="O56" s="90" t="s">
        <v>39</v>
      </c>
      <c r="P56" s="64">
        <v>2558</v>
      </c>
      <c r="Q56" s="69">
        <v>0.022482970775653702</v>
      </c>
      <c r="R56" s="64">
        <v>2704</v>
      </c>
      <c r="S56" s="69">
        <v>0.02525497814473045</v>
      </c>
      <c r="T56" s="67">
        <v>-0.05399408284023666</v>
      </c>
      <c r="U56" s="94">
        <v>-3</v>
      </c>
    </row>
    <row r="57" spans="1:21" ht="15">
      <c r="A57" s="89">
        <v>9</v>
      </c>
      <c r="B57" s="90" t="s">
        <v>51</v>
      </c>
      <c r="C57" s="64">
        <v>255</v>
      </c>
      <c r="D57" s="69">
        <v>0.020581113801452784</v>
      </c>
      <c r="E57" s="64">
        <v>189</v>
      </c>
      <c r="F57" s="69">
        <v>0.016749379652605458</v>
      </c>
      <c r="G57" s="91">
        <v>0.3492063492063493</v>
      </c>
      <c r="H57" s="92">
        <v>5</v>
      </c>
      <c r="I57" s="64">
        <v>401</v>
      </c>
      <c r="J57" s="93">
        <v>-0.36408977556109723</v>
      </c>
      <c r="K57" s="94">
        <v>-6</v>
      </c>
      <c r="L57" s="14"/>
      <c r="M57" s="14"/>
      <c r="N57" s="89">
        <v>9</v>
      </c>
      <c r="O57" s="90" t="s">
        <v>74</v>
      </c>
      <c r="P57" s="64">
        <v>2472</v>
      </c>
      <c r="Q57" s="69">
        <v>0.02172709294660514</v>
      </c>
      <c r="R57" s="64">
        <v>1921</v>
      </c>
      <c r="S57" s="69">
        <v>0.01794186871894497</v>
      </c>
      <c r="T57" s="67">
        <v>0.286829776158251</v>
      </c>
      <c r="U57" s="94">
        <v>3</v>
      </c>
    </row>
    <row r="58" spans="1:21" ht="15">
      <c r="A58" s="101">
        <v>10</v>
      </c>
      <c r="B58" s="95" t="s">
        <v>66</v>
      </c>
      <c r="C58" s="72">
        <v>250</v>
      </c>
      <c r="D58" s="77">
        <v>0.020177562550443905</v>
      </c>
      <c r="E58" s="72">
        <v>420</v>
      </c>
      <c r="F58" s="77">
        <v>0.03722084367245657</v>
      </c>
      <c r="G58" s="96">
        <v>-0.40476190476190477</v>
      </c>
      <c r="H58" s="97">
        <v>-8</v>
      </c>
      <c r="I58" s="72">
        <v>275</v>
      </c>
      <c r="J58" s="98">
        <v>-0.09090909090909094</v>
      </c>
      <c r="K58" s="99">
        <v>0</v>
      </c>
      <c r="L58" s="14"/>
      <c r="M58" s="14"/>
      <c r="N58" s="101">
        <v>10</v>
      </c>
      <c r="O58" s="95" t="s">
        <v>51</v>
      </c>
      <c r="P58" s="72">
        <v>2406</v>
      </c>
      <c r="Q58" s="77">
        <v>0.02114700065919578</v>
      </c>
      <c r="R58" s="72">
        <v>1835</v>
      </c>
      <c r="S58" s="77">
        <v>0.01713864086375014</v>
      </c>
      <c r="T58" s="75">
        <v>0.31117166212534064</v>
      </c>
      <c r="U58" s="99">
        <v>4</v>
      </c>
    </row>
    <row r="59" spans="1:21" ht="15">
      <c r="A59" s="100"/>
      <c r="B59" s="84" t="s">
        <v>139</v>
      </c>
      <c r="C59" s="56">
        <v>250</v>
      </c>
      <c r="D59" s="61">
        <v>0.020177562550443905</v>
      </c>
      <c r="E59" s="56">
        <v>35</v>
      </c>
      <c r="F59" s="61">
        <v>0.003101736972704715</v>
      </c>
      <c r="G59" s="85">
        <v>6.142857142857143</v>
      </c>
      <c r="H59" s="86">
        <v>76</v>
      </c>
      <c r="I59" s="56">
        <v>161</v>
      </c>
      <c r="J59" s="87">
        <v>0.5527950310559007</v>
      </c>
      <c r="K59" s="88">
        <v>11</v>
      </c>
      <c r="L59" s="14"/>
      <c r="M59" s="14"/>
      <c r="N59" s="100">
        <v>11</v>
      </c>
      <c r="O59" s="84" t="s">
        <v>54</v>
      </c>
      <c r="P59" s="56">
        <v>2029</v>
      </c>
      <c r="Q59" s="61">
        <v>0.017833443199296858</v>
      </c>
      <c r="R59" s="56">
        <v>1955</v>
      </c>
      <c r="S59" s="61">
        <v>0.018259423917510367</v>
      </c>
      <c r="T59" s="59">
        <v>0.0378516624040921</v>
      </c>
      <c r="U59" s="88">
        <v>-1</v>
      </c>
    </row>
    <row r="60" spans="1:21" ht="15">
      <c r="A60" s="89">
        <v>12</v>
      </c>
      <c r="B60" s="90" t="s">
        <v>116</v>
      </c>
      <c r="C60" s="64">
        <v>228</v>
      </c>
      <c r="D60" s="69">
        <v>0.018401937046004842</v>
      </c>
      <c r="E60" s="64">
        <v>159</v>
      </c>
      <c r="F60" s="69">
        <v>0.014090747961715704</v>
      </c>
      <c r="G60" s="91">
        <v>0.4339622641509433</v>
      </c>
      <c r="H60" s="92">
        <v>8</v>
      </c>
      <c r="I60" s="64">
        <v>238</v>
      </c>
      <c r="J60" s="93">
        <v>-0.04201680672268904</v>
      </c>
      <c r="K60" s="94">
        <v>0</v>
      </c>
      <c r="L60" s="14"/>
      <c r="M60" s="14"/>
      <c r="N60" s="89">
        <v>12</v>
      </c>
      <c r="O60" s="90" t="s">
        <v>49</v>
      </c>
      <c r="P60" s="64">
        <v>2001</v>
      </c>
      <c r="Q60" s="69">
        <v>0.017587343441001976</v>
      </c>
      <c r="R60" s="64">
        <v>2036</v>
      </c>
      <c r="S60" s="69">
        <v>0.01901595247879852</v>
      </c>
      <c r="T60" s="67">
        <v>-0.017190569744597206</v>
      </c>
      <c r="U60" s="94">
        <v>-3</v>
      </c>
    </row>
    <row r="61" spans="1:21" ht="15">
      <c r="A61" s="89">
        <v>13</v>
      </c>
      <c r="B61" s="90" t="s">
        <v>112</v>
      </c>
      <c r="C61" s="64">
        <v>219</v>
      </c>
      <c r="D61" s="69">
        <v>0.017675544794188862</v>
      </c>
      <c r="E61" s="64">
        <v>84</v>
      </c>
      <c r="F61" s="69">
        <v>0.007444168734491315</v>
      </c>
      <c r="G61" s="91">
        <v>1.6071428571428572</v>
      </c>
      <c r="H61" s="92">
        <v>28</v>
      </c>
      <c r="I61" s="64">
        <v>169</v>
      </c>
      <c r="J61" s="93">
        <v>0.29585798816568043</v>
      </c>
      <c r="K61" s="94">
        <v>7</v>
      </c>
      <c r="L61" s="14"/>
      <c r="M61" s="14"/>
      <c r="N61" s="89">
        <v>13</v>
      </c>
      <c r="O61" s="90" t="s">
        <v>69</v>
      </c>
      <c r="P61" s="64">
        <v>1846</v>
      </c>
      <c r="Q61" s="69">
        <v>0.016225005493298177</v>
      </c>
      <c r="R61" s="64">
        <v>1715</v>
      </c>
      <c r="S61" s="69">
        <v>0.016017857809989912</v>
      </c>
      <c r="T61" s="67">
        <v>0.07638483965014586</v>
      </c>
      <c r="U61" s="94">
        <v>4</v>
      </c>
    </row>
    <row r="62" spans="1:21" ht="15">
      <c r="A62" s="89">
        <v>14</v>
      </c>
      <c r="B62" s="90" t="s">
        <v>109</v>
      </c>
      <c r="C62" s="64">
        <v>201</v>
      </c>
      <c r="D62" s="69">
        <v>0.0162227602905569</v>
      </c>
      <c r="E62" s="64">
        <v>220</v>
      </c>
      <c r="F62" s="69">
        <v>0.019496632399858205</v>
      </c>
      <c r="G62" s="91">
        <v>-0.08636363636363631</v>
      </c>
      <c r="H62" s="92">
        <v>-5</v>
      </c>
      <c r="I62" s="64">
        <v>184</v>
      </c>
      <c r="J62" s="93">
        <v>0.09239130434782616</v>
      </c>
      <c r="K62" s="94">
        <v>3</v>
      </c>
      <c r="L62" s="14"/>
      <c r="M62" s="14"/>
      <c r="N62" s="89">
        <v>14</v>
      </c>
      <c r="O62" s="90" t="s">
        <v>41</v>
      </c>
      <c r="P62" s="64">
        <v>1813</v>
      </c>
      <c r="Q62" s="69">
        <v>0.015934959349593495</v>
      </c>
      <c r="R62" s="64">
        <v>3486</v>
      </c>
      <c r="S62" s="69">
        <v>0.0325587477117346</v>
      </c>
      <c r="T62" s="67">
        <v>-0.4799196787148594</v>
      </c>
      <c r="U62" s="94">
        <v>-11</v>
      </c>
    </row>
    <row r="63" spans="1:21" ht="15">
      <c r="A63" s="101">
        <v>15</v>
      </c>
      <c r="B63" s="95" t="s">
        <v>48</v>
      </c>
      <c r="C63" s="72">
        <v>198</v>
      </c>
      <c r="D63" s="77">
        <v>0.015980629539951573</v>
      </c>
      <c r="E63" s="72">
        <v>295</v>
      </c>
      <c r="F63" s="77">
        <v>0.026143211627082594</v>
      </c>
      <c r="G63" s="96">
        <v>-0.32881355932203393</v>
      </c>
      <c r="H63" s="97">
        <v>-10</v>
      </c>
      <c r="I63" s="72">
        <v>345</v>
      </c>
      <c r="J63" s="98">
        <v>-0.4260869565217391</v>
      </c>
      <c r="K63" s="99">
        <v>-9</v>
      </c>
      <c r="L63" s="14"/>
      <c r="M63" s="14"/>
      <c r="N63" s="101">
        <v>15</v>
      </c>
      <c r="O63" s="95" t="s">
        <v>72</v>
      </c>
      <c r="P63" s="72">
        <v>1694</v>
      </c>
      <c r="Q63" s="77">
        <v>0.014889035376840255</v>
      </c>
      <c r="R63" s="72">
        <v>1667</v>
      </c>
      <c r="S63" s="77">
        <v>0.015569544588485822</v>
      </c>
      <c r="T63" s="75">
        <v>0.016196760647870345</v>
      </c>
      <c r="U63" s="99">
        <v>4</v>
      </c>
    </row>
    <row r="64" spans="1:21" ht="15">
      <c r="A64" s="100">
        <v>16</v>
      </c>
      <c r="B64" s="84" t="s">
        <v>129</v>
      </c>
      <c r="C64" s="56">
        <v>191</v>
      </c>
      <c r="D64" s="61">
        <v>0.015415657788539145</v>
      </c>
      <c r="E64" s="56">
        <v>107</v>
      </c>
      <c r="F64" s="61">
        <v>0.009482453030840127</v>
      </c>
      <c r="G64" s="85">
        <v>0.7850467289719627</v>
      </c>
      <c r="H64" s="86">
        <v>15</v>
      </c>
      <c r="I64" s="56">
        <v>161</v>
      </c>
      <c r="J64" s="87">
        <v>0.18633540372670798</v>
      </c>
      <c r="K64" s="88">
        <v>5</v>
      </c>
      <c r="L64" s="14"/>
      <c r="M64" s="14"/>
      <c r="N64" s="100">
        <v>16</v>
      </c>
      <c r="O64" s="84" t="s">
        <v>73</v>
      </c>
      <c r="P64" s="56">
        <v>1667</v>
      </c>
      <c r="Q64" s="61">
        <v>0.014651724895627334</v>
      </c>
      <c r="R64" s="56">
        <v>1687</v>
      </c>
      <c r="S64" s="61">
        <v>0.015756341764112527</v>
      </c>
      <c r="T64" s="59">
        <v>-0.011855364552459946</v>
      </c>
      <c r="U64" s="88">
        <v>2</v>
      </c>
    </row>
    <row r="65" spans="1:21" ht="15">
      <c r="A65" s="89">
        <v>17</v>
      </c>
      <c r="B65" s="90" t="s">
        <v>57</v>
      </c>
      <c r="C65" s="64">
        <v>178</v>
      </c>
      <c r="D65" s="69">
        <v>0.01436642453591606</v>
      </c>
      <c r="E65" s="64">
        <v>188</v>
      </c>
      <c r="F65" s="69">
        <v>0.016660758596242466</v>
      </c>
      <c r="G65" s="91">
        <v>-0.05319148936170215</v>
      </c>
      <c r="H65" s="92">
        <v>-2</v>
      </c>
      <c r="I65" s="64">
        <v>173</v>
      </c>
      <c r="J65" s="93">
        <v>0.028901734104046284</v>
      </c>
      <c r="K65" s="94">
        <v>2</v>
      </c>
      <c r="L65" s="14"/>
      <c r="M65" s="14"/>
      <c r="N65" s="89">
        <v>17</v>
      </c>
      <c r="O65" s="90" t="s">
        <v>75</v>
      </c>
      <c r="P65" s="64">
        <v>1612</v>
      </c>
      <c r="Q65" s="69">
        <v>0.014168314656119535</v>
      </c>
      <c r="R65" s="64">
        <v>1934</v>
      </c>
      <c r="S65" s="69">
        <v>0.01806328688310233</v>
      </c>
      <c r="T65" s="67">
        <v>-0.16649431230610134</v>
      </c>
      <c r="U65" s="94">
        <v>-6</v>
      </c>
    </row>
    <row r="66" spans="1:21" ht="15">
      <c r="A66" s="89">
        <v>18</v>
      </c>
      <c r="B66" s="90" t="s">
        <v>72</v>
      </c>
      <c r="C66" s="64">
        <v>177</v>
      </c>
      <c r="D66" s="69">
        <v>0.014285714285714285</v>
      </c>
      <c r="E66" s="64">
        <v>153</v>
      </c>
      <c r="F66" s="69">
        <v>0.013559021623537752</v>
      </c>
      <c r="G66" s="91">
        <v>0.15686274509803932</v>
      </c>
      <c r="H66" s="92">
        <v>5</v>
      </c>
      <c r="I66" s="64">
        <v>198</v>
      </c>
      <c r="J66" s="93">
        <v>-0.10606060606060608</v>
      </c>
      <c r="K66" s="94">
        <v>-3</v>
      </c>
      <c r="L66" s="14"/>
      <c r="M66" s="14"/>
      <c r="N66" s="89">
        <v>18</v>
      </c>
      <c r="O66" s="90" t="s">
        <v>57</v>
      </c>
      <c r="P66" s="64">
        <v>1464</v>
      </c>
      <c r="Q66" s="69">
        <v>0.012867501647989454</v>
      </c>
      <c r="R66" s="64">
        <v>1898</v>
      </c>
      <c r="S66" s="69">
        <v>0.017727051966974258</v>
      </c>
      <c r="T66" s="67">
        <v>-0.2286617492096944</v>
      </c>
      <c r="U66" s="94">
        <v>-5</v>
      </c>
    </row>
    <row r="67" spans="1:21" ht="15">
      <c r="A67" s="89">
        <v>19</v>
      </c>
      <c r="B67" s="90" t="s">
        <v>111</v>
      </c>
      <c r="C67" s="64">
        <v>175</v>
      </c>
      <c r="D67" s="69">
        <v>0.014124293785310734</v>
      </c>
      <c r="E67" s="64">
        <v>76</v>
      </c>
      <c r="F67" s="69">
        <v>0.00673520028358738</v>
      </c>
      <c r="G67" s="91">
        <v>1.3026315789473686</v>
      </c>
      <c r="H67" s="92">
        <v>29</v>
      </c>
      <c r="I67" s="64">
        <v>227</v>
      </c>
      <c r="J67" s="93">
        <v>-0.2290748898678414</v>
      </c>
      <c r="K67" s="94">
        <v>-6</v>
      </c>
      <c r="N67" s="89">
        <v>19</v>
      </c>
      <c r="O67" s="90" t="s">
        <v>116</v>
      </c>
      <c r="P67" s="64">
        <v>1452</v>
      </c>
      <c r="Q67" s="69">
        <v>0.012762030323005933</v>
      </c>
      <c r="R67" s="64">
        <v>1041</v>
      </c>
      <c r="S67" s="69">
        <v>0.00972279299136997</v>
      </c>
      <c r="T67" s="67">
        <v>0.3948126801152738</v>
      </c>
      <c r="U67" s="94">
        <v>13</v>
      </c>
    </row>
    <row r="68" spans="1:21" ht="15">
      <c r="A68" s="101">
        <v>20</v>
      </c>
      <c r="B68" s="95" t="s">
        <v>47</v>
      </c>
      <c r="C68" s="72">
        <v>160</v>
      </c>
      <c r="D68" s="77">
        <v>0.0129136400322841</v>
      </c>
      <c r="E68" s="72">
        <v>200</v>
      </c>
      <c r="F68" s="77">
        <v>0.01772421127259837</v>
      </c>
      <c r="G68" s="96">
        <v>-0.19999999999999996</v>
      </c>
      <c r="H68" s="97">
        <v>-8</v>
      </c>
      <c r="I68" s="72">
        <v>144</v>
      </c>
      <c r="J68" s="98">
        <v>0.11111111111111116</v>
      </c>
      <c r="K68" s="99">
        <v>7</v>
      </c>
      <c r="N68" s="101">
        <v>20</v>
      </c>
      <c r="O68" s="95" t="s">
        <v>129</v>
      </c>
      <c r="P68" s="72">
        <v>1412</v>
      </c>
      <c r="Q68" s="77">
        <v>0.012410459239727532</v>
      </c>
      <c r="R68" s="72">
        <v>985</v>
      </c>
      <c r="S68" s="77">
        <v>0.009199760899615198</v>
      </c>
      <c r="T68" s="75">
        <v>0.433502538071066</v>
      </c>
      <c r="U68" s="99">
        <v>15</v>
      </c>
    </row>
    <row r="69" spans="1:21" ht="15">
      <c r="A69" s="159" t="s">
        <v>53</v>
      </c>
      <c r="B69" s="160"/>
      <c r="C69" s="26">
        <f>SUM(C49:C68)</f>
        <v>5793</v>
      </c>
      <c r="D69" s="6">
        <f>C69/C71</f>
        <v>0.46755447941888617</v>
      </c>
      <c r="E69" s="26">
        <f>SUM(E49:E68)</f>
        <v>4090</v>
      </c>
      <c r="F69" s="6">
        <f>E69/E71</f>
        <v>0.36246012052463666</v>
      </c>
      <c r="G69" s="17">
        <f>C69/E69-1</f>
        <v>0.4163814180929095</v>
      </c>
      <c r="H69" s="17"/>
      <c r="I69" s="26">
        <f>SUM(I49:I68)</f>
        <v>6165</v>
      </c>
      <c r="J69" s="18">
        <f>C69/I69-1</f>
        <v>-0.060340632603406275</v>
      </c>
      <c r="K69" s="19"/>
      <c r="N69" s="159" t="s">
        <v>53</v>
      </c>
      <c r="O69" s="160"/>
      <c r="P69" s="3">
        <f>SUM(P49:P68)</f>
        <v>51847</v>
      </c>
      <c r="Q69" s="6">
        <f>P69/P71</f>
        <v>0.4556976488683806</v>
      </c>
      <c r="R69" s="3">
        <f>SUM(R49:R68)</f>
        <v>46543</v>
      </c>
      <c r="S69" s="6">
        <f>R69/R71</f>
        <v>0.43470504725968545</v>
      </c>
      <c r="T69" s="17">
        <f>P69/R69-1</f>
        <v>0.11395913456373674</v>
      </c>
      <c r="U69" s="27"/>
    </row>
    <row r="70" spans="1:21" ht="15">
      <c r="A70" s="159" t="s">
        <v>12</v>
      </c>
      <c r="B70" s="160"/>
      <c r="C70" s="26">
        <f>C71-SUM(C49:C68)</f>
        <v>6597</v>
      </c>
      <c r="D70" s="6">
        <f>C70/C71</f>
        <v>0.5324455205811138</v>
      </c>
      <c r="E70" s="26">
        <f>E71-SUM(E49:E68)</f>
        <v>7194</v>
      </c>
      <c r="F70" s="6">
        <f>E70/E71</f>
        <v>0.6375398794753634</v>
      </c>
      <c r="G70" s="17">
        <f>C70/E70-1</f>
        <v>-0.08298582151793166</v>
      </c>
      <c r="H70" s="17"/>
      <c r="I70" s="26">
        <f>I71-SUM(I49:I68)</f>
        <v>7602</v>
      </c>
      <c r="J70" s="18">
        <f>C70/I70-1</f>
        <v>-0.1322020520915549</v>
      </c>
      <c r="K70" s="19"/>
      <c r="N70" s="159" t="s">
        <v>12</v>
      </c>
      <c r="O70" s="160"/>
      <c r="P70" s="3">
        <f>P71-SUM(P49:P68)</f>
        <v>61928</v>
      </c>
      <c r="Q70" s="6">
        <f>P70/P71</f>
        <v>0.5443023511316194</v>
      </c>
      <c r="R70" s="3">
        <f>R71-SUM(R49:R68)</f>
        <v>60525</v>
      </c>
      <c r="S70" s="6">
        <f>R70/R71</f>
        <v>0.5652949527403146</v>
      </c>
      <c r="T70" s="17">
        <f>P70/R70-1</f>
        <v>0.023180503923998286</v>
      </c>
      <c r="U70" s="28"/>
    </row>
    <row r="71" spans="1:21" ht="15">
      <c r="A71" s="151" t="s">
        <v>38</v>
      </c>
      <c r="B71" s="152"/>
      <c r="C71" s="24">
        <v>12390</v>
      </c>
      <c r="D71" s="102">
        <v>1</v>
      </c>
      <c r="E71" s="24">
        <v>11284</v>
      </c>
      <c r="F71" s="102">
        <v>1</v>
      </c>
      <c r="G71" s="20">
        <v>0.09801488833746896</v>
      </c>
      <c r="H71" s="20"/>
      <c r="I71" s="24">
        <v>13767</v>
      </c>
      <c r="J71" s="48">
        <v>-0.1000217912399215</v>
      </c>
      <c r="K71" s="103"/>
      <c r="N71" s="151" t="s">
        <v>38</v>
      </c>
      <c r="O71" s="152"/>
      <c r="P71" s="24">
        <v>113775</v>
      </c>
      <c r="Q71" s="102">
        <v>1</v>
      </c>
      <c r="R71" s="24">
        <v>107068</v>
      </c>
      <c r="S71" s="102">
        <v>1</v>
      </c>
      <c r="T71" s="29">
        <v>0.06264243284641546</v>
      </c>
      <c r="U71" s="103"/>
    </row>
    <row r="72" spans="1:14" ht="15">
      <c r="A72" t="s">
        <v>102</v>
      </c>
      <c r="N72" t="s">
        <v>102</v>
      </c>
    </row>
    <row r="73" spans="1:14" ht="15">
      <c r="A73" s="9" t="s">
        <v>104</v>
      </c>
      <c r="N73" s="9" t="s">
        <v>104</v>
      </c>
    </row>
  </sheetData>
  <sheetProtection/>
  <mergeCells count="82">
    <mergeCell ref="N39:U40"/>
    <mergeCell ref="N2:U3"/>
    <mergeCell ref="N70:O70"/>
    <mergeCell ref="N71:O71"/>
    <mergeCell ref="U45:U46"/>
    <mergeCell ref="N46:N48"/>
    <mergeCell ref="O46:O48"/>
    <mergeCell ref="T47:T48"/>
    <mergeCell ref="U47:U48"/>
    <mergeCell ref="N69:O69"/>
    <mergeCell ref="N41:U41"/>
    <mergeCell ref="N43:N45"/>
    <mergeCell ref="O43:O45"/>
    <mergeCell ref="P43:U43"/>
    <mergeCell ref="P44:U44"/>
    <mergeCell ref="P45:Q46"/>
    <mergeCell ref="R45:S46"/>
    <mergeCell ref="T45:T46"/>
    <mergeCell ref="O9:O11"/>
    <mergeCell ref="T10:T11"/>
    <mergeCell ref="U10:U11"/>
    <mergeCell ref="N32:O32"/>
    <mergeCell ref="N33:O33"/>
    <mergeCell ref="N34:O34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N9:N11"/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</mergeCells>
  <conditionalFormatting sqref="K32">
    <cfRule type="cellIs" priority="871" dxfId="146" operator="lessThan">
      <formula>0</formula>
    </cfRule>
  </conditionalFormatting>
  <conditionalFormatting sqref="K33">
    <cfRule type="cellIs" priority="873" dxfId="146" operator="lessThan">
      <formula>0</formula>
    </cfRule>
  </conditionalFormatting>
  <conditionalFormatting sqref="G32:H32 J32">
    <cfRule type="cellIs" priority="872" dxfId="146" operator="lessThan">
      <formula>0</formula>
    </cfRule>
  </conditionalFormatting>
  <conditionalFormatting sqref="G33:H33 J33">
    <cfRule type="cellIs" priority="874" dxfId="146" operator="lessThan">
      <formula>0</formula>
    </cfRule>
  </conditionalFormatting>
  <conditionalFormatting sqref="K69">
    <cfRule type="cellIs" priority="867" dxfId="146" operator="lessThan">
      <formula>0</formula>
    </cfRule>
  </conditionalFormatting>
  <conditionalFormatting sqref="K70">
    <cfRule type="cellIs" priority="869" dxfId="146" operator="lessThan">
      <formula>0</formula>
    </cfRule>
  </conditionalFormatting>
  <conditionalFormatting sqref="G69:H69 J69">
    <cfRule type="cellIs" priority="868" dxfId="146" operator="lessThan">
      <formula>0</formula>
    </cfRule>
  </conditionalFormatting>
  <conditionalFormatting sqref="G70:H70 J70">
    <cfRule type="cellIs" priority="870" dxfId="146" operator="lessThan">
      <formula>0</formula>
    </cfRule>
  </conditionalFormatting>
  <conditionalFormatting sqref="U33">
    <cfRule type="cellIs" priority="863" dxfId="146" operator="lessThan">
      <formula>0</formula>
    </cfRule>
  </conditionalFormatting>
  <conditionalFormatting sqref="T33">
    <cfRule type="cellIs" priority="862" dxfId="146" operator="lessThan">
      <formula>0</formula>
    </cfRule>
  </conditionalFormatting>
  <conditionalFormatting sqref="T32">
    <cfRule type="cellIs" priority="861" dxfId="146" operator="lessThan">
      <formula>0</formula>
    </cfRule>
  </conditionalFormatting>
  <conditionalFormatting sqref="U32">
    <cfRule type="cellIs" priority="864" dxfId="146" operator="lessThan">
      <formula>0</formula>
    </cfRule>
    <cfRule type="cellIs" priority="865" dxfId="147" operator="equal">
      <formula>0</formula>
    </cfRule>
    <cfRule type="cellIs" priority="866" dxfId="148" operator="greaterThan">
      <formula>0</formula>
    </cfRule>
  </conditionalFormatting>
  <conditionalFormatting sqref="T69">
    <cfRule type="cellIs" priority="855" dxfId="146" operator="lessThan">
      <formula>0</formula>
    </cfRule>
  </conditionalFormatting>
  <conditionalFormatting sqref="U70">
    <cfRule type="cellIs" priority="857" dxfId="146" operator="lessThan">
      <formula>0</formula>
    </cfRule>
  </conditionalFormatting>
  <conditionalFormatting sqref="U69">
    <cfRule type="cellIs" priority="858" dxfId="146" operator="lessThan">
      <formula>0</formula>
    </cfRule>
    <cfRule type="cellIs" priority="859" dxfId="147" operator="equal">
      <formula>0</formula>
    </cfRule>
    <cfRule type="cellIs" priority="860" dxfId="148" operator="greaterThan">
      <formula>0</formula>
    </cfRule>
  </conditionalFormatting>
  <conditionalFormatting sqref="T70">
    <cfRule type="cellIs" priority="856" dxfId="146" operator="lessThan">
      <formula>0</formula>
    </cfRule>
  </conditionalFormatting>
  <conditionalFormatting sqref="G12:G31 J12:J31">
    <cfRule type="cellIs" priority="32" dxfId="146" operator="lessThan">
      <formula>0</formula>
    </cfRule>
  </conditionalFormatting>
  <conditionalFormatting sqref="K12:K31">
    <cfRule type="cellIs" priority="29" dxfId="146" operator="lessThan">
      <formula>0</formula>
    </cfRule>
    <cfRule type="cellIs" priority="30" dxfId="147" operator="equal">
      <formula>0</formula>
    </cfRule>
    <cfRule type="cellIs" priority="31" dxfId="148" operator="greaterThan">
      <formula>0</formula>
    </cfRule>
  </conditionalFormatting>
  <conditionalFormatting sqref="H12:H31">
    <cfRule type="cellIs" priority="26" dxfId="146" operator="lessThan">
      <formula>0</formula>
    </cfRule>
    <cfRule type="cellIs" priority="27" dxfId="147" operator="equal">
      <formula>0</formula>
    </cfRule>
    <cfRule type="cellIs" priority="28" dxfId="148" operator="greaterThan">
      <formula>0</formula>
    </cfRule>
  </conditionalFormatting>
  <conditionalFormatting sqref="G34 J34">
    <cfRule type="cellIs" priority="25" dxfId="146" operator="lessThan">
      <formula>0</formula>
    </cfRule>
  </conditionalFormatting>
  <conditionalFormatting sqref="K34">
    <cfRule type="cellIs" priority="24" dxfId="146" operator="lessThan">
      <formula>0</formula>
    </cfRule>
  </conditionalFormatting>
  <conditionalFormatting sqref="H34">
    <cfRule type="cellIs" priority="23" dxfId="146" operator="lessThan">
      <formula>0</formula>
    </cfRule>
  </conditionalFormatting>
  <conditionalFormatting sqref="T12:T31">
    <cfRule type="cellIs" priority="22" dxfId="146" operator="lessThan">
      <formula>0</formula>
    </cfRule>
  </conditionalFormatting>
  <conditionalFormatting sqref="U12:U31">
    <cfRule type="cellIs" priority="19" dxfId="146" operator="lessThan">
      <formula>0</formula>
    </cfRule>
    <cfRule type="cellIs" priority="20" dxfId="147" operator="equal">
      <formula>0</formula>
    </cfRule>
    <cfRule type="cellIs" priority="21" dxfId="148" operator="greaterThan">
      <formula>0</formula>
    </cfRule>
  </conditionalFormatting>
  <conditionalFormatting sqref="T34">
    <cfRule type="cellIs" priority="18" dxfId="146" operator="lessThan">
      <formula>0</formula>
    </cfRule>
  </conditionalFormatting>
  <conditionalFormatting sqref="U34">
    <cfRule type="cellIs" priority="17" dxfId="146" operator="lessThan">
      <formula>0</formula>
    </cfRule>
  </conditionalFormatting>
  <conditionalFormatting sqref="G49:G68 J49:J68">
    <cfRule type="cellIs" priority="16" dxfId="146" operator="lessThan">
      <formula>0</formula>
    </cfRule>
  </conditionalFormatting>
  <conditionalFormatting sqref="K49:K68">
    <cfRule type="cellIs" priority="13" dxfId="146" operator="lessThan">
      <formula>0</formula>
    </cfRule>
    <cfRule type="cellIs" priority="14" dxfId="147" operator="equal">
      <formula>0</formula>
    </cfRule>
    <cfRule type="cellIs" priority="15" dxfId="148" operator="greaterThan">
      <formula>0</formula>
    </cfRule>
  </conditionalFormatting>
  <conditionalFormatting sqref="H49:H68">
    <cfRule type="cellIs" priority="10" dxfId="146" operator="lessThan">
      <formula>0</formula>
    </cfRule>
    <cfRule type="cellIs" priority="11" dxfId="147" operator="equal">
      <formula>0</formula>
    </cfRule>
    <cfRule type="cellIs" priority="12" dxfId="148" operator="greaterThan">
      <formula>0</formula>
    </cfRule>
  </conditionalFormatting>
  <conditionalFormatting sqref="G71 J71">
    <cfRule type="cellIs" priority="9" dxfId="146" operator="lessThan">
      <formula>0</formula>
    </cfRule>
  </conditionalFormatting>
  <conditionalFormatting sqref="K71">
    <cfRule type="cellIs" priority="8" dxfId="146" operator="lessThan">
      <formula>0</formula>
    </cfRule>
  </conditionalFormatting>
  <conditionalFormatting sqref="H71">
    <cfRule type="cellIs" priority="7" dxfId="146" operator="lessThan">
      <formula>0</formula>
    </cfRule>
  </conditionalFormatting>
  <conditionalFormatting sqref="T49:T68">
    <cfRule type="cellIs" priority="6" dxfId="146" operator="lessThan">
      <formula>0</formula>
    </cfRule>
  </conditionalFormatting>
  <conditionalFormatting sqref="U49:U68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T71">
    <cfRule type="cellIs" priority="2" dxfId="146" operator="lessThan">
      <formula>0</formula>
    </cfRule>
  </conditionalFormatting>
  <conditionalFormatting sqref="U71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3"/>
  <sheetViews>
    <sheetView showGridLines="0" zoomScalePageLayoutView="0" workbookViewId="0" topLeftCell="A1">
      <selection activeCell="O1" sqref="O1"/>
    </sheetView>
  </sheetViews>
  <sheetFormatPr defaultColWidth="9.140625" defaultRowHeight="15"/>
  <cols>
    <col min="1" max="1" width="2.00390625" style="0" customWidth="1"/>
    <col min="2" max="2" width="8.140625" style="0" customWidth="1"/>
    <col min="3" max="3" width="20.28125" style="0" customWidth="1"/>
    <col min="4" max="9" width="8.8515625" style="0" customWidth="1"/>
    <col min="10" max="10" width="9.421875" style="0" customWidth="1"/>
    <col min="11" max="12" width="11.28125" style="0" customWidth="1"/>
    <col min="13" max="14" width="8.8515625" style="0" customWidth="1"/>
    <col min="15" max="15" width="10.7109375" style="0" customWidth="1"/>
    <col min="16" max="16" width="22.57421875" style="0" customWidth="1"/>
    <col min="17" max="22" width="11.00390625" style="0" customWidth="1"/>
  </cols>
  <sheetData>
    <row r="1" spans="2:15" ht="15">
      <c r="B1" t="s">
        <v>3</v>
      </c>
      <c r="D1" s="52"/>
      <c r="O1" s="53">
        <v>43712</v>
      </c>
    </row>
    <row r="2" spans="2:15" ht="14.25" customHeight="1">
      <c r="B2" s="120" t="s">
        <v>14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2:15" ht="14.25" customHeight="1">
      <c r="B3" s="121" t="s">
        <v>15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4" t="s">
        <v>0</v>
      </c>
      <c r="C5" s="157" t="s">
        <v>1</v>
      </c>
      <c r="D5" s="141" t="s">
        <v>119</v>
      </c>
      <c r="E5" s="142"/>
      <c r="F5" s="142"/>
      <c r="G5" s="142"/>
      <c r="H5" s="143"/>
      <c r="I5" s="142" t="s">
        <v>114</v>
      </c>
      <c r="J5" s="142"/>
      <c r="K5" s="141" t="s">
        <v>120</v>
      </c>
      <c r="L5" s="142"/>
      <c r="M5" s="142"/>
      <c r="N5" s="142"/>
      <c r="O5" s="143"/>
    </row>
    <row r="6" spans="2:15" ht="14.25" customHeight="1">
      <c r="B6" s="145"/>
      <c r="C6" s="158"/>
      <c r="D6" s="122" t="s">
        <v>121</v>
      </c>
      <c r="E6" s="123"/>
      <c r="F6" s="123"/>
      <c r="G6" s="123"/>
      <c r="H6" s="124"/>
      <c r="I6" s="123" t="s">
        <v>115</v>
      </c>
      <c r="J6" s="123"/>
      <c r="K6" s="122" t="s">
        <v>122</v>
      </c>
      <c r="L6" s="123"/>
      <c r="M6" s="123"/>
      <c r="N6" s="123"/>
      <c r="O6" s="124"/>
    </row>
    <row r="7" spans="2:15" ht="14.25" customHeight="1">
      <c r="B7" s="145"/>
      <c r="C7" s="145"/>
      <c r="D7" s="125">
        <v>2019</v>
      </c>
      <c r="E7" s="126"/>
      <c r="F7" s="129">
        <v>2018</v>
      </c>
      <c r="G7" s="129"/>
      <c r="H7" s="139" t="s">
        <v>5</v>
      </c>
      <c r="I7" s="161">
        <v>2019</v>
      </c>
      <c r="J7" s="125" t="s">
        <v>123</v>
      </c>
      <c r="K7" s="125">
        <v>2019</v>
      </c>
      <c r="L7" s="126"/>
      <c r="M7" s="129">
        <v>2018</v>
      </c>
      <c r="N7" s="126"/>
      <c r="O7" s="156" t="s">
        <v>5</v>
      </c>
    </row>
    <row r="8" spans="2:15" ht="14.25" customHeight="1">
      <c r="B8" s="131" t="s">
        <v>6</v>
      </c>
      <c r="C8" s="131" t="s">
        <v>7</v>
      </c>
      <c r="D8" s="127"/>
      <c r="E8" s="128"/>
      <c r="F8" s="130"/>
      <c r="G8" s="130"/>
      <c r="H8" s="140"/>
      <c r="I8" s="162"/>
      <c r="J8" s="163"/>
      <c r="K8" s="127"/>
      <c r="L8" s="128"/>
      <c r="M8" s="130"/>
      <c r="N8" s="128"/>
      <c r="O8" s="156"/>
    </row>
    <row r="9" spans="2:15" ht="14.25" customHeight="1">
      <c r="B9" s="131"/>
      <c r="C9" s="131"/>
      <c r="D9" s="116" t="s">
        <v>8</v>
      </c>
      <c r="E9" s="115" t="s">
        <v>2</v>
      </c>
      <c r="F9" s="112" t="s">
        <v>8</v>
      </c>
      <c r="G9" s="42" t="s">
        <v>2</v>
      </c>
      <c r="H9" s="133" t="s">
        <v>9</v>
      </c>
      <c r="I9" s="43" t="s">
        <v>8</v>
      </c>
      <c r="J9" s="137" t="s">
        <v>124</v>
      </c>
      <c r="K9" s="116" t="s">
        <v>8</v>
      </c>
      <c r="L9" s="41" t="s">
        <v>2</v>
      </c>
      <c r="M9" s="112" t="s">
        <v>8</v>
      </c>
      <c r="N9" s="41" t="s">
        <v>2</v>
      </c>
      <c r="O9" s="135" t="s">
        <v>9</v>
      </c>
    </row>
    <row r="10" spans="2:15" ht="14.25" customHeight="1">
      <c r="B10" s="132"/>
      <c r="C10" s="132"/>
      <c r="D10" s="114" t="s">
        <v>10</v>
      </c>
      <c r="E10" s="113" t="s">
        <v>11</v>
      </c>
      <c r="F10" s="40" t="s">
        <v>10</v>
      </c>
      <c r="G10" s="45" t="s">
        <v>11</v>
      </c>
      <c r="H10" s="134"/>
      <c r="I10" s="44" t="s">
        <v>10</v>
      </c>
      <c r="J10" s="138"/>
      <c r="K10" s="114" t="s">
        <v>10</v>
      </c>
      <c r="L10" s="113" t="s">
        <v>11</v>
      </c>
      <c r="M10" s="40" t="s">
        <v>10</v>
      </c>
      <c r="N10" s="113" t="s">
        <v>11</v>
      </c>
      <c r="O10" s="136"/>
    </row>
    <row r="11" spans="2:15" ht="14.25" customHeight="1">
      <c r="B11" s="54">
        <v>1</v>
      </c>
      <c r="C11" s="55" t="s">
        <v>28</v>
      </c>
      <c r="D11" s="56">
        <v>1020</v>
      </c>
      <c r="E11" s="57">
        <v>0.16693944353518822</v>
      </c>
      <c r="F11" s="56">
        <v>711</v>
      </c>
      <c r="G11" s="58">
        <v>0.136468330134357</v>
      </c>
      <c r="H11" s="59">
        <v>0.4345991561181435</v>
      </c>
      <c r="I11" s="60">
        <v>988</v>
      </c>
      <c r="J11" s="61">
        <v>0.03238866396761142</v>
      </c>
      <c r="K11" s="56">
        <v>7320</v>
      </c>
      <c r="L11" s="57">
        <v>0.15606344874637557</v>
      </c>
      <c r="M11" s="56">
        <v>6972</v>
      </c>
      <c r="N11" s="58">
        <v>0.16097155522718876</v>
      </c>
      <c r="O11" s="59">
        <v>0.04991394148020656</v>
      </c>
    </row>
    <row r="12" spans="2:15" ht="14.25" customHeight="1">
      <c r="B12" s="62">
        <v>2</v>
      </c>
      <c r="C12" s="63" t="s">
        <v>26</v>
      </c>
      <c r="D12" s="64">
        <v>772</v>
      </c>
      <c r="E12" s="65">
        <v>0.12635024549918167</v>
      </c>
      <c r="F12" s="64">
        <v>949</v>
      </c>
      <c r="G12" s="66">
        <v>0.18214971209213052</v>
      </c>
      <c r="H12" s="67">
        <v>-0.1865121180189674</v>
      </c>
      <c r="I12" s="68">
        <v>787</v>
      </c>
      <c r="J12" s="69">
        <v>-0.019059720457433316</v>
      </c>
      <c r="K12" s="64">
        <v>6676</v>
      </c>
      <c r="L12" s="65">
        <v>0.14233327647961794</v>
      </c>
      <c r="M12" s="64">
        <v>7000</v>
      </c>
      <c r="N12" s="66">
        <v>0.1616180273365349</v>
      </c>
      <c r="O12" s="67">
        <v>-0.04628571428571426</v>
      </c>
    </row>
    <row r="13" spans="2:15" ht="14.25" customHeight="1">
      <c r="B13" s="62">
        <v>3</v>
      </c>
      <c r="C13" s="63" t="s">
        <v>23</v>
      </c>
      <c r="D13" s="64">
        <v>588</v>
      </c>
      <c r="E13" s="65">
        <v>0.09623567921440263</v>
      </c>
      <c r="F13" s="64">
        <v>456</v>
      </c>
      <c r="G13" s="66">
        <v>0.08752399232245682</v>
      </c>
      <c r="H13" s="67">
        <v>0.2894736842105263</v>
      </c>
      <c r="I13" s="68">
        <v>584</v>
      </c>
      <c r="J13" s="69">
        <v>0.006849315068493178</v>
      </c>
      <c r="K13" s="64">
        <v>5723</v>
      </c>
      <c r="L13" s="65">
        <v>0.12201517994200921</v>
      </c>
      <c r="M13" s="64">
        <v>4710</v>
      </c>
      <c r="N13" s="66">
        <v>0.10874584410786849</v>
      </c>
      <c r="O13" s="67">
        <v>0.21507430997876864</v>
      </c>
    </row>
    <row r="14" spans="2:15" ht="14.25" customHeight="1">
      <c r="B14" s="62">
        <v>4</v>
      </c>
      <c r="C14" s="63" t="s">
        <v>20</v>
      </c>
      <c r="D14" s="64">
        <v>775</v>
      </c>
      <c r="E14" s="65">
        <v>0.12684124386252046</v>
      </c>
      <c r="F14" s="64">
        <v>699</v>
      </c>
      <c r="G14" s="66">
        <v>0.13416506717850288</v>
      </c>
      <c r="H14" s="67">
        <v>0.10872675250357644</v>
      </c>
      <c r="I14" s="68">
        <v>634</v>
      </c>
      <c r="J14" s="69">
        <v>0.22239747634069396</v>
      </c>
      <c r="K14" s="64">
        <v>5223</v>
      </c>
      <c r="L14" s="65">
        <v>0.11135510830632782</v>
      </c>
      <c r="M14" s="64">
        <v>3848</v>
      </c>
      <c r="N14" s="66">
        <v>0.08884373845585519</v>
      </c>
      <c r="O14" s="67">
        <v>0.35732848232848236</v>
      </c>
    </row>
    <row r="15" spans="2:15" ht="14.25" customHeight="1">
      <c r="B15" s="70">
        <v>5</v>
      </c>
      <c r="C15" s="71" t="s">
        <v>34</v>
      </c>
      <c r="D15" s="72">
        <v>393</v>
      </c>
      <c r="E15" s="73">
        <v>0.06432078559738134</v>
      </c>
      <c r="F15" s="72">
        <v>319</v>
      </c>
      <c r="G15" s="74">
        <v>0.06122840690978887</v>
      </c>
      <c r="H15" s="75">
        <v>0.23197492163009414</v>
      </c>
      <c r="I15" s="76">
        <v>531</v>
      </c>
      <c r="J15" s="77">
        <v>-0.25988700564971756</v>
      </c>
      <c r="K15" s="72">
        <v>4210</v>
      </c>
      <c r="L15" s="73">
        <v>0.08975780317243733</v>
      </c>
      <c r="M15" s="72">
        <v>3180</v>
      </c>
      <c r="N15" s="74">
        <v>0.07342076099002585</v>
      </c>
      <c r="O15" s="75">
        <v>0.32389937106918243</v>
      </c>
    </row>
    <row r="16" spans="2:15" ht="14.25" customHeight="1">
      <c r="B16" s="54">
        <v>6</v>
      </c>
      <c r="C16" s="55" t="s">
        <v>29</v>
      </c>
      <c r="D16" s="56">
        <v>566</v>
      </c>
      <c r="E16" s="57">
        <v>0.09263502454991816</v>
      </c>
      <c r="F16" s="56">
        <v>491</v>
      </c>
      <c r="G16" s="58">
        <v>0.09424184261036468</v>
      </c>
      <c r="H16" s="59">
        <v>0.15274949083503064</v>
      </c>
      <c r="I16" s="60">
        <v>561</v>
      </c>
      <c r="J16" s="61">
        <v>0.00891265597147961</v>
      </c>
      <c r="K16" s="56">
        <v>3985</v>
      </c>
      <c r="L16" s="57">
        <v>0.08496077093638069</v>
      </c>
      <c r="M16" s="56">
        <v>4055</v>
      </c>
      <c r="N16" s="58">
        <v>0.09362301440709273</v>
      </c>
      <c r="O16" s="59">
        <v>-0.01726263871763256</v>
      </c>
    </row>
    <row r="17" spans="2:15" ht="14.25" customHeight="1">
      <c r="B17" s="62">
        <v>7</v>
      </c>
      <c r="C17" s="63" t="s">
        <v>63</v>
      </c>
      <c r="D17" s="64">
        <v>440</v>
      </c>
      <c r="E17" s="65">
        <v>0.07201309328968904</v>
      </c>
      <c r="F17" s="64">
        <v>443</v>
      </c>
      <c r="G17" s="66">
        <v>0.08502879078694818</v>
      </c>
      <c r="H17" s="67">
        <v>-0.006772009029345383</v>
      </c>
      <c r="I17" s="68">
        <v>328</v>
      </c>
      <c r="J17" s="69">
        <v>0.3414634146341464</v>
      </c>
      <c r="K17" s="64">
        <v>3404</v>
      </c>
      <c r="L17" s="65">
        <v>0.07257376769571891</v>
      </c>
      <c r="M17" s="64">
        <v>3686</v>
      </c>
      <c r="N17" s="66">
        <v>0.08510343553749539</v>
      </c>
      <c r="O17" s="67">
        <v>-0.07650569723277267</v>
      </c>
    </row>
    <row r="18" spans="2:15" ht="14.25" customHeight="1">
      <c r="B18" s="62">
        <v>8</v>
      </c>
      <c r="C18" s="63" t="s">
        <v>30</v>
      </c>
      <c r="D18" s="64">
        <v>398</v>
      </c>
      <c r="E18" s="65">
        <v>0.06513911620294599</v>
      </c>
      <c r="F18" s="64">
        <v>252</v>
      </c>
      <c r="G18" s="66">
        <v>0.04836852207293666</v>
      </c>
      <c r="H18" s="67">
        <v>0.5793650793650793</v>
      </c>
      <c r="I18" s="68">
        <v>348</v>
      </c>
      <c r="J18" s="69">
        <v>0.14367816091954033</v>
      </c>
      <c r="K18" s="64">
        <v>2658</v>
      </c>
      <c r="L18" s="65">
        <v>0.05666894081528228</v>
      </c>
      <c r="M18" s="64">
        <v>2541</v>
      </c>
      <c r="N18" s="66">
        <v>0.058667343923162175</v>
      </c>
      <c r="O18" s="67">
        <v>0.046044864226682414</v>
      </c>
    </row>
    <row r="19" spans="2:15" ht="14.25" customHeight="1">
      <c r="B19" s="62">
        <v>9</v>
      </c>
      <c r="C19" s="63" t="s">
        <v>22</v>
      </c>
      <c r="D19" s="64">
        <v>440</v>
      </c>
      <c r="E19" s="65">
        <v>0.07201309328968904</v>
      </c>
      <c r="F19" s="64">
        <v>311</v>
      </c>
      <c r="G19" s="66">
        <v>0.05969289827255278</v>
      </c>
      <c r="H19" s="67">
        <v>0.414790996784566</v>
      </c>
      <c r="I19" s="68">
        <v>326</v>
      </c>
      <c r="J19" s="69">
        <v>0.3496932515337423</v>
      </c>
      <c r="K19" s="64">
        <v>2598</v>
      </c>
      <c r="L19" s="65">
        <v>0.05538973221900051</v>
      </c>
      <c r="M19" s="64">
        <v>2315</v>
      </c>
      <c r="N19" s="66">
        <v>0.05344939046915405</v>
      </c>
      <c r="O19" s="67">
        <v>0.12224622030237575</v>
      </c>
    </row>
    <row r="20" spans="2:15" ht="14.25" customHeight="1">
      <c r="B20" s="70">
        <v>10</v>
      </c>
      <c r="C20" s="71" t="s">
        <v>31</v>
      </c>
      <c r="D20" s="72">
        <v>231</v>
      </c>
      <c r="E20" s="73">
        <v>0.03780687397708674</v>
      </c>
      <c r="F20" s="72">
        <v>167</v>
      </c>
      <c r="G20" s="74">
        <v>0.03205374280230326</v>
      </c>
      <c r="H20" s="75">
        <v>0.38323353293413165</v>
      </c>
      <c r="I20" s="76">
        <v>211</v>
      </c>
      <c r="J20" s="77">
        <v>0.09478672985782</v>
      </c>
      <c r="K20" s="72">
        <v>1647</v>
      </c>
      <c r="L20" s="73">
        <v>0.035114275967934504</v>
      </c>
      <c r="M20" s="72">
        <v>1566</v>
      </c>
      <c r="N20" s="74">
        <v>0.03615626154414481</v>
      </c>
      <c r="O20" s="75">
        <v>0.051724137931034475</v>
      </c>
    </row>
    <row r="21" spans="2:15" ht="14.25" customHeight="1">
      <c r="B21" s="54">
        <v>11</v>
      </c>
      <c r="C21" s="55" t="s">
        <v>21</v>
      </c>
      <c r="D21" s="56">
        <v>132</v>
      </c>
      <c r="E21" s="57">
        <v>0.02160392798690671</v>
      </c>
      <c r="F21" s="56">
        <v>122</v>
      </c>
      <c r="G21" s="58">
        <v>0.023416506717850286</v>
      </c>
      <c r="H21" s="59">
        <v>0.08196721311475419</v>
      </c>
      <c r="I21" s="60">
        <v>135</v>
      </c>
      <c r="J21" s="61">
        <v>-0.022222222222222254</v>
      </c>
      <c r="K21" s="56">
        <v>1157</v>
      </c>
      <c r="L21" s="57">
        <v>0.02466740576496674</v>
      </c>
      <c r="M21" s="56">
        <v>1171</v>
      </c>
      <c r="N21" s="58">
        <v>0.02703638714444034</v>
      </c>
      <c r="O21" s="59">
        <v>-0.011955593509820672</v>
      </c>
    </row>
    <row r="22" spans="2:15" ht="14.25" customHeight="1">
      <c r="B22" s="62">
        <v>12</v>
      </c>
      <c r="C22" s="63" t="s">
        <v>77</v>
      </c>
      <c r="D22" s="64">
        <v>78</v>
      </c>
      <c r="E22" s="65">
        <v>0.01276595744680851</v>
      </c>
      <c r="F22" s="64">
        <v>15</v>
      </c>
      <c r="G22" s="66">
        <v>0.0028790786948176585</v>
      </c>
      <c r="H22" s="67">
        <v>4.2</v>
      </c>
      <c r="I22" s="68">
        <v>117</v>
      </c>
      <c r="J22" s="69">
        <v>-0.33333333333333337</v>
      </c>
      <c r="K22" s="64">
        <v>559</v>
      </c>
      <c r="L22" s="65">
        <v>0.011917960088691795</v>
      </c>
      <c r="M22" s="64">
        <v>215</v>
      </c>
      <c r="N22" s="66">
        <v>0.004963982268193572</v>
      </c>
      <c r="O22" s="67">
        <v>1.6</v>
      </c>
    </row>
    <row r="23" spans="2:15" ht="14.25" customHeight="1">
      <c r="B23" s="62">
        <v>13</v>
      </c>
      <c r="C23" s="63" t="s">
        <v>19</v>
      </c>
      <c r="D23" s="64">
        <v>83</v>
      </c>
      <c r="E23" s="65">
        <v>0.01358428805237316</v>
      </c>
      <c r="F23" s="64">
        <v>103</v>
      </c>
      <c r="G23" s="66">
        <v>0.019769673704414587</v>
      </c>
      <c r="H23" s="67">
        <v>-0.19417475728155342</v>
      </c>
      <c r="I23" s="68">
        <v>58</v>
      </c>
      <c r="J23" s="69">
        <v>0.4310344827586208</v>
      </c>
      <c r="K23" s="64">
        <v>347</v>
      </c>
      <c r="L23" s="65">
        <v>0.0073980897151628856</v>
      </c>
      <c r="M23" s="64">
        <v>712</v>
      </c>
      <c r="N23" s="66">
        <v>0.01643886220908755</v>
      </c>
      <c r="O23" s="67">
        <v>-0.5126404494382022</v>
      </c>
    </row>
    <row r="24" spans="2:15" ht="14.25" customHeight="1">
      <c r="B24" s="62">
        <v>14</v>
      </c>
      <c r="C24" s="63" t="s">
        <v>106</v>
      </c>
      <c r="D24" s="64">
        <v>58</v>
      </c>
      <c r="E24" s="65">
        <v>0.009492635024549919</v>
      </c>
      <c r="F24" s="64">
        <v>63</v>
      </c>
      <c r="G24" s="66">
        <v>0.012092130518234165</v>
      </c>
      <c r="H24" s="67">
        <v>-0.07936507936507942</v>
      </c>
      <c r="I24" s="68">
        <v>30</v>
      </c>
      <c r="J24" s="69">
        <v>0.9333333333333333</v>
      </c>
      <c r="K24" s="64">
        <v>317</v>
      </c>
      <c r="L24" s="65">
        <v>0.006758485417022003</v>
      </c>
      <c r="M24" s="64">
        <v>300</v>
      </c>
      <c r="N24" s="66">
        <v>0.006926486885851496</v>
      </c>
      <c r="O24" s="67">
        <v>0.05666666666666664</v>
      </c>
    </row>
    <row r="25" spans="2:15" ht="15">
      <c r="B25" s="70">
        <v>15</v>
      </c>
      <c r="C25" s="71" t="s">
        <v>27</v>
      </c>
      <c r="D25" s="72">
        <v>22</v>
      </c>
      <c r="E25" s="73">
        <v>0.003600654664484452</v>
      </c>
      <c r="F25" s="72">
        <v>33</v>
      </c>
      <c r="G25" s="74">
        <v>0.006333973128598848</v>
      </c>
      <c r="H25" s="75">
        <v>-0.33333333333333337</v>
      </c>
      <c r="I25" s="76">
        <v>17</v>
      </c>
      <c r="J25" s="77">
        <v>0.2941176470588236</v>
      </c>
      <c r="K25" s="72">
        <v>215</v>
      </c>
      <c r="L25" s="73">
        <v>0.004583830803342999</v>
      </c>
      <c r="M25" s="72">
        <v>359</v>
      </c>
      <c r="N25" s="74">
        <v>0.00828869597340229</v>
      </c>
      <c r="O25" s="75">
        <v>-0.40111420612813375</v>
      </c>
    </row>
    <row r="26" spans="2:15" ht="15">
      <c r="B26" s="159" t="s">
        <v>60</v>
      </c>
      <c r="C26" s="160"/>
      <c r="D26" s="26">
        <f>SUM(D11:D25)</f>
        <v>5996</v>
      </c>
      <c r="E26" s="4">
        <f>D26/D28</f>
        <v>0.981342062193126</v>
      </c>
      <c r="F26" s="26">
        <f>SUM(F11:F25)</f>
        <v>5134</v>
      </c>
      <c r="G26" s="4">
        <f>F26/F28</f>
        <v>0.9854126679462571</v>
      </c>
      <c r="H26" s="7">
        <f>D26/F26-1</f>
        <v>0.16790027269185814</v>
      </c>
      <c r="I26" s="26">
        <f>SUM(I11:I25)</f>
        <v>5655</v>
      </c>
      <c r="J26" s="4">
        <f>D26/I26-1</f>
        <v>0.06030061892130867</v>
      </c>
      <c r="K26" s="26">
        <f>SUM(K11:K25)</f>
        <v>46039</v>
      </c>
      <c r="L26" s="4">
        <f>K26/K28</f>
        <v>0.9815580760702712</v>
      </c>
      <c r="M26" s="26">
        <f>SUM(M11:M25)</f>
        <v>42630</v>
      </c>
      <c r="N26" s="4">
        <f>M26/M28</f>
        <v>0.9842537864794976</v>
      </c>
      <c r="O26" s="7">
        <f>K26/M26-1</f>
        <v>0.0799671592775042</v>
      </c>
    </row>
    <row r="27" spans="2:15" ht="15">
      <c r="B27" s="159" t="s">
        <v>12</v>
      </c>
      <c r="C27" s="160"/>
      <c r="D27" s="3">
        <f>D28-SUM(D11:D25)</f>
        <v>114</v>
      </c>
      <c r="E27" s="4">
        <f>D27/D28</f>
        <v>0.018657937806873977</v>
      </c>
      <c r="F27" s="3">
        <f>F28-SUM(F11:F25)</f>
        <v>76</v>
      </c>
      <c r="G27" s="6">
        <f>F27/F28</f>
        <v>0.014587332053742802</v>
      </c>
      <c r="H27" s="7">
        <f>D27/F27-1</f>
        <v>0.5</v>
      </c>
      <c r="I27" s="3">
        <f>I28-SUM(I11:I25)</f>
        <v>77</v>
      </c>
      <c r="J27" s="8">
        <f>D27/I27-1</f>
        <v>0.48051948051948057</v>
      </c>
      <c r="K27" s="3">
        <f>K28-SUM(K11:K25)</f>
        <v>865</v>
      </c>
      <c r="L27" s="4">
        <f>K27/K28</f>
        <v>0.018441923929728807</v>
      </c>
      <c r="M27" s="3">
        <f>M28-SUM(M11:M25)</f>
        <v>682</v>
      </c>
      <c r="N27" s="4">
        <f>M27/M28</f>
        <v>0.0157462135205024</v>
      </c>
      <c r="O27" s="7">
        <f>K27/M27-1</f>
        <v>0.26832844574780057</v>
      </c>
    </row>
    <row r="28" spans="2:15" ht="15">
      <c r="B28" s="151" t="s">
        <v>13</v>
      </c>
      <c r="C28" s="152"/>
      <c r="D28" s="49">
        <v>6110</v>
      </c>
      <c r="E28" s="78">
        <v>1</v>
      </c>
      <c r="F28" s="49">
        <v>5210</v>
      </c>
      <c r="G28" s="79">
        <v>0.9999999999999997</v>
      </c>
      <c r="H28" s="46">
        <v>0.1727447216890594</v>
      </c>
      <c r="I28" s="50">
        <v>5732</v>
      </c>
      <c r="J28" s="47">
        <v>0.06594556873691548</v>
      </c>
      <c r="K28" s="49">
        <v>46904</v>
      </c>
      <c r="L28" s="78">
        <v>1</v>
      </c>
      <c r="M28" s="49">
        <v>43312</v>
      </c>
      <c r="N28" s="79">
        <v>0.9999999999999996</v>
      </c>
      <c r="O28" s="46">
        <v>0.08293313631326193</v>
      </c>
    </row>
    <row r="29" spans="2:3" ht="15">
      <c r="B29" t="s">
        <v>102</v>
      </c>
      <c r="C29" s="21"/>
    </row>
    <row r="30" ht="15">
      <c r="B30" s="9" t="s">
        <v>104</v>
      </c>
    </row>
    <row r="31" ht="15">
      <c r="B31" s="22"/>
    </row>
    <row r="32" spans="2:22" ht="15">
      <c r="B32" s="154" t="s">
        <v>140</v>
      </c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21"/>
      <c r="N32" s="21"/>
      <c r="O32" s="154" t="s">
        <v>100</v>
      </c>
      <c r="P32" s="154"/>
      <c r="Q32" s="154"/>
      <c r="R32" s="154"/>
      <c r="S32" s="154"/>
      <c r="T32" s="154"/>
      <c r="U32" s="154"/>
      <c r="V32" s="154"/>
    </row>
    <row r="33" spans="2:22" ht="15">
      <c r="B33" s="155" t="s">
        <v>141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21"/>
      <c r="N33" s="21"/>
      <c r="O33" s="155" t="s">
        <v>101</v>
      </c>
      <c r="P33" s="155"/>
      <c r="Q33" s="155"/>
      <c r="R33" s="155"/>
      <c r="S33" s="155"/>
      <c r="T33" s="155"/>
      <c r="U33" s="155"/>
      <c r="V33" s="155"/>
    </row>
    <row r="34" spans="2:22" ht="25.5" customHeight="1">
      <c r="B34" s="15"/>
      <c r="C34" s="15"/>
      <c r="D34" s="15"/>
      <c r="E34" s="15"/>
      <c r="F34" s="15"/>
      <c r="G34" s="15"/>
      <c r="H34" s="15"/>
      <c r="I34" s="15"/>
      <c r="J34" s="15"/>
      <c r="K34" s="80"/>
      <c r="L34" s="81" t="s">
        <v>4</v>
      </c>
      <c r="O34" s="15"/>
      <c r="P34" s="15"/>
      <c r="Q34" s="15"/>
      <c r="R34" s="15"/>
      <c r="S34" s="15"/>
      <c r="T34" s="15"/>
      <c r="U34" s="80"/>
      <c r="V34" s="81" t="s">
        <v>4</v>
      </c>
    </row>
    <row r="35" spans="2:22" ht="15">
      <c r="B35" s="144" t="s">
        <v>0</v>
      </c>
      <c r="C35" s="144" t="s">
        <v>52</v>
      </c>
      <c r="D35" s="141" t="s">
        <v>119</v>
      </c>
      <c r="E35" s="142"/>
      <c r="F35" s="142"/>
      <c r="G35" s="142"/>
      <c r="H35" s="142"/>
      <c r="I35" s="143"/>
      <c r="J35" s="141" t="s">
        <v>114</v>
      </c>
      <c r="K35" s="142"/>
      <c r="L35" s="143"/>
      <c r="O35" s="144" t="s">
        <v>0</v>
      </c>
      <c r="P35" s="144" t="s">
        <v>52</v>
      </c>
      <c r="Q35" s="141" t="s">
        <v>120</v>
      </c>
      <c r="R35" s="142"/>
      <c r="S35" s="142"/>
      <c r="T35" s="142"/>
      <c r="U35" s="142"/>
      <c r="V35" s="143"/>
    </row>
    <row r="36" spans="2:22" ht="15" customHeight="1">
      <c r="B36" s="145"/>
      <c r="C36" s="145"/>
      <c r="D36" s="122" t="s">
        <v>121</v>
      </c>
      <c r="E36" s="123"/>
      <c r="F36" s="123"/>
      <c r="G36" s="123"/>
      <c r="H36" s="123"/>
      <c r="I36" s="124"/>
      <c r="J36" s="122" t="s">
        <v>115</v>
      </c>
      <c r="K36" s="123"/>
      <c r="L36" s="124"/>
      <c r="O36" s="145"/>
      <c r="P36" s="145"/>
      <c r="Q36" s="122" t="s">
        <v>122</v>
      </c>
      <c r="R36" s="123"/>
      <c r="S36" s="123"/>
      <c r="T36" s="123"/>
      <c r="U36" s="123"/>
      <c r="V36" s="124"/>
    </row>
    <row r="37" spans="2:22" ht="15" customHeight="1">
      <c r="B37" s="145"/>
      <c r="C37" s="145"/>
      <c r="D37" s="125">
        <v>2019</v>
      </c>
      <c r="E37" s="126"/>
      <c r="F37" s="129">
        <v>2018</v>
      </c>
      <c r="G37" s="126"/>
      <c r="H37" s="139" t="s">
        <v>5</v>
      </c>
      <c r="I37" s="148" t="s">
        <v>61</v>
      </c>
      <c r="J37" s="153">
        <v>2019</v>
      </c>
      <c r="K37" s="147" t="s">
        <v>123</v>
      </c>
      <c r="L37" s="148" t="s">
        <v>127</v>
      </c>
      <c r="O37" s="145"/>
      <c r="P37" s="145"/>
      <c r="Q37" s="125">
        <v>2019</v>
      </c>
      <c r="R37" s="126"/>
      <c r="S37" s="125">
        <v>2018</v>
      </c>
      <c r="T37" s="126"/>
      <c r="U37" s="139" t="s">
        <v>5</v>
      </c>
      <c r="V37" s="164" t="s">
        <v>67</v>
      </c>
    </row>
    <row r="38" spans="2:22" ht="15">
      <c r="B38" s="131" t="s">
        <v>6</v>
      </c>
      <c r="C38" s="131" t="s">
        <v>52</v>
      </c>
      <c r="D38" s="127"/>
      <c r="E38" s="128"/>
      <c r="F38" s="130"/>
      <c r="G38" s="128"/>
      <c r="H38" s="140"/>
      <c r="I38" s="147"/>
      <c r="J38" s="153"/>
      <c r="K38" s="147"/>
      <c r="L38" s="147"/>
      <c r="O38" s="131" t="s">
        <v>6</v>
      </c>
      <c r="P38" s="131" t="s">
        <v>52</v>
      </c>
      <c r="Q38" s="127"/>
      <c r="R38" s="128"/>
      <c r="S38" s="127"/>
      <c r="T38" s="128"/>
      <c r="U38" s="140"/>
      <c r="V38" s="165"/>
    </row>
    <row r="39" spans="2:22" ht="15" customHeight="1">
      <c r="B39" s="131"/>
      <c r="C39" s="131"/>
      <c r="D39" s="116" t="s">
        <v>8</v>
      </c>
      <c r="E39" s="82" t="s">
        <v>2</v>
      </c>
      <c r="F39" s="116" t="s">
        <v>8</v>
      </c>
      <c r="G39" s="82" t="s">
        <v>2</v>
      </c>
      <c r="H39" s="133" t="s">
        <v>9</v>
      </c>
      <c r="I39" s="133" t="s">
        <v>62</v>
      </c>
      <c r="J39" s="83" t="s">
        <v>8</v>
      </c>
      <c r="K39" s="149" t="s">
        <v>124</v>
      </c>
      <c r="L39" s="149" t="s">
        <v>128</v>
      </c>
      <c r="O39" s="131"/>
      <c r="P39" s="131"/>
      <c r="Q39" s="116" t="s">
        <v>8</v>
      </c>
      <c r="R39" s="82" t="s">
        <v>2</v>
      </c>
      <c r="S39" s="116" t="s">
        <v>8</v>
      </c>
      <c r="T39" s="82" t="s">
        <v>2</v>
      </c>
      <c r="U39" s="133" t="s">
        <v>9</v>
      </c>
      <c r="V39" s="166" t="s">
        <v>68</v>
      </c>
    </row>
    <row r="40" spans="2:22" ht="14.25" customHeight="1">
      <c r="B40" s="132"/>
      <c r="C40" s="132"/>
      <c r="D40" s="114" t="s">
        <v>10</v>
      </c>
      <c r="E40" s="45" t="s">
        <v>11</v>
      </c>
      <c r="F40" s="114" t="s">
        <v>10</v>
      </c>
      <c r="G40" s="45" t="s">
        <v>11</v>
      </c>
      <c r="H40" s="146"/>
      <c r="I40" s="146"/>
      <c r="J40" s="114" t="s">
        <v>10</v>
      </c>
      <c r="K40" s="150"/>
      <c r="L40" s="150"/>
      <c r="O40" s="132"/>
      <c r="P40" s="132"/>
      <c r="Q40" s="114" t="s">
        <v>10</v>
      </c>
      <c r="R40" s="45" t="s">
        <v>11</v>
      </c>
      <c r="S40" s="114" t="s">
        <v>10</v>
      </c>
      <c r="T40" s="45" t="s">
        <v>11</v>
      </c>
      <c r="U40" s="134"/>
      <c r="V40" s="167"/>
    </row>
    <row r="41" spans="2:22" ht="15">
      <c r="B41" s="54">
        <v>1</v>
      </c>
      <c r="C41" s="84" t="s">
        <v>79</v>
      </c>
      <c r="D41" s="56">
        <v>556</v>
      </c>
      <c r="E41" s="61">
        <v>0.09099836333878887</v>
      </c>
      <c r="F41" s="56">
        <v>785</v>
      </c>
      <c r="G41" s="61">
        <v>0.15067178502879078</v>
      </c>
      <c r="H41" s="85">
        <v>-0.29171974522293</v>
      </c>
      <c r="I41" s="86">
        <v>0</v>
      </c>
      <c r="J41" s="56">
        <v>576</v>
      </c>
      <c r="K41" s="87">
        <v>-0.03472222222222221</v>
      </c>
      <c r="L41" s="88">
        <v>0</v>
      </c>
      <c r="O41" s="54">
        <v>1</v>
      </c>
      <c r="P41" s="84" t="s">
        <v>79</v>
      </c>
      <c r="Q41" s="56">
        <v>5339</v>
      </c>
      <c r="R41" s="61">
        <v>0.1138282449258059</v>
      </c>
      <c r="S41" s="56">
        <v>5699</v>
      </c>
      <c r="T41" s="61">
        <v>0.1315801625415589</v>
      </c>
      <c r="U41" s="59">
        <v>-0.0631689770135111</v>
      </c>
      <c r="V41" s="88">
        <v>0</v>
      </c>
    </row>
    <row r="42" spans="2:22" ht="15">
      <c r="B42" s="89">
        <v>2</v>
      </c>
      <c r="C42" s="90" t="s">
        <v>80</v>
      </c>
      <c r="D42" s="64">
        <v>479</v>
      </c>
      <c r="E42" s="69">
        <v>0.07839607201309329</v>
      </c>
      <c r="F42" s="64">
        <v>393</v>
      </c>
      <c r="G42" s="69">
        <v>0.07543186180422265</v>
      </c>
      <c r="H42" s="91">
        <v>0.21882951653944027</v>
      </c>
      <c r="I42" s="92">
        <v>1</v>
      </c>
      <c r="J42" s="64">
        <v>504</v>
      </c>
      <c r="K42" s="93">
        <v>-0.04960317460317465</v>
      </c>
      <c r="L42" s="94">
        <v>0</v>
      </c>
      <c r="O42" s="89">
        <v>2</v>
      </c>
      <c r="P42" s="90" t="s">
        <v>80</v>
      </c>
      <c r="Q42" s="64">
        <v>3826</v>
      </c>
      <c r="R42" s="69">
        <v>0.08157086815623402</v>
      </c>
      <c r="S42" s="64">
        <v>4055</v>
      </c>
      <c r="T42" s="69">
        <v>0.09362301440709273</v>
      </c>
      <c r="U42" s="67">
        <v>-0.05647348951911224</v>
      </c>
      <c r="V42" s="94">
        <v>0</v>
      </c>
    </row>
    <row r="43" spans="2:22" ht="15">
      <c r="B43" s="89">
        <v>3</v>
      </c>
      <c r="C43" s="90" t="s">
        <v>81</v>
      </c>
      <c r="D43" s="64">
        <v>440</v>
      </c>
      <c r="E43" s="69">
        <v>0.07201309328968904</v>
      </c>
      <c r="F43" s="64">
        <v>443</v>
      </c>
      <c r="G43" s="69">
        <v>0.08502879078694818</v>
      </c>
      <c r="H43" s="91">
        <v>-0.006772009029345383</v>
      </c>
      <c r="I43" s="92">
        <v>-1</v>
      </c>
      <c r="J43" s="64">
        <v>328</v>
      </c>
      <c r="K43" s="93">
        <v>0.3414634146341464</v>
      </c>
      <c r="L43" s="94">
        <v>2</v>
      </c>
      <c r="O43" s="89">
        <v>3</v>
      </c>
      <c r="P43" s="90" t="s">
        <v>81</v>
      </c>
      <c r="Q43" s="64">
        <v>3403</v>
      </c>
      <c r="R43" s="69">
        <v>0.07255244755244755</v>
      </c>
      <c r="S43" s="64">
        <v>3682</v>
      </c>
      <c r="T43" s="69">
        <v>0.08501108237901736</v>
      </c>
      <c r="U43" s="67">
        <v>-0.07577403585008147</v>
      </c>
      <c r="V43" s="94">
        <v>0</v>
      </c>
    </row>
    <row r="44" spans="2:22" ht="15">
      <c r="B44" s="89">
        <v>4</v>
      </c>
      <c r="C44" s="90" t="s">
        <v>82</v>
      </c>
      <c r="D44" s="64">
        <v>354</v>
      </c>
      <c r="E44" s="69">
        <v>0.05793780687397709</v>
      </c>
      <c r="F44" s="64">
        <v>304</v>
      </c>
      <c r="G44" s="69">
        <v>0.058349328214971206</v>
      </c>
      <c r="H44" s="91">
        <v>0.16447368421052633</v>
      </c>
      <c r="I44" s="92">
        <v>1</v>
      </c>
      <c r="J44" s="64">
        <v>331</v>
      </c>
      <c r="K44" s="93">
        <v>0.06948640483383683</v>
      </c>
      <c r="L44" s="94">
        <v>0</v>
      </c>
      <c r="O44" s="89">
        <v>4</v>
      </c>
      <c r="P44" s="90" t="s">
        <v>117</v>
      </c>
      <c r="Q44" s="64">
        <v>3283</v>
      </c>
      <c r="R44" s="69">
        <v>0.06999403035988402</v>
      </c>
      <c r="S44" s="64">
        <v>2357</v>
      </c>
      <c r="T44" s="69">
        <v>0.054419098633173256</v>
      </c>
      <c r="U44" s="67">
        <v>0.3928722952906236</v>
      </c>
      <c r="V44" s="94">
        <v>0</v>
      </c>
    </row>
    <row r="45" spans="2:22" ht="15">
      <c r="B45" s="89">
        <v>5</v>
      </c>
      <c r="C45" s="95" t="s">
        <v>85</v>
      </c>
      <c r="D45" s="72">
        <v>329</v>
      </c>
      <c r="E45" s="77">
        <v>0.05384615384615385</v>
      </c>
      <c r="F45" s="72">
        <v>148</v>
      </c>
      <c r="G45" s="77">
        <v>0.028406909788867563</v>
      </c>
      <c r="H45" s="96">
        <v>1.2229729729729728</v>
      </c>
      <c r="I45" s="97">
        <v>8</v>
      </c>
      <c r="J45" s="72">
        <v>269</v>
      </c>
      <c r="K45" s="98">
        <v>0.22304832713754652</v>
      </c>
      <c r="L45" s="99">
        <v>1</v>
      </c>
      <c r="O45" s="89">
        <v>5</v>
      </c>
      <c r="P45" s="95" t="s">
        <v>84</v>
      </c>
      <c r="Q45" s="72">
        <v>2346</v>
      </c>
      <c r="R45" s="77">
        <v>0.05001705611461709</v>
      </c>
      <c r="S45" s="72">
        <v>1659</v>
      </c>
      <c r="T45" s="77">
        <v>0.038303472478758774</v>
      </c>
      <c r="U45" s="75">
        <v>0.41410488245931276</v>
      </c>
      <c r="V45" s="99">
        <v>2</v>
      </c>
    </row>
    <row r="46" spans="2:22" ht="15">
      <c r="B46" s="100">
        <v>6</v>
      </c>
      <c r="C46" s="84" t="s">
        <v>113</v>
      </c>
      <c r="D46" s="56">
        <v>314</v>
      </c>
      <c r="E46" s="61">
        <v>0.051391162029459904</v>
      </c>
      <c r="F46" s="56">
        <v>154</v>
      </c>
      <c r="G46" s="61">
        <v>0.029558541266794625</v>
      </c>
      <c r="H46" s="85">
        <v>1.0389610389610389</v>
      </c>
      <c r="I46" s="86">
        <v>6</v>
      </c>
      <c r="J46" s="56">
        <v>213</v>
      </c>
      <c r="K46" s="87">
        <v>0.4741784037558685</v>
      </c>
      <c r="L46" s="88">
        <v>2</v>
      </c>
      <c r="O46" s="100">
        <v>6</v>
      </c>
      <c r="P46" s="84" t="s">
        <v>83</v>
      </c>
      <c r="Q46" s="56">
        <v>2296</v>
      </c>
      <c r="R46" s="61">
        <v>0.04895104895104895</v>
      </c>
      <c r="S46" s="56">
        <v>1731</v>
      </c>
      <c r="T46" s="61">
        <v>0.03996582933136313</v>
      </c>
      <c r="U46" s="59">
        <v>0.3264009243212016</v>
      </c>
      <c r="V46" s="88">
        <v>0</v>
      </c>
    </row>
    <row r="47" spans="2:22" ht="15">
      <c r="B47" s="89">
        <v>7</v>
      </c>
      <c r="C47" s="90" t="s">
        <v>84</v>
      </c>
      <c r="D47" s="64">
        <v>282</v>
      </c>
      <c r="E47" s="69">
        <v>0.046153846153846156</v>
      </c>
      <c r="F47" s="64">
        <v>321</v>
      </c>
      <c r="G47" s="69">
        <v>0.06161228406909789</v>
      </c>
      <c r="H47" s="91">
        <v>-0.12149532710280375</v>
      </c>
      <c r="I47" s="92">
        <v>-3</v>
      </c>
      <c r="J47" s="64">
        <v>245</v>
      </c>
      <c r="K47" s="93">
        <v>0.15102040816326534</v>
      </c>
      <c r="L47" s="94">
        <v>0</v>
      </c>
      <c r="O47" s="89">
        <v>7</v>
      </c>
      <c r="P47" s="90" t="s">
        <v>82</v>
      </c>
      <c r="Q47" s="64">
        <v>2225</v>
      </c>
      <c r="R47" s="69">
        <v>0.04743731877878219</v>
      </c>
      <c r="S47" s="64">
        <v>2335</v>
      </c>
      <c r="T47" s="69">
        <v>0.05391115626154414</v>
      </c>
      <c r="U47" s="67">
        <v>-0.047109207708779466</v>
      </c>
      <c r="V47" s="94">
        <v>-2</v>
      </c>
    </row>
    <row r="48" spans="2:22" ht="15">
      <c r="B48" s="89">
        <v>8</v>
      </c>
      <c r="C48" s="90" t="s">
        <v>117</v>
      </c>
      <c r="D48" s="64">
        <v>273</v>
      </c>
      <c r="E48" s="69">
        <v>0.04468085106382979</v>
      </c>
      <c r="F48" s="64">
        <v>235</v>
      </c>
      <c r="G48" s="69">
        <v>0.045105566218809984</v>
      </c>
      <c r="H48" s="91">
        <v>0.16170212765957448</v>
      </c>
      <c r="I48" s="92">
        <v>-2</v>
      </c>
      <c r="J48" s="64">
        <v>422</v>
      </c>
      <c r="K48" s="93">
        <v>-0.3530805687203792</v>
      </c>
      <c r="L48" s="94">
        <v>-5</v>
      </c>
      <c r="O48" s="89">
        <v>8</v>
      </c>
      <c r="P48" s="90" t="s">
        <v>85</v>
      </c>
      <c r="Q48" s="64">
        <v>1793</v>
      </c>
      <c r="R48" s="69">
        <v>0.03822701688555347</v>
      </c>
      <c r="S48" s="64">
        <v>1483</v>
      </c>
      <c r="T48" s="69">
        <v>0.0342399335057259</v>
      </c>
      <c r="U48" s="67">
        <v>0.20903573836817269</v>
      </c>
      <c r="V48" s="94">
        <v>1</v>
      </c>
    </row>
    <row r="49" spans="2:22" ht="15">
      <c r="B49" s="89">
        <v>9</v>
      </c>
      <c r="C49" s="90" t="s">
        <v>118</v>
      </c>
      <c r="D49" s="64">
        <v>235</v>
      </c>
      <c r="E49" s="69">
        <v>0.038461538461538464</v>
      </c>
      <c r="F49" s="64">
        <v>143</v>
      </c>
      <c r="G49" s="69">
        <v>0.02744721689059501</v>
      </c>
      <c r="H49" s="91">
        <v>0.6433566433566433</v>
      </c>
      <c r="I49" s="92">
        <v>6</v>
      </c>
      <c r="J49" s="64">
        <v>196</v>
      </c>
      <c r="K49" s="93">
        <v>0.19897959183673475</v>
      </c>
      <c r="L49" s="94">
        <v>1</v>
      </c>
      <c r="O49" s="89">
        <v>9</v>
      </c>
      <c r="P49" s="90" t="s">
        <v>105</v>
      </c>
      <c r="Q49" s="64">
        <v>1645</v>
      </c>
      <c r="R49" s="69">
        <v>0.03507163568139178</v>
      </c>
      <c r="S49" s="64">
        <v>1564</v>
      </c>
      <c r="T49" s="69">
        <v>0.0361100849649058</v>
      </c>
      <c r="U49" s="67">
        <v>0.05179028132992336</v>
      </c>
      <c r="V49" s="94">
        <v>-1</v>
      </c>
    </row>
    <row r="50" spans="2:22" ht="15">
      <c r="B50" s="101">
        <v>10</v>
      </c>
      <c r="C50" s="95" t="s">
        <v>105</v>
      </c>
      <c r="D50" s="72">
        <v>231</v>
      </c>
      <c r="E50" s="77">
        <v>0.03780687397708674</v>
      </c>
      <c r="F50" s="72">
        <v>166</v>
      </c>
      <c r="G50" s="77">
        <v>0.031861804222648754</v>
      </c>
      <c r="H50" s="96">
        <v>0.39156626506024095</v>
      </c>
      <c r="I50" s="97">
        <v>0</v>
      </c>
      <c r="J50" s="72">
        <v>210</v>
      </c>
      <c r="K50" s="98">
        <v>0.10000000000000009</v>
      </c>
      <c r="L50" s="99">
        <v>-1</v>
      </c>
      <c r="O50" s="101">
        <v>10</v>
      </c>
      <c r="P50" s="95" t="s">
        <v>113</v>
      </c>
      <c r="Q50" s="72">
        <v>1481</v>
      </c>
      <c r="R50" s="77">
        <v>0.031575132184888284</v>
      </c>
      <c r="S50" s="72">
        <v>1072</v>
      </c>
      <c r="T50" s="77">
        <v>0.024750646472109346</v>
      </c>
      <c r="U50" s="75">
        <v>0.38152985074626855</v>
      </c>
      <c r="V50" s="99">
        <v>4</v>
      </c>
    </row>
    <row r="51" spans="2:22" ht="15">
      <c r="B51" s="159" t="s">
        <v>86</v>
      </c>
      <c r="C51" s="160"/>
      <c r="D51" s="26">
        <f>SUM(D41:D50)</f>
        <v>3493</v>
      </c>
      <c r="E51" s="6">
        <f>D51/D53</f>
        <v>0.5716857610474632</v>
      </c>
      <c r="F51" s="26">
        <f>SUM(F41:F50)</f>
        <v>3092</v>
      </c>
      <c r="G51" s="6">
        <f>F51/F53</f>
        <v>0.5934740882917466</v>
      </c>
      <c r="H51" s="17">
        <f>D51/F51-1</f>
        <v>0.12968952134540745</v>
      </c>
      <c r="I51" s="25"/>
      <c r="J51" s="26">
        <f>SUM(J41:J50)</f>
        <v>3294</v>
      </c>
      <c r="K51" s="18">
        <f>E51/J51-1</f>
        <v>-0.9998264463384798</v>
      </c>
      <c r="L51" s="19"/>
      <c r="O51" s="159" t="s">
        <v>86</v>
      </c>
      <c r="P51" s="160"/>
      <c r="Q51" s="26">
        <f>SUM(Q41:Q50)</f>
        <v>27637</v>
      </c>
      <c r="R51" s="6">
        <f>Q51/Q53</f>
        <v>0.5892247995906532</v>
      </c>
      <c r="S51" s="26">
        <f>SUM(S41:S50)</f>
        <v>25637</v>
      </c>
      <c r="T51" s="6">
        <f>S51/S53</f>
        <v>0.5919144809752493</v>
      </c>
      <c r="U51" s="17">
        <f>Q51/S51-1</f>
        <v>0.07801224792292394</v>
      </c>
      <c r="V51" s="27"/>
    </row>
    <row r="52" spans="2:22" ht="15">
      <c r="B52" s="159" t="s">
        <v>12</v>
      </c>
      <c r="C52" s="160"/>
      <c r="D52" s="26">
        <f>D53-D51</f>
        <v>2617</v>
      </c>
      <c r="E52" s="6">
        <f>D52/D53</f>
        <v>0.42831423895253684</v>
      </c>
      <c r="F52" s="26">
        <f>F53-F51</f>
        <v>2118</v>
      </c>
      <c r="G52" s="6">
        <f>F52/F53</f>
        <v>0.40652591170825336</v>
      </c>
      <c r="H52" s="17">
        <f>D52/F52-1</f>
        <v>0.23559962228517461</v>
      </c>
      <c r="I52" s="3"/>
      <c r="J52" s="26">
        <f>J53-SUM(J41:J50)</f>
        <v>2438</v>
      </c>
      <c r="K52" s="18">
        <f>E52/J52-1</f>
        <v>-0.9998243173753271</v>
      </c>
      <c r="L52" s="19"/>
      <c r="O52" s="159" t="s">
        <v>12</v>
      </c>
      <c r="P52" s="160"/>
      <c r="Q52" s="26">
        <f>Q53-Q51</f>
        <v>19267</v>
      </c>
      <c r="R52" s="6">
        <f>Q52/Q53</f>
        <v>0.41077520040934673</v>
      </c>
      <c r="S52" s="26">
        <f>S53-S51</f>
        <v>17675</v>
      </c>
      <c r="T52" s="6">
        <f>S52/S53</f>
        <v>0.40808551902475065</v>
      </c>
      <c r="U52" s="17">
        <f>Q52/S52-1</f>
        <v>0.09007072135784999</v>
      </c>
      <c r="V52" s="28"/>
    </row>
    <row r="53" spans="2:22" ht="15">
      <c r="B53" s="151" t="s">
        <v>38</v>
      </c>
      <c r="C53" s="152"/>
      <c r="D53" s="24">
        <v>6110</v>
      </c>
      <c r="E53" s="102">
        <v>1</v>
      </c>
      <c r="F53" s="24">
        <v>5210</v>
      </c>
      <c r="G53" s="102">
        <v>1</v>
      </c>
      <c r="H53" s="20">
        <v>0.1727447216890594</v>
      </c>
      <c r="I53" s="20"/>
      <c r="J53" s="24">
        <v>5732</v>
      </c>
      <c r="K53" s="48">
        <v>0.06594556873691548</v>
      </c>
      <c r="L53" s="103"/>
      <c r="O53" s="151" t="s">
        <v>38</v>
      </c>
      <c r="P53" s="152"/>
      <c r="Q53" s="24">
        <v>46904</v>
      </c>
      <c r="R53" s="102">
        <v>1</v>
      </c>
      <c r="S53" s="24">
        <v>43312</v>
      </c>
      <c r="T53" s="102">
        <v>1</v>
      </c>
      <c r="U53" s="29">
        <v>0.08293313631326193</v>
      </c>
      <c r="V53" s="103"/>
    </row>
  </sheetData>
  <sheetProtection/>
  <mergeCells count="67">
    <mergeCell ref="J7:J8"/>
    <mergeCell ref="I7:I8"/>
    <mergeCell ref="C8:C10"/>
    <mergeCell ref="H9:H10"/>
    <mergeCell ref="J9:J10"/>
    <mergeCell ref="D7:E8"/>
    <mergeCell ref="F7:G8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P35:P37"/>
    <mergeCell ref="B26:C26"/>
    <mergeCell ref="B27:C27"/>
    <mergeCell ref="B28:C28"/>
    <mergeCell ref="B5:B7"/>
    <mergeCell ref="C5:C7"/>
    <mergeCell ref="D5:H5"/>
    <mergeCell ref="I6:J6"/>
    <mergeCell ref="K6:O6"/>
    <mergeCell ref="H7:H8"/>
    <mergeCell ref="K37:K38"/>
    <mergeCell ref="B32:L32"/>
    <mergeCell ref="O32:V32"/>
    <mergeCell ref="B33:L33"/>
    <mergeCell ref="O33:V33"/>
    <mergeCell ref="B35:B37"/>
    <mergeCell ref="C35:C37"/>
    <mergeCell ref="D35:I35"/>
    <mergeCell ref="J35:L35"/>
    <mergeCell ref="O35:O37"/>
    <mergeCell ref="H39:H40"/>
    <mergeCell ref="Q35:V35"/>
    <mergeCell ref="D36:I36"/>
    <mergeCell ref="J36:L36"/>
    <mergeCell ref="Q36:V36"/>
    <mergeCell ref="D37:E38"/>
    <mergeCell ref="F37:G38"/>
    <mergeCell ref="H37:H38"/>
    <mergeCell ref="I37:I38"/>
    <mergeCell ref="J37:J38"/>
    <mergeCell ref="U39:U40"/>
    <mergeCell ref="V39:V40"/>
    <mergeCell ref="B51:C51"/>
    <mergeCell ref="O51:P51"/>
    <mergeCell ref="L37:L38"/>
    <mergeCell ref="Q37:R38"/>
    <mergeCell ref="S37:T38"/>
    <mergeCell ref="U37:U38"/>
    <mergeCell ref="V37:V38"/>
    <mergeCell ref="B38:B40"/>
    <mergeCell ref="B52:C52"/>
    <mergeCell ref="O52:P52"/>
    <mergeCell ref="B53:C53"/>
    <mergeCell ref="O53:P53"/>
    <mergeCell ref="I39:I40"/>
    <mergeCell ref="K39:K40"/>
    <mergeCell ref="L39:L40"/>
    <mergeCell ref="C38:C40"/>
    <mergeCell ref="O38:O40"/>
    <mergeCell ref="P38:P40"/>
  </mergeCells>
  <conditionalFormatting sqref="H27 J27 O27">
    <cfRule type="cellIs" priority="602" dxfId="146" operator="lessThan">
      <formula>0</formula>
    </cfRule>
  </conditionalFormatting>
  <conditionalFormatting sqref="H26 O26">
    <cfRule type="cellIs" priority="402" dxfId="146" operator="lessThan">
      <formula>0</formula>
    </cfRule>
  </conditionalFormatting>
  <conditionalFormatting sqref="U51">
    <cfRule type="cellIs" priority="307" dxfId="146" operator="lessThan">
      <formula>0</formula>
    </cfRule>
  </conditionalFormatting>
  <conditionalFormatting sqref="K52">
    <cfRule type="cellIs" priority="319" dxfId="146" operator="lessThan">
      <formula>0</formula>
    </cfRule>
  </conditionalFormatting>
  <conditionalFormatting sqref="H52 J52">
    <cfRule type="cellIs" priority="320" dxfId="146" operator="lessThan">
      <formula>0</formula>
    </cfRule>
  </conditionalFormatting>
  <conditionalFormatting sqref="K51">
    <cfRule type="cellIs" priority="317" dxfId="146" operator="lessThan">
      <formula>0</formula>
    </cfRule>
  </conditionalFormatting>
  <conditionalFormatting sqref="H51">
    <cfRule type="cellIs" priority="318" dxfId="146" operator="lessThan">
      <formula>0</formula>
    </cfRule>
  </conditionalFormatting>
  <conditionalFormatting sqref="L52">
    <cfRule type="cellIs" priority="315" dxfId="146" operator="lessThan">
      <formula>0</formula>
    </cfRule>
  </conditionalFormatting>
  <conditionalFormatting sqref="K52">
    <cfRule type="cellIs" priority="316" dxfId="146" operator="lessThan">
      <formula>0</formula>
    </cfRule>
  </conditionalFormatting>
  <conditionalFormatting sqref="L51">
    <cfRule type="cellIs" priority="313" dxfId="146" operator="lessThan">
      <formula>0</formula>
    </cfRule>
  </conditionalFormatting>
  <conditionalFormatting sqref="K51">
    <cfRule type="cellIs" priority="314" dxfId="146" operator="lessThan">
      <formula>0</formula>
    </cfRule>
  </conditionalFormatting>
  <conditionalFormatting sqref="V51">
    <cfRule type="cellIs" priority="310" dxfId="146" operator="lessThan">
      <formula>0</formula>
    </cfRule>
    <cfRule type="cellIs" priority="311" dxfId="147" operator="equal">
      <formula>0</formula>
    </cfRule>
    <cfRule type="cellIs" priority="312" dxfId="148" operator="greaterThan">
      <formula>0</formula>
    </cfRule>
  </conditionalFormatting>
  <conditionalFormatting sqref="V52">
    <cfRule type="cellIs" priority="309" dxfId="146" operator="lessThan">
      <formula>0</formula>
    </cfRule>
  </conditionalFormatting>
  <conditionalFormatting sqref="U52">
    <cfRule type="cellIs" priority="308" dxfId="146" operator="lessThan">
      <formula>0</formula>
    </cfRule>
  </conditionalFormatting>
  <conditionalFormatting sqref="H11:H15 J11:J15 O11:O15">
    <cfRule type="cellIs" priority="22" dxfId="146" operator="lessThan">
      <formula>0</formula>
    </cfRule>
  </conditionalFormatting>
  <conditionalFormatting sqref="H16:H25 J16:J25 O16:O25">
    <cfRule type="cellIs" priority="21" dxfId="146" operator="lessThan">
      <formula>0</formula>
    </cfRule>
  </conditionalFormatting>
  <conditionalFormatting sqref="D11:E25 G11:J25 L11:L25 N11:O25">
    <cfRule type="cellIs" priority="20" dxfId="149" operator="equal">
      <formula>0</formula>
    </cfRule>
  </conditionalFormatting>
  <conditionalFormatting sqref="F11:F25">
    <cfRule type="cellIs" priority="19" dxfId="149" operator="equal">
      <formula>0</formula>
    </cfRule>
  </conditionalFormatting>
  <conditionalFormatting sqref="K11:K25">
    <cfRule type="cellIs" priority="18" dxfId="149" operator="equal">
      <formula>0</formula>
    </cfRule>
  </conditionalFormatting>
  <conditionalFormatting sqref="M11:M25">
    <cfRule type="cellIs" priority="17" dxfId="149" operator="equal">
      <formula>0</formula>
    </cfRule>
  </conditionalFormatting>
  <conditionalFormatting sqref="O28 J28 H28">
    <cfRule type="cellIs" priority="16" dxfId="146" operator="lessThan">
      <formula>0</formula>
    </cfRule>
  </conditionalFormatting>
  <conditionalFormatting sqref="K41:K50 H41:H50">
    <cfRule type="cellIs" priority="15" dxfId="146" operator="lessThan">
      <formula>0</formula>
    </cfRule>
  </conditionalFormatting>
  <conditionalFormatting sqref="L41:L50">
    <cfRule type="cellIs" priority="12" dxfId="146" operator="lessThan">
      <formula>0</formula>
    </cfRule>
    <cfRule type="cellIs" priority="13" dxfId="147" operator="equal">
      <formula>0</formula>
    </cfRule>
    <cfRule type="cellIs" priority="14" dxfId="148" operator="greaterThan">
      <formula>0</formula>
    </cfRule>
  </conditionalFormatting>
  <conditionalFormatting sqref="I41:I50">
    <cfRule type="cellIs" priority="9" dxfId="146" operator="lessThan">
      <formula>0</formula>
    </cfRule>
    <cfRule type="cellIs" priority="10" dxfId="147" operator="equal">
      <formula>0</formula>
    </cfRule>
    <cfRule type="cellIs" priority="11" dxfId="148" operator="greaterThan">
      <formula>0</formula>
    </cfRule>
  </conditionalFormatting>
  <conditionalFormatting sqref="H53:I53 K53">
    <cfRule type="cellIs" priority="8" dxfId="146" operator="lessThan">
      <formula>0</formula>
    </cfRule>
  </conditionalFormatting>
  <conditionalFormatting sqref="L53">
    <cfRule type="cellIs" priority="7" dxfId="146" operator="lessThan">
      <formula>0</formula>
    </cfRule>
  </conditionalFormatting>
  <conditionalFormatting sqref="U41:U50">
    <cfRule type="cellIs" priority="6" dxfId="146" operator="lessThan">
      <formula>0</formula>
    </cfRule>
  </conditionalFormatting>
  <conditionalFormatting sqref="V41:V50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U53">
    <cfRule type="cellIs" priority="2" dxfId="146" operator="lessThan">
      <formula>0</formula>
    </cfRule>
  </conditionalFormatting>
  <conditionalFormatting sqref="V5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showGridLines="0" zoomScalePageLayoutView="0" workbookViewId="0" topLeftCell="A1">
      <selection activeCell="O1" sqref="O1"/>
    </sheetView>
  </sheetViews>
  <sheetFormatPr defaultColWidth="9.140625" defaultRowHeight="15"/>
  <cols>
    <col min="1" max="1" width="1.8515625" style="0" customWidth="1"/>
    <col min="2" max="2" width="8.140625" style="0" customWidth="1"/>
    <col min="3" max="3" width="16.00390625" style="0" customWidth="1"/>
    <col min="4" max="9" width="8.8515625" style="0" customWidth="1"/>
    <col min="10" max="10" width="9.57421875" style="0" customWidth="1"/>
    <col min="11" max="14" width="8.8515625" style="0" customWidth="1"/>
    <col min="15" max="15" width="13.00390625" style="0" bestFit="1" customWidth="1"/>
    <col min="17" max="17" width="17.00390625" style="0" bestFit="1" customWidth="1"/>
  </cols>
  <sheetData>
    <row r="1" spans="2:15" ht="15">
      <c r="B1" t="s">
        <v>3</v>
      </c>
      <c r="D1" s="52"/>
      <c r="O1" s="53">
        <v>43712</v>
      </c>
    </row>
    <row r="2" spans="2:15" ht="14.25" customHeight="1">
      <c r="B2" s="120" t="s">
        <v>16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2:15" ht="14.25" customHeight="1">
      <c r="B3" s="121" t="s">
        <v>17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4" t="s">
        <v>0</v>
      </c>
      <c r="C5" s="157" t="s">
        <v>1</v>
      </c>
      <c r="D5" s="141" t="s">
        <v>119</v>
      </c>
      <c r="E5" s="142"/>
      <c r="F5" s="142"/>
      <c r="G5" s="142"/>
      <c r="H5" s="143"/>
      <c r="I5" s="142" t="s">
        <v>114</v>
      </c>
      <c r="J5" s="142"/>
      <c r="K5" s="141" t="s">
        <v>120</v>
      </c>
      <c r="L5" s="142"/>
      <c r="M5" s="142"/>
      <c r="N5" s="142"/>
      <c r="O5" s="143"/>
    </row>
    <row r="6" spans="2:15" ht="14.25" customHeight="1">
      <c r="B6" s="145"/>
      <c r="C6" s="158"/>
      <c r="D6" s="122" t="s">
        <v>121</v>
      </c>
      <c r="E6" s="123"/>
      <c r="F6" s="123"/>
      <c r="G6" s="123"/>
      <c r="H6" s="124"/>
      <c r="I6" s="123" t="s">
        <v>115</v>
      </c>
      <c r="J6" s="123"/>
      <c r="K6" s="122" t="s">
        <v>122</v>
      </c>
      <c r="L6" s="123"/>
      <c r="M6" s="123"/>
      <c r="N6" s="123"/>
      <c r="O6" s="124"/>
    </row>
    <row r="7" spans="2:15" ht="14.25" customHeight="1">
      <c r="B7" s="145"/>
      <c r="C7" s="145"/>
      <c r="D7" s="125">
        <v>2019</v>
      </c>
      <c r="E7" s="126"/>
      <c r="F7" s="129">
        <v>2018</v>
      </c>
      <c r="G7" s="129"/>
      <c r="H7" s="139" t="s">
        <v>5</v>
      </c>
      <c r="I7" s="161">
        <v>2019</v>
      </c>
      <c r="J7" s="125" t="s">
        <v>123</v>
      </c>
      <c r="K7" s="125">
        <v>2019</v>
      </c>
      <c r="L7" s="126"/>
      <c r="M7" s="129">
        <v>2018</v>
      </c>
      <c r="N7" s="126"/>
      <c r="O7" s="156" t="s">
        <v>5</v>
      </c>
    </row>
    <row r="8" spans="2:15" ht="14.25" customHeight="1">
      <c r="B8" s="131" t="s">
        <v>6</v>
      </c>
      <c r="C8" s="131" t="s">
        <v>7</v>
      </c>
      <c r="D8" s="127"/>
      <c r="E8" s="128"/>
      <c r="F8" s="130"/>
      <c r="G8" s="130"/>
      <c r="H8" s="140"/>
      <c r="I8" s="162"/>
      <c r="J8" s="163"/>
      <c r="K8" s="127"/>
      <c r="L8" s="128"/>
      <c r="M8" s="130"/>
      <c r="N8" s="128"/>
      <c r="O8" s="156"/>
    </row>
    <row r="9" spans="2:15" ht="14.25" customHeight="1">
      <c r="B9" s="131"/>
      <c r="C9" s="131"/>
      <c r="D9" s="116" t="s">
        <v>8</v>
      </c>
      <c r="E9" s="115" t="s">
        <v>2</v>
      </c>
      <c r="F9" s="112" t="s">
        <v>8</v>
      </c>
      <c r="G9" s="42" t="s">
        <v>2</v>
      </c>
      <c r="H9" s="133" t="s">
        <v>9</v>
      </c>
      <c r="I9" s="43" t="s">
        <v>8</v>
      </c>
      <c r="J9" s="137" t="s">
        <v>124</v>
      </c>
      <c r="K9" s="116" t="s">
        <v>8</v>
      </c>
      <c r="L9" s="41" t="s">
        <v>2</v>
      </c>
      <c r="M9" s="112" t="s">
        <v>8</v>
      </c>
      <c r="N9" s="41" t="s">
        <v>2</v>
      </c>
      <c r="O9" s="135" t="s">
        <v>9</v>
      </c>
    </row>
    <row r="10" spans="2:15" ht="14.25" customHeight="1">
      <c r="B10" s="132"/>
      <c r="C10" s="132"/>
      <c r="D10" s="114" t="s">
        <v>10</v>
      </c>
      <c r="E10" s="113" t="s">
        <v>11</v>
      </c>
      <c r="F10" s="40" t="s">
        <v>10</v>
      </c>
      <c r="G10" s="45" t="s">
        <v>11</v>
      </c>
      <c r="H10" s="134"/>
      <c r="I10" s="44" t="s">
        <v>10</v>
      </c>
      <c r="J10" s="138"/>
      <c r="K10" s="114" t="s">
        <v>10</v>
      </c>
      <c r="L10" s="113" t="s">
        <v>11</v>
      </c>
      <c r="M10" s="40" t="s">
        <v>10</v>
      </c>
      <c r="N10" s="113" t="s">
        <v>11</v>
      </c>
      <c r="O10" s="136"/>
    </row>
    <row r="11" spans="2:15" ht="14.25" customHeight="1">
      <c r="B11" s="54">
        <v>1</v>
      </c>
      <c r="C11" s="55" t="s">
        <v>19</v>
      </c>
      <c r="D11" s="56">
        <v>4926</v>
      </c>
      <c r="E11" s="57">
        <v>0.09085711123817253</v>
      </c>
      <c r="F11" s="56">
        <v>6027</v>
      </c>
      <c r="G11" s="58">
        <v>0.09734942094296652</v>
      </c>
      <c r="H11" s="59">
        <v>-0.18267794922847191</v>
      </c>
      <c r="I11" s="60">
        <v>5791</v>
      </c>
      <c r="J11" s="61">
        <v>-0.1493697116214816</v>
      </c>
      <c r="K11" s="56">
        <v>45596</v>
      </c>
      <c r="L11" s="57">
        <v>0.1079430313819814</v>
      </c>
      <c r="M11" s="56">
        <v>47808</v>
      </c>
      <c r="N11" s="58">
        <v>0.11400691081048211</v>
      </c>
      <c r="O11" s="59">
        <v>-0.046268406961178066</v>
      </c>
    </row>
    <row r="12" spans="2:15" ht="14.25" customHeight="1">
      <c r="B12" s="62">
        <v>2</v>
      </c>
      <c r="C12" s="63" t="s">
        <v>20</v>
      </c>
      <c r="D12" s="64">
        <v>6185</v>
      </c>
      <c r="E12" s="65">
        <v>0.11407861003006436</v>
      </c>
      <c r="F12" s="64">
        <v>7096</v>
      </c>
      <c r="G12" s="66">
        <v>0.11461614252717611</v>
      </c>
      <c r="H12" s="67">
        <v>-0.1283821871476888</v>
      </c>
      <c r="I12" s="68">
        <v>5485</v>
      </c>
      <c r="J12" s="69">
        <v>0.1276207839562442</v>
      </c>
      <c r="K12" s="64">
        <v>42784</v>
      </c>
      <c r="L12" s="65">
        <v>0.10128596049317248</v>
      </c>
      <c r="M12" s="64">
        <v>44220</v>
      </c>
      <c r="N12" s="66">
        <v>0.10545066926120145</v>
      </c>
      <c r="O12" s="67">
        <v>-0.032473993668023504</v>
      </c>
    </row>
    <row r="13" spans="2:15" ht="14.25" customHeight="1">
      <c r="B13" s="62">
        <v>3</v>
      </c>
      <c r="C13" s="63" t="s">
        <v>21</v>
      </c>
      <c r="D13" s="64">
        <v>4735</v>
      </c>
      <c r="E13" s="65">
        <v>0.08733423096076877</v>
      </c>
      <c r="F13" s="64">
        <v>6727</v>
      </c>
      <c r="G13" s="66">
        <v>0.10865597389801489</v>
      </c>
      <c r="H13" s="67">
        <v>-0.29612011297755314</v>
      </c>
      <c r="I13" s="68">
        <v>5318</v>
      </c>
      <c r="J13" s="69">
        <v>-0.10962767957878905</v>
      </c>
      <c r="K13" s="64">
        <v>42275</v>
      </c>
      <c r="L13" s="65">
        <v>0.10008096437567471</v>
      </c>
      <c r="M13" s="64">
        <v>41668</v>
      </c>
      <c r="N13" s="66">
        <v>0.09936495899538086</v>
      </c>
      <c r="O13" s="67">
        <v>0.014567533838917068</v>
      </c>
    </row>
    <row r="14" spans="2:15" ht="14.25" customHeight="1">
      <c r="B14" s="62">
        <v>4</v>
      </c>
      <c r="C14" s="63" t="s">
        <v>22</v>
      </c>
      <c r="D14" s="64">
        <v>3448</v>
      </c>
      <c r="E14" s="65">
        <v>0.06359628898684914</v>
      </c>
      <c r="F14" s="64">
        <v>3540</v>
      </c>
      <c r="G14" s="66">
        <v>0.057178853515530356</v>
      </c>
      <c r="H14" s="67">
        <v>-0.025988700564971712</v>
      </c>
      <c r="I14" s="68">
        <v>4005</v>
      </c>
      <c r="J14" s="69">
        <v>-0.13907615480649194</v>
      </c>
      <c r="K14" s="64">
        <v>27032</v>
      </c>
      <c r="L14" s="65">
        <v>0.06399500009469518</v>
      </c>
      <c r="M14" s="64">
        <v>27776</v>
      </c>
      <c r="N14" s="66">
        <v>0.0662369468430378</v>
      </c>
      <c r="O14" s="67">
        <v>-0.0267857142857143</v>
      </c>
    </row>
    <row r="15" spans="2:15" ht="14.25" customHeight="1">
      <c r="B15" s="70">
        <v>5</v>
      </c>
      <c r="C15" s="71" t="s">
        <v>26</v>
      </c>
      <c r="D15" s="72">
        <v>2834</v>
      </c>
      <c r="E15" s="73">
        <v>0.05227142778095431</v>
      </c>
      <c r="F15" s="72">
        <v>3517</v>
      </c>
      <c r="G15" s="74">
        <v>0.05680735248986448</v>
      </c>
      <c r="H15" s="75">
        <v>-0.19419960193346597</v>
      </c>
      <c r="I15" s="76">
        <v>2980</v>
      </c>
      <c r="J15" s="77">
        <v>-0.048993288590604034</v>
      </c>
      <c r="K15" s="72">
        <v>25428</v>
      </c>
      <c r="L15" s="73">
        <v>0.06019772352796349</v>
      </c>
      <c r="M15" s="72">
        <v>26035</v>
      </c>
      <c r="N15" s="74">
        <v>0.062085214251817726</v>
      </c>
      <c r="O15" s="75">
        <v>-0.02331476858075665</v>
      </c>
    </row>
    <row r="16" spans="2:15" ht="14.25" customHeight="1">
      <c r="B16" s="54">
        <v>6</v>
      </c>
      <c r="C16" s="55" t="s">
        <v>23</v>
      </c>
      <c r="D16" s="56">
        <v>2716</v>
      </c>
      <c r="E16" s="57">
        <v>0.05009498865669439</v>
      </c>
      <c r="F16" s="56">
        <v>2935</v>
      </c>
      <c r="G16" s="58">
        <v>0.04740676131866712</v>
      </c>
      <c r="H16" s="59">
        <v>-0.0746166950596252</v>
      </c>
      <c r="I16" s="60">
        <v>3231</v>
      </c>
      <c r="J16" s="61">
        <v>-0.15939337666357167</v>
      </c>
      <c r="K16" s="56">
        <v>25360</v>
      </c>
      <c r="L16" s="57">
        <v>0.06003674172837636</v>
      </c>
      <c r="M16" s="56">
        <v>26612</v>
      </c>
      <c r="N16" s="58">
        <v>0.06346117617320428</v>
      </c>
      <c r="O16" s="59">
        <v>-0.04704644521268597</v>
      </c>
    </row>
    <row r="17" spans="2:15" ht="14.25" customHeight="1">
      <c r="B17" s="62">
        <v>7</v>
      </c>
      <c r="C17" s="63" t="s">
        <v>31</v>
      </c>
      <c r="D17" s="64">
        <v>3336</v>
      </c>
      <c r="E17" s="65">
        <v>0.06153051625873803</v>
      </c>
      <c r="F17" s="64">
        <v>2263</v>
      </c>
      <c r="G17" s="66">
        <v>0.03655247048182068</v>
      </c>
      <c r="H17" s="67">
        <v>0.4741493592576227</v>
      </c>
      <c r="I17" s="68">
        <v>3170</v>
      </c>
      <c r="J17" s="69">
        <v>0.052365930599369115</v>
      </c>
      <c r="K17" s="64">
        <v>25237</v>
      </c>
      <c r="L17" s="65">
        <v>0.05974555406147611</v>
      </c>
      <c r="M17" s="64">
        <v>18188</v>
      </c>
      <c r="N17" s="66">
        <v>0.04337260905750186</v>
      </c>
      <c r="O17" s="67">
        <v>0.3875632285023092</v>
      </c>
    </row>
    <row r="18" spans="2:15" ht="14.25" customHeight="1">
      <c r="B18" s="62">
        <v>8</v>
      </c>
      <c r="C18" s="63" t="s">
        <v>24</v>
      </c>
      <c r="D18" s="64">
        <v>2430</v>
      </c>
      <c r="E18" s="65">
        <v>0.04481989044026781</v>
      </c>
      <c r="F18" s="64">
        <v>1699</v>
      </c>
      <c r="G18" s="66">
        <v>0.02744261924375313</v>
      </c>
      <c r="H18" s="67">
        <v>0.4302530900529724</v>
      </c>
      <c r="I18" s="68">
        <v>2821</v>
      </c>
      <c r="J18" s="69">
        <v>-0.13860333215171927</v>
      </c>
      <c r="K18" s="64">
        <v>19642</v>
      </c>
      <c r="L18" s="65">
        <v>0.04650006628662336</v>
      </c>
      <c r="M18" s="64">
        <v>17097</v>
      </c>
      <c r="N18" s="66">
        <v>0.04077092022520944</v>
      </c>
      <c r="O18" s="67">
        <v>0.14885652453646836</v>
      </c>
    </row>
    <row r="19" spans="2:15" ht="14.25" customHeight="1">
      <c r="B19" s="62">
        <v>9</v>
      </c>
      <c r="C19" s="63" t="s">
        <v>34</v>
      </c>
      <c r="D19" s="64">
        <v>1977</v>
      </c>
      <c r="E19" s="65">
        <v>0.0364645775310327</v>
      </c>
      <c r="F19" s="64">
        <v>2841</v>
      </c>
      <c r="G19" s="66">
        <v>0.045888452778989196</v>
      </c>
      <c r="H19" s="67">
        <v>-0.3041182682154171</v>
      </c>
      <c r="I19" s="68">
        <v>2200</v>
      </c>
      <c r="J19" s="69">
        <v>-0.10136363636363632</v>
      </c>
      <c r="K19" s="64">
        <v>17006</v>
      </c>
      <c r="L19" s="65">
        <v>0.04025965417321642</v>
      </c>
      <c r="M19" s="64">
        <v>16036</v>
      </c>
      <c r="N19" s="66">
        <v>0.038240771874098294</v>
      </c>
      <c r="O19" s="67">
        <v>0.06048889997505613</v>
      </c>
    </row>
    <row r="20" spans="2:15" ht="14.25" customHeight="1">
      <c r="B20" s="70">
        <v>10</v>
      </c>
      <c r="C20" s="71" t="s">
        <v>28</v>
      </c>
      <c r="D20" s="72">
        <v>1982</v>
      </c>
      <c r="E20" s="73">
        <v>0.036556799527823376</v>
      </c>
      <c r="F20" s="72">
        <v>2303</v>
      </c>
      <c r="G20" s="74">
        <v>0.03719855922210916</v>
      </c>
      <c r="H20" s="75">
        <v>-0.13938341293964396</v>
      </c>
      <c r="I20" s="76">
        <v>1981</v>
      </c>
      <c r="J20" s="77">
        <v>0.0005047955577990315</v>
      </c>
      <c r="K20" s="72">
        <v>16843</v>
      </c>
      <c r="L20" s="73">
        <v>0.039873771330088445</v>
      </c>
      <c r="M20" s="72">
        <v>17214</v>
      </c>
      <c r="N20" s="74">
        <v>0.041049928101816416</v>
      </c>
      <c r="O20" s="75">
        <v>-0.021552224933193864</v>
      </c>
    </row>
    <row r="21" spans="2:15" ht="14.25" customHeight="1">
      <c r="B21" s="54">
        <v>11</v>
      </c>
      <c r="C21" s="55" t="s">
        <v>25</v>
      </c>
      <c r="D21" s="56">
        <v>1913</v>
      </c>
      <c r="E21" s="57">
        <v>0.035284135972112066</v>
      </c>
      <c r="F21" s="56">
        <v>2320</v>
      </c>
      <c r="G21" s="58">
        <v>0.03747314693673176</v>
      </c>
      <c r="H21" s="59">
        <v>-0.17543103448275865</v>
      </c>
      <c r="I21" s="60">
        <v>2322</v>
      </c>
      <c r="J21" s="61">
        <v>-0.17614125753660637</v>
      </c>
      <c r="K21" s="56">
        <v>16628</v>
      </c>
      <c r="L21" s="57">
        <v>0.03936478475786444</v>
      </c>
      <c r="M21" s="56">
        <v>15584</v>
      </c>
      <c r="N21" s="58">
        <v>0.03716289529096706</v>
      </c>
      <c r="O21" s="59">
        <v>0.06699178644763859</v>
      </c>
    </row>
    <row r="22" spans="2:15" ht="14.25" customHeight="1">
      <c r="B22" s="62">
        <v>12</v>
      </c>
      <c r="C22" s="63" t="s">
        <v>29</v>
      </c>
      <c r="D22" s="64">
        <v>1980</v>
      </c>
      <c r="E22" s="65">
        <v>0.036519910729107104</v>
      </c>
      <c r="F22" s="64">
        <v>2288</v>
      </c>
      <c r="G22" s="66">
        <v>0.036956275944500974</v>
      </c>
      <c r="H22" s="67">
        <v>-0.13461538461538458</v>
      </c>
      <c r="I22" s="68">
        <v>2205</v>
      </c>
      <c r="J22" s="69">
        <v>-0.10204081632653061</v>
      </c>
      <c r="K22" s="64">
        <v>14788</v>
      </c>
      <c r="L22" s="65">
        <v>0.035008806651389175</v>
      </c>
      <c r="M22" s="64">
        <v>15260</v>
      </c>
      <c r="N22" s="66">
        <v>0.036390258094209274</v>
      </c>
      <c r="O22" s="67">
        <v>-0.030930537352555687</v>
      </c>
    </row>
    <row r="23" spans="2:15" ht="14.25" customHeight="1">
      <c r="B23" s="62">
        <v>13</v>
      </c>
      <c r="C23" s="63" t="s">
        <v>18</v>
      </c>
      <c r="D23" s="64">
        <v>1335</v>
      </c>
      <c r="E23" s="65">
        <v>0.024623273143110094</v>
      </c>
      <c r="F23" s="64">
        <v>1533</v>
      </c>
      <c r="G23" s="66">
        <v>0.024761350971555945</v>
      </c>
      <c r="H23" s="67">
        <v>-0.12915851272015655</v>
      </c>
      <c r="I23" s="68">
        <v>1853</v>
      </c>
      <c r="J23" s="69">
        <v>-0.27954668105774416</v>
      </c>
      <c r="K23" s="64">
        <v>12945</v>
      </c>
      <c r="L23" s="65">
        <v>0.030645726406696844</v>
      </c>
      <c r="M23" s="64">
        <v>9721</v>
      </c>
      <c r="N23" s="66">
        <v>0.023181500585439604</v>
      </c>
      <c r="O23" s="67">
        <v>0.3316531221067791</v>
      </c>
    </row>
    <row r="24" spans="2:15" ht="14.25" customHeight="1">
      <c r="B24" s="62">
        <v>14</v>
      </c>
      <c r="C24" s="63" t="s">
        <v>30</v>
      </c>
      <c r="D24" s="64">
        <v>1533</v>
      </c>
      <c r="E24" s="65">
        <v>0.028275264216020807</v>
      </c>
      <c r="F24" s="64">
        <v>2086</v>
      </c>
      <c r="G24" s="66">
        <v>0.03369352780604416</v>
      </c>
      <c r="H24" s="67">
        <v>-0.2651006711409396</v>
      </c>
      <c r="I24" s="68">
        <v>1531</v>
      </c>
      <c r="J24" s="69">
        <v>0.001306335728282093</v>
      </c>
      <c r="K24" s="64">
        <v>10862</v>
      </c>
      <c r="L24" s="65">
        <v>0.02571447510463817</v>
      </c>
      <c r="M24" s="64">
        <v>10881</v>
      </c>
      <c r="N24" s="66">
        <v>0.02594773252444896</v>
      </c>
      <c r="O24" s="67">
        <v>-0.0017461630364856706</v>
      </c>
    </row>
    <row r="25" spans="2:15" ht="14.25" customHeight="1">
      <c r="B25" s="70">
        <v>15</v>
      </c>
      <c r="C25" s="71" t="s">
        <v>35</v>
      </c>
      <c r="D25" s="72">
        <v>1609</v>
      </c>
      <c r="E25" s="73">
        <v>0.029677038567239057</v>
      </c>
      <c r="F25" s="72">
        <v>1651</v>
      </c>
      <c r="G25" s="74">
        <v>0.026667312755406954</v>
      </c>
      <c r="H25" s="75">
        <v>-0.025439127801332506</v>
      </c>
      <c r="I25" s="76">
        <v>1142</v>
      </c>
      <c r="J25" s="77">
        <v>0.40893169877408053</v>
      </c>
      <c r="K25" s="72">
        <v>9239</v>
      </c>
      <c r="L25" s="73">
        <v>0.02187221832919831</v>
      </c>
      <c r="M25" s="72">
        <v>10905</v>
      </c>
      <c r="N25" s="74">
        <v>0.026004964909393982</v>
      </c>
      <c r="O25" s="75">
        <v>-0.15277395690050433</v>
      </c>
    </row>
    <row r="26" spans="2:15" ht="14.25" customHeight="1">
      <c r="B26" s="54">
        <v>16</v>
      </c>
      <c r="C26" s="55" t="s">
        <v>33</v>
      </c>
      <c r="D26" s="56">
        <v>2570</v>
      </c>
      <c r="E26" s="57">
        <v>0.047402106350406696</v>
      </c>
      <c r="F26" s="56">
        <v>719</v>
      </c>
      <c r="G26" s="58">
        <v>0.011613445106685404</v>
      </c>
      <c r="H26" s="59">
        <v>2.5744089012517386</v>
      </c>
      <c r="I26" s="60">
        <v>1198</v>
      </c>
      <c r="J26" s="61">
        <v>1.1452420701168613</v>
      </c>
      <c r="K26" s="56">
        <v>9030</v>
      </c>
      <c r="L26" s="57">
        <v>0.02137743603340846</v>
      </c>
      <c r="M26" s="56">
        <v>6484</v>
      </c>
      <c r="N26" s="58">
        <v>0.015462282665979878</v>
      </c>
      <c r="O26" s="59">
        <v>0.392658852560148</v>
      </c>
    </row>
    <row r="27" spans="2:15" ht="14.25" customHeight="1">
      <c r="B27" s="62">
        <v>17</v>
      </c>
      <c r="C27" s="63" t="s">
        <v>56</v>
      </c>
      <c r="D27" s="64">
        <v>1719</v>
      </c>
      <c r="E27" s="65">
        <v>0.0317059224966339</v>
      </c>
      <c r="F27" s="64">
        <v>2605</v>
      </c>
      <c r="G27" s="66">
        <v>0.04207652921128717</v>
      </c>
      <c r="H27" s="67">
        <v>-0.34011516314779267</v>
      </c>
      <c r="I27" s="68">
        <v>1029</v>
      </c>
      <c r="J27" s="69">
        <v>0.6705539358600583</v>
      </c>
      <c r="K27" s="64">
        <v>8751</v>
      </c>
      <c r="L27" s="65">
        <v>0.02071693717922009</v>
      </c>
      <c r="M27" s="64">
        <v>10610</v>
      </c>
      <c r="N27" s="66">
        <v>0.02530148351111143</v>
      </c>
      <c r="O27" s="67">
        <v>-0.17521206409048062</v>
      </c>
    </row>
    <row r="28" spans="2:15" ht="14.25" customHeight="1">
      <c r="B28" s="62">
        <v>18</v>
      </c>
      <c r="C28" s="63" t="s">
        <v>27</v>
      </c>
      <c r="D28" s="64">
        <v>1598</v>
      </c>
      <c r="E28" s="65">
        <v>0.029474150174299572</v>
      </c>
      <c r="F28" s="64">
        <v>2323</v>
      </c>
      <c r="G28" s="66">
        <v>0.03752160359225339</v>
      </c>
      <c r="H28" s="67">
        <v>-0.31209642703400775</v>
      </c>
      <c r="I28" s="68">
        <v>1181</v>
      </c>
      <c r="J28" s="69">
        <v>0.353090601185436</v>
      </c>
      <c r="K28" s="64">
        <v>8557</v>
      </c>
      <c r="L28" s="65">
        <v>0.020257665574515634</v>
      </c>
      <c r="M28" s="64">
        <v>12707</v>
      </c>
      <c r="N28" s="66">
        <v>0.03030216314568265</v>
      </c>
      <c r="O28" s="67">
        <v>-0.3265916424018258</v>
      </c>
    </row>
    <row r="29" spans="2:15" ht="14.25" customHeight="1">
      <c r="B29" s="62">
        <v>19</v>
      </c>
      <c r="C29" s="63" t="s">
        <v>50</v>
      </c>
      <c r="D29" s="64">
        <v>761</v>
      </c>
      <c r="E29" s="65">
        <v>0.014036187911540661</v>
      </c>
      <c r="F29" s="64">
        <v>1334</v>
      </c>
      <c r="G29" s="66">
        <v>0.021547059488620762</v>
      </c>
      <c r="H29" s="67">
        <v>-0.4295352323838081</v>
      </c>
      <c r="I29" s="68">
        <v>1040</v>
      </c>
      <c r="J29" s="69">
        <v>-0.2682692307692308</v>
      </c>
      <c r="K29" s="64">
        <v>8335</v>
      </c>
      <c r="L29" s="65">
        <v>0.019732107346451772</v>
      </c>
      <c r="M29" s="64">
        <v>8143</v>
      </c>
      <c r="N29" s="66">
        <v>0.019418471275304463</v>
      </c>
      <c r="O29" s="67">
        <v>0.023578533709935012</v>
      </c>
    </row>
    <row r="30" spans="2:15" ht="14.25" customHeight="1">
      <c r="B30" s="70">
        <v>20</v>
      </c>
      <c r="C30" s="71" t="s">
        <v>36</v>
      </c>
      <c r="D30" s="72">
        <v>639</v>
      </c>
      <c r="E30" s="73">
        <v>0.011785971189848202</v>
      </c>
      <c r="F30" s="72">
        <v>514</v>
      </c>
      <c r="G30" s="74">
        <v>0.00830224031270695</v>
      </c>
      <c r="H30" s="75">
        <v>0.24319066147859925</v>
      </c>
      <c r="I30" s="76">
        <v>930</v>
      </c>
      <c r="J30" s="77">
        <v>-0.3129032258064516</v>
      </c>
      <c r="K30" s="72">
        <v>7508</v>
      </c>
      <c r="L30" s="73">
        <v>0.0177742845779436</v>
      </c>
      <c r="M30" s="72">
        <v>7488</v>
      </c>
      <c r="N30" s="74">
        <v>0.017856504102846595</v>
      </c>
      <c r="O30" s="75">
        <v>0.0026709401709401615</v>
      </c>
    </row>
    <row r="31" spans="2:15" ht="14.25" customHeight="1">
      <c r="B31" s="159" t="s">
        <v>53</v>
      </c>
      <c r="C31" s="160"/>
      <c r="D31" s="26">
        <f>SUM(D11:D30)</f>
        <v>50226</v>
      </c>
      <c r="E31" s="4">
        <f>D31/D33</f>
        <v>0.9263884021616836</v>
      </c>
      <c r="F31" s="26">
        <f>SUM(F11:F30)</f>
        <v>56321</v>
      </c>
      <c r="G31" s="4">
        <f>F31/F33</f>
        <v>0.9097090985446851</v>
      </c>
      <c r="H31" s="7">
        <f>D31/F31-1</f>
        <v>-0.10821895918041224</v>
      </c>
      <c r="I31" s="26">
        <f>SUM(I11:I30)</f>
        <v>51413</v>
      </c>
      <c r="J31" s="4">
        <f>D31/I31-1</f>
        <v>-0.023087545951413047</v>
      </c>
      <c r="K31" s="26">
        <f>SUM(K11:K30)</f>
        <v>393846</v>
      </c>
      <c r="L31" s="4">
        <f>K31/K33</f>
        <v>0.9323829094145945</v>
      </c>
      <c r="M31" s="26">
        <f>SUM(M11:M30)</f>
        <v>390437</v>
      </c>
      <c r="N31" s="4">
        <f>M31/M33</f>
        <v>0.9310683616991341</v>
      </c>
      <c r="O31" s="7">
        <f>K31/M31-1</f>
        <v>0.008731242172232756</v>
      </c>
    </row>
    <row r="32" spans="2:15" ht="14.25" customHeight="1">
      <c r="B32" s="159" t="s">
        <v>12</v>
      </c>
      <c r="C32" s="160"/>
      <c r="D32" s="3">
        <f>D33-SUM(D11:D30)</f>
        <v>3991</v>
      </c>
      <c r="E32" s="4">
        <f>D32/D33</f>
        <v>0.07361159783831639</v>
      </c>
      <c r="F32" s="5">
        <f>F33-SUM(F11:F30)</f>
        <v>5590</v>
      </c>
      <c r="G32" s="6">
        <f>F32/F33</f>
        <v>0.09029090145531489</v>
      </c>
      <c r="H32" s="7">
        <f>D32/F32-1</f>
        <v>-0.28604651162790695</v>
      </c>
      <c r="I32" s="5">
        <f>I33-SUM(I11:I30)</f>
        <v>3384</v>
      </c>
      <c r="J32" s="8">
        <f>D32/I32-1</f>
        <v>0.1793735224586288</v>
      </c>
      <c r="K32" s="3">
        <f>K33-SUM(K11:K30)</f>
        <v>28562</v>
      </c>
      <c r="L32" s="4">
        <f>K32/K33</f>
        <v>0.06761709058540558</v>
      </c>
      <c r="M32" s="3">
        <f>M33-SUM(M11:M30)</f>
        <v>28906</v>
      </c>
      <c r="N32" s="4">
        <f>M32/M33</f>
        <v>0.06893163830086588</v>
      </c>
      <c r="O32" s="7">
        <f>K32/M32-1</f>
        <v>-0.011900643465024507</v>
      </c>
    </row>
    <row r="33" spans="2:16" ht="14.25" customHeight="1">
      <c r="B33" s="151" t="s">
        <v>13</v>
      </c>
      <c r="C33" s="152"/>
      <c r="D33" s="49">
        <v>54217</v>
      </c>
      <c r="E33" s="78">
        <v>1</v>
      </c>
      <c r="F33" s="49">
        <v>61911</v>
      </c>
      <c r="G33" s="79">
        <v>1.0000000000000004</v>
      </c>
      <c r="H33" s="46">
        <v>-0.12427516919448889</v>
      </c>
      <c r="I33" s="50">
        <v>54797</v>
      </c>
      <c r="J33" s="47">
        <v>-0.010584521050422513</v>
      </c>
      <c r="K33" s="49">
        <v>422408</v>
      </c>
      <c r="L33" s="78">
        <v>1</v>
      </c>
      <c r="M33" s="49">
        <v>419343</v>
      </c>
      <c r="N33" s="79">
        <v>1.0000000000000002</v>
      </c>
      <c r="O33" s="46">
        <v>0.007309052494020474</v>
      </c>
      <c r="P33" s="14"/>
    </row>
    <row r="34" ht="14.25" customHeight="1">
      <c r="B34" t="s">
        <v>102</v>
      </c>
    </row>
    <row r="35" ht="15">
      <c r="B35" s="9" t="s">
        <v>104</v>
      </c>
    </row>
  </sheetData>
  <sheetProtection/>
  <mergeCells count="26">
    <mergeCell ref="B31:C31"/>
    <mergeCell ref="B32:C32"/>
    <mergeCell ref="B33:C33"/>
    <mergeCell ref="B8:B10"/>
    <mergeCell ref="C8:C10"/>
    <mergeCell ref="H9:H10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C5:C7"/>
    <mergeCell ref="O9:O10"/>
    <mergeCell ref="K7:L8"/>
    <mergeCell ref="M7:N8"/>
    <mergeCell ref="J9:J10"/>
    <mergeCell ref="D7:E8"/>
    <mergeCell ref="F7:G8"/>
    <mergeCell ref="D6:H6"/>
    <mergeCell ref="I6:J6"/>
    <mergeCell ref="K6:O6"/>
  </mergeCells>
  <conditionalFormatting sqref="H32 J32 O32">
    <cfRule type="cellIs" priority="370" dxfId="146" operator="lessThan">
      <formula>0</formula>
    </cfRule>
  </conditionalFormatting>
  <conditionalFormatting sqref="H31 O31">
    <cfRule type="cellIs" priority="175" dxfId="146" operator="lessThan">
      <formula>0</formula>
    </cfRule>
  </conditionalFormatting>
  <conditionalFormatting sqref="H11:H15 J11:J15 O11:O15">
    <cfRule type="cellIs" priority="7" dxfId="146" operator="lessThan">
      <formula>0</formula>
    </cfRule>
  </conditionalFormatting>
  <conditionalFormatting sqref="H16:H30 J16:J30 O16:O30">
    <cfRule type="cellIs" priority="6" dxfId="146" operator="lessThan">
      <formula>0</formula>
    </cfRule>
  </conditionalFormatting>
  <conditionalFormatting sqref="D11:E30 G11:J30 L11:L30 N11:O30">
    <cfRule type="cellIs" priority="5" dxfId="149" operator="equal">
      <formula>0</formula>
    </cfRule>
  </conditionalFormatting>
  <conditionalFormatting sqref="F11:F30">
    <cfRule type="cellIs" priority="4" dxfId="149" operator="equal">
      <formula>0</formula>
    </cfRule>
  </conditionalFormatting>
  <conditionalFormatting sqref="K11:K30">
    <cfRule type="cellIs" priority="3" dxfId="149" operator="equal">
      <formula>0</formula>
    </cfRule>
  </conditionalFormatting>
  <conditionalFormatting sqref="M11:M30">
    <cfRule type="cellIs" priority="2" dxfId="149" operator="equal">
      <formula>0</formula>
    </cfRule>
  </conditionalFormatting>
  <conditionalFormatting sqref="O33 J33 H3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Marek_Wolfigiel</cp:lastModifiedBy>
  <cp:lastPrinted>2014-07-02T18:05:00Z</cp:lastPrinted>
  <dcterms:created xsi:type="dcterms:W3CDTF">2011-02-07T09:02:19Z</dcterms:created>
  <dcterms:modified xsi:type="dcterms:W3CDTF">2019-09-04T09:31:34Z</dcterms:modified>
  <cp:category/>
  <cp:version/>
  <cp:contentType/>
  <cp:contentStatus/>
</cp:coreProperties>
</file>