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4\CEP\Informacje Prasowe\2024.02\SOiSD\"/>
    </mc:Choice>
  </mc:AlternateContent>
  <xr:revisionPtr revIDLastSave="0" documentId="13_ncr:1_{F6DB3746-8F1F-4F2C-AFB4-F718BC843E7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ummary table" sheetId="15" r:id="rId1"/>
    <sheet name="PC ranking" sheetId="4" r:id="rId2"/>
    <sheet name="Passenger Cars - Fuels" sheetId="16" r:id="rId3"/>
    <sheet name="PC for Ind.Customers" sheetId="11" r:id="rId4"/>
    <sheet name="PC for Business" sheetId="12" r:id="rId5"/>
    <sheet name="LCV up to 3.5T" sheetId="7" r:id="rId6"/>
    <sheet name="PC &amp; LCV up to 3.5T" sheetId="1" r:id="rId7"/>
  </sheets>
  <externalReferences>
    <externalReference r:id="rId8"/>
  </externalReferences>
  <definedNames>
    <definedName name="Mnth">[1]INDEX!$E$16</definedName>
    <definedName name="Yr">[1]INDEX!$E$21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15" l="1"/>
  <c r="F7" i="15"/>
  <c r="D7" i="15"/>
  <c r="C7" i="15"/>
  <c r="E7" i="15" s="1"/>
  <c r="H7" i="15" l="1"/>
  <c r="D70" i="11" l="1"/>
  <c r="E70" i="11" s="1"/>
  <c r="F70" i="11"/>
  <c r="G70" i="11" s="1"/>
  <c r="J70" i="11"/>
  <c r="K70" i="11" s="1"/>
  <c r="J52" i="7"/>
  <c r="H70" i="11" l="1"/>
  <c r="R51" i="7"/>
  <c r="S33" i="11" l="1"/>
  <c r="T33" i="11" s="1"/>
  <c r="Q33" i="11"/>
  <c r="R33" i="11" s="1"/>
  <c r="S32" i="11"/>
  <c r="T32" i="11" s="1"/>
  <c r="Q32" i="11"/>
  <c r="R32" i="11" s="1"/>
  <c r="Q69" i="11"/>
  <c r="R69" i="11" s="1"/>
  <c r="S69" i="11"/>
  <c r="T69" i="11" s="1"/>
  <c r="D31" i="1"/>
  <c r="E31" i="1" s="1"/>
  <c r="F31" i="1"/>
  <c r="G31" i="1" s="1"/>
  <c r="I31" i="1"/>
  <c r="K31" i="1"/>
  <c r="L31" i="1" s="1"/>
  <c r="M31" i="1"/>
  <c r="N31" i="1" s="1"/>
  <c r="D32" i="1"/>
  <c r="F32" i="1"/>
  <c r="G32" i="1" s="1"/>
  <c r="I32" i="1"/>
  <c r="K32" i="1"/>
  <c r="L32" i="1" s="1"/>
  <c r="M32" i="1"/>
  <c r="N32" i="1" s="1"/>
  <c r="D26" i="7"/>
  <c r="E26" i="7" s="1"/>
  <c r="F26" i="7"/>
  <c r="G26" i="7" s="1"/>
  <c r="I26" i="7"/>
  <c r="K26" i="7"/>
  <c r="M26" i="7"/>
  <c r="N26" i="7" s="1"/>
  <c r="D27" i="7"/>
  <c r="E27" i="7" s="1"/>
  <c r="F27" i="7"/>
  <c r="G27" i="7" s="1"/>
  <c r="I27" i="7"/>
  <c r="K27" i="7"/>
  <c r="M27" i="7"/>
  <c r="N27" i="7" s="1"/>
  <c r="D51" i="7"/>
  <c r="D52" i="7" s="1"/>
  <c r="F51" i="7"/>
  <c r="J51" i="7"/>
  <c r="S51" i="7"/>
  <c r="R52" i="7"/>
  <c r="T51" i="7"/>
  <c r="D32" i="12"/>
  <c r="F32" i="12"/>
  <c r="G32" i="12" s="1"/>
  <c r="J32" i="12"/>
  <c r="Q32" i="12"/>
  <c r="S32" i="12"/>
  <c r="T32" i="12" s="1"/>
  <c r="D33" i="12"/>
  <c r="E33" i="12" s="1"/>
  <c r="F33" i="12"/>
  <c r="G33" i="12" s="1"/>
  <c r="J33" i="12"/>
  <c r="Q33" i="12"/>
  <c r="S33" i="12"/>
  <c r="T33" i="12" s="1"/>
  <c r="D69" i="12"/>
  <c r="F69" i="12"/>
  <c r="G69" i="12" s="1"/>
  <c r="J69" i="12"/>
  <c r="Q69" i="12"/>
  <c r="R69" i="12" s="1"/>
  <c r="S69" i="12"/>
  <c r="T69" i="12" s="1"/>
  <c r="D70" i="12"/>
  <c r="F70" i="12"/>
  <c r="J70" i="12"/>
  <c r="Q70" i="12"/>
  <c r="S70" i="12"/>
  <c r="T70" i="12" s="1"/>
  <c r="D32" i="11"/>
  <c r="E32" i="11" s="1"/>
  <c r="F32" i="11"/>
  <c r="J32" i="11"/>
  <c r="D33" i="11"/>
  <c r="F33" i="11"/>
  <c r="G33" i="11" s="1"/>
  <c r="J33" i="11"/>
  <c r="D69" i="11"/>
  <c r="F69" i="11"/>
  <c r="G69" i="11" s="1"/>
  <c r="J69" i="11"/>
  <c r="Q70" i="11"/>
  <c r="R70" i="11" s="1"/>
  <c r="S70" i="11"/>
  <c r="T70" i="11" s="1"/>
  <c r="D31" i="4"/>
  <c r="F31" i="4"/>
  <c r="G31" i="4" s="1"/>
  <c r="I31" i="4"/>
  <c r="K31" i="4"/>
  <c r="L31" i="4" s="1"/>
  <c r="M31" i="4"/>
  <c r="N31" i="4" s="1"/>
  <c r="D32" i="4"/>
  <c r="F32" i="4"/>
  <c r="G32" i="4" s="1"/>
  <c r="I32" i="4"/>
  <c r="K32" i="4"/>
  <c r="L32" i="4" s="1"/>
  <c r="M32" i="4"/>
  <c r="N32" i="4" s="1"/>
  <c r="D67" i="4"/>
  <c r="E67" i="4" s="1"/>
  <c r="F67" i="4"/>
  <c r="G67" i="4" s="1"/>
  <c r="J67" i="4"/>
  <c r="Q67" i="4"/>
  <c r="R67" i="4" s="1"/>
  <c r="S67" i="4"/>
  <c r="T67" i="4" s="1"/>
  <c r="D68" i="4"/>
  <c r="E68" i="4" s="1"/>
  <c r="F68" i="4"/>
  <c r="G68" i="4" s="1"/>
  <c r="J68" i="4"/>
  <c r="Q68" i="4"/>
  <c r="R68" i="4" s="1"/>
  <c r="S68" i="4"/>
  <c r="T68" i="4" s="1"/>
  <c r="H70" i="12" l="1"/>
  <c r="V51" i="7"/>
  <c r="T52" i="7"/>
  <c r="U52" i="7" s="1"/>
  <c r="G51" i="7"/>
  <c r="F52" i="7"/>
  <c r="G52" i="7" s="1"/>
  <c r="O26" i="7"/>
  <c r="J27" i="7"/>
  <c r="K33" i="11"/>
  <c r="H32" i="11"/>
  <c r="K32" i="11"/>
  <c r="H69" i="12"/>
  <c r="U33" i="12"/>
  <c r="U70" i="12"/>
  <c r="H51" i="7"/>
  <c r="K70" i="12"/>
  <c r="U32" i="12"/>
  <c r="H32" i="1"/>
  <c r="K69" i="12"/>
  <c r="K32" i="12"/>
  <c r="E32" i="1"/>
  <c r="J31" i="1"/>
  <c r="O31" i="1"/>
  <c r="J32" i="1"/>
  <c r="J26" i="7"/>
  <c r="H26" i="7"/>
  <c r="R70" i="12"/>
  <c r="G70" i="12"/>
  <c r="E69" i="12"/>
  <c r="E70" i="12"/>
  <c r="R32" i="12"/>
  <c r="H32" i="12"/>
  <c r="E33" i="11"/>
  <c r="U67" i="4"/>
  <c r="S52" i="7"/>
  <c r="U51" i="7"/>
  <c r="E51" i="7"/>
  <c r="K51" i="7"/>
  <c r="O27" i="7"/>
  <c r="H27" i="7"/>
  <c r="L27" i="7"/>
  <c r="H69" i="11"/>
  <c r="U33" i="11"/>
  <c r="E32" i="12"/>
  <c r="H33" i="12"/>
  <c r="K33" i="12"/>
  <c r="U69" i="12"/>
  <c r="R33" i="12"/>
  <c r="U69" i="11"/>
  <c r="U70" i="11"/>
  <c r="U32" i="11"/>
  <c r="E69" i="11"/>
  <c r="K69" i="11"/>
  <c r="H33" i="11"/>
  <c r="G32" i="11"/>
  <c r="H31" i="1"/>
  <c r="O32" i="1"/>
  <c r="L26" i="7"/>
  <c r="U68" i="4"/>
  <c r="J32" i="4"/>
  <c r="J31" i="4"/>
  <c r="K67" i="4"/>
  <c r="E31" i="4"/>
  <c r="H31" i="4"/>
  <c r="O32" i="4"/>
  <c r="H32" i="4"/>
  <c r="K68" i="4"/>
  <c r="H67" i="4"/>
  <c r="H68" i="4"/>
  <c r="O31" i="4"/>
  <c r="E32" i="4"/>
  <c r="V52" i="7" l="1"/>
  <c r="H52" i="7"/>
  <c r="E52" i="7"/>
  <c r="K52" i="7"/>
</calcChain>
</file>

<file path=xl/sharedStrings.xml><?xml version="1.0" encoding="utf-8"?>
<sst xmlns="http://schemas.openxmlformats.org/spreadsheetml/2006/main" count="818" uniqueCount="182">
  <si>
    <t>Pozycja</t>
  </si>
  <si>
    <t>Marka</t>
  </si>
  <si>
    <t>Udział %</t>
  </si>
  <si>
    <t>PZPM*</t>
  </si>
  <si>
    <t>Sztuki / Units</t>
  </si>
  <si>
    <t>Zmiana % r/r</t>
  </si>
  <si>
    <t>No.</t>
  </si>
  <si>
    <t>Make</t>
  </si>
  <si>
    <t>Ogółem</t>
  </si>
  <si>
    <t>Change % y/y</t>
  </si>
  <si>
    <t>Total</t>
  </si>
  <si>
    <t>Mkt shr %</t>
  </si>
  <si>
    <t>Pozostałe / Others</t>
  </si>
  <si>
    <t>OGÓŁEM / TOTAL</t>
  </si>
  <si>
    <t>First Registrations of NEW Light Commercial Vehicles up to 3.5T, Market Share %</t>
  </si>
  <si>
    <t>Pierwsze rejestracje NOWYCH samochodów osobowych i dostawczych, udział w rynku %</t>
  </si>
  <si>
    <t>First Registrations of NEW PC and LCV up to 3.5T, Market Share %</t>
  </si>
  <si>
    <t>BMW</t>
  </si>
  <si>
    <t>SKODA</t>
  </si>
  <si>
    <t>VOLKSWAGEN</t>
  </si>
  <si>
    <t>TOYOTA</t>
  </si>
  <si>
    <t>OPEL</t>
  </si>
  <si>
    <t>FORD</t>
  </si>
  <si>
    <t>KIA</t>
  </si>
  <si>
    <t>HYUNDAI</t>
  </si>
  <si>
    <t>RENAULT</t>
  </si>
  <si>
    <t>NISSAN</t>
  </si>
  <si>
    <t>FIAT</t>
  </si>
  <si>
    <t>PEUGEOT</t>
  </si>
  <si>
    <t>CITROEN</t>
  </si>
  <si>
    <t>DACIA</t>
  </si>
  <si>
    <t>SUZUKI</t>
  </si>
  <si>
    <t>MERCEDES-BENZ</t>
  </si>
  <si>
    <t>AUDI</t>
  </si>
  <si>
    <t>VOLVO</t>
  </si>
  <si>
    <t>RAZEM / TOTAL</t>
  </si>
  <si>
    <t>Skoda Octavia</t>
  </si>
  <si>
    <t>Skoda Fabia</t>
  </si>
  <si>
    <t>Dacia Duster</t>
  </si>
  <si>
    <t>Toyota Yaris</t>
  </si>
  <si>
    <t>MAZDA</t>
  </si>
  <si>
    <t>Kia Sportage</t>
  </si>
  <si>
    <t>Model</t>
  </si>
  <si>
    <t>RAZEM 1-20</t>
  </si>
  <si>
    <t>Skoda Superb</t>
  </si>
  <si>
    <t>Pierwsze rejestracje NOWYCH samochodów osobowych*, udział w rynku %</t>
  </si>
  <si>
    <t>First Registrations of NEW Passenger Cars*, Market Share %</t>
  </si>
  <si>
    <t>RAZEM 1-15</t>
  </si>
  <si>
    <t>Zmiana poz r/r</t>
  </si>
  <si>
    <t>Ch position y/y</t>
  </si>
  <si>
    <t>IVECO</t>
  </si>
  <si>
    <t>Toyota Corolla</t>
  </si>
  <si>
    <t>Hyundai Tucson</t>
  </si>
  <si>
    <t>Toyota C-HR</t>
  </si>
  <si>
    <t>MAN</t>
  </si>
  <si>
    <t>Renault Master</t>
  </si>
  <si>
    <t>Iveco Daily</t>
  </si>
  <si>
    <t>Ford Transit</t>
  </si>
  <si>
    <t>RAZEM 1-10</t>
  </si>
  <si>
    <t>Toyota RAV4</t>
  </si>
  <si>
    <t>Mercedes-Benz Sprinter</t>
  </si>
  <si>
    <t>Skoda Kamiq</t>
  </si>
  <si>
    <t>LEXUS</t>
  </si>
  <si>
    <t>Kia Stonic</t>
  </si>
  <si>
    <t>Zmiana poz
r/r</t>
  </si>
  <si>
    <t>Ch. Position
y/y</t>
  </si>
  <si>
    <t>Pierwsze rejestracje NOWYCH samochodów dostawczych o DMC&lt;=3,5T*, udział w rynku %</t>
  </si>
  <si>
    <t>Volkswagen T-Roc</t>
  </si>
  <si>
    <t>Toyota Proace City</t>
  </si>
  <si>
    <t xml:space="preserve">   Source: PZPM on the basis of CEP (Central Register of Vehicles)</t>
  </si>
  <si>
    <t>* PZPM na podstawie CEP (Centralnej Ewidencji Pojazdów)</t>
  </si>
  <si>
    <t>Dacia Sandero</t>
  </si>
  <si>
    <t>Diesel</t>
  </si>
  <si>
    <t>w tym:</t>
  </si>
  <si>
    <t>BEV</t>
  </si>
  <si>
    <t>PHEV</t>
  </si>
  <si>
    <t>FCEV</t>
  </si>
  <si>
    <t>HEV</t>
  </si>
  <si>
    <t>MHEV</t>
  </si>
  <si>
    <t>LPG</t>
  </si>
  <si>
    <t>CNG/LNG</t>
  </si>
  <si>
    <t>+0,0 pp</t>
  </si>
  <si>
    <t>Toyota Yaris Cross</t>
  </si>
  <si>
    <t>Skoda Karoq</t>
  </si>
  <si>
    <t>ISUZU</t>
  </si>
  <si>
    <t>Volvo XC60</t>
  </si>
  <si>
    <t>Skoda Kodiaq</t>
  </si>
  <si>
    <t>Fiat Ducato</t>
  </si>
  <si>
    <t>Kia Ceed</t>
  </si>
  <si>
    <t>Ford Transit Custom</t>
  </si>
  <si>
    <t>Volkswagen Crafter</t>
  </si>
  <si>
    <t>Hyundai i30</t>
  </si>
  <si>
    <t>PORSCHE</t>
  </si>
  <si>
    <t>Suzuki Vitara</t>
  </si>
  <si>
    <t>Toyota Corolla Cross</t>
  </si>
  <si>
    <t>Styczeń</t>
  </si>
  <si>
    <t>January</t>
  </si>
  <si>
    <t>Luty</t>
  </si>
  <si>
    <t>February</t>
  </si>
  <si>
    <t>Lut/Sty
Zmiana %</t>
  </si>
  <si>
    <t>Feb/Jan Ch %</t>
  </si>
  <si>
    <t>Rok narastająco Styczeń - luty</t>
  </si>
  <si>
    <t>YTD January - February</t>
  </si>
  <si>
    <t>Lut/Sty
Zmiana poz</t>
  </si>
  <si>
    <t>Feb/Jan Ch position</t>
  </si>
  <si>
    <t>Rok narastająco Styczeń -Luty</t>
  </si>
  <si>
    <t>SSANGYONG</t>
  </si>
  <si>
    <t>Hyundai i20</t>
  </si>
  <si>
    <t>CUPRA</t>
  </si>
  <si>
    <t>BMW X3</t>
  </si>
  <si>
    <t>-0,2 pp</t>
  </si>
  <si>
    <t/>
  </si>
  <si>
    <t>Rejestracje nowych samochodów dostawczych do 3,5T, ranking modeli - Luty 2024</t>
  </si>
  <si>
    <t>Registrations of new LCV up to 3.5T, Top Models - February 2024</t>
  </si>
  <si>
    <t>Rejestracje nowych samochodów dostawczych do 3,5T, ranking modeli - 2024 narastająco</t>
  </si>
  <si>
    <t>Registrations of new LCV up to 3.5T, Top Models - 2024 YTD</t>
  </si>
  <si>
    <t>Toyota Hilux</t>
  </si>
  <si>
    <t>Renault Trafic</t>
  </si>
  <si>
    <t>Toyota Proace</t>
  </si>
  <si>
    <t>Rejestracje nowych samochodów osobowych OGÓŁEM, ranking modeli - Luty 2024</t>
  </si>
  <si>
    <t>Registrations of new PC, Top Models - February 2024</t>
  </si>
  <si>
    <t>Rejestracje nowych samochodów osobowych OGÓŁEM, ranking modeli - 2024 narastająco</t>
  </si>
  <si>
    <t>Registrations of new PC, Top Models - 2024 YTD</t>
  </si>
  <si>
    <t>Nissan Qashqai</t>
  </si>
  <si>
    <t>Cupra Formentor</t>
  </si>
  <si>
    <t>Citroen C3</t>
  </si>
  <si>
    <t>Audi A3</t>
  </si>
  <si>
    <t>Mercedes-Benz Klasa GLC</t>
  </si>
  <si>
    <t>Renault Captur</t>
  </si>
  <si>
    <t>Rejestracje nowych samochodów osobowych na KLIENTÓW INDYWIDUALNYCH, ranking marek - Luty 2024</t>
  </si>
  <si>
    <t>Registrations of New PC For Individual Customers, Top Makes - February 2024</t>
  </si>
  <si>
    <t>Rejestracje nowych samochodów osobowych na KLIENTÓW INDYWIDUALNYCH,
ranking marek - 2024 narastająco</t>
  </si>
  <si>
    <t>Registrations of New PC For Indywidual Customers, Top Makes - 2024 YTD</t>
  </si>
  <si>
    <t>Rejestracje nowych samochodów osobowych na KLIENTÓW INDYWIDUALNYCH, ranking modeli - Luty 2024</t>
  </si>
  <si>
    <t>Registrations of New PC For Individual Customers, Top Models - February 2024</t>
  </si>
  <si>
    <t>Rejestracje nowych samochodów osobowych na Inywidualnych Klentów,
ranking modeli - 2024 narastająco</t>
  </si>
  <si>
    <t>Registrations of New PC For Individual Customers, Top Models - 2024 YTD</t>
  </si>
  <si>
    <t>Suzuki S-Cross</t>
  </si>
  <si>
    <t>Rejestracje nowych samochodów osobowych na REGON, ranking marek - Luty 2024</t>
  </si>
  <si>
    <t>Registrations of New PC For Business Activity, Top Makes - February 2024</t>
  </si>
  <si>
    <t>Registrations of New PC For Business Activity, Top Makes - 2024 YTD</t>
  </si>
  <si>
    <t>Rejestracje nowych samochodów osobowych na REGON,
ranking marek - 2024 narastająco</t>
  </si>
  <si>
    <t>Rejestracje nowych samochodów osobowych na REGON, ranking modeli - Luty 2024</t>
  </si>
  <si>
    <t>Registrations of New PC For Business Activity, Top Models - February 2024</t>
  </si>
  <si>
    <t>Rejestracje nowych samochodów osobowych na REGON,
ranking modeli - 2024 narastająco</t>
  </si>
  <si>
    <t>Skoda Scala</t>
  </si>
  <si>
    <t>Toyota Camry</t>
  </si>
  <si>
    <t>Audi Q5</t>
  </si>
  <si>
    <t>PZPM based on CEP</t>
  </si>
  <si>
    <t>units</t>
  </si>
  <si>
    <t>FIRST REGISTRATIONS OF NEW PC &amp; LCV UP TO 3.5T</t>
  </si>
  <si>
    <t>2023
Feb</t>
  </si>
  <si>
    <t>% change y/y</t>
  </si>
  <si>
    <t>2023
Jan - Feb</t>
  </si>
  <si>
    <t>PC</t>
  </si>
  <si>
    <t>LCV - TOTAL</t>
  </si>
  <si>
    <t>LCV up to 3.5T</t>
  </si>
  <si>
    <t>SPECIAL VEHICLES up to 3.5t</t>
  </si>
  <si>
    <t>TOTAL PC &amp; LCV</t>
  </si>
  <si>
    <t>*including minibuses registered as Passenger Cars</t>
  </si>
  <si>
    <t>2024
Feb</t>
  </si>
  <si>
    <t>2024
Jan - Feb</t>
  </si>
  <si>
    <t>in tousand pcs</t>
  </si>
  <si>
    <t>First Registrations of NEW Passenger Cars by Fuel Type</t>
  </si>
  <si>
    <t>Fuel Type</t>
  </si>
  <si>
    <t>Change %
y/y</t>
  </si>
  <si>
    <t>Share
Change
y/y</t>
  </si>
  <si>
    <t>tous. pcs.</t>
  </si>
  <si>
    <t>share %</t>
  </si>
  <si>
    <t>Petrol</t>
  </si>
  <si>
    <t>Alternative/other</t>
  </si>
  <si>
    <t>Other / n.a.</t>
  </si>
  <si>
    <t>Jan-Feb 2023</t>
  </si>
  <si>
    <t>Jan-Feb 2024</t>
  </si>
  <si>
    <t>-7,1 pp</t>
  </si>
  <si>
    <t>-1,6 pp</t>
  </si>
  <si>
    <t>+8,7 pp</t>
  </si>
  <si>
    <t>+0,2 pp</t>
  </si>
  <si>
    <t>-0,1 pp</t>
  </si>
  <si>
    <t>+3,0 pp</t>
  </si>
  <si>
    <t>+5,3 pp</t>
  </si>
  <si>
    <t>+0,4 pp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</si>
</sst>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_(* #,##0.00_);_(* \(#,##0.00\);_(* &quot;-&quot;??_);_(@_)"/>
    <numFmt numFmtId="170" formatCode="[Black]\+0.0%;[Red]\-0.0%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Arial Nova"/>
      <family val="2"/>
      <charset val="238"/>
    </font>
    <font>
      <sz val="11"/>
      <color theme="1"/>
      <name val="Arial Nova"/>
      <family val="2"/>
      <charset val="238"/>
    </font>
    <font>
      <i/>
      <sz val="11"/>
      <color rgb="FFFF0000"/>
      <name val="Arial Nova"/>
      <family val="2"/>
      <charset val="238"/>
    </font>
    <font>
      <b/>
      <sz val="10"/>
      <color theme="0"/>
      <name val="Arial Nova"/>
      <family val="2"/>
      <charset val="238"/>
    </font>
    <font>
      <sz val="10"/>
      <color theme="1"/>
      <name val="Arial Nova"/>
      <family val="2"/>
      <charset val="238"/>
    </font>
    <font>
      <b/>
      <sz val="10"/>
      <name val="Arial Nova"/>
      <family val="2"/>
      <charset val="238"/>
    </font>
    <font>
      <b/>
      <i/>
      <sz val="10"/>
      <color theme="1" tint="0.499984740745262"/>
      <name val="Arial Nova"/>
      <family val="2"/>
      <charset val="238"/>
    </font>
    <font>
      <sz val="10"/>
      <color theme="1" tint="0.499984740745262"/>
      <name val="Arial Nova"/>
      <family val="2"/>
      <charset val="238"/>
    </font>
    <font>
      <b/>
      <i/>
      <sz val="10"/>
      <color theme="0" tint="-0.34998626667073579"/>
      <name val="Arial Nova"/>
      <family val="2"/>
      <charset val="238"/>
    </font>
    <font>
      <sz val="10"/>
      <color theme="0"/>
      <name val="Arial Nova"/>
      <family val="2"/>
      <charset val="238"/>
    </font>
    <font>
      <i/>
      <sz val="10"/>
      <color theme="0" tint="-0.34998626667073579"/>
      <name val="Arial Nova"/>
      <family val="2"/>
      <charset val="238"/>
    </font>
    <font>
      <sz val="10"/>
      <name val="Arial Nova"/>
      <family val="2"/>
      <charset val="238"/>
    </font>
    <font>
      <b/>
      <sz val="10"/>
      <color rgb="FF000000"/>
      <name val="Arial Nova"/>
      <family val="2"/>
      <charset val="238"/>
    </font>
    <font>
      <sz val="9"/>
      <color theme="1"/>
      <name val="Arial Nova"/>
      <family val="2"/>
      <charset val="238"/>
    </font>
    <font>
      <sz val="9"/>
      <color theme="1" tint="0.499984740745262"/>
      <name val="Arial Nova"/>
      <family val="2"/>
      <charset val="238"/>
    </font>
    <font>
      <b/>
      <sz val="20"/>
      <color rgb="FFFF0000"/>
      <name val="Arial Nova"/>
      <family val="2"/>
      <charset val="238"/>
    </font>
    <font>
      <sz val="10"/>
      <color rgb="FFFF0000"/>
      <name val="Arial Nova"/>
      <family val="2"/>
      <charset val="238"/>
    </font>
    <font>
      <sz val="11"/>
      <color theme="1" tint="0.499984740745262"/>
      <name val="Arial Nova"/>
      <family val="2"/>
      <charset val="238"/>
    </font>
    <font>
      <i/>
      <sz val="11"/>
      <color theme="1" tint="0.499984740745262"/>
      <name val="Arial Nova"/>
      <family val="2"/>
      <charset val="238"/>
    </font>
    <font>
      <i/>
      <sz val="11"/>
      <color theme="1"/>
      <name val="Arial Nova"/>
      <family val="2"/>
    </font>
    <font>
      <sz val="11"/>
      <color theme="1"/>
      <name val="Arial Nova"/>
      <family val="2"/>
    </font>
    <font>
      <i/>
      <sz val="11"/>
      <color rgb="FFFF0000"/>
      <name val="Arial Nova"/>
      <family val="2"/>
    </font>
    <font>
      <sz val="10"/>
      <color theme="1"/>
      <name val="Arial Nova"/>
      <family val="2"/>
    </font>
    <font>
      <b/>
      <sz val="11"/>
      <color theme="0"/>
      <name val="Arial Nova"/>
      <family val="2"/>
    </font>
    <font>
      <b/>
      <sz val="10"/>
      <color theme="0"/>
      <name val="Arial Nova"/>
      <family val="2"/>
    </font>
    <font>
      <b/>
      <sz val="10"/>
      <color theme="0"/>
      <name val="Barlow"/>
      <charset val="238"/>
    </font>
    <font>
      <sz val="10"/>
      <name val="Arial Nova"/>
      <family val="2"/>
    </font>
    <font>
      <i/>
      <sz val="10"/>
      <color theme="1"/>
      <name val="Arial Nova"/>
      <family val="2"/>
    </font>
  </fonts>
  <fills count="5">
    <fill>
      <patternFill patternType="none"/>
    </fill>
    <fill>
      <patternFill patternType="gray125"/>
    </fill>
    <fill>
      <patternFill patternType="solid">
        <fgColor rgb="FF15448A"/>
        <bgColor indexed="64"/>
      </patternFill>
    </fill>
    <fill>
      <patternFill patternType="solid">
        <fgColor rgb="FF94CBEE"/>
        <bgColor indexed="64"/>
      </patternFill>
    </fill>
    <fill>
      <patternFill patternType="solid">
        <fgColor rgb="FFE8E8E8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 style="medium">
        <color rgb="FFF2F2F2"/>
      </top>
      <bottom style="medium">
        <color rgb="FFF2F2F2"/>
      </bottom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 style="thin">
        <color rgb="FFF2F2F2"/>
      </left>
      <right/>
      <top/>
      <bottom/>
      <diagonal/>
    </border>
    <border>
      <left/>
      <right style="thin">
        <color rgb="FFF2F2F2"/>
      </right>
      <top/>
      <bottom/>
      <diagonal/>
    </border>
    <border>
      <left style="thin">
        <color rgb="FFF2F2F2"/>
      </left>
      <right/>
      <top style="medium">
        <color rgb="FFF2F2F2"/>
      </top>
      <bottom/>
      <diagonal/>
    </border>
    <border>
      <left/>
      <right/>
      <top style="medium">
        <color rgb="FFF2F2F2"/>
      </top>
      <bottom/>
      <diagonal/>
    </border>
    <border>
      <left/>
      <right style="thin">
        <color rgb="FFF2F2F2"/>
      </right>
      <top style="medium">
        <color rgb="FFF2F2F2"/>
      </top>
      <bottom/>
      <diagonal/>
    </border>
    <border>
      <left/>
      <right style="medium">
        <color rgb="FFF2F2F2"/>
      </right>
      <top/>
      <bottom/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 style="medium">
        <color rgb="FFF2F2F2"/>
      </right>
      <top/>
      <bottom/>
      <diagonal/>
    </border>
    <border>
      <left style="thin">
        <color rgb="FFF2F2F2"/>
      </left>
      <right/>
      <top style="medium">
        <color rgb="FFF2F2F2"/>
      </top>
      <bottom style="medium">
        <color rgb="FFF2F2F2"/>
      </bottom>
      <diagonal/>
    </border>
    <border>
      <left style="medium">
        <color rgb="FFF2F2F2"/>
      </left>
      <right/>
      <top style="medium">
        <color rgb="FFF2F2F2"/>
      </top>
      <bottom/>
      <diagonal/>
    </border>
    <border>
      <left style="medium">
        <color rgb="FFF2F2F2"/>
      </left>
      <right/>
      <top/>
      <bottom/>
      <diagonal/>
    </border>
  </borders>
  <cellStyleXfs count="25">
    <xf numFmtId="0" fontId="0" fillId="0" borderId="0"/>
    <xf numFmtId="164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5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2">
    <xf numFmtId="0" fontId="0" fillId="0" borderId="0" xfId="0"/>
    <xf numFmtId="0" fontId="7" fillId="0" borderId="0" xfId="0" applyFont="1"/>
    <xf numFmtId="0" fontId="9" fillId="0" borderId="0" xfId="0" applyFont="1"/>
    <xf numFmtId="14" fontId="8" fillId="0" borderId="0" xfId="0" applyNumberFormat="1" applyFont="1"/>
    <xf numFmtId="0" fontId="8" fillId="0" borderId="0" xfId="0" applyFont="1"/>
    <xf numFmtId="0" fontId="12" fillId="0" borderId="0" xfId="7" applyFont="1" applyAlignment="1">
      <alignment horizontal="center" vertical="center"/>
    </xf>
    <xf numFmtId="0" fontId="14" fillId="0" borderId="0" xfId="7" applyFont="1" applyAlignment="1">
      <alignment horizontal="right" vertical="center"/>
    </xf>
    <xf numFmtId="0" fontId="16" fillId="2" borderId="33" xfId="7" applyFont="1" applyFill="1" applyBorder="1" applyAlignment="1">
      <alignment horizontal="center" vertical="center" wrapText="1"/>
    </xf>
    <xf numFmtId="0" fontId="16" fillId="2" borderId="20" xfId="7" applyFont="1" applyFill="1" applyBorder="1" applyAlignment="1">
      <alignment horizontal="center" wrapText="1"/>
    </xf>
    <xf numFmtId="0" fontId="16" fillId="2" borderId="31" xfId="7" applyFont="1" applyFill="1" applyBorder="1" applyAlignment="1">
      <alignment horizontal="center" vertical="center" wrapText="1"/>
    </xf>
    <xf numFmtId="0" fontId="17" fillId="2" borderId="23" xfId="7" applyFont="1" applyFill="1" applyBorder="1" applyAlignment="1">
      <alignment horizontal="center" vertical="center" wrapText="1"/>
    </xf>
    <xf numFmtId="0" fontId="17" fillId="2" borderId="21" xfId="7" applyFont="1" applyFill="1" applyBorder="1" applyAlignment="1">
      <alignment horizontal="center" vertical="top" wrapText="1"/>
    </xf>
    <xf numFmtId="0" fontId="17" fillId="2" borderId="18" xfId="7" applyFont="1" applyFill="1" applyBorder="1" applyAlignment="1">
      <alignment horizontal="center" vertical="center" wrapText="1"/>
    </xf>
    <xf numFmtId="0" fontId="12" fillId="0" borderId="16" xfId="7" applyFont="1" applyBorder="1" applyAlignment="1">
      <alignment horizontal="center" vertical="center"/>
    </xf>
    <xf numFmtId="0" fontId="18" fillId="0" borderId="19" xfId="7" applyFont="1" applyBorder="1" applyAlignment="1">
      <alignment vertical="center"/>
    </xf>
    <xf numFmtId="3" fontId="18" fillId="0" borderId="22" xfId="7" applyNumberFormat="1" applyFont="1" applyBorder="1" applyAlignment="1">
      <alignment vertical="center"/>
    </xf>
    <xf numFmtId="10" fontId="18" fillId="0" borderId="19" xfId="16" applyNumberFormat="1" applyFont="1" applyBorder="1" applyAlignment="1">
      <alignment vertical="center"/>
    </xf>
    <xf numFmtId="165" fontId="18" fillId="0" borderId="19" xfId="16" applyNumberFormat="1" applyFont="1" applyBorder="1" applyAlignment="1">
      <alignment vertical="center"/>
    </xf>
    <xf numFmtId="10" fontId="8" fillId="0" borderId="0" xfId="0" applyNumberFormat="1" applyFont="1"/>
    <xf numFmtId="0" fontId="19" fillId="4" borderId="16" xfId="0" applyFont="1" applyFill="1" applyBorder="1" applyAlignment="1">
      <alignment horizontal="center" vertical="center" wrapText="1"/>
    </xf>
    <xf numFmtId="0" fontId="18" fillId="4" borderId="19" xfId="7" applyFont="1" applyFill="1" applyBorder="1" applyAlignment="1">
      <alignment vertical="center"/>
    </xf>
    <xf numFmtId="3" fontId="18" fillId="4" borderId="22" xfId="7" applyNumberFormat="1" applyFont="1" applyFill="1" applyBorder="1" applyAlignment="1">
      <alignment vertical="center"/>
    </xf>
    <xf numFmtId="10" fontId="18" fillId="4" borderId="19" xfId="16" applyNumberFormat="1" applyFont="1" applyFill="1" applyBorder="1" applyAlignment="1">
      <alignment vertical="center"/>
    </xf>
    <xf numFmtId="165" fontId="18" fillId="4" borderId="19" xfId="16" applyNumberFormat="1" applyFont="1" applyFill="1" applyBorder="1" applyAlignment="1">
      <alignment vertical="center"/>
    </xf>
    <xf numFmtId="3" fontId="18" fillId="3" borderId="22" xfId="7" applyNumberFormat="1" applyFont="1" applyFill="1" applyBorder="1" applyAlignment="1">
      <alignment vertical="center"/>
    </xf>
    <xf numFmtId="10" fontId="18" fillId="3" borderId="19" xfId="16" applyNumberFormat="1" applyFont="1" applyFill="1" applyBorder="1" applyAlignment="1">
      <alignment vertical="center"/>
    </xf>
    <xf numFmtId="165" fontId="18" fillId="3" borderId="19" xfId="16" applyNumberFormat="1" applyFont="1" applyFill="1" applyBorder="1" applyAlignment="1">
      <alignment vertical="center"/>
    </xf>
    <xf numFmtId="3" fontId="10" fillId="2" borderId="22" xfId="7" applyNumberFormat="1" applyFont="1" applyFill="1" applyBorder="1" applyAlignment="1">
      <alignment vertical="center"/>
    </xf>
    <xf numFmtId="9" fontId="10" fillId="2" borderId="19" xfId="16" applyFont="1" applyFill="1" applyBorder="1" applyAlignment="1">
      <alignment vertical="center"/>
    </xf>
    <xf numFmtId="165" fontId="10" fillId="2" borderId="19" xfId="7" applyNumberFormat="1" applyFont="1" applyFill="1" applyBorder="1" applyAlignment="1">
      <alignment vertical="center"/>
    </xf>
    <xf numFmtId="0" fontId="18" fillId="0" borderId="0" xfId="7" applyFont="1"/>
    <xf numFmtId="0" fontId="20" fillId="0" borderId="0" xfId="0" applyFont="1"/>
    <xf numFmtId="0" fontId="21" fillId="0" borderId="0" xfId="0" applyFont="1"/>
    <xf numFmtId="0" fontId="11" fillId="0" borderId="0" xfId="0" applyFont="1"/>
    <xf numFmtId="0" fontId="22" fillId="0" borderId="0" xfId="6" applyFont="1" applyAlignment="1">
      <alignment horizontal="center" vertical="top"/>
    </xf>
    <xf numFmtId="1" fontId="18" fillId="0" borderId="16" xfId="16" applyNumberFormat="1" applyFont="1" applyBorder="1" applyAlignment="1">
      <alignment horizontal="center"/>
    </xf>
    <xf numFmtId="1" fontId="18" fillId="4" borderId="16" xfId="16" applyNumberFormat="1" applyFont="1" applyFill="1" applyBorder="1" applyAlignment="1">
      <alignment horizontal="center"/>
    </xf>
    <xf numFmtId="3" fontId="18" fillId="3" borderId="16" xfId="7" applyNumberFormat="1" applyFont="1" applyFill="1" applyBorder="1" applyAlignment="1">
      <alignment vertical="center"/>
    </xf>
    <xf numFmtId="0" fontId="18" fillId="3" borderId="16" xfId="7" applyFont="1" applyFill="1" applyBorder="1" applyAlignment="1">
      <alignment vertical="center"/>
    </xf>
    <xf numFmtId="3" fontId="10" fillId="2" borderId="16" xfId="7" applyNumberFormat="1" applyFont="1" applyFill="1" applyBorder="1" applyAlignment="1">
      <alignment vertical="center"/>
    </xf>
    <xf numFmtId="14" fontId="11" fillId="0" borderId="0" xfId="0" applyNumberFormat="1" applyFont="1"/>
    <xf numFmtId="165" fontId="18" fillId="0" borderId="12" xfId="20" applyNumberFormat="1" applyFont="1" applyBorder="1" applyAlignment="1">
      <alignment horizontal="right"/>
    </xf>
    <xf numFmtId="170" fontId="18" fillId="0" borderId="15" xfId="16" applyNumberFormat="1" applyFont="1" applyBorder="1"/>
    <xf numFmtId="170" fontId="23" fillId="0" borderId="5" xfId="16" applyNumberFormat="1" applyFont="1" applyBorder="1" applyAlignment="1">
      <alignment horizontal="right"/>
    </xf>
    <xf numFmtId="170" fontId="18" fillId="0" borderId="5" xfId="16" applyNumberFormat="1" applyFont="1" applyBorder="1"/>
    <xf numFmtId="170" fontId="18" fillId="0" borderId="5" xfId="16" applyNumberFormat="1" applyFont="1" applyBorder="1" applyAlignment="1">
      <alignment horizontal="right"/>
    </xf>
    <xf numFmtId="3" fontId="18" fillId="0" borderId="6" xfId="20" applyNumberFormat="1" applyFont="1" applyBorder="1" applyAlignment="1">
      <alignment horizontal="right"/>
    </xf>
    <xf numFmtId="170" fontId="11" fillId="0" borderId="5" xfId="16" applyNumberFormat="1" applyFont="1" applyBorder="1"/>
    <xf numFmtId="170" fontId="11" fillId="0" borderId="5" xfId="16" applyNumberFormat="1" applyFont="1" applyBorder="1" applyAlignment="1">
      <alignment horizontal="right"/>
    </xf>
    <xf numFmtId="165" fontId="18" fillId="0" borderId="13" xfId="20" applyNumberFormat="1" applyFont="1" applyBorder="1" applyAlignment="1">
      <alignment horizontal="right"/>
    </xf>
    <xf numFmtId="170" fontId="18" fillId="0" borderId="8" xfId="16" applyNumberFormat="1" applyFont="1" applyBorder="1"/>
    <xf numFmtId="170" fontId="23" fillId="0" borderId="8" xfId="16" applyNumberFormat="1" applyFont="1" applyBorder="1" applyAlignment="1">
      <alignment horizontal="right"/>
    </xf>
    <xf numFmtId="0" fontId="13" fillId="0" borderId="0" xfId="7" applyFont="1" applyAlignment="1">
      <alignment vertical="center"/>
    </xf>
    <xf numFmtId="0" fontId="18" fillId="3" borderId="22" xfId="7" applyFont="1" applyFill="1" applyBorder="1" applyAlignment="1">
      <alignment vertical="center"/>
    </xf>
    <xf numFmtId="0" fontId="24" fillId="0" borderId="0" xfId="0" applyFont="1"/>
    <xf numFmtId="0" fontId="25" fillId="0" borderId="0" xfId="0" applyFont="1"/>
    <xf numFmtId="0" fontId="26" fillId="0" borderId="0" xfId="0" applyFont="1"/>
    <xf numFmtId="0" fontId="27" fillId="0" borderId="0" xfId="22" applyFont="1"/>
    <xf numFmtId="0" fontId="28" fillId="0" borderId="0" xfId="0" applyFont="1"/>
    <xf numFmtId="14" fontId="29" fillId="0" borderId="0" xfId="0" applyNumberFormat="1" applyFont="1"/>
    <xf numFmtId="0" fontId="27" fillId="0" borderId="0" xfId="0" applyFont="1"/>
    <xf numFmtId="0" fontId="27" fillId="0" borderId="0" xfId="22" applyFont="1" applyAlignment="1">
      <alignment horizontal="right"/>
    </xf>
    <xf numFmtId="0" fontId="31" fillId="2" borderId="6" xfId="0" applyFont="1" applyFill="1" applyBorder="1" applyAlignment="1">
      <alignment wrapText="1"/>
    </xf>
    <xf numFmtId="166" fontId="31" fillId="2" borderId="4" xfId="23" applyNumberFormat="1" applyFont="1" applyFill="1" applyBorder="1" applyAlignment="1">
      <alignment horizontal="center" vertical="center" wrapText="1"/>
    </xf>
    <xf numFmtId="0" fontId="31" fillId="2" borderId="8" xfId="0" applyFont="1" applyFill="1" applyBorder="1" applyAlignment="1">
      <alignment horizontal="center" vertical="center" wrapText="1"/>
    </xf>
    <xf numFmtId="0" fontId="29" fillId="0" borderId="1" xfId="0" applyFont="1" applyBorder="1" applyAlignment="1">
      <alignment wrapText="1"/>
    </xf>
    <xf numFmtId="166" fontId="29" fillId="0" borderId="4" xfId="23" applyNumberFormat="1" applyFont="1" applyBorder="1" applyAlignment="1">
      <alignment horizontal="center"/>
    </xf>
    <xf numFmtId="165" fontId="29" fillId="0" borderId="4" xfId="20" applyNumberFormat="1" applyFont="1" applyBorder="1" applyAlignment="1">
      <alignment horizontal="center"/>
    </xf>
    <xf numFmtId="0" fontId="29" fillId="0" borderId="6" xfId="0" applyFont="1" applyBorder="1" applyAlignment="1">
      <alignment horizontal="left" wrapText="1" indent="1"/>
    </xf>
    <xf numFmtId="166" fontId="29" fillId="0" borderId="5" xfId="23" applyNumberFormat="1" applyFont="1" applyBorder="1" applyAlignment="1">
      <alignment horizontal="center"/>
    </xf>
    <xf numFmtId="165" fontId="29" fillId="0" borderId="5" xfId="24" applyNumberFormat="1" applyFont="1" applyBorder="1" applyAlignment="1">
      <alignment horizontal="center"/>
    </xf>
    <xf numFmtId="0" fontId="29" fillId="0" borderId="9" xfId="0" applyFont="1" applyBorder="1" applyAlignment="1">
      <alignment horizontal="left" wrapText="1" indent="1"/>
    </xf>
    <xf numFmtId="165" fontId="29" fillId="0" borderId="8" xfId="20" applyNumberFormat="1" applyFont="1" applyBorder="1" applyAlignment="1">
      <alignment horizontal="center"/>
    </xf>
    <xf numFmtId="0" fontId="31" fillId="2" borderId="4" xfId="0" applyFont="1" applyFill="1" applyBorder="1" applyAlignment="1">
      <alignment vertical="center" wrapText="1"/>
    </xf>
    <xf numFmtId="166" fontId="31" fillId="2" borderId="4" xfId="23" applyNumberFormat="1" applyFont="1" applyFill="1" applyBorder="1" applyAlignment="1">
      <alignment horizontal="center" vertical="center"/>
    </xf>
    <xf numFmtId="165" fontId="31" fillId="2" borderId="4" xfId="20" applyNumberFormat="1" applyFont="1" applyFill="1" applyBorder="1" applyAlignment="1">
      <alignment horizontal="center" vertical="center"/>
    </xf>
    <xf numFmtId="0" fontId="29" fillId="0" borderId="7" xfId="22" applyFont="1" applyBorder="1"/>
    <xf numFmtId="0" fontId="27" fillId="0" borderId="7" xfId="22" applyFont="1" applyBorder="1"/>
    <xf numFmtId="166" fontId="27" fillId="0" borderId="0" xfId="22" applyNumberFormat="1" applyFont="1"/>
    <xf numFmtId="0" fontId="30" fillId="2" borderId="1" xfId="0" applyFont="1" applyFill="1" applyBorder="1" applyAlignment="1">
      <alignment horizontal="center" vertical="center"/>
    </xf>
    <xf numFmtId="0" fontId="30" fillId="2" borderId="3" xfId="0" applyFont="1" applyFill="1" applyBorder="1" applyAlignment="1">
      <alignment horizontal="center" vertical="center"/>
    </xf>
    <xf numFmtId="0" fontId="30" fillId="2" borderId="2" xfId="0" applyFont="1" applyFill="1" applyBorder="1" applyAlignment="1">
      <alignment horizontal="center" vertical="center"/>
    </xf>
    <xf numFmtId="0" fontId="17" fillId="2" borderId="31" xfId="7" applyFont="1" applyFill="1" applyBorder="1" applyAlignment="1">
      <alignment horizontal="center" vertical="top" wrapText="1"/>
    </xf>
    <xf numFmtId="0" fontId="17" fillId="2" borderId="18" xfId="7" applyFont="1" applyFill="1" applyBorder="1" applyAlignment="1">
      <alignment horizontal="center" vertical="top" wrapText="1"/>
    </xf>
    <xf numFmtId="0" fontId="10" fillId="2" borderId="32" xfId="7" applyFont="1" applyFill="1" applyBorder="1" applyAlignment="1">
      <alignment horizontal="center" vertical="top"/>
    </xf>
    <xf numFmtId="0" fontId="10" fillId="2" borderId="19" xfId="7" applyFont="1" applyFill="1" applyBorder="1" applyAlignment="1">
      <alignment horizontal="center" vertical="top"/>
    </xf>
    <xf numFmtId="0" fontId="16" fillId="2" borderId="17" xfId="7" applyFont="1" applyFill="1" applyBorder="1" applyAlignment="1">
      <alignment horizontal="center" wrapText="1"/>
    </xf>
    <xf numFmtId="0" fontId="16" fillId="2" borderId="31" xfId="7" applyFont="1" applyFill="1" applyBorder="1" applyAlignment="1">
      <alignment horizontal="center" wrapText="1"/>
    </xf>
    <xf numFmtId="0" fontId="12" fillId="3" borderId="32" xfId="7" applyFont="1" applyFill="1" applyBorder="1" applyAlignment="1">
      <alignment horizontal="center" vertical="center"/>
    </xf>
    <xf numFmtId="0" fontId="12" fillId="3" borderId="19" xfId="7" applyFont="1" applyFill="1" applyBorder="1" applyAlignment="1">
      <alignment horizontal="center" vertical="center"/>
    </xf>
    <xf numFmtId="0" fontId="16" fillId="2" borderId="33" xfId="7" applyFont="1" applyFill="1" applyBorder="1" applyAlignment="1">
      <alignment horizontal="center" vertical="center" wrapText="1"/>
    </xf>
    <xf numFmtId="0" fontId="16" fillId="2" borderId="20" xfId="7" applyFont="1" applyFill="1" applyBorder="1" applyAlignment="1">
      <alignment horizontal="center" vertical="center" wrapText="1"/>
    </xf>
    <xf numFmtId="0" fontId="16" fillId="2" borderId="34" xfId="7" applyFont="1" applyFill="1" applyBorder="1" applyAlignment="1">
      <alignment horizontal="center" vertical="center" wrapText="1"/>
    </xf>
    <xf numFmtId="0" fontId="16" fillId="2" borderId="29" xfId="7" applyFont="1" applyFill="1" applyBorder="1" applyAlignment="1">
      <alignment horizontal="center" vertical="center" wrapText="1"/>
    </xf>
    <xf numFmtId="0" fontId="15" fillId="2" borderId="34" xfId="7" applyFont="1" applyFill="1" applyBorder="1" applyAlignment="1">
      <alignment horizontal="center" vertical="top"/>
    </xf>
    <xf numFmtId="0" fontId="15" fillId="2" borderId="23" xfId="7" applyFont="1" applyFill="1" applyBorder="1" applyAlignment="1">
      <alignment horizontal="center" vertical="top"/>
    </xf>
    <xf numFmtId="0" fontId="12" fillId="0" borderId="0" xfId="7" applyFont="1" applyAlignment="1">
      <alignment horizontal="center" vertical="center"/>
    </xf>
    <xf numFmtId="0" fontId="13" fillId="0" borderId="0" xfId="7" applyFont="1" applyAlignment="1">
      <alignment horizontal="center" vertical="center"/>
    </xf>
    <xf numFmtId="0" fontId="10" fillId="2" borderId="33" xfId="7" applyFont="1" applyFill="1" applyBorder="1" applyAlignment="1">
      <alignment horizontal="center" vertical="center"/>
    </xf>
    <xf numFmtId="0" fontId="10" fillId="2" borderId="27" xfId="7" applyFont="1" applyFill="1" applyBorder="1" applyAlignment="1">
      <alignment horizontal="center" vertical="center"/>
    </xf>
    <xf numFmtId="0" fontId="10" fillId="2" borderId="20" xfId="7" applyFont="1" applyFill="1" applyBorder="1" applyAlignment="1">
      <alignment horizontal="center" vertical="center"/>
    </xf>
    <xf numFmtId="0" fontId="17" fillId="2" borderId="31" xfId="7" applyFont="1" applyFill="1" applyBorder="1" applyAlignment="1">
      <alignment horizontal="center" vertical="center" wrapText="1"/>
    </xf>
    <xf numFmtId="0" fontId="17" fillId="2" borderId="18" xfId="7" applyFont="1" applyFill="1" applyBorder="1" applyAlignment="1">
      <alignment horizontal="center" vertical="center" wrapText="1"/>
    </xf>
    <xf numFmtId="0" fontId="10" fillId="2" borderId="33" xfId="7" applyFont="1" applyFill="1" applyBorder="1" applyAlignment="1">
      <alignment horizontal="center" wrapText="1"/>
    </xf>
    <xf numFmtId="0" fontId="10" fillId="2" borderId="34" xfId="7" applyFont="1" applyFill="1" applyBorder="1" applyAlignment="1">
      <alignment horizontal="center" wrapText="1"/>
    </xf>
    <xf numFmtId="0" fontId="10" fillId="2" borderId="17" xfId="7" applyFont="1" applyFill="1" applyBorder="1" applyAlignment="1">
      <alignment horizontal="center" wrapText="1"/>
    </xf>
    <xf numFmtId="0" fontId="10" fillId="2" borderId="31" xfId="7" applyFont="1" applyFill="1" applyBorder="1" applyAlignment="1">
      <alignment horizontal="center" wrapText="1"/>
    </xf>
    <xf numFmtId="0" fontId="15" fillId="2" borderId="23" xfId="7" applyFont="1" applyFill="1" applyBorder="1" applyAlignment="1">
      <alignment horizontal="center" vertical="center"/>
    </xf>
    <xf numFmtId="0" fontId="15" fillId="2" borderId="30" xfId="7" applyFont="1" applyFill="1" applyBorder="1" applyAlignment="1">
      <alignment horizontal="center" vertical="center"/>
    </xf>
    <xf numFmtId="0" fontId="15" fillId="2" borderId="21" xfId="7" applyFont="1" applyFill="1" applyBorder="1" applyAlignment="1">
      <alignment horizontal="center" vertical="center"/>
    </xf>
    <xf numFmtId="0" fontId="15" fillId="2" borderId="31" xfId="7" applyFont="1" applyFill="1" applyBorder="1" applyAlignment="1">
      <alignment horizontal="center" vertical="top"/>
    </xf>
    <xf numFmtId="0" fontId="15" fillId="2" borderId="18" xfId="7" applyFont="1" applyFill="1" applyBorder="1" applyAlignment="1">
      <alignment horizontal="center" vertical="top"/>
    </xf>
    <xf numFmtId="0" fontId="15" fillId="2" borderId="0" xfId="7" applyFont="1" applyFill="1" applyAlignment="1">
      <alignment horizontal="center" vertical="center"/>
    </xf>
    <xf numFmtId="0" fontId="15" fillId="2" borderId="25" xfId="7" applyFont="1" applyFill="1" applyBorder="1" applyAlignment="1">
      <alignment horizontal="center" vertical="center"/>
    </xf>
    <xf numFmtId="0" fontId="10" fillId="2" borderId="28" xfId="7" applyFont="1" applyFill="1" applyBorder="1" applyAlignment="1">
      <alignment horizontal="center" vertical="center"/>
    </xf>
    <xf numFmtId="0" fontId="10" fillId="2" borderId="26" xfId="7" applyFont="1" applyFill="1" applyBorder="1" applyAlignment="1">
      <alignment horizontal="center" vertical="center"/>
    </xf>
    <xf numFmtId="0" fontId="15" fillId="2" borderId="24" xfId="7" applyFont="1" applyFill="1" applyBorder="1" applyAlignment="1">
      <alignment horizontal="center" vertical="center"/>
    </xf>
    <xf numFmtId="0" fontId="15" fillId="2" borderId="29" xfId="7" applyFont="1" applyFill="1" applyBorder="1" applyAlignment="1">
      <alignment horizontal="center" vertical="center"/>
    </xf>
    <xf numFmtId="0" fontId="16" fillId="2" borderId="17" xfId="7" applyFont="1" applyFill="1" applyBorder="1" applyAlignment="1">
      <alignment horizontal="center" vertical="center" wrapText="1"/>
    </xf>
    <xf numFmtId="0" fontId="16" fillId="2" borderId="31" xfId="7" applyFont="1" applyFill="1" applyBorder="1" applyAlignment="1">
      <alignment horizontal="center" vertical="center" wrapText="1"/>
    </xf>
    <xf numFmtId="0" fontId="12" fillId="0" borderId="0" xfId="7" applyFont="1" applyAlignment="1">
      <alignment horizontal="center" wrapText="1"/>
    </xf>
    <xf numFmtId="0" fontId="29" fillId="0" borderId="0" xfId="0" applyFont="1"/>
    <xf numFmtId="0" fontId="29" fillId="0" borderId="0" xfId="0" applyFont="1" applyAlignment="1">
      <alignment horizontal="right"/>
    </xf>
    <xf numFmtId="0" fontId="32" fillId="2" borderId="14" xfId="0" applyFont="1" applyFill="1" applyBorder="1" applyAlignment="1">
      <alignment horizontal="center" vertical="center" wrapText="1"/>
    </xf>
    <xf numFmtId="0" fontId="32" fillId="2" borderId="7" xfId="0" applyFont="1" applyFill="1" applyBorder="1" applyAlignment="1">
      <alignment horizontal="center" vertical="center" wrapText="1"/>
    </xf>
    <xf numFmtId="0" fontId="32" fillId="2" borderId="11" xfId="0" applyFont="1" applyFill="1" applyBorder="1" applyAlignment="1">
      <alignment horizontal="center" vertical="center" wrapText="1"/>
    </xf>
    <xf numFmtId="0" fontId="32" fillId="2" borderId="9" xfId="0" applyFont="1" applyFill="1" applyBorder="1" applyAlignment="1">
      <alignment horizontal="center" vertical="center" wrapText="1"/>
    </xf>
    <xf numFmtId="0" fontId="32" fillId="2" borderId="10" xfId="0" applyFont="1" applyFill="1" applyBorder="1" applyAlignment="1">
      <alignment horizontal="center" vertical="center" wrapText="1"/>
    </xf>
    <xf numFmtId="0" fontId="32" fillId="2" borderId="13" xfId="0" applyFont="1" applyFill="1" applyBorder="1" applyAlignment="1">
      <alignment horizontal="center" vertical="center" wrapText="1"/>
    </xf>
    <xf numFmtId="0" fontId="32" fillId="2" borderId="15" xfId="0" applyFont="1" applyFill="1" applyBorder="1" applyAlignment="1">
      <alignment horizontal="center" vertical="center"/>
    </xf>
    <xf numFmtId="49" fontId="32" fillId="2" borderId="1" xfId="0" applyNumberFormat="1" applyFont="1" applyFill="1" applyBorder="1" applyAlignment="1">
      <alignment horizontal="center"/>
    </xf>
    <xf numFmtId="49" fontId="32" fillId="2" borderId="2" xfId="0" applyNumberFormat="1" applyFont="1" applyFill="1" applyBorder="1" applyAlignment="1">
      <alignment horizontal="center"/>
    </xf>
    <xf numFmtId="0" fontId="32" fillId="2" borderId="15" xfId="0" applyFont="1" applyFill="1" applyBorder="1" applyAlignment="1">
      <alignment horizontal="center" vertical="center" wrapText="1"/>
    </xf>
    <xf numFmtId="0" fontId="32" fillId="2" borderId="8" xfId="0" applyFont="1" applyFill="1" applyBorder="1" applyAlignment="1">
      <alignment horizontal="center" vertical="center"/>
    </xf>
    <xf numFmtId="0" fontId="32" fillId="2" borderId="1" xfId="0" applyFont="1" applyFill="1" applyBorder="1" applyAlignment="1">
      <alignment horizontal="center"/>
    </xf>
    <xf numFmtId="0" fontId="32" fillId="2" borderId="2" xfId="0" applyFont="1" applyFill="1" applyBorder="1" applyAlignment="1">
      <alignment horizontal="center"/>
    </xf>
    <xf numFmtId="0" fontId="32" fillId="2" borderId="8" xfId="0" applyFont="1" applyFill="1" applyBorder="1" applyAlignment="1">
      <alignment horizontal="center" vertical="center" wrapText="1"/>
    </xf>
    <xf numFmtId="0" fontId="33" fillId="0" borderId="5" xfId="0" applyFont="1" applyBorder="1" applyAlignment="1">
      <alignment horizontal="left"/>
    </xf>
    <xf numFmtId="0" fontId="33" fillId="0" borderId="5" xfId="0" applyFont="1" applyBorder="1" applyAlignment="1">
      <alignment horizontal="left" indent="1"/>
    </xf>
    <xf numFmtId="0" fontId="33" fillId="0" borderId="8" xfId="0" applyFont="1" applyBorder="1" applyAlignment="1">
      <alignment horizontal="left" indent="1"/>
    </xf>
    <xf numFmtId="0" fontId="34" fillId="0" borderId="0" xfId="0" applyFont="1"/>
    <xf numFmtId="3" fontId="18" fillId="0" borderId="9" xfId="20" applyNumberFormat="1" applyFont="1" applyBorder="1" applyAlignment="1">
      <alignment horizontal="right"/>
    </xf>
  </cellXfs>
  <cellStyles count="25">
    <cellStyle name="Dziesiętny 2" xfId="1" xr:uid="{00000000-0005-0000-0000-000001000000}"/>
    <cellStyle name="Dziesiętny 2 2" xfId="2" xr:uid="{00000000-0005-0000-0000-000002000000}"/>
    <cellStyle name="Dziesiętny 2 3" xfId="3" xr:uid="{00000000-0005-0000-0000-000003000000}"/>
    <cellStyle name="Dziesiętny 3" xfId="4" xr:uid="{00000000-0005-0000-0000-000004000000}"/>
    <cellStyle name="Dziesiętny 4" xfId="5" xr:uid="{00000000-0005-0000-0000-000005000000}"/>
    <cellStyle name="Dziesiętny 5" xfId="23" xr:uid="{10619C8D-89E6-49E7-B9B6-1E5FBB664121}"/>
    <cellStyle name="Hiperłącze" xfId="6" builtinId="8"/>
    <cellStyle name="Normalny" xfId="0" builtinId="0"/>
    <cellStyle name="Normalny 2" xfId="7" xr:uid="{00000000-0005-0000-0000-000008000000}"/>
    <cellStyle name="Normalny 3" xfId="8" xr:uid="{00000000-0005-0000-0000-000009000000}"/>
    <cellStyle name="Normalny 3 2" xfId="9" xr:uid="{00000000-0005-0000-0000-00000A000000}"/>
    <cellStyle name="Normalny 4" xfId="10" xr:uid="{00000000-0005-0000-0000-00000B000000}"/>
    <cellStyle name="Normalny 4 2" xfId="11" xr:uid="{00000000-0005-0000-0000-00000C000000}"/>
    <cellStyle name="Normalny 4 3" xfId="22" xr:uid="{4408A1AA-C35A-494A-87A1-94062C699FC6}"/>
    <cellStyle name="Normalny 5" xfId="12" xr:uid="{00000000-0005-0000-0000-00000D000000}"/>
    <cellStyle name="Normalny 5 2" xfId="13" xr:uid="{00000000-0005-0000-0000-00000E000000}"/>
    <cellStyle name="Normalny 6" xfId="14" xr:uid="{00000000-0005-0000-0000-00000F000000}"/>
    <cellStyle name="Normalny 7" xfId="15" xr:uid="{00000000-0005-0000-0000-000010000000}"/>
    <cellStyle name="Procentowy 2" xfId="16" xr:uid="{00000000-0005-0000-0000-000012000000}"/>
    <cellStyle name="Procentowy 3" xfId="17" xr:uid="{00000000-0005-0000-0000-000013000000}"/>
    <cellStyle name="Procentowy 3 2" xfId="18" xr:uid="{00000000-0005-0000-0000-000014000000}"/>
    <cellStyle name="Procentowy 4" xfId="19" xr:uid="{00000000-0005-0000-0000-000015000000}"/>
    <cellStyle name="Procentowy 4 2" xfId="20" xr:uid="{00000000-0005-0000-0000-000016000000}"/>
    <cellStyle name="Procentowy 5" xfId="21" xr:uid="{00000000-0005-0000-0000-000017000000}"/>
    <cellStyle name="Procentowy 6" xfId="24" xr:uid="{15641F61-A8CD-4C4D-8999-CB2D64C1878C}"/>
  </cellStyles>
  <dxfs count="90">
    <dxf>
      <font>
        <color rgb="FFFF0000"/>
      </font>
    </dxf>
    <dxf>
      <font>
        <color theme="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5"/>
      </font>
    </dxf>
  </dxfs>
  <tableStyles count="0" defaultTableStyle="TableStyleMedium2" defaultPivotStyle="PivotStyleLight16"/>
  <colors>
    <mruColors>
      <color rgb="FF15448A"/>
      <color rgb="FFE8E8E8"/>
      <color rgb="FFEAEAEA"/>
      <color rgb="FFE2E2E2"/>
      <color rgb="FFF2F2F2"/>
      <color rgb="FFD9D9D9"/>
      <color rgb="FF94CB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21</xdr:row>
      <xdr:rowOff>0</xdr:rowOff>
    </xdr:from>
    <xdr:to>
      <xdr:col>8</xdr:col>
      <xdr:colOff>477912</xdr:colOff>
      <xdr:row>41</xdr:row>
      <xdr:rowOff>135961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625C9DDA-6D43-43F5-B0BB-DFB2210EF6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0" y="3971925"/>
          <a:ext cx="5992887" cy="3755461"/>
        </a:xfrm>
        <a:prstGeom prst="rect">
          <a:avLst/>
        </a:prstGeom>
      </xdr:spPr>
    </xdr:pic>
    <xdr:clientData/>
  </xdr:twoCellAnchor>
  <xdr:twoCellAnchor editAs="oneCell">
    <xdr:from>
      <xdr:col>10</xdr:col>
      <xdr:colOff>28575</xdr:colOff>
      <xdr:row>21</xdr:row>
      <xdr:rowOff>9525</xdr:rowOff>
    </xdr:from>
    <xdr:to>
      <xdr:col>19</xdr:col>
      <xdr:colOff>34948</xdr:colOff>
      <xdr:row>40</xdr:row>
      <xdr:rowOff>38100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766BBB7E-8D51-450B-B8E3-D5C41A690D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048500" y="3981450"/>
          <a:ext cx="5492773" cy="34671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ZPM%202019/CEP/2019.07/dane%20szczeg&#243;&#322;owe/raporty/PZPM_CEP_RAPORT_WSZYSTKIE_POJAZDY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INDEXpdf"/>
      <sheetName val="INDEXpdf (2)"/>
      <sheetName val="POJAZDY - tabele i wykresy (1)"/>
      <sheetName val="Rodzaje - analiza (2)"/>
      <sheetName val="POJAZDY - tabele i wykresy (2)"/>
      <sheetName val="Rodzaje - analiza (3)"/>
      <sheetName val="POJAZDY - tabele i wykresy (3)"/>
      <sheetName val="Rodzaje - analiza (4)"/>
      <sheetName val="SO i SD - tabele i wykresy"/>
      <sheetName val="SC pow 3,5T - tabele i wykresy"/>
      <sheetName val="PRZYCZ. NACZ.-tabele i wykresy"/>
      <sheetName val="PTW i ATV - tabele i wykresy"/>
      <sheetName val="SO - tabela (1)"/>
      <sheetName val="SO - analiza1"/>
      <sheetName val="SO - tabela (2)"/>
      <sheetName val="SO - analiza2"/>
      <sheetName val="SO# - tabela (1)"/>
      <sheetName val="SO# - analiza1"/>
      <sheetName val="SO# - tabela (2)"/>
      <sheetName val="SO# - analiza2"/>
      <sheetName val="SC-DOST i SS-DOST - tabela (1)"/>
      <sheetName val="SC-DOST i SS-DOST - analiza1"/>
      <sheetName val="SC-DOST i SS-DOST - tabela (2)"/>
      <sheetName val="SC-DOST i SS-DOST - analiza2"/>
      <sheetName val="SO i SC do 3.5T - tabela (1)"/>
      <sheetName val="SO i SC do 3.5T - analiza1"/>
      <sheetName val="SO i SC do 3.5T - tabela (2)"/>
      <sheetName val="SO i SC do 3.5T - analiza2"/>
      <sheetName val="SC pow 3.5T - tabela (1)"/>
      <sheetName val="SC pow 3.5T - analiza1"/>
      <sheetName val="SC pow 3.5T - tabela (2)"/>
      <sheetName val="SC pow 3.5T - analiza2"/>
      <sheetName val="SC od 3,5T segmenty - tabela1 "/>
      <sheetName val="SC od 3,5T segmenty - tabela2"/>
      <sheetName val="SC od 3,5T seg-analiza1"/>
      <sheetName val="SC od 3,5T seg-analiza2"/>
      <sheetName val="SC od 3,5T seg-analiza3"/>
      <sheetName val="SC od 3,5T seg-analiza4"/>
      <sheetName val="SC od 3,5T seg-analiza5"/>
      <sheetName val="SC od 3,5T seg-analiza6"/>
      <sheetName val="SC od 3,5T seg-analiza7"/>
      <sheetName val="PN&gt;3.5T - tabela (1)"/>
      <sheetName val="PN&gt;3.5T - analiza1"/>
      <sheetName val="PN&gt;3.5T - tabela (2)"/>
      <sheetName val="PN&gt;3.5T - analiza2"/>
      <sheetName val="AUTOBUSY - tabela (1)"/>
      <sheetName val="AUTOBUSY - analiza1"/>
      <sheetName val="AUTOBUSY - tabela (2)"/>
      <sheetName val="AUTOBUSY - analiza2"/>
      <sheetName val="MC - tabela (1)"/>
      <sheetName val="MC - analiza1"/>
      <sheetName val="MC - tabela (2)"/>
      <sheetName val="MC - analiza2"/>
      <sheetName val="MP - tabela (1)"/>
      <sheetName val="MP - analiza1"/>
      <sheetName val="MP - tabela (2)"/>
      <sheetName val="MP - analiza2"/>
      <sheetName val="Samochodowy inny - tabela (1)"/>
      <sheetName val="Samochodowy inny - analiza1"/>
      <sheetName val="Samochodowy inny - tabela (2)"/>
      <sheetName val="Samochodowy inny - analiza2"/>
      <sheetName val="Ciągniki rolnicze - tabela (1)"/>
      <sheetName val="Ciągniki rolnicze - analiza1"/>
      <sheetName val="Ciągniki rolnicze - tabela (2)"/>
      <sheetName val="Ciągniki rolnicze - analiza2"/>
      <sheetName val="Microcar - tabela (1)"/>
      <sheetName val="Microcar - analiza1"/>
      <sheetName val="Microcar - tabela (2)"/>
      <sheetName val="Microcar - analiza2"/>
      <sheetName val="Rodzaje - analiza"/>
      <sheetName val="Rodzaje PiN - analiza"/>
      <sheetName val="Analiza - CV"/>
      <sheetName val="Analiza - CV (2)"/>
      <sheetName val="BAZA_REJESTRACJE"/>
      <sheetName val="BAZA_PRZYCZEPY_NACZEPY"/>
    </sheetNames>
    <sheetDataSet>
      <sheetData sheetId="0" refreshError="1">
        <row r="16">
          <cell r="E16" t="str">
            <v>Lipiec</v>
          </cell>
        </row>
        <row r="21">
          <cell r="E21">
            <v>2019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655065-1F89-4E83-BD48-F7A2D73D33EE}">
  <dimension ref="A1:IV28"/>
  <sheetViews>
    <sheetView showGridLines="0" tabSelected="1" workbookViewId="0"/>
  </sheetViews>
  <sheetFormatPr defaultColWidth="9.140625" defaultRowHeight="14.25" x14ac:dyDescent="0.2"/>
  <cols>
    <col min="1" max="1" width="1.140625" style="57" customWidth="1"/>
    <col min="2" max="2" width="41" style="57" customWidth="1"/>
    <col min="3" max="7" width="11.140625" style="57" customWidth="1"/>
    <col min="8" max="8" width="11.7109375" style="57" customWidth="1"/>
    <col min="9" max="16384" width="9.140625" style="57"/>
  </cols>
  <sheetData>
    <row r="1" spans="1:256" x14ac:dyDescent="0.2">
      <c r="A1" s="56"/>
      <c r="C1" s="58"/>
      <c r="E1" s="56"/>
      <c r="F1" s="56"/>
      <c r="G1" s="56"/>
      <c r="H1" s="59">
        <v>45356</v>
      </c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  <c r="AM1" s="56"/>
      <c r="AN1" s="56"/>
      <c r="AO1" s="56"/>
      <c r="AP1" s="56"/>
      <c r="AQ1" s="56"/>
      <c r="AR1" s="56"/>
      <c r="AS1" s="56"/>
      <c r="AT1" s="56"/>
      <c r="AU1" s="56"/>
      <c r="AV1" s="56"/>
      <c r="AW1" s="56"/>
      <c r="AX1" s="56"/>
      <c r="AY1" s="56"/>
      <c r="AZ1" s="56"/>
      <c r="BA1" s="56"/>
      <c r="BB1" s="56"/>
      <c r="BC1" s="56"/>
      <c r="BD1" s="56"/>
      <c r="BE1" s="56"/>
      <c r="BF1" s="56"/>
      <c r="BG1" s="56"/>
      <c r="BH1" s="56"/>
      <c r="BI1" s="56"/>
      <c r="BJ1" s="56"/>
      <c r="BK1" s="56"/>
      <c r="BL1" s="56"/>
      <c r="BM1" s="56"/>
      <c r="BN1" s="56"/>
      <c r="BO1" s="56"/>
      <c r="BP1" s="56"/>
      <c r="BQ1" s="56"/>
      <c r="BR1" s="56"/>
      <c r="BS1" s="56"/>
      <c r="BT1" s="56"/>
      <c r="BU1" s="56"/>
      <c r="BV1" s="56"/>
      <c r="BW1" s="56"/>
      <c r="BX1" s="56"/>
      <c r="BY1" s="56"/>
      <c r="BZ1" s="56"/>
      <c r="CA1" s="56"/>
      <c r="CB1" s="56"/>
      <c r="CC1" s="56"/>
      <c r="CD1" s="56"/>
      <c r="CE1" s="56"/>
      <c r="CF1" s="56"/>
      <c r="CG1" s="56"/>
      <c r="CH1" s="56"/>
      <c r="CI1" s="56"/>
      <c r="CJ1" s="56"/>
      <c r="CK1" s="56"/>
      <c r="CL1" s="56"/>
      <c r="CM1" s="56"/>
      <c r="CN1" s="56"/>
      <c r="CO1" s="56"/>
      <c r="CP1" s="56"/>
      <c r="CQ1" s="56"/>
      <c r="CR1" s="56"/>
      <c r="CS1" s="56"/>
      <c r="CT1" s="56"/>
      <c r="CU1" s="56"/>
      <c r="CV1" s="56"/>
      <c r="CW1" s="56"/>
      <c r="CX1" s="56"/>
      <c r="CY1" s="56"/>
      <c r="CZ1" s="56"/>
      <c r="DA1" s="56"/>
      <c r="DB1" s="56"/>
      <c r="DC1" s="56"/>
      <c r="DD1" s="56"/>
      <c r="DE1" s="56"/>
      <c r="DF1" s="56"/>
      <c r="DG1" s="56"/>
      <c r="DH1" s="56"/>
      <c r="DI1" s="56"/>
      <c r="DJ1" s="56"/>
      <c r="DK1" s="56"/>
      <c r="DL1" s="56"/>
      <c r="DM1" s="56"/>
      <c r="DN1" s="56"/>
      <c r="DO1" s="56"/>
      <c r="DP1" s="56"/>
      <c r="DQ1" s="56"/>
      <c r="DR1" s="56"/>
      <c r="DS1" s="56"/>
      <c r="DT1" s="56"/>
      <c r="DU1" s="56"/>
      <c r="DV1" s="56"/>
      <c r="DW1" s="56"/>
      <c r="DX1" s="56"/>
      <c r="DY1" s="56"/>
      <c r="DZ1" s="56"/>
      <c r="EA1" s="56"/>
      <c r="EB1" s="56"/>
      <c r="EC1" s="56"/>
      <c r="ED1" s="56"/>
      <c r="EE1" s="56"/>
      <c r="EF1" s="56"/>
      <c r="EG1" s="56"/>
      <c r="EH1" s="56"/>
      <c r="EI1" s="56"/>
      <c r="EJ1" s="56"/>
      <c r="EK1" s="56"/>
      <c r="EL1" s="56"/>
      <c r="EM1" s="56"/>
      <c r="EN1" s="56"/>
      <c r="EO1" s="56"/>
      <c r="EP1" s="56"/>
      <c r="EQ1" s="56"/>
      <c r="ER1" s="56"/>
      <c r="ES1" s="56"/>
      <c r="ET1" s="56"/>
      <c r="EU1" s="56"/>
      <c r="EV1" s="56"/>
      <c r="EW1" s="56"/>
      <c r="EX1" s="56"/>
      <c r="EY1" s="56"/>
      <c r="EZ1" s="56"/>
      <c r="FA1" s="56"/>
      <c r="FB1" s="56"/>
      <c r="FC1" s="56"/>
      <c r="FD1" s="56"/>
      <c r="FE1" s="56"/>
      <c r="FF1" s="56"/>
      <c r="FG1" s="56"/>
      <c r="FH1" s="56"/>
      <c r="FI1" s="56"/>
      <c r="FJ1" s="56"/>
      <c r="FK1" s="56"/>
      <c r="FL1" s="56"/>
      <c r="FM1" s="56"/>
      <c r="FN1" s="56"/>
      <c r="FO1" s="56"/>
      <c r="FP1" s="56"/>
      <c r="FQ1" s="56"/>
      <c r="FR1" s="56"/>
      <c r="FS1" s="56"/>
      <c r="FT1" s="56"/>
      <c r="FU1" s="56"/>
      <c r="FV1" s="56"/>
      <c r="FW1" s="56"/>
      <c r="FX1" s="56"/>
      <c r="FY1" s="56"/>
      <c r="FZ1" s="56"/>
      <c r="GA1" s="56"/>
      <c r="GB1" s="56"/>
      <c r="GC1" s="56"/>
      <c r="GD1" s="56"/>
      <c r="GE1" s="56"/>
      <c r="GF1" s="56"/>
      <c r="GG1" s="56"/>
      <c r="GH1" s="56"/>
      <c r="GI1" s="56"/>
      <c r="GJ1" s="56"/>
      <c r="GK1" s="56"/>
      <c r="GL1" s="56"/>
      <c r="GM1" s="56"/>
      <c r="GN1" s="56"/>
      <c r="GO1" s="56"/>
      <c r="GP1" s="56"/>
      <c r="GQ1" s="56"/>
      <c r="GR1" s="56"/>
      <c r="GS1" s="56"/>
      <c r="GT1" s="56"/>
      <c r="GU1" s="56"/>
      <c r="GV1" s="56"/>
      <c r="GW1" s="56"/>
      <c r="GX1" s="56"/>
      <c r="GY1" s="56"/>
      <c r="GZ1" s="56"/>
      <c r="HA1" s="56"/>
      <c r="HB1" s="56"/>
      <c r="HC1" s="56"/>
      <c r="HD1" s="56"/>
      <c r="HE1" s="56"/>
      <c r="HF1" s="56"/>
      <c r="HG1" s="56"/>
      <c r="HH1" s="56"/>
      <c r="HI1" s="56"/>
      <c r="HJ1" s="56"/>
      <c r="HK1" s="56"/>
      <c r="HL1" s="56"/>
      <c r="HM1" s="56"/>
      <c r="HN1" s="56"/>
      <c r="HO1" s="56"/>
      <c r="HP1" s="56"/>
      <c r="HQ1" s="56"/>
      <c r="HR1" s="56"/>
      <c r="HS1" s="56"/>
      <c r="HT1" s="56"/>
      <c r="HU1" s="56"/>
      <c r="HV1" s="56"/>
      <c r="HW1" s="56"/>
      <c r="HX1" s="56"/>
      <c r="HY1" s="56"/>
      <c r="HZ1" s="56"/>
      <c r="IA1" s="56"/>
      <c r="IB1" s="56"/>
      <c r="IC1" s="56"/>
      <c r="ID1" s="56"/>
      <c r="IE1" s="56"/>
      <c r="IF1" s="56"/>
      <c r="IG1" s="56"/>
      <c r="IH1" s="56"/>
      <c r="II1" s="56"/>
      <c r="IJ1" s="56"/>
      <c r="IK1" s="56"/>
      <c r="IL1" s="56"/>
      <c r="IM1" s="56"/>
      <c r="IN1" s="56"/>
      <c r="IO1" s="56"/>
      <c r="IP1" s="56"/>
      <c r="IQ1" s="56"/>
      <c r="IR1" s="56"/>
      <c r="IS1" s="56"/>
      <c r="IT1" s="56"/>
      <c r="IU1" s="56"/>
      <c r="IV1" s="56"/>
    </row>
    <row r="2" spans="1:256" ht="15.75" customHeight="1" x14ac:dyDescent="0.2">
      <c r="B2" s="60" t="s">
        <v>148</v>
      </c>
      <c r="H2" s="61" t="s">
        <v>149</v>
      </c>
    </row>
    <row r="3" spans="1:256" ht="24.75" customHeight="1" x14ac:dyDescent="0.2">
      <c r="B3" s="79" t="s">
        <v>150</v>
      </c>
      <c r="C3" s="80"/>
      <c r="D3" s="80"/>
      <c r="E3" s="80"/>
      <c r="F3" s="80"/>
      <c r="G3" s="80"/>
      <c r="H3" s="81"/>
    </row>
    <row r="4" spans="1:256" ht="24.75" customHeight="1" x14ac:dyDescent="0.2">
      <c r="B4" s="62"/>
      <c r="C4" s="63" t="s">
        <v>160</v>
      </c>
      <c r="D4" s="63" t="s">
        <v>151</v>
      </c>
      <c r="E4" s="64" t="s">
        <v>152</v>
      </c>
      <c r="F4" s="63" t="s">
        <v>161</v>
      </c>
      <c r="G4" s="63" t="s">
        <v>153</v>
      </c>
      <c r="H4" s="64" t="s">
        <v>152</v>
      </c>
    </row>
    <row r="5" spans="1:256" ht="24.75" customHeight="1" x14ac:dyDescent="0.2">
      <c r="B5" s="65" t="s">
        <v>154</v>
      </c>
      <c r="C5" s="66">
        <v>45973</v>
      </c>
      <c r="D5" s="66">
        <v>38525</v>
      </c>
      <c r="E5" s="67">
        <v>0.19332900713822188</v>
      </c>
      <c r="F5" s="66">
        <v>88769</v>
      </c>
      <c r="G5" s="66">
        <v>73571</v>
      </c>
      <c r="H5" s="67">
        <v>0.20657596063666395</v>
      </c>
    </row>
    <row r="6" spans="1:256" ht="24.75" customHeight="1" x14ac:dyDescent="0.2">
      <c r="B6" s="65" t="s">
        <v>155</v>
      </c>
      <c r="C6" s="66">
        <v>5198</v>
      </c>
      <c r="D6" s="66">
        <v>4787</v>
      </c>
      <c r="E6" s="67">
        <v>8.5857530812617489E-2</v>
      </c>
      <c r="F6" s="66">
        <v>9836</v>
      </c>
      <c r="G6" s="66">
        <v>9957</v>
      </c>
      <c r="H6" s="67">
        <v>-1.2152254695189324E-2</v>
      </c>
    </row>
    <row r="7" spans="1:256" ht="24.75" customHeight="1" x14ac:dyDescent="0.2">
      <c r="B7" s="68" t="s">
        <v>156</v>
      </c>
      <c r="C7" s="69">
        <f>C6-C8</f>
        <v>5045</v>
      </c>
      <c r="D7" s="69">
        <f>D6-D8</f>
        <v>4681</v>
      </c>
      <c r="E7" s="70">
        <f>C7/D7-1</f>
        <v>7.7761162144840856E-2</v>
      </c>
      <c r="F7" s="69">
        <f>F6-F8</f>
        <v>9543</v>
      </c>
      <c r="G7" s="69">
        <f>G6-G8</f>
        <v>9741</v>
      </c>
      <c r="H7" s="70">
        <f>F7/G7-1</f>
        <v>-2.0326455189405568E-2</v>
      </c>
    </row>
    <row r="8" spans="1:256" ht="24.75" customHeight="1" x14ac:dyDescent="0.2">
      <c r="B8" s="71" t="s">
        <v>157</v>
      </c>
      <c r="C8" s="69">
        <v>153</v>
      </c>
      <c r="D8" s="69">
        <v>106</v>
      </c>
      <c r="E8" s="72">
        <v>0.44339622641509435</v>
      </c>
      <c r="F8" s="69">
        <v>293</v>
      </c>
      <c r="G8" s="69">
        <v>216</v>
      </c>
      <c r="H8" s="72">
        <v>0.3564814814814814</v>
      </c>
    </row>
    <row r="9" spans="1:256" ht="25.5" customHeight="1" x14ac:dyDescent="0.2">
      <c r="B9" s="73" t="s">
        <v>158</v>
      </c>
      <c r="C9" s="74">
        <v>51171</v>
      </c>
      <c r="D9" s="74">
        <v>43312</v>
      </c>
      <c r="E9" s="75">
        <v>0.1814508681196898</v>
      </c>
      <c r="F9" s="74">
        <v>98605</v>
      </c>
      <c r="G9" s="74">
        <v>83528</v>
      </c>
      <c r="H9" s="75">
        <v>0.1805023465185327</v>
      </c>
    </row>
    <row r="10" spans="1:256" x14ac:dyDescent="0.2">
      <c r="B10" s="76" t="s">
        <v>159</v>
      </c>
      <c r="C10" s="77"/>
      <c r="D10" s="77"/>
      <c r="E10" s="77"/>
      <c r="F10" s="77"/>
      <c r="G10" s="77"/>
      <c r="H10" s="77"/>
    </row>
    <row r="11" spans="1:256" x14ac:dyDescent="0.2">
      <c r="B11" s="60"/>
      <c r="F11" s="78"/>
      <c r="G11" s="78"/>
    </row>
    <row r="28" spans="2:2" x14ac:dyDescent="0.2">
      <c r="B28" s="60"/>
    </row>
  </sheetData>
  <mergeCells count="1">
    <mergeCell ref="B3:H3"/>
  </mergeCells>
  <conditionalFormatting sqref="E5:E9 H5:H9">
    <cfRule type="cellIs" dxfId="89" priority="1" operator="lessThan">
      <formula>0</formula>
    </cfRule>
  </conditionalFormatting>
  <pageMargins left="0.7" right="0.7" top="0.75" bottom="0.75" header="0.3" footer="0.3"/>
  <pageSetup paperSize="9" orientation="portrait" horizontalDpi="4294967292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2">
    <pageSetUpPr fitToPage="1"/>
  </sheetPr>
  <dimension ref="B1:V71"/>
  <sheetViews>
    <sheetView showGridLines="0" zoomScale="90" zoomScaleNormal="90" workbookViewId="0"/>
  </sheetViews>
  <sheetFormatPr defaultColWidth="9.140625" defaultRowHeight="14.25" x14ac:dyDescent="0.2"/>
  <cols>
    <col min="1" max="1" width="1.7109375" style="4" customWidth="1"/>
    <col min="2" max="2" width="8.140625" style="4" customWidth="1"/>
    <col min="3" max="3" width="19.28515625" style="4" customWidth="1"/>
    <col min="4" max="14" width="10.28515625" style="4" customWidth="1"/>
    <col min="15" max="15" width="13" style="4" customWidth="1"/>
    <col min="16" max="16" width="23.140625" style="4" customWidth="1"/>
    <col min="17" max="22" width="10.28515625" style="4" customWidth="1"/>
    <col min="23" max="23" width="11.28515625" style="4" customWidth="1"/>
    <col min="24" max="16384" width="9.140625" style="4"/>
  </cols>
  <sheetData>
    <row r="1" spans="2:16" x14ac:dyDescent="0.2">
      <c r="B1" s="4" t="s">
        <v>3</v>
      </c>
      <c r="D1" s="2"/>
      <c r="O1" s="3">
        <v>45356</v>
      </c>
    </row>
    <row r="2" spans="2:16" ht="14.45" customHeight="1" x14ac:dyDescent="0.2">
      <c r="B2" s="96" t="s">
        <v>45</v>
      </c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</row>
    <row r="3" spans="2:16" ht="14.45" customHeight="1" x14ac:dyDescent="0.2">
      <c r="B3" s="97" t="s">
        <v>46</v>
      </c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</row>
    <row r="4" spans="2:16" ht="14.45" customHeight="1" thickBot="1" x14ac:dyDescent="0.25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6" t="s">
        <v>4</v>
      </c>
    </row>
    <row r="5" spans="2:16" ht="14.45" customHeight="1" x14ac:dyDescent="0.2">
      <c r="B5" s="103" t="s">
        <v>0</v>
      </c>
      <c r="C5" s="105" t="s">
        <v>1</v>
      </c>
      <c r="D5" s="99" t="s">
        <v>97</v>
      </c>
      <c r="E5" s="99"/>
      <c r="F5" s="99"/>
      <c r="G5" s="99"/>
      <c r="H5" s="114"/>
      <c r="I5" s="115" t="s">
        <v>95</v>
      </c>
      <c r="J5" s="114"/>
      <c r="K5" s="115" t="s">
        <v>101</v>
      </c>
      <c r="L5" s="99"/>
      <c r="M5" s="99"/>
      <c r="N5" s="99"/>
      <c r="O5" s="100"/>
    </row>
    <row r="6" spans="2:16" ht="14.45" customHeight="1" thickBot="1" x14ac:dyDescent="0.25">
      <c r="B6" s="104"/>
      <c r="C6" s="106"/>
      <c r="D6" s="112" t="s">
        <v>98</v>
      </c>
      <c r="E6" s="112"/>
      <c r="F6" s="112"/>
      <c r="G6" s="112"/>
      <c r="H6" s="113"/>
      <c r="I6" s="116" t="s">
        <v>96</v>
      </c>
      <c r="J6" s="113"/>
      <c r="K6" s="116" t="s">
        <v>102</v>
      </c>
      <c r="L6" s="112"/>
      <c r="M6" s="112"/>
      <c r="N6" s="112"/>
      <c r="O6" s="117"/>
    </row>
    <row r="7" spans="2:16" ht="14.45" customHeight="1" x14ac:dyDescent="0.2">
      <c r="B7" s="104"/>
      <c r="C7" s="106"/>
      <c r="D7" s="90">
        <v>2024</v>
      </c>
      <c r="E7" s="91"/>
      <c r="F7" s="90">
        <v>2023</v>
      </c>
      <c r="G7" s="91"/>
      <c r="H7" s="86" t="s">
        <v>5</v>
      </c>
      <c r="I7" s="118">
        <v>2024</v>
      </c>
      <c r="J7" s="118" t="s">
        <v>99</v>
      </c>
      <c r="K7" s="90">
        <v>2024</v>
      </c>
      <c r="L7" s="91"/>
      <c r="M7" s="90">
        <v>2023</v>
      </c>
      <c r="N7" s="91"/>
      <c r="O7" s="86" t="s">
        <v>5</v>
      </c>
    </row>
    <row r="8" spans="2:16" ht="14.45" customHeight="1" thickBot="1" x14ac:dyDescent="0.25">
      <c r="B8" s="94" t="s">
        <v>6</v>
      </c>
      <c r="C8" s="110" t="s">
        <v>7</v>
      </c>
      <c r="D8" s="92"/>
      <c r="E8" s="93"/>
      <c r="F8" s="92"/>
      <c r="G8" s="93"/>
      <c r="H8" s="87"/>
      <c r="I8" s="119"/>
      <c r="J8" s="119"/>
      <c r="K8" s="92"/>
      <c r="L8" s="93"/>
      <c r="M8" s="92"/>
      <c r="N8" s="93"/>
      <c r="O8" s="87"/>
    </row>
    <row r="9" spans="2:16" ht="14.45" customHeight="1" x14ac:dyDescent="0.2">
      <c r="B9" s="94"/>
      <c r="C9" s="110"/>
      <c r="D9" s="7" t="s">
        <v>8</v>
      </c>
      <c r="E9" s="8" t="s">
        <v>2</v>
      </c>
      <c r="F9" s="7" t="s">
        <v>8</v>
      </c>
      <c r="G9" s="8" t="s">
        <v>2</v>
      </c>
      <c r="H9" s="82" t="s">
        <v>9</v>
      </c>
      <c r="I9" s="9" t="s">
        <v>8</v>
      </c>
      <c r="J9" s="101" t="s">
        <v>100</v>
      </c>
      <c r="K9" s="7" t="s">
        <v>8</v>
      </c>
      <c r="L9" s="8" t="s">
        <v>2</v>
      </c>
      <c r="M9" s="7" t="s">
        <v>8</v>
      </c>
      <c r="N9" s="8" t="s">
        <v>2</v>
      </c>
      <c r="O9" s="82" t="s">
        <v>9</v>
      </c>
    </row>
    <row r="10" spans="2:16" ht="14.45" customHeight="1" thickBot="1" x14ac:dyDescent="0.25">
      <c r="B10" s="95"/>
      <c r="C10" s="111"/>
      <c r="D10" s="10" t="s">
        <v>10</v>
      </c>
      <c r="E10" s="11" t="s">
        <v>11</v>
      </c>
      <c r="F10" s="10" t="s">
        <v>10</v>
      </c>
      <c r="G10" s="11" t="s">
        <v>11</v>
      </c>
      <c r="H10" s="83"/>
      <c r="I10" s="12" t="s">
        <v>10</v>
      </c>
      <c r="J10" s="102"/>
      <c r="K10" s="10" t="s">
        <v>10</v>
      </c>
      <c r="L10" s="11" t="s">
        <v>11</v>
      </c>
      <c r="M10" s="10" t="s">
        <v>10</v>
      </c>
      <c r="N10" s="11" t="s">
        <v>11</v>
      </c>
      <c r="O10" s="83"/>
    </row>
    <row r="11" spans="2:16" ht="14.25" customHeight="1" thickBot="1" x14ac:dyDescent="0.25">
      <c r="B11" s="13">
        <v>1</v>
      </c>
      <c r="C11" s="14" t="s">
        <v>20</v>
      </c>
      <c r="D11" s="15">
        <v>9782</v>
      </c>
      <c r="E11" s="16">
        <v>0.21277706479890371</v>
      </c>
      <c r="F11" s="15">
        <v>8722</v>
      </c>
      <c r="G11" s="16">
        <v>0.22639844256975988</v>
      </c>
      <c r="H11" s="17">
        <v>0.12153175877092415</v>
      </c>
      <c r="I11" s="15">
        <v>9807</v>
      </c>
      <c r="J11" s="17">
        <v>-2.5491995513409194E-3</v>
      </c>
      <c r="K11" s="15">
        <v>19589</v>
      </c>
      <c r="L11" s="16">
        <v>0.22067388390091136</v>
      </c>
      <c r="M11" s="15">
        <v>16713</v>
      </c>
      <c r="N11" s="16">
        <v>0.22716831360182679</v>
      </c>
      <c r="O11" s="17">
        <v>0.17208161311553871</v>
      </c>
      <c r="P11" s="18"/>
    </row>
    <row r="12" spans="2:16" ht="14.45" customHeight="1" thickBot="1" x14ac:dyDescent="0.25">
      <c r="B12" s="19">
        <v>2</v>
      </c>
      <c r="C12" s="20" t="s">
        <v>18</v>
      </c>
      <c r="D12" s="21">
        <v>5180</v>
      </c>
      <c r="E12" s="22">
        <v>0.11267483087899419</v>
      </c>
      <c r="F12" s="21">
        <v>3806</v>
      </c>
      <c r="G12" s="22">
        <v>9.8792991563919533E-2</v>
      </c>
      <c r="H12" s="23">
        <v>0.36100893326326844</v>
      </c>
      <c r="I12" s="21">
        <v>4006</v>
      </c>
      <c r="J12" s="23">
        <v>0.29306040938592104</v>
      </c>
      <c r="K12" s="21">
        <v>9186</v>
      </c>
      <c r="L12" s="22">
        <v>0.1034820714438599</v>
      </c>
      <c r="M12" s="21">
        <v>7401</v>
      </c>
      <c r="N12" s="22">
        <v>0.10059670250506314</v>
      </c>
      <c r="O12" s="23">
        <v>0.241183623834617</v>
      </c>
      <c r="P12" s="18"/>
    </row>
    <row r="13" spans="2:16" ht="14.45" customHeight="1" thickBot="1" x14ac:dyDescent="0.25">
      <c r="B13" s="13">
        <v>3</v>
      </c>
      <c r="C13" s="14" t="s">
        <v>23</v>
      </c>
      <c r="D13" s="15">
        <v>2870</v>
      </c>
      <c r="E13" s="16">
        <v>6.2427946838361649E-2</v>
      </c>
      <c r="F13" s="15">
        <v>2910</v>
      </c>
      <c r="G13" s="16">
        <v>7.5535366645035684E-2</v>
      </c>
      <c r="H13" s="17">
        <v>-1.3745704467353903E-2</v>
      </c>
      <c r="I13" s="15">
        <v>3066</v>
      </c>
      <c r="J13" s="17">
        <v>-6.3926940639269403E-2</v>
      </c>
      <c r="K13" s="15">
        <v>5936</v>
      </c>
      <c r="L13" s="16">
        <v>6.6870191170341001E-2</v>
      </c>
      <c r="M13" s="15">
        <v>5551</v>
      </c>
      <c r="N13" s="16">
        <v>7.5450924956844412E-2</v>
      </c>
      <c r="O13" s="17">
        <v>6.9356872635561118E-2</v>
      </c>
      <c r="P13" s="18"/>
    </row>
    <row r="14" spans="2:16" ht="14.45" customHeight="1" thickBot="1" x14ac:dyDescent="0.25">
      <c r="B14" s="19">
        <v>4</v>
      </c>
      <c r="C14" s="20" t="s">
        <v>24</v>
      </c>
      <c r="D14" s="21">
        <v>2612</v>
      </c>
      <c r="E14" s="22">
        <v>5.6815957192265024E-2</v>
      </c>
      <c r="F14" s="21">
        <v>2263</v>
      </c>
      <c r="G14" s="22">
        <v>5.874107722258274E-2</v>
      </c>
      <c r="H14" s="23">
        <v>0.15422006186478132</v>
      </c>
      <c r="I14" s="21">
        <v>2501</v>
      </c>
      <c r="J14" s="23">
        <v>4.4382247101159455E-2</v>
      </c>
      <c r="K14" s="21">
        <v>5113</v>
      </c>
      <c r="L14" s="22">
        <v>5.7598936565692975E-2</v>
      </c>
      <c r="M14" s="21">
        <v>3997</v>
      </c>
      <c r="N14" s="22">
        <v>5.4328471816340679E-2</v>
      </c>
      <c r="O14" s="23">
        <v>0.27920940705529151</v>
      </c>
      <c r="P14" s="18"/>
    </row>
    <row r="15" spans="2:16" ht="14.45" customHeight="1" thickBot="1" x14ac:dyDescent="0.25">
      <c r="B15" s="13">
        <v>5</v>
      </c>
      <c r="C15" s="14" t="s">
        <v>17</v>
      </c>
      <c r="D15" s="15">
        <v>2127</v>
      </c>
      <c r="E15" s="16">
        <v>4.62662867335175E-2</v>
      </c>
      <c r="F15" s="15">
        <v>1733</v>
      </c>
      <c r="G15" s="16">
        <v>4.4983776768332255E-2</v>
      </c>
      <c r="H15" s="17">
        <v>0.22735141373341028</v>
      </c>
      <c r="I15" s="15">
        <v>2406</v>
      </c>
      <c r="J15" s="17">
        <v>-0.11596009975062349</v>
      </c>
      <c r="K15" s="15">
        <v>4533</v>
      </c>
      <c r="L15" s="16">
        <v>5.1065124086111142E-2</v>
      </c>
      <c r="M15" s="15">
        <v>3282</v>
      </c>
      <c r="N15" s="16">
        <v>4.4609968601758844E-2</v>
      </c>
      <c r="O15" s="17">
        <v>0.38117001828153563</v>
      </c>
      <c r="P15" s="18"/>
    </row>
    <row r="16" spans="2:16" ht="14.45" customHeight="1" thickBot="1" x14ac:dyDescent="0.25">
      <c r="B16" s="19">
        <v>6</v>
      </c>
      <c r="C16" s="20" t="s">
        <v>33</v>
      </c>
      <c r="D16" s="21">
        <v>2117</v>
      </c>
      <c r="E16" s="22">
        <v>4.6048767754986619E-2</v>
      </c>
      <c r="F16" s="21">
        <v>1786</v>
      </c>
      <c r="G16" s="22">
        <v>4.6359506813757299E-2</v>
      </c>
      <c r="H16" s="23">
        <v>0.18533034714445695</v>
      </c>
      <c r="I16" s="21">
        <v>2345</v>
      </c>
      <c r="J16" s="23">
        <v>-9.7228144989339071E-2</v>
      </c>
      <c r="K16" s="21">
        <v>4462</v>
      </c>
      <c r="L16" s="22">
        <v>5.0265295317058881E-2</v>
      </c>
      <c r="M16" s="21">
        <v>3641</v>
      </c>
      <c r="N16" s="22">
        <v>4.9489608677332098E-2</v>
      </c>
      <c r="O16" s="23">
        <v>0.22548750343312274</v>
      </c>
    </row>
    <row r="17" spans="2:16" ht="14.45" customHeight="1" thickBot="1" x14ac:dyDescent="0.25">
      <c r="B17" s="13">
        <v>7</v>
      </c>
      <c r="C17" s="14" t="s">
        <v>19</v>
      </c>
      <c r="D17" s="15">
        <v>2438</v>
      </c>
      <c r="E17" s="16">
        <v>5.303112696582777E-2</v>
      </c>
      <c r="F17" s="15">
        <v>2311</v>
      </c>
      <c r="G17" s="16">
        <v>5.9987021414665803E-2</v>
      </c>
      <c r="H17" s="17">
        <v>5.4954565123323196E-2</v>
      </c>
      <c r="I17" s="15">
        <v>1937</v>
      </c>
      <c r="J17" s="17">
        <v>0.25864739287558081</v>
      </c>
      <c r="K17" s="15">
        <v>4375</v>
      </c>
      <c r="L17" s="16">
        <v>4.9285223445121609E-2</v>
      </c>
      <c r="M17" s="15">
        <v>4334</v>
      </c>
      <c r="N17" s="16">
        <v>5.8909081023772951E-2</v>
      </c>
      <c r="O17" s="17">
        <v>9.4600830641440314E-3</v>
      </c>
    </row>
    <row r="18" spans="2:16" ht="14.45" customHeight="1" thickBot="1" x14ac:dyDescent="0.25">
      <c r="B18" s="19">
        <v>8</v>
      </c>
      <c r="C18" s="20" t="s">
        <v>32</v>
      </c>
      <c r="D18" s="21">
        <v>2177</v>
      </c>
      <c r="E18" s="22">
        <v>4.7353881626171886E-2</v>
      </c>
      <c r="F18" s="21">
        <v>1230</v>
      </c>
      <c r="G18" s="22">
        <v>3.1927319922128487E-2</v>
      </c>
      <c r="H18" s="23">
        <v>0.76991869918699196</v>
      </c>
      <c r="I18" s="21">
        <v>1772</v>
      </c>
      <c r="J18" s="23">
        <v>0.22855530474040631</v>
      </c>
      <c r="K18" s="21">
        <v>3949</v>
      </c>
      <c r="L18" s="22">
        <v>4.4486250830808052E-2</v>
      </c>
      <c r="M18" s="21">
        <v>2519</v>
      </c>
      <c r="N18" s="22">
        <v>3.4239034402142147E-2</v>
      </c>
      <c r="O18" s="23">
        <v>0.56768558951965065</v>
      </c>
    </row>
    <row r="19" spans="2:16" ht="14.45" customHeight="1" thickBot="1" x14ac:dyDescent="0.25">
      <c r="B19" s="13">
        <v>9</v>
      </c>
      <c r="C19" s="14" t="s">
        <v>30</v>
      </c>
      <c r="D19" s="15">
        <v>1444</v>
      </c>
      <c r="E19" s="16">
        <v>3.1409740499858611E-2</v>
      </c>
      <c r="F19" s="15">
        <v>1749</v>
      </c>
      <c r="G19" s="16">
        <v>4.5399091499026607E-2</v>
      </c>
      <c r="H19" s="17">
        <v>-0.17438536306460839</v>
      </c>
      <c r="I19" s="15">
        <v>1394</v>
      </c>
      <c r="J19" s="17">
        <v>3.5868005738880937E-2</v>
      </c>
      <c r="K19" s="15">
        <v>2838</v>
      </c>
      <c r="L19" s="16">
        <v>3.1970620374229743E-2</v>
      </c>
      <c r="M19" s="15">
        <v>3461</v>
      </c>
      <c r="N19" s="16">
        <v>4.7042992483451361E-2</v>
      </c>
      <c r="O19" s="17">
        <v>-0.18000577867668299</v>
      </c>
    </row>
    <row r="20" spans="2:16" ht="14.45" customHeight="1" thickBot="1" x14ac:dyDescent="0.25">
      <c r="B20" s="19">
        <v>10</v>
      </c>
      <c r="C20" s="20" t="s">
        <v>34</v>
      </c>
      <c r="D20" s="21">
        <v>1701</v>
      </c>
      <c r="E20" s="22">
        <v>3.6999978248102146E-2</v>
      </c>
      <c r="F20" s="21">
        <v>1161</v>
      </c>
      <c r="G20" s="22">
        <v>3.0136275146009084E-2</v>
      </c>
      <c r="H20" s="23">
        <v>0.46511627906976738</v>
      </c>
      <c r="I20" s="21">
        <v>1084</v>
      </c>
      <c r="J20" s="23">
        <v>0.56918819188191883</v>
      </c>
      <c r="K20" s="21">
        <v>2785</v>
      </c>
      <c r="L20" s="22">
        <v>3.137356509592313E-2</v>
      </c>
      <c r="M20" s="21">
        <v>1927</v>
      </c>
      <c r="N20" s="22">
        <v>2.6192385586712157E-2</v>
      </c>
      <c r="O20" s="23">
        <v>0.44525168655941871</v>
      </c>
    </row>
    <row r="21" spans="2:16" ht="14.45" customHeight="1" thickBot="1" x14ac:dyDescent="0.25">
      <c r="B21" s="13">
        <v>11</v>
      </c>
      <c r="C21" s="14" t="s">
        <v>25</v>
      </c>
      <c r="D21" s="15">
        <v>1164</v>
      </c>
      <c r="E21" s="16">
        <v>2.5319209100994063E-2</v>
      </c>
      <c r="F21" s="15">
        <v>1086</v>
      </c>
      <c r="G21" s="16">
        <v>2.81894873458793E-2</v>
      </c>
      <c r="H21" s="17">
        <v>7.182320441988943E-2</v>
      </c>
      <c r="I21" s="15">
        <v>1609</v>
      </c>
      <c r="J21" s="17">
        <v>-0.27656929770043504</v>
      </c>
      <c r="K21" s="15">
        <v>2773</v>
      </c>
      <c r="L21" s="16">
        <v>3.1238382768759364E-2</v>
      </c>
      <c r="M21" s="15">
        <v>2320</v>
      </c>
      <c r="N21" s="16">
        <v>3.1534164276685109E-2</v>
      </c>
      <c r="O21" s="17">
        <v>0.19525862068965516</v>
      </c>
    </row>
    <row r="22" spans="2:16" ht="14.45" customHeight="1" thickBot="1" x14ac:dyDescent="0.25">
      <c r="B22" s="19">
        <v>12</v>
      </c>
      <c r="C22" s="20" t="s">
        <v>62</v>
      </c>
      <c r="D22" s="21">
        <v>1206</v>
      </c>
      <c r="E22" s="22">
        <v>2.6232788810823745E-2</v>
      </c>
      <c r="F22" s="21">
        <v>845</v>
      </c>
      <c r="G22" s="22">
        <v>2.1933809214795586E-2</v>
      </c>
      <c r="H22" s="23">
        <v>0.42721893491124252</v>
      </c>
      <c r="I22" s="21">
        <v>1268</v>
      </c>
      <c r="J22" s="23">
        <v>-4.8895899053627789E-2</v>
      </c>
      <c r="K22" s="21">
        <v>2474</v>
      </c>
      <c r="L22" s="22">
        <v>2.7870089783595623E-2</v>
      </c>
      <c r="M22" s="21">
        <v>1788</v>
      </c>
      <c r="N22" s="22">
        <v>2.4303054192548693E-2</v>
      </c>
      <c r="O22" s="23">
        <v>0.38366890380313201</v>
      </c>
    </row>
    <row r="23" spans="2:16" ht="14.25" customHeight="1" thickBot="1" x14ac:dyDescent="0.25">
      <c r="B23" s="13">
        <v>13</v>
      </c>
      <c r="C23" s="14" t="s">
        <v>28</v>
      </c>
      <c r="D23" s="15">
        <v>1147</v>
      </c>
      <c r="E23" s="16">
        <v>2.4949426837491573E-2</v>
      </c>
      <c r="F23" s="15">
        <v>895</v>
      </c>
      <c r="G23" s="16">
        <v>2.3231667748215445E-2</v>
      </c>
      <c r="H23" s="17">
        <v>0.28156424581005579</v>
      </c>
      <c r="I23" s="15">
        <v>1024</v>
      </c>
      <c r="J23" s="17">
        <v>0.1201171875</v>
      </c>
      <c r="K23" s="15">
        <v>2171</v>
      </c>
      <c r="L23" s="16">
        <v>2.4456736022710632E-2</v>
      </c>
      <c r="M23" s="15">
        <v>1681</v>
      </c>
      <c r="N23" s="16">
        <v>2.2848676788408476E-2</v>
      </c>
      <c r="O23" s="17">
        <v>0.29149315883402727</v>
      </c>
    </row>
    <row r="24" spans="2:16" ht="14.25" customHeight="1" thickBot="1" x14ac:dyDescent="0.25">
      <c r="B24" s="19">
        <v>14</v>
      </c>
      <c r="C24" s="20" t="s">
        <v>108</v>
      </c>
      <c r="D24" s="21">
        <v>791</v>
      </c>
      <c r="E24" s="22">
        <v>1.7205751201792355E-2</v>
      </c>
      <c r="F24" s="21">
        <v>373</v>
      </c>
      <c r="G24" s="22">
        <v>9.6820246593121353E-3</v>
      </c>
      <c r="H24" s="23">
        <v>1.1206434316353886</v>
      </c>
      <c r="I24" s="21">
        <v>1029</v>
      </c>
      <c r="J24" s="23">
        <v>-0.23129251700680276</v>
      </c>
      <c r="K24" s="21">
        <v>1820</v>
      </c>
      <c r="L24" s="22">
        <v>2.0502652953170587E-2</v>
      </c>
      <c r="M24" s="21">
        <v>745</v>
      </c>
      <c r="N24" s="22">
        <v>1.0126272580228622E-2</v>
      </c>
      <c r="O24" s="23">
        <v>1.4429530201342282</v>
      </c>
    </row>
    <row r="25" spans="2:16" ht="14.25" customHeight="1" thickBot="1" x14ac:dyDescent="0.25">
      <c r="B25" s="13">
        <v>15</v>
      </c>
      <c r="C25" s="14" t="s">
        <v>21</v>
      </c>
      <c r="D25" s="15">
        <v>927</v>
      </c>
      <c r="E25" s="16">
        <v>2.016400930981228E-2</v>
      </c>
      <c r="F25" s="15">
        <v>1074</v>
      </c>
      <c r="G25" s="16">
        <v>2.7878001297858532E-2</v>
      </c>
      <c r="H25" s="17">
        <v>-0.13687150837988826</v>
      </c>
      <c r="I25" s="15">
        <v>872</v>
      </c>
      <c r="J25" s="17">
        <v>6.3073394495412938E-2</v>
      </c>
      <c r="K25" s="15">
        <v>1799</v>
      </c>
      <c r="L25" s="16">
        <v>2.0266083880634004E-2</v>
      </c>
      <c r="M25" s="15">
        <v>1822</v>
      </c>
      <c r="N25" s="16">
        <v>2.4765192806948388E-2</v>
      </c>
      <c r="O25" s="17">
        <v>-1.2623490669593895E-2</v>
      </c>
    </row>
    <row r="26" spans="2:16" ht="14.45" customHeight="1" thickBot="1" x14ac:dyDescent="0.25">
      <c r="B26" s="19">
        <v>16</v>
      </c>
      <c r="C26" s="20" t="s">
        <v>22</v>
      </c>
      <c r="D26" s="21">
        <v>922</v>
      </c>
      <c r="E26" s="22">
        <v>2.0055249820546843E-2</v>
      </c>
      <c r="F26" s="21">
        <v>1113</v>
      </c>
      <c r="G26" s="22">
        <v>2.8890330953926024E-2</v>
      </c>
      <c r="H26" s="23">
        <v>-0.17160826594788858</v>
      </c>
      <c r="I26" s="21">
        <v>864</v>
      </c>
      <c r="J26" s="23">
        <v>6.7129629629629539E-2</v>
      </c>
      <c r="K26" s="21">
        <v>1786</v>
      </c>
      <c r="L26" s="22">
        <v>2.0119636359539929E-2</v>
      </c>
      <c r="M26" s="21">
        <v>2150</v>
      </c>
      <c r="N26" s="22">
        <v>2.922347120468663E-2</v>
      </c>
      <c r="O26" s="23">
        <v>-0.16930232558139535</v>
      </c>
    </row>
    <row r="27" spans="2:16" ht="14.45" customHeight="1" thickBot="1" x14ac:dyDescent="0.25">
      <c r="B27" s="13">
        <v>17</v>
      </c>
      <c r="C27" s="14" t="s">
        <v>31</v>
      </c>
      <c r="D27" s="15">
        <v>948</v>
      </c>
      <c r="E27" s="16">
        <v>2.0620799164727123E-2</v>
      </c>
      <c r="F27" s="15">
        <v>660</v>
      </c>
      <c r="G27" s="16">
        <v>1.7131732641142115E-2</v>
      </c>
      <c r="H27" s="17">
        <v>0.43636363636363629</v>
      </c>
      <c r="I27" s="15">
        <v>837</v>
      </c>
      <c r="J27" s="17">
        <v>0.13261648745519716</v>
      </c>
      <c r="K27" s="15">
        <v>1785</v>
      </c>
      <c r="L27" s="16">
        <v>2.0108371165609616E-2</v>
      </c>
      <c r="M27" s="15">
        <v>1255</v>
      </c>
      <c r="N27" s="16">
        <v>1.7058351796224055E-2</v>
      </c>
      <c r="O27" s="17">
        <v>0.42231075697211162</v>
      </c>
    </row>
    <row r="28" spans="2:16" ht="14.45" customHeight="1" thickBot="1" x14ac:dyDescent="0.25">
      <c r="B28" s="19">
        <v>18</v>
      </c>
      <c r="C28" s="20" t="s">
        <v>29</v>
      </c>
      <c r="D28" s="21">
        <v>1003</v>
      </c>
      <c r="E28" s="22">
        <v>2.1817153546646945E-2</v>
      </c>
      <c r="F28" s="21">
        <v>520</v>
      </c>
      <c r="G28" s="22">
        <v>1.3497728747566514E-2</v>
      </c>
      <c r="H28" s="23">
        <v>0.92884615384615388</v>
      </c>
      <c r="I28" s="21">
        <v>667</v>
      </c>
      <c r="J28" s="23">
        <v>0.50374812593703155</v>
      </c>
      <c r="K28" s="21">
        <v>1670</v>
      </c>
      <c r="L28" s="22">
        <v>1.8812873863623562E-2</v>
      </c>
      <c r="M28" s="21">
        <v>1081</v>
      </c>
      <c r="N28" s="22">
        <v>1.4693289475472673E-2</v>
      </c>
      <c r="O28" s="23">
        <v>0.54486586493987055</v>
      </c>
    </row>
    <row r="29" spans="2:16" ht="14.45" customHeight="1" thickBot="1" x14ac:dyDescent="0.25">
      <c r="B29" s="13">
        <v>19</v>
      </c>
      <c r="C29" s="14" t="s">
        <v>40</v>
      </c>
      <c r="D29" s="15">
        <v>913</v>
      </c>
      <c r="E29" s="16">
        <v>1.9859482739869053E-2</v>
      </c>
      <c r="F29" s="15">
        <v>878</v>
      </c>
      <c r="G29" s="16">
        <v>2.2790395846852694E-2</v>
      </c>
      <c r="H29" s="17">
        <v>3.9863325740318922E-2</v>
      </c>
      <c r="I29" s="15">
        <v>738</v>
      </c>
      <c r="J29" s="17">
        <v>0.23712737127371275</v>
      </c>
      <c r="K29" s="15">
        <v>1651</v>
      </c>
      <c r="L29" s="16">
        <v>1.8598835178947604E-2</v>
      </c>
      <c r="M29" s="15">
        <v>1609</v>
      </c>
      <c r="N29" s="16">
        <v>2.187003031085618E-2</v>
      </c>
      <c r="O29" s="17">
        <v>2.6103169670602888E-2</v>
      </c>
      <c r="P29" s="3"/>
    </row>
    <row r="30" spans="2:16" ht="14.45" customHeight="1" thickBot="1" x14ac:dyDescent="0.25">
      <c r="B30" s="19">
        <v>20</v>
      </c>
      <c r="C30" s="20" t="s">
        <v>26</v>
      </c>
      <c r="D30" s="21">
        <v>997</v>
      </c>
      <c r="E30" s="22">
        <v>2.1686642159528417E-2</v>
      </c>
      <c r="F30" s="21">
        <v>455</v>
      </c>
      <c r="G30" s="22">
        <v>1.1810512654120701E-2</v>
      </c>
      <c r="H30" s="23">
        <v>1.1912087912087914</v>
      </c>
      <c r="I30" s="21">
        <v>636</v>
      </c>
      <c r="J30" s="23">
        <v>0.5676100628930818</v>
      </c>
      <c r="K30" s="21">
        <v>1633</v>
      </c>
      <c r="L30" s="22">
        <v>1.8396061688201962E-2</v>
      </c>
      <c r="M30" s="21">
        <v>791</v>
      </c>
      <c r="N30" s="22">
        <v>1.0751518940887035E-2</v>
      </c>
      <c r="O30" s="23">
        <v>1.0644753476611886</v>
      </c>
      <c r="P30" s="3"/>
    </row>
    <row r="31" spans="2:16" ht="14.45" customHeight="1" thickBot="1" x14ac:dyDescent="0.25">
      <c r="B31" s="88" t="s">
        <v>43</v>
      </c>
      <c r="C31" s="89"/>
      <c r="D31" s="24">
        <f>SUM(D11:D30)</f>
        <v>42466</v>
      </c>
      <c r="E31" s="25">
        <f>D31/D33</f>
        <v>0.92371609422922152</v>
      </c>
      <c r="F31" s="24">
        <f>SUM(F11:F30)</f>
        <v>35570</v>
      </c>
      <c r="G31" s="25">
        <f>F31/F33</f>
        <v>0.92329656067488641</v>
      </c>
      <c r="H31" s="26">
        <f>D31/F31-1</f>
        <v>0.19387123980882759</v>
      </c>
      <c r="I31" s="24">
        <f>SUM(I11:I30)</f>
        <v>39862</v>
      </c>
      <c r="J31" s="25">
        <f>D31/I31-1</f>
        <v>6.5325372535246506E-2</v>
      </c>
      <c r="K31" s="24">
        <f>SUM(K11:K30)</f>
        <v>82328</v>
      </c>
      <c r="L31" s="25">
        <f>K31/K33</f>
        <v>0.92744088589485063</v>
      </c>
      <c r="M31" s="24">
        <f>SUM(M11:M30)</f>
        <v>68068</v>
      </c>
      <c r="N31" s="25">
        <f>M31/M33</f>
        <v>0.9252015060281904</v>
      </c>
      <c r="O31" s="26">
        <f>K31/M31-1</f>
        <v>0.20949638596697429</v>
      </c>
    </row>
    <row r="32" spans="2:16" ht="14.45" customHeight="1" thickBot="1" x14ac:dyDescent="0.25">
      <c r="B32" s="88" t="s">
        <v>12</v>
      </c>
      <c r="C32" s="89"/>
      <c r="D32" s="24">
        <f>D33-SUM(D11:D30)</f>
        <v>3507</v>
      </c>
      <c r="E32" s="25">
        <f>D32/D33</f>
        <v>7.6283905770778496E-2</v>
      </c>
      <c r="F32" s="24">
        <f>F33-SUM(F11:F30)</f>
        <v>2955</v>
      </c>
      <c r="G32" s="25">
        <f>F32/F33</f>
        <v>7.6703439325113559E-2</v>
      </c>
      <c r="H32" s="26">
        <f>D32/F32-1</f>
        <v>0.18680203045685273</v>
      </c>
      <c r="I32" s="24">
        <f>I33-SUM(I11:I30)</f>
        <v>2934</v>
      </c>
      <c r="J32" s="25">
        <f>D32/I32-1</f>
        <v>0.19529652351738247</v>
      </c>
      <c r="K32" s="24">
        <f>K33-SUM(K11:K30)</f>
        <v>6441</v>
      </c>
      <c r="L32" s="25">
        <f>K32/K33</f>
        <v>7.2559114105149314E-2</v>
      </c>
      <c r="M32" s="24">
        <f>M33-SUM(M11:M30)</f>
        <v>5503</v>
      </c>
      <c r="N32" s="25">
        <f>M32/M33</f>
        <v>7.4798493971809543E-2</v>
      </c>
      <c r="O32" s="26">
        <f>K32/M32-1</f>
        <v>0.17045248046520078</v>
      </c>
    </row>
    <row r="33" spans="2:22" ht="14.45" customHeight="1" thickBot="1" x14ac:dyDescent="0.25">
      <c r="B33" s="84" t="s">
        <v>13</v>
      </c>
      <c r="C33" s="85"/>
      <c r="D33" s="27">
        <v>45973</v>
      </c>
      <c r="E33" s="28">
        <v>1</v>
      </c>
      <c r="F33" s="27">
        <v>38525</v>
      </c>
      <c r="G33" s="28">
        <v>1.0000000000000004</v>
      </c>
      <c r="H33" s="29">
        <v>0.19332900713822188</v>
      </c>
      <c r="I33" s="27">
        <v>42796</v>
      </c>
      <c r="J33" s="29">
        <v>7.4235909898121344E-2</v>
      </c>
      <c r="K33" s="27">
        <v>88769</v>
      </c>
      <c r="L33" s="28">
        <v>1</v>
      </c>
      <c r="M33" s="27">
        <v>73571</v>
      </c>
      <c r="N33" s="28">
        <v>0.99999999999999989</v>
      </c>
      <c r="O33" s="29">
        <v>0.20657596063666395</v>
      </c>
      <c r="P33" s="30"/>
      <c r="Q33" s="30"/>
    </row>
    <row r="34" spans="2:22" ht="14.45" customHeight="1" x14ac:dyDescent="0.2">
      <c r="B34" s="31" t="s">
        <v>70</v>
      </c>
    </row>
    <row r="35" spans="2:22" x14ac:dyDescent="0.2">
      <c r="B35" s="32" t="s">
        <v>69</v>
      </c>
    </row>
    <row r="37" spans="2:22" x14ac:dyDescent="0.2"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</row>
    <row r="38" spans="2:22" x14ac:dyDescent="0.2">
      <c r="B38" s="96" t="s">
        <v>119</v>
      </c>
      <c r="C38" s="96"/>
      <c r="D38" s="96"/>
      <c r="E38" s="96"/>
      <c r="F38" s="96"/>
      <c r="G38" s="96"/>
      <c r="H38" s="96"/>
      <c r="I38" s="96"/>
      <c r="J38" s="96"/>
      <c r="K38" s="96"/>
      <c r="L38" s="96"/>
      <c r="M38" s="33"/>
      <c r="N38" s="33"/>
      <c r="O38" s="96" t="s">
        <v>121</v>
      </c>
      <c r="P38" s="96"/>
      <c r="Q38" s="96"/>
      <c r="R38" s="96"/>
      <c r="S38" s="96"/>
      <c r="T38" s="96"/>
      <c r="U38" s="96"/>
      <c r="V38" s="96"/>
    </row>
    <row r="39" spans="2:22" x14ac:dyDescent="0.2">
      <c r="B39" s="97" t="s">
        <v>120</v>
      </c>
      <c r="C39" s="97"/>
      <c r="D39" s="97"/>
      <c r="E39" s="97"/>
      <c r="F39" s="97"/>
      <c r="G39" s="97"/>
      <c r="H39" s="97"/>
      <c r="I39" s="97"/>
      <c r="J39" s="97"/>
      <c r="K39" s="97"/>
      <c r="L39" s="97"/>
      <c r="M39" s="33"/>
      <c r="N39" s="33"/>
      <c r="O39" s="97" t="s">
        <v>122</v>
      </c>
      <c r="P39" s="97"/>
      <c r="Q39" s="97"/>
      <c r="R39" s="97"/>
      <c r="S39" s="97"/>
      <c r="T39" s="97"/>
      <c r="U39" s="97"/>
      <c r="V39" s="97"/>
    </row>
    <row r="40" spans="2:22" ht="15" customHeight="1" thickBot="1" x14ac:dyDescent="0.25">
      <c r="B40" s="34"/>
      <c r="C40" s="34"/>
      <c r="D40" s="34"/>
      <c r="E40" s="34"/>
      <c r="F40" s="34"/>
      <c r="G40" s="34"/>
      <c r="H40" s="34"/>
      <c r="I40" s="34"/>
      <c r="J40" s="34"/>
      <c r="K40" s="30"/>
      <c r="L40" s="6" t="s">
        <v>4</v>
      </c>
      <c r="O40" s="34"/>
      <c r="P40" s="34"/>
      <c r="Q40" s="34"/>
      <c r="R40" s="34"/>
      <c r="S40" s="34"/>
      <c r="T40" s="34"/>
      <c r="U40" s="30"/>
      <c r="V40" s="6" t="s">
        <v>4</v>
      </c>
    </row>
    <row r="41" spans="2:22" x14ac:dyDescent="0.2">
      <c r="B41" s="103" t="s">
        <v>0</v>
      </c>
      <c r="C41" s="105" t="s">
        <v>42</v>
      </c>
      <c r="D41" s="98" t="s">
        <v>97</v>
      </c>
      <c r="E41" s="99"/>
      <c r="F41" s="99"/>
      <c r="G41" s="99"/>
      <c r="H41" s="99"/>
      <c r="I41" s="100"/>
      <c r="J41" s="99" t="s">
        <v>95</v>
      </c>
      <c r="K41" s="99"/>
      <c r="L41" s="100"/>
      <c r="O41" s="103" t="s">
        <v>0</v>
      </c>
      <c r="P41" s="105" t="s">
        <v>42</v>
      </c>
      <c r="Q41" s="98" t="s">
        <v>105</v>
      </c>
      <c r="R41" s="99"/>
      <c r="S41" s="99"/>
      <c r="T41" s="99"/>
      <c r="U41" s="99"/>
      <c r="V41" s="100"/>
    </row>
    <row r="42" spans="2:22" ht="15" customHeight="1" thickBot="1" x14ac:dyDescent="0.25">
      <c r="B42" s="104"/>
      <c r="C42" s="106"/>
      <c r="D42" s="107" t="s">
        <v>98</v>
      </c>
      <c r="E42" s="108"/>
      <c r="F42" s="108"/>
      <c r="G42" s="108"/>
      <c r="H42" s="108"/>
      <c r="I42" s="109"/>
      <c r="J42" s="108" t="s">
        <v>96</v>
      </c>
      <c r="K42" s="108"/>
      <c r="L42" s="109"/>
      <c r="O42" s="104"/>
      <c r="P42" s="106"/>
      <c r="Q42" s="107" t="s">
        <v>102</v>
      </c>
      <c r="R42" s="108"/>
      <c r="S42" s="108"/>
      <c r="T42" s="108"/>
      <c r="U42" s="108"/>
      <c r="V42" s="109"/>
    </row>
    <row r="43" spans="2:22" ht="15" customHeight="1" x14ac:dyDescent="0.2">
      <c r="B43" s="104"/>
      <c r="C43" s="106"/>
      <c r="D43" s="90">
        <v>2024</v>
      </c>
      <c r="E43" s="91"/>
      <c r="F43" s="90">
        <v>2023</v>
      </c>
      <c r="G43" s="91"/>
      <c r="H43" s="86" t="s">
        <v>5</v>
      </c>
      <c r="I43" s="86" t="s">
        <v>48</v>
      </c>
      <c r="J43" s="86">
        <v>2023</v>
      </c>
      <c r="K43" s="86" t="s">
        <v>99</v>
      </c>
      <c r="L43" s="86" t="s">
        <v>103</v>
      </c>
      <c r="O43" s="104"/>
      <c r="P43" s="106"/>
      <c r="Q43" s="90">
        <v>2024</v>
      </c>
      <c r="R43" s="91"/>
      <c r="S43" s="90">
        <v>2023</v>
      </c>
      <c r="T43" s="91"/>
      <c r="U43" s="86" t="s">
        <v>5</v>
      </c>
      <c r="V43" s="86" t="s">
        <v>64</v>
      </c>
    </row>
    <row r="44" spans="2:22" ht="15" customHeight="1" thickBot="1" x14ac:dyDescent="0.25">
      <c r="B44" s="94" t="s">
        <v>6</v>
      </c>
      <c r="C44" s="110" t="s">
        <v>42</v>
      </c>
      <c r="D44" s="92"/>
      <c r="E44" s="93"/>
      <c r="F44" s="92"/>
      <c r="G44" s="93"/>
      <c r="H44" s="87"/>
      <c r="I44" s="87"/>
      <c r="J44" s="87"/>
      <c r="K44" s="87"/>
      <c r="L44" s="87"/>
      <c r="O44" s="94" t="s">
        <v>6</v>
      </c>
      <c r="P44" s="110" t="s">
        <v>42</v>
      </c>
      <c r="Q44" s="92"/>
      <c r="R44" s="93"/>
      <c r="S44" s="92"/>
      <c r="T44" s="93"/>
      <c r="U44" s="87"/>
      <c r="V44" s="87"/>
    </row>
    <row r="45" spans="2:22" ht="15" customHeight="1" x14ac:dyDescent="0.2">
      <c r="B45" s="94"/>
      <c r="C45" s="110"/>
      <c r="D45" s="7" t="s">
        <v>8</v>
      </c>
      <c r="E45" s="8" t="s">
        <v>2</v>
      </c>
      <c r="F45" s="7" t="s">
        <v>8</v>
      </c>
      <c r="G45" s="8" t="s">
        <v>2</v>
      </c>
      <c r="H45" s="82" t="s">
        <v>9</v>
      </c>
      <c r="I45" s="82" t="s">
        <v>49</v>
      </c>
      <c r="J45" s="82" t="s">
        <v>8</v>
      </c>
      <c r="K45" s="82" t="s">
        <v>100</v>
      </c>
      <c r="L45" s="82" t="s">
        <v>104</v>
      </c>
      <c r="O45" s="94"/>
      <c r="P45" s="110"/>
      <c r="Q45" s="7" t="s">
        <v>8</v>
      </c>
      <c r="R45" s="8" t="s">
        <v>2</v>
      </c>
      <c r="S45" s="7" t="s">
        <v>8</v>
      </c>
      <c r="T45" s="8" t="s">
        <v>2</v>
      </c>
      <c r="U45" s="82" t="s">
        <v>9</v>
      </c>
      <c r="V45" s="82" t="s">
        <v>65</v>
      </c>
    </row>
    <row r="46" spans="2:22" ht="15" customHeight="1" thickBot="1" x14ac:dyDescent="0.25">
      <c r="B46" s="95"/>
      <c r="C46" s="111"/>
      <c r="D46" s="10" t="s">
        <v>10</v>
      </c>
      <c r="E46" s="11" t="s">
        <v>11</v>
      </c>
      <c r="F46" s="10" t="s">
        <v>10</v>
      </c>
      <c r="G46" s="11" t="s">
        <v>11</v>
      </c>
      <c r="H46" s="83"/>
      <c r="I46" s="83"/>
      <c r="J46" s="83" t="s">
        <v>10</v>
      </c>
      <c r="K46" s="83"/>
      <c r="L46" s="83"/>
      <c r="O46" s="95"/>
      <c r="P46" s="111"/>
      <c r="Q46" s="10" t="s">
        <v>10</v>
      </c>
      <c r="R46" s="11" t="s">
        <v>11</v>
      </c>
      <c r="S46" s="10" t="s">
        <v>10</v>
      </c>
      <c r="T46" s="11" t="s">
        <v>11</v>
      </c>
      <c r="U46" s="83"/>
      <c r="V46" s="83"/>
    </row>
    <row r="47" spans="2:22" ht="15" thickBot="1" x14ac:dyDescent="0.25">
      <c r="B47" s="13">
        <v>1</v>
      </c>
      <c r="C47" s="14" t="s">
        <v>51</v>
      </c>
      <c r="D47" s="15">
        <v>2529</v>
      </c>
      <c r="E47" s="16">
        <v>5.501054967045875E-2</v>
      </c>
      <c r="F47" s="15">
        <v>1458</v>
      </c>
      <c r="G47" s="16">
        <v>3.7845554834523037E-2</v>
      </c>
      <c r="H47" s="17">
        <v>0.73456790123456783</v>
      </c>
      <c r="I47" s="35">
        <v>2</v>
      </c>
      <c r="J47" s="15">
        <v>3074</v>
      </c>
      <c r="K47" s="17">
        <v>-0.17729342875731946</v>
      </c>
      <c r="L47" s="35">
        <v>0</v>
      </c>
      <c r="O47" s="13">
        <v>1</v>
      </c>
      <c r="P47" s="14" t="s">
        <v>51</v>
      </c>
      <c r="Q47" s="15">
        <v>5603</v>
      </c>
      <c r="R47" s="16">
        <v>6.3118881591546605E-2</v>
      </c>
      <c r="S47" s="15">
        <v>3188</v>
      </c>
      <c r="T47" s="16">
        <v>4.3332291256065567E-2</v>
      </c>
      <c r="U47" s="17">
        <v>0.7575282308657465</v>
      </c>
      <c r="V47" s="35">
        <v>2</v>
      </c>
    </row>
    <row r="48" spans="2:22" ht="15" customHeight="1" thickBot="1" x14ac:dyDescent="0.25">
      <c r="B48" s="19">
        <v>2</v>
      </c>
      <c r="C48" s="20" t="s">
        <v>82</v>
      </c>
      <c r="D48" s="21">
        <v>2113</v>
      </c>
      <c r="E48" s="22">
        <v>4.596176016357427E-2</v>
      </c>
      <c r="F48" s="21">
        <v>1590</v>
      </c>
      <c r="G48" s="22">
        <v>4.1271901362751461E-2</v>
      </c>
      <c r="H48" s="23">
        <v>0.32893081761006293</v>
      </c>
      <c r="I48" s="36">
        <v>0</v>
      </c>
      <c r="J48" s="21">
        <v>1604</v>
      </c>
      <c r="K48" s="23">
        <v>0.31733167082294256</v>
      </c>
      <c r="L48" s="36">
        <v>0</v>
      </c>
      <c r="O48" s="19">
        <v>2</v>
      </c>
      <c r="P48" s="20" t="s">
        <v>82</v>
      </c>
      <c r="Q48" s="21">
        <v>3717</v>
      </c>
      <c r="R48" s="22">
        <v>4.1872725838975319E-2</v>
      </c>
      <c r="S48" s="21">
        <v>3351</v>
      </c>
      <c r="T48" s="22">
        <v>4.5547838142746461E-2</v>
      </c>
      <c r="U48" s="23">
        <v>0.10922112802148609</v>
      </c>
      <c r="V48" s="36">
        <v>0</v>
      </c>
    </row>
    <row r="49" spans="2:22" ht="15" customHeight="1" thickBot="1" x14ac:dyDescent="0.25">
      <c r="B49" s="13">
        <v>3</v>
      </c>
      <c r="C49" s="14" t="s">
        <v>36</v>
      </c>
      <c r="D49" s="15">
        <v>1864</v>
      </c>
      <c r="E49" s="16">
        <v>4.0545537598155441E-2</v>
      </c>
      <c r="F49" s="15">
        <v>898</v>
      </c>
      <c r="G49" s="16">
        <v>2.3309539260220637E-2</v>
      </c>
      <c r="H49" s="17">
        <v>1.0757238307349666</v>
      </c>
      <c r="I49" s="35">
        <v>3</v>
      </c>
      <c r="J49" s="15">
        <v>1427</v>
      </c>
      <c r="K49" s="17">
        <v>0.30623686054660126</v>
      </c>
      <c r="L49" s="35">
        <v>1</v>
      </c>
      <c r="O49" s="13">
        <v>3</v>
      </c>
      <c r="P49" s="14" t="s">
        <v>36</v>
      </c>
      <c r="Q49" s="15">
        <v>3291</v>
      </c>
      <c r="R49" s="16">
        <v>3.7073753224661762E-2</v>
      </c>
      <c r="S49" s="15">
        <v>1544</v>
      </c>
      <c r="T49" s="16">
        <v>2.0986530018621469E-2</v>
      </c>
      <c r="U49" s="17">
        <v>1.1314766839378239</v>
      </c>
      <c r="V49" s="35">
        <v>2</v>
      </c>
    </row>
    <row r="50" spans="2:22" ht="15" thickBot="1" x14ac:dyDescent="0.25">
      <c r="B50" s="19">
        <v>4</v>
      </c>
      <c r="C50" s="20" t="s">
        <v>53</v>
      </c>
      <c r="D50" s="21">
        <v>1223</v>
      </c>
      <c r="E50" s="22">
        <v>2.6602571074326235E-2</v>
      </c>
      <c r="F50" s="21">
        <v>1269</v>
      </c>
      <c r="G50" s="22">
        <v>3.2939649578195979E-2</v>
      </c>
      <c r="H50" s="23">
        <v>-3.624901497241928E-2</v>
      </c>
      <c r="I50" s="36">
        <v>0</v>
      </c>
      <c r="J50" s="21">
        <v>1131</v>
      </c>
      <c r="K50" s="23">
        <v>8.1343943412908848E-2</v>
      </c>
      <c r="L50" s="36">
        <v>3</v>
      </c>
      <c r="O50" s="19">
        <v>4</v>
      </c>
      <c r="P50" s="20" t="s">
        <v>39</v>
      </c>
      <c r="Q50" s="21">
        <v>2439</v>
      </c>
      <c r="R50" s="22">
        <v>2.7475807996034652E-2</v>
      </c>
      <c r="S50" s="21">
        <v>3540</v>
      </c>
      <c r="T50" s="22">
        <v>4.8116785146321242E-2</v>
      </c>
      <c r="U50" s="23">
        <v>-0.31101694915254241</v>
      </c>
      <c r="V50" s="36">
        <v>-3</v>
      </c>
    </row>
    <row r="51" spans="2:22" ht="15" customHeight="1" thickBot="1" x14ac:dyDescent="0.25">
      <c r="B51" s="13">
        <v>5</v>
      </c>
      <c r="C51" s="14" t="s">
        <v>41</v>
      </c>
      <c r="D51" s="15">
        <v>1196</v>
      </c>
      <c r="E51" s="16">
        <v>2.6015269832292867E-2</v>
      </c>
      <c r="F51" s="15">
        <v>741</v>
      </c>
      <c r="G51" s="16">
        <v>1.9234263465282283E-2</v>
      </c>
      <c r="H51" s="17">
        <v>0.61403508771929816</v>
      </c>
      <c r="I51" s="35">
        <v>3</v>
      </c>
      <c r="J51" s="15">
        <v>1205</v>
      </c>
      <c r="K51" s="17">
        <v>-7.468879668049766E-3</v>
      </c>
      <c r="L51" s="35">
        <v>0</v>
      </c>
      <c r="O51" s="13">
        <v>5</v>
      </c>
      <c r="P51" s="14" t="s">
        <v>41</v>
      </c>
      <c r="Q51" s="15">
        <v>2401</v>
      </c>
      <c r="R51" s="16">
        <v>2.7047730626682739E-2</v>
      </c>
      <c r="S51" s="15">
        <v>1465</v>
      </c>
      <c r="T51" s="16">
        <v>1.9912737355751588E-2</v>
      </c>
      <c r="U51" s="17">
        <v>0.63890784982935145</v>
      </c>
      <c r="V51" s="35">
        <v>3</v>
      </c>
    </row>
    <row r="52" spans="2:22" ht="15" thickBot="1" x14ac:dyDescent="0.25">
      <c r="B52" s="19">
        <v>6</v>
      </c>
      <c r="C52" s="20" t="s">
        <v>52</v>
      </c>
      <c r="D52" s="21">
        <v>1150</v>
      </c>
      <c r="E52" s="22">
        <v>2.5014682531050835E-2</v>
      </c>
      <c r="F52" s="21">
        <v>778</v>
      </c>
      <c r="G52" s="22">
        <v>2.0194678780012978E-2</v>
      </c>
      <c r="H52" s="23">
        <v>0.47814910025706947</v>
      </c>
      <c r="I52" s="36">
        <v>1</v>
      </c>
      <c r="J52" s="21">
        <v>1148</v>
      </c>
      <c r="K52" s="23">
        <v>1.7421602787457413E-3</v>
      </c>
      <c r="L52" s="36">
        <v>0</v>
      </c>
      <c r="O52" s="19">
        <v>6</v>
      </c>
      <c r="P52" s="20" t="s">
        <v>53</v>
      </c>
      <c r="Q52" s="21">
        <v>2354</v>
      </c>
      <c r="R52" s="22">
        <v>2.6518266511958002E-2</v>
      </c>
      <c r="S52" s="21">
        <v>1829</v>
      </c>
      <c r="T52" s="22">
        <v>2.4860338992265973E-2</v>
      </c>
      <c r="U52" s="23">
        <v>0.28704209950792792</v>
      </c>
      <c r="V52" s="36">
        <v>-2</v>
      </c>
    </row>
    <row r="53" spans="2:22" ht="15" thickBot="1" x14ac:dyDescent="0.25">
      <c r="B53" s="13">
        <v>7</v>
      </c>
      <c r="C53" s="14" t="s">
        <v>59</v>
      </c>
      <c r="D53" s="15">
        <v>1050</v>
      </c>
      <c r="E53" s="16">
        <v>2.2839492745742065E-2</v>
      </c>
      <c r="F53" s="15">
        <v>645</v>
      </c>
      <c r="G53" s="16">
        <v>1.6742375081116159E-2</v>
      </c>
      <c r="H53" s="17">
        <v>0.62790697674418605</v>
      </c>
      <c r="I53" s="35">
        <v>3</v>
      </c>
      <c r="J53" s="15">
        <v>1038</v>
      </c>
      <c r="K53" s="17">
        <v>1.1560693641618602E-2</v>
      </c>
      <c r="L53" s="35">
        <v>1</v>
      </c>
      <c r="O53" s="13">
        <v>7</v>
      </c>
      <c r="P53" s="14" t="s">
        <v>52</v>
      </c>
      <c r="Q53" s="15">
        <v>2298</v>
      </c>
      <c r="R53" s="16">
        <v>2.5887415651860448E-2</v>
      </c>
      <c r="S53" s="15">
        <v>1266</v>
      </c>
      <c r="T53" s="16">
        <v>1.7207867230294546E-2</v>
      </c>
      <c r="U53" s="17">
        <v>0.81516587677725116</v>
      </c>
      <c r="V53" s="35">
        <v>5</v>
      </c>
    </row>
    <row r="54" spans="2:22" ht="15" thickBot="1" x14ac:dyDescent="0.25">
      <c r="B54" s="19">
        <v>8</v>
      </c>
      <c r="C54" s="20" t="s">
        <v>39</v>
      </c>
      <c r="D54" s="21">
        <v>973</v>
      </c>
      <c r="E54" s="22">
        <v>2.1164596611054316E-2</v>
      </c>
      <c r="F54" s="21">
        <v>2130</v>
      </c>
      <c r="G54" s="22">
        <v>5.528877352368592E-2</v>
      </c>
      <c r="H54" s="23">
        <v>-0.54319248826291078</v>
      </c>
      <c r="I54" s="36">
        <v>-7</v>
      </c>
      <c r="J54" s="21">
        <v>1466</v>
      </c>
      <c r="K54" s="23">
        <v>-0.33628922237380632</v>
      </c>
      <c r="L54" s="36">
        <v>-5</v>
      </c>
      <c r="O54" s="19">
        <v>8</v>
      </c>
      <c r="P54" s="20" t="s">
        <v>59</v>
      </c>
      <c r="Q54" s="21">
        <v>2088</v>
      </c>
      <c r="R54" s="22">
        <v>2.3521724926494611E-2</v>
      </c>
      <c r="S54" s="21">
        <v>1424</v>
      </c>
      <c r="T54" s="22">
        <v>1.9355452556034308E-2</v>
      </c>
      <c r="U54" s="23">
        <v>0.46629213483146059</v>
      </c>
      <c r="V54" s="36">
        <v>1</v>
      </c>
    </row>
    <row r="55" spans="2:22" ht="15" thickBot="1" x14ac:dyDescent="0.25">
      <c r="B55" s="13">
        <v>9</v>
      </c>
      <c r="C55" s="14" t="s">
        <v>94</v>
      </c>
      <c r="D55" s="15">
        <v>765</v>
      </c>
      <c r="E55" s="16">
        <v>1.6640201857612075E-2</v>
      </c>
      <c r="F55" s="15">
        <v>688</v>
      </c>
      <c r="G55" s="16">
        <v>1.7858533419857235E-2</v>
      </c>
      <c r="H55" s="17">
        <v>0.11191860465116288</v>
      </c>
      <c r="I55" s="35">
        <v>0</v>
      </c>
      <c r="J55" s="15">
        <v>509</v>
      </c>
      <c r="K55" s="17">
        <v>0.5029469548133596</v>
      </c>
      <c r="L55" s="35">
        <v>7</v>
      </c>
      <c r="O55" s="13">
        <v>9</v>
      </c>
      <c r="P55" s="14" t="s">
        <v>124</v>
      </c>
      <c r="Q55" s="15">
        <v>1501</v>
      </c>
      <c r="R55" s="16">
        <v>1.6909056089400579E-2</v>
      </c>
      <c r="S55" s="15">
        <v>596</v>
      </c>
      <c r="T55" s="16">
        <v>8.1010180641828983E-3</v>
      </c>
      <c r="U55" s="17">
        <v>1.5184563758389262</v>
      </c>
      <c r="V55" s="35">
        <v>25</v>
      </c>
    </row>
    <row r="56" spans="2:22" ht="15" thickBot="1" x14ac:dyDescent="0.25">
      <c r="B56" s="19">
        <v>10</v>
      </c>
      <c r="C56" s="20" t="s">
        <v>123</v>
      </c>
      <c r="D56" s="21">
        <v>700</v>
      </c>
      <c r="E56" s="22">
        <v>1.5226328497161377E-2</v>
      </c>
      <c r="F56" s="21">
        <v>235</v>
      </c>
      <c r="G56" s="22">
        <v>6.0999351070733293E-3</v>
      </c>
      <c r="H56" s="23">
        <v>1.978723404255319</v>
      </c>
      <c r="I56" s="36">
        <v>37</v>
      </c>
      <c r="J56" s="21">
        <v>330</v>
      </c>
      <c r="K56" s="23">
        <v>1.1212121212121211</v>
      </c>
      <c r="L56" s="36">
        <v>21</v>
      </c>
      <c r="O56" s="19">
        <v>10</v>
      </c>
      <c r="P56" s="20" t="s">
        <v>61</v>
      </c>
      <c r="Q56" s="21">
        <v>1347</v>
      </c>
      <c r="R56" s="22">
        <v>1.5174216224132299E-2</v>
      </c>
      <c r="S56" s="21">
        <v>1309</v>
      </c>
      <c r="T56" s="22">
        <v>1.7792336654388279E-2</v>
      </c>
      <c r="U56" s="23">
        <v>2.9029793735676046E-2</v>
      </c>
      <c r="V56" s="36">
        <v>0</v>
      </c>
    </row>
    <row r="57" spans="2:22" ht="15" thickBot="1" x14ac:dyDescent="0.25">
      <c r="B57" s="13">
        <v>11</v>
      </c>
      <c r="C57" s="14" t="s">
        <v>61</v>
      </c>
      <c r="D57" s="15">
        <v>694</v>
      </c>
      <c r="E57" s="16">
        <v>1.5095817110042851E-2</v>
      </c>
      <c r="F57" s="15">
        <v>579</v>
      </c>
      <c r="G57" s="16">
        <v>1.5029201817001946E-2</v>
      </c>
      <c r="H57" s="17">
        <v>0.19861830742659747</v>
      </c>
      <c r="I57" s="35">
        <v>1</v>
      </c>
      <c r="J57" s="15">
        <v>653</v>
      </c>
      <c r="K57" s="17">
        <v>6.2787136294027546E-2</v>
      </c>
      <c r="L57" s="35">
        <v>1</v>
      </c>
      <c r="O57" s="13">
        <v>11</v>
      </c>
      <c r="P57" s="14" t="s">
        <v>38</v>
      </c>
      <c r="Q57" s="15">
        <v>1285</v>
      </c>
      <c r="R57" s="16">
        <v>1.4475774200452861E-2</v>
      </c>
      <c r="S57" s="15">
        <v>1521</v>
      </c>
      <c r="T57" s="16">
        <v>2.0673906838292261E-2</v>
      </c>
      <c r="U57" s="17">
        <v>-0.15516107823800129</v>
      </c>
      <c r="V57" s="35">
        <v>-5</v>
      </c>
    </row>
    <row r="58" spans="2:22" ht="15" thickBot="1" x14ac:dyDescent="0.25">
      <c r="B58" s="19">
        <v>12</v>
      </c>
      <c r="C58" s="20" t="s">
        <v>38</v>
      </c>
      <c r="D58" s="21">
        <v>677</v>
      </c>
      <c r="E58" s="22">
        <v>1.4726034846540361E-2</v>
      </c>
      <c r="F58" s="21">
        <v>924</v>
      </c>
      <c r="G58" s="22">
        <v>2.3984425697598961E-2</v>
      </c>
      <c r="H58" s="23">
        <v>-0.26731601731601728</v>
      </c>
      <c r="I58" s="36">
        <v>-7</v>
      </c>
      <c r="J58" s="21">
        <v>608</v>
      </c>
      <c r="K58" s="23">
        <v>0.11348684210526305</v>
      </c>
      <c r="L58" s="36">
        <v>1</v>
      </c>
      <c r="O58" s="19">
        <v>12</v>
      </c>
      <c r="P58" s="20" t="s">
        <v>94</v>
      </c>
      <c r="Q58" s="21">
        <v>1274</v>
      </c>
      <c r="R58" s="22">
        <v>1.4351857067219411E-2</v>
      </c>
      <c r="S58" s="21">
        <v>1477</v>
      </c>
      <c r="T58" s="22">
        <v>2.0075845102010301E-2</v>
      </c>
      <c r="U58" s="23">
        <v>-0.13744075829383884</v>
      </c>
      <c r="V58" s="36">
        <v>-5</v>
      </c>
    </row>
    <row r="59" spans="2:22" ht="15" thickBot="1" x14ac:dyDescent="0.25">
      <c r="B59" s="13">
        <v>13</v>
      </c>
      <c r="C59" s="14" t="s">
        <v>124</v>
      </c>
      <c r="D59" s="15">
        <v>653</v>
      </c>
      <c r="E59" s="16">
        <v>1.4203989298066256E-2</v>
      </c>
      <c r="F59" s="15">
        <v>282</v>
      </c>
      <c r="G59" s="16">
        <v>7.319922128487995E-3</v>
      </c>
      <c r="H59" s="17">
        <v>1.3156028368794326</v>
      </c>
      <c r="I59" s="35">
        <v>22</v>
      </c>
      <c r="J59" s="15">
        <v>848</v>
      </c>
      <c r="K59" s="17">
        <v>-0.22995283018867929</v>
      </c>
      <c r="L59" s="35">
        <v>-4</v>
      </c>
      <c r="O59" s="13">
        <v>13</v>
      </c>
      <c r="P59" s="14" t="s">
        <v>67</v>
      </c>
      <c r="Q59" s="15">
        <v>1183</v>
      </c>
      <c r="R59" s="16">
        <v>1.3326724419560882E-2</v>
      </c>
      <c r="S59" s="15">
        <v>1011</v>
      </c>
      <c r="T59" s="16">
        <v>1.3741827622296829E-2</v>
      </c>
      <c r="U59" s="17">
        <v>0.17012858555885257</v>
      </c>
      <c r="V59" s="35">
        <v>3</v>
      </c>
    </row>
    <row r="60" spans="2:22" ht="15" thickBot="1" x14ac:dyDescent="0.25">
      <c r="B60" s="19">
        <v>14</v>
      </c>
      <c r="C60" s="20" t="s">
        <v>85</v>
      </c>
      <c r="D60" s="21">
        <v>599</v>
      </c>
      <c r="E60" s="22">
        <v>1.3029386813999521E-2</v>
      </c>
      <c r="F60" s="21">
        <v>609</v>
      </c>
      <c r="G60" s="22">
        <v>1.580791693705386E-2</v>
      </c>
      <c r="H60" s="23">
        <v>-1.6420361247947435E-2</v>
      </c>
      <c r="I60" s="36">
        <v>-3</v>
      </c>
      <c r="J60" s="21">
        <v>448</v>
      </c>
      <c r="K60" s="23">
        <v>0.3370535714285714</v>
      </c>
      <c r="L60" s="36">
        <v>6</v>
      </c>
      <c r="O60" s="19">
        <v>14</v>
      </c>
      <c r="P60" s="20" t="s">
        <v>88</v>
      </c>
      <c r="Q60" s="21">
        <v>1092</v>
      </c>
      <c r="R60" s="22">
        <v>1.2301591771902353E-2</v>
      </c>
      <c r="S60" s="21">
        <v>931</v>
      </c>
      <c r="T60" s="22">
        <v>1.2654442647238721E-2</v>
      </c>
      <c r="U60" s="23">
        <v>0.1729323308270676</v>
      </c>
      <c r="V60" s="36">
        <v>4</v>
      </c>
    </row>
    <row r="61" spans="2:22" ht="15" thickBot="1" x14ac:dyDescent="0.25">
      <c r="B61" s="13">
        <v>15</v>
      </c>
      <c r="C61" s="14" t="s">
        <v>67</v>
      </c>
      <c r="D61" s="15">
        <v>585</v>
      </c>
      <c r="E61" s="16">
        <v>1.2724860244056294E-2</v>
      </c>
      <c r="F61" s="15">
        <v>478</v>
      </c>
      <c r="G61" s="16">
        <v>1.2407527579493835E-2</v>
      </c>
      <c r="H61" s="17">
        <v>0.2238493723849373</v>
      </c>
      <c r="I61" s="35">
        <v>4</v>
      </c>
      <c r="J61" s="15">
        <v>598</v>
      </c>
      <c r="K61" s="17">
        <v>-2.1739130434782594E-2</v>
      </c>
      <c r="L61" s="35">
        <v>0</v>
      </c>
      <c r="O61" s="13">
        <v>15</v>
      </c>
      <c r="P61" s="14" t="s">
        <v>85</v>
      </c>
      <c r="Q61" s="15">
        <v>1047</v>
      </c>
      <c r="R61" s="16">
        <v>1.1794658045038245E-2</v>
      </c>
      <c r="S61" s="15">
        <v>1059</v>
      </c>
      <c r="T61" s="16">
        <v>1.4394258607331694E-2</v>
      </c>
      <c r="U61" s="17">
        <v>-1.1331444759206777E-2</v>
      </c>
      <c r="V61" s="35">
        <v>-1</v>
      </c>
    </row>
    <row r="62" spans="2:22" ht="15" thickBot="1" x14ac:dyDescent="0.25">
      <c r="B62" s="19">
        <v>16</v>
      </c>
      <c r="C62" s="20" t="s">
        <v>86</v>
      </c>
      <c r="D62" s="21">
        <v>570</v>
      </c>
      <c r="E62" s="22">
        <v>1.2398581776259979E-2</v>
      </c>
      <c r="F62" s="21">
        <v>488</v>
      </c>
      <c r="G62" s="22">
        <v>1.2667099286177807E-2</v>
      </c>
      <c r="H62" s="23">
        <v>0.16803278688524581</v>
      </c>
      <c r="I62" s="36">
        <v>2</v>
      </c>
      <c r="J62" s="21">
        <v>246</v>
      </c>
      <c r="K62" s="23">
        <v>1.3170731707317072</v>
      </c>
      <c r="L62" s="36">
        <v>32</v>
      </c>
      <c r="O62" s="19">
        <v>16</v>
      </c>
      <c r="P62" s="20" t="s">
        <v>123</v>
      </c>
      <c r="Q62" s="21">
        <v>1030</v>
      </c>
      <c r="R62" s="22">
        <v>1.1603149748222916E-2</v>
      </c>
      <c r="S62" s="21">
        <v>360</v>
      </c>
      <c r="T62" s="22">
        <v>4.8932323877614817E-3</v>
      </c>
      <c r="U62" s="23">
        <v>1.8611111111111112</v>
      </c>
      <c r="V62" s="36">
        <v>38</v>
      </c>
    </row>
    <row r="63" spans="2:22" ht="15" thickBot="1" x14ac:dyDescent="0.25">
      <c r="B63" s="13">
        <v>17</v>
      </c>
      <c r="C63" s="14" t="s">
        <v>83</v>
      </c>
      <c r="D63" s="15">
        <v>554</v>
      </c>
      <c r="E63" s="16">
        <v>1.2050551410610576E-2</v>
      </c>
      <c r="F63" s="15">
        <v>452</v>
      </c>
      <c r="G63" s="16">
        <v>1.1732641142115509E-2</v>
      </c>
      <c r="H63" s="17">
        <v>0.22566371681415931</v>
      </c>
      <c r="I63" s="35">
        <v>3</v>
      </c>
      <c r="J63" s="15">
        <v>391</v>
      </c>
      <c r="K63" s="17">
        <v>0.41687979539641939</v>
      </c>
      <c r="L63" s="35">
        <v>10</v>
      </c>
      <c r="O63" s="13">
        <v>17</v>
      </c>
      <c r="P63" s="14" t="s">
        <v>126</v>
      </c>
      <c r="Q63" s="15">
        <v>990</v>
      </c>
      <c r="R63" s="16">
        <v>1.1152541991010375E-2</v>
      </c>
      <c r="S63" s="15">
        <v>308</v>
      </c>
      <c r="T63" s="16">
        <v>4.1864321539737126E-3</v>
      </c>
      <c r="U63" s="17">
        <v>2.2142857142857144</v>
      </c>
      <c r="V63" s="35">
        <v>51</v>
      </c>
    </row>
    <row r="64" spans="2:22" ht="15" thickBot="1" x14ac:dyDescent="0.25">
      <c r="B64" s="19">
        <v>18</v>
      </c>
      <c r="C64" s="20" t="s">
        <v>125</v>
      </c>
      <c r="D64" s="21">
        <v>544</v>
      </c>
      <c r="E64" s="22">
        <v>1.1833032432079699E-2</v>
      </c>
      <c r="F64" s="21">
        <v>191</v>
      </c>
      <c r="G64" s="22">
        <v>4.9578195976638546E-3</v>
      </c>
      <c r="H64" s="23">
        <v>1.8481675392670156</v>
      </c>
      <c r="I64" s="36">
        <v>39</v>
      </c>
      <c r="J64" s="21">
        <v>225</v>
      </c>
      <c r="K64" s="23">
        <v>1.4177777777777778</v>
      </c>
      <c r="L64" s="36">
        <v>34</v>
      </c>
      <c r="O64" s="19">
        <v>18</v>
      </c>
      <c r="P64" s="20" t="s">
        <v>37</v>
      </c>
      <c r="Q64" s="21">
        <v>983</v>
      </c>
      <c r="R64" s="22">
        <v>1.1073685633498181E-2</v>
      </c>
      <c r="S64" s="21">
        <v>1221</v>
      </c>
      <c r="T64" s="22">
        <v>1.659621318182436E-2</v>
      </c>
      <c r="U64" s="23">
        <v>-0.19492219492219487</v>
      </c>
      <c r="V64" s="36">
        <v>-5</v>
      </c>
    </row>
    <row r="65" spans="2:22" ht="15" thickBot="1" x14ac:dyDescent="0.25">
      <c r="B65" s="13">
        <v>19</v>
      </c>
      <c r="C65" s="14" t="s">
        <v>126</v>
      </c>
      <c r="D65" s="15">
        <v>499</v>
      </c>
      <c r="E65" s="16">
        <v>1.0854197028690754E-2</v>
      </c>
      <c r="F65" s="15">
        <v>152</v>
      </c>
      <c r="G65" s="16">
        <v>3.9454899415963659E-3</v>
      </c>
      <c r="H65" s="17">
        <v>2.2828947368421053</v>
      </c>
      <c r="I65" s="35">
        <v>53</v>
      </c>
      <c r="J65" s="15">
        <v>491</v>
      </c>
      <c r="K65" s="17">
        <v>1.6293279022403295E-2</v>
      </c>
      <c r="L65" s="35">
        <v>-1</v>
      </c>
      <c r="O65" s="13">
        <v>19</v>
      </c>
      <c r="P65" s="14" t="s">
        <v>128</v>
      </c>
      <c r="Q65" s="15">
        <v>955</v>
      </c>
      <c r="R65" s="16">
        <v>1.0758260203449402E-2</v>
      </c>
      <c r="S65" s="15">
        <v>503</v>
      </c>
      <c r="T65" s="16">
        <v>6.8369330306778482E-3</v>
      </c>
      <c r="U65" s="17">
        <v>0.89860834990059635</v>
      </c>
      <c r="V65" s="35">
        <v>25</v>
      </c>
    </row>
    <row r="66" spans="2:22" ht="15" thickBot="1" x14ac:dyDescent="0.25">
      <c r="B66" s="19">
        <v>20</v>
      </c>
      <c r="C66" s="20" t="s">
        <v>127</v>
      </c>
      <c r="D66" s="21">
        <v>498</v>
      </c>
      <c r="E66" s="22">
        <v>1.0832445130837665E-2</v>
      </c>
      <c r="F66" s="21">
        <v>380</v>
      </c>
      <c r="G66" s="22">
        <v>9.8637248539909152E-3</v>
      </c>
      <c r="H66" s="23">
        <v>0.31052631578947376</v>
      </c>
      <c r="I66" s="36">
        <v>3</v>
      </c>
      <c r="J66" s="21">
        <v>202</v>
      </c>
      <c r="K66" s="23">
        <v>1.4653465346534653</v>
      </c>
      <c r="L66" s="36">
        <v>40</v>
      </c>
      <c r="O66" s="19">
        <v>20</v>
      </c>
      <c r="P66" s="20" t="s">
        <v>83</v>
      </c>
      <c r="Q66" s="21">
        <v>945</v>
      </c>
      <c r="R66" s="22">
        <v>1.0645608264146266E-2</v>
      </c>
      <c r="S66" s="21">
        <v>787</v>
      </c>
      <c r="T66" s="22">
        <v>1.0697149692134129E-2</v>
      </c>
      <c r="U66" s="23">
        <v>0.20076238881829722</v>
      </c>
      <c r="V66" s="36">
        <v>2</v>
      </c>
    </row>
    <row r="67" spans="2:22" ht="15" thickBot="1" x14ac:dyDescent="0.25">
      <c r="B67" s="88" t="s">
        <v>43</v>
      </c>
      <c r="C67" s="89"/>
      <c r="D67" s="24">
        <f>SUM(D47:D66)</f>
        <v>19436</v>
      </c>
      <c r="E67" s="25">
        <f>D67/D69</f>
        <v>0.42276988667261217</v>
      </c>
      <c r="F67" s="24">
        <f>SUM(F47:F66)</f>
        <v>14967</v>
      </c>
      <c r="G67" s="25">
        <f>F67/F69</f>
        <v>0.38850097339390005</v>
      </c>
      <c r="H67" s="26">
        <f>D67/F67-1</f>
        <v>0.29859023184338884</v>
      </c>
      <c r="I67" s="37"/>
      <c r="J67" s="24">
        <f>SUM(J47:J66)</f>
        <v>17642</v>
      </c>
      <c r="K67" s="25">
        <f>E67/J67-1</f>
        <v>-0.99997603617012398</v>
      </c>
      <c r="L67" s="24"/>
      <c r="O67" s="88" t="s">
        <v>43</v>
      </c>
      <c r="P67" s="89"/>
      <c r="Q67" s="24">
        <f>SUM(Q47:Q66)</f>
        <v>37823</v>
      </c>
      <c r="R67" s="25">
        <f>Q67/Q69</f>
        <v>0.42608343002624788</v>
      </c>
      <c r="S67" s="24">
        <f>SUM(S47:S66)</f>
        <v>28690</v>
      </c>
      <c r="T67" s="25">
        <f>S67/S69</f>
        <v>0.38996343668021366</v>
      </c>
      <c r="U67" s="26">
        <f>Q67/S67-1</f>
        <v>0.31833391425583835</v>
      </c>
      <c r="V67" s="37"/>
    </row>
    <row r="68" spans="2:22" ht="15" thickBot="1" x14ac:dyDescent="0.25">
      <c r="B68" s="88" t="s">
        <v>12</v>
      </c>
      <c r="C68" s="89"/>
      <c r="D68" s="24">
        <f>D69-SUM(D47:D66)</f>
        <v>26537</v>
      </c>
      <c r="E68" s="25">
        <f>D68/D69</f>
        <v>0.57723011332738783</v>
      </c>
      <c r="F68" s="24">
        <f>F69-SUM(F47:F66)</f>
        <v>23558</v>
      </c>
      <c r="G68" s="25">
        <f>F68/F69</f>
        <v>0.61149902660609989</v>
      </c>
      <c r="H68" s="26">
        <f>D68/F68-1</f>
        <v>0.12645385856184732</v>
      </c>
      <c r="I68" s="37"/>
      <c r="J68" s="24">
        <f>J69-SUM(J47:J66)</f>
        <v>25154</v>
      </c>
      <c r="K68" s="25">
        <f>E68/J68-1</f>
        <v>-0.99997705215419708</v>
      </c>
      <c r="L68" s="24"/>
      <c r="O68" s="88" t="s">
        <v>12</v>
      </c>
      <c r="P68" s="89"/>
      <c r="Q68" s="24">
        <f>Q69-SUM(Q47:Q66)</f>
        <v>50946</v>
      </c>
      <c r="R68" s="25">
        <f>Q68/Q69</f>
        <v>0.57391656997375207</v>
      </c>
      <c r="S68" s="24">
        <f>S69-SUM(S47:S66)</f>
        <v>44881</v>
      </c>
      <c r="T68" s="25">
        <f>S68/S69</f>
        <v>0.61003656331978628</v>
      </c>
      <c r="U68" s="26">
        <f>Q68/S68-1</f>
        <v>0.13513513513513509</v>
      </c>
      <c r="V68" s="38"/>
    </row>
    <row r="69" spans="2:22" ht="15" thickBot="1" x14ac:dyDescent="0.25">
      <c r="B69" s="84" t="s">
        <v>35</v>
      </c>
      <c r="C69" s="85"/>
      <c r="D69" s="27">
        <v>45973</v>
      </c>
      <c r="E69" s="28">
        <v>1</v>
      </c>
      <c r="F69" s="27">
        <v>38525</v>
      </c>
      <c r="G69" s="28">
        <v>1</v>
      </c>
      <c r="H69" s="29">
        <v>0.19332900713822188</v>
      </c>
      <c r="I69" s="39"/>
      <c r="J69" s="27">
        <v>42796</v>
      </c>
      <c r="K69" s="29">
        <v>7.4235909898121344E-2</v>
      </c>
      <c r="L69" s="27"/>
      <c r="M69" s="30"/>
      <c r="O69" s="84" t="s">
        <v>35</v>
      </c>
      <c r="P69" s="85"/>
      <c r="Q69" s="27">
        <v>88769</v>
      </c>
      <c r="R69" s="28">
        <v>1</v>
      </c>
      <c r="S69" s="27">
        <v>73571</v>
      </c>
      <c r="T69" s="28">
        <v>1</v>
      </c>
      <c r="U69" s="29">
        <v>0.20657596063666395</v>
      </c>
      <c r="V69" s="39"/>
    </row>
    <row r="70" spans="2:22" x14ac:dyDescent="0.2">
      <c r="B70" s="31" t="s">
        <v>70</v>
      </c>
      <c r="O70" s="31" t="s">
        <v>70</v>
      </c>
    </row>
    <row r="71" spans="2:22" x14ac:dyDescent="0.2">
      <c r="B71" s="32" t="s">
        <v>69</v>
      </c>
      <c r="O71" s="32" t="s">
        <v>69</v>
      </c>
    </row>
  </sheetData>
  <mergeCells count="68">
    <mergeCell ref="H7:H8"/>
    <mergeCell ref="J45:J46"/>
    <mergeCell ref="B67:C67"/>
    <mergeCell ref="J42:L42"/>
    <mergeCell ref="J41:L41"/>
    <mergeCell ref="L43:L44"/>
    <mergeCell ref="L45:L46"/>
    <mergeCell ref="D42:I42"/>
    <mergeCell ref="D43:E44"/>
    <mergeCell ref="C44:C46"/>
    <mergeCell ref="H45:H46"/>
    <mergeCell ref="B44:B46"/>
    <mergeCell ref="B41:B43"/>
    <mergeCell ref="C41:C43"/>
    <mergeCell ref="I7:I8"/>
    <mergeCell ref="J7:J8"/>
    <mergeCell ref="B2:O2"/>
    <mergeCell ref="B3:O3"/>
    <mergeCell ref="D6:H6"/>
    <mergeCell ref="D7:E8"/>
    <mergeCell ref="F7:G8"/>
    <mergeCell ref="C8:C10"/>
    <mergeCell ref="B5:B7"/>
    <mergeCell ref="C5:C7"/>
    <mergeCell ref="B8:B10"/>
    <mergeCell ref="D5:H5"/>
    <mergeCell ref="I5:J5"/>
    <mergeCell ref="K5:O5"/>
    <mergeCell ref="H9:H10"/>
    <mergeCell ref="O9:O10"/>
    <mergeCell ref="I6:J6"/>
    <mergeCell ref="K6:O6"/>
    <mergeCell ref="K7:L8"/>
    <mergeCell ref="M7:N8"/>
    <mergeCell ref="O7:O8"/>
    <mergeCell ref="U43:U44"/>
    <mergeCell ref="P44:P46"/>
    <mergeCell ref="U45:U46"/>
    <mergeCell ref="J9:J10"/>
    <mergeCell ref="O38:V38"/>
    <mergeCell ref="O39:V39"/>
    <mergeCell ref="O41:O43"/>
    <mergeCell ref="P41:P43"/>
    <mergeCell ref="Q41:V41"/>
    <mergeCell ref="Q42:V42"/>
    <mergeCell ref="B31:C31"/>
    <mergeCell ref="B32:C32"/>
    <mergeCell ref="B33:C33"/>
    <mergeCell ref="F43:G44"/>
    <mergeCell ref="J43:J44"/>
    <mergeCell ref="B38:L38"/>
    <mergeCell ref="B39:L39"/>
    <mergeCell ref="D41:I41"/>
    <mergeCell ref="V45:V46"/>
    <mergeCell ref="B69:C69"/>
    <mergeCell ref="I43:I44"/>
    <mergeCell ref="B68:C68"/>
    <mergeCell ref="H43:H44"/>
    <mergeCell ref="K45:K46"/>
    <mergeCell ref="I45:I46"/>
    <mergeCell ref="K43:K44"/>
    <mergeCell ref="O67:P67"/>
    <mergeCell ref="O68:P68"/>
    <mergeCell ref="O69:P69"/>
    <mergeCell ref="Q43:R44"/>
    <mergeCell ref="S43:T44"/>
    <mergeCell ref="V43:V44"/>
    <mergeCell ref="O44:O46"/>
  </mergeCells>
  <conditionalFormatting sqref="D47:H66">
    <cfRule type="cellIs" dxfId="88" priority="15" operator="equal">
      <formula>0</formula>
    </cfRule>
  </conditionalFormatting>
  <conditionalFormatting sqref="D11:O30">
    <cfRule type="cellIs" dxfId="87" priority="62" operator="equal">
      <formula>0</formula>
    </cfRule>
  </conditionalFormatting>
  <conditionalFormatting sqref="H47:H68">
    <cfRule type="cellIs" dxfId="86" priority="17" operator="lessThan">
      <formula>0</formula>
    </cfRule>
  </conditionalFormatting>
  <conditionalFormatting sqref="I47:I66">
    <cfRule type="cellIs" dxfId="85" priority="24" operator="lessThan">
      <formula>0</formula>
    </cfRule>
    <cfRule type="cellIs" dxfId="84" priority="25" operator="equal">
      <formula>0</formula>
    </cfRule>
    <cfRule type="cellIs" dxfId="83" priority="26" operator="greaterThan">
      <formula>0</formula>
    </cfRule>
  </conditionalFormatting>
  <conditionalFormatting sqref="J11:J30 H11:H32 O11:O32">
    <cfRule type="cellIs" dxfId="82" priority="67" operator="lessThan">
      <formula>0</formula>
    </cfRule>
  </conditionalFormatting>
  <conditionalFormatting sqref="J47:K66">
    <cfRule type="cellIs" dxfId="81" priority="12" operator="equal">
      <formula>0</formula>
    </cfRule>
  </conditionalFormatting>
  <conditionalFormatting sqref="K47:L66">
    <cfRule type="cellIs" dxfId="80" priority="9" operator="lessThan">
      <formula>0</formula>
    </cfRule>
  </conditionalFormatting>
  <conditionalFormatting sqref="L47:L66">
    <cfRule type="cellIs" dxfId="79" priority="10" operator="equal">
      <formula>0</formula>
    </cfRule>
    <cfRule type="cellIs" dxfId="78" priority="11" operator="greaterThan">
      <formula>0</formula>
    </cfRule>
  </conditionalFormatting>
  <conditionalFormatting sqref="Q47:U66">
    <cfRule type="cellIs" dxfId="77" priority="1" operator="equal">
      <formula>0</formula>
    </cfRule>
  </conditionalFormatting>
  <conditionalFormatting sqref="U47:U68">
    <cfRule type="cellIs" dxfId="76" priority="3" operator="lessThan">
      <formula>0</formula>
    </cfRule>
  </conditionalFormatting>
  <conditionalFormatting sqref="V47:V66">
    <cfRule type="cellIs" dxfId="75" priority="6" operator="lessThan">
      <formula>0</formula>
    </cfRule>
    <cfRule type="cellIs" dxfId="74" priority="7" operator="equal">
      <formula>0</formula>
    </cfRule>
    <cfRule type="cellIs" dxfId="73" priority="8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35" orientation="portrait" horizont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A3B048-D05E-40A1-B8B7-33F58F0E262F}">
  <dimension ref="A1:H19"/>
  <sheetViews>
    <sheetView showGridLines="0" workbookViewId="0"/>
  </sheetViews>
  <sheetFormatPr defaultRowHeight="14.25" x14ac:dyDescent="0.2"/>
  <cols>
    <col min="1" max="1" width="4.28515625" style="60" customWidth="1"/>
    <col min="2" max="2" width="19.42578125" style="60" customWidth="1"/>
    <col min="3" max="7" width="10.42578125" style="60" customWidth="1"/>
    <col min="8" max="8" width="11.140625" style="60" customWidth="1"/>
    <col min="9" max="16384" width="9.140625" style="60"/>
  </cols>
  <sheetData>
    <row r="1" spans="1:8" x14ac:dyDescent="0.2">
      <c r="A1" s="60" t="s">
        <v>3</v>
      </c>
      <c r="B1" s="121"/>
      <c r="C1" s="121"/>
      <c r="D1" s="121"/>
      <c r="E1" s="121"/>
      <c r="F1" s="121"/>
      <c r="G1" s="121"/>
      <c r="H1" s="59">
        <v>45356</v>
      </c>
    </row>
    <row r="2" spans="1:8" x14ac:dyDescent="0.2">
      <c r="A2" s="121"/>
      <c r="B2" s="121"/>
      <c r="C2" s="121"/>
      <c r="D2" s="121"/>
      <c r="E2" s="121"/>
      <c r="F2" s="121"/>
      <c r="G2" s="121"/>
      <c r="H2" s="122" t="s">
        <v>162</v>
      </c>
    </row>
    <row r="3" spans="1:8" ht="14.45" customHeight="1" x14ac:dyDescent="0.2">
      <c r="A3" s="121"/>
      <c r="B3" s="123" t="s">
        <v>163</v>
      </c>
      <c r="C3" s="124"/>
      <c r="D3" s="124"/>
      <c r="E3" s="124"/>
      <c r="F3" s="124"/>
      <c r="G3" s="124"/>
      <c r="H3" s="125"/>
    </row>
    <row r="4" spans="1:8" x14ac:dyDescent="0.2">
      <c r="A4" s="121"/>
      <c r="B4" s="126"/>
      <c r="C4" s="127"/>
      <c r="D4" s="127"/>
      <c r="E4" s="127"/>
      <c r="F4" s="127"/>
      <c r="G4" s="127"/>
      <c r="H4" s="128"/>
    </row>
    <row r="5" spans="1:8" ht="21" customHeight="1" x14ac:dyDescent="0.25">
      <c r="A5" s="121"/>
      <c r="B5" s="129" t="s">
        <v>164</v>
      </c>
      <c r="C5" s="130" t="s">
        <v>172</v>
      </c>
      <c r="D5" s="131"/>
      <c r="E5" s="130" t="s">
        <v>173</v>
      </c>
      <c r="F5" s="131"/>
      <c r="G5" s="132" t="s">
        <v>165</v>
      </c>
      <c r="H5" s="132" t="s">
        <v>166</v>
      </c>
    </row>
    <row r="6" spans="1:8" ht="21" customHeight="1" x14ac:dyDescent="0.25">
      <c r="A6" s="121"/>
      <c r="B6" s="133"/>
      <c r="C6" s="134" t="s">
        <v>167</v>
      </c>
      <c r="D6" s="135" t="s">
        <v>168</v>
      </c>
      <c r="E6" s="134" t="s">
        <v>167</v>
      </c>
      <c r="F6" s="135" t="s">
        <v>168</v>
      </c>
      <c r="G6" s="136"/>
      <c r="H6" s="136"/>
    </row>
    <row r="7" spans="1:8" x14ac:dyDescent="0.2">
      <c r="A7" s="121"/>
      <c r="B7" s="137" t="s">
        <v>169</v>
      </c>
      <c r="C7" s="46">
        <v>32404</v>
      </c>
      <c r="D7" s="41">
        <v>0.44044528414728629</v>
      </c>
      <c r="E7" s="46">
        <v>32800</v>
      </c>
      <c r="F7" s="41">
        <v>0.36949836091428312</v>
      </c>
      <c r="G7" s="42">
        <v>1.2220713492161472E-2</v>
      </c>
      <c r="H7" s="43" t="s">
        <v>174</v>
      </c>
    </row>
    <row r="8" spans="1:8" x14ac:dyDescent="0.2">
      <c r="A8" s="121"/>
      <c r="B8" s="137" t="s">
        <v>72</v>
      </c>
      <c r="C8" s="46">
        <v>6464</v>
      </c>
      <c r="D8" s="41">
        <v>8.7860705984695059E-2</v>
      </c>
      <c r="E8" s="46">
        <v>6406</v>
      </c>
      <c r="F8" s="41">
        <v>7.2164832317588343E-2</v>
      </c>
      <c r="G8" s="44">
        <v>-8.972772277227703E-3</v>
      </c>
      <c r="H8" s="43" t="s">
        <v>175</v>
      </c>
    </row>
    <row r="9" spans="1:8" x14ac:dyDescent="0.2">
      <c r="A9" s="121"/>
      <c r="B9" s="137" t="s">
        <v>170</v>
      </c>
      <c r="C9" s="46">
        <v>34703</v>
      </c>
      <c r="D9" s="41">
        <v>0.47169400986801868</v>
      </c>
      <c r="E9" s="46">
        <v>49563</v>
      </c>
      <c r="F9" s="41">
        <v>0.55833680676812847</v>
      </c>
      <c r="G9" s="44">
        <v>0.42820505431807043</v>
      </c>
      <c r="H9" s="45" t="s">
        <v>176</v>
      </c>
    </row>
    <row r="10" spans="1:8" x14ac:dyDescent="0.2">
      <c r="A10" s="121"/>
      <c r="B10" s="138" t="s">
        <v>73</v>
      </c>
      <c r="C10" s="46"/>
      <c r="D10" s="41"/>
      <c r="E10" s="46"/>
      <c r="F10" s="41"/>
      <c r="G10" s="47"/>
      <c r="H10" s="48"/>
    </row>
    <row r="11" spans="1:8" x14ac:dyDescent="0.2">
      <c r="A11" s="121"/>
      <c r="B11" s="138" t="s">
        <v>74</v>
      </c>
      <c r="C11" s="46">
        <v>2182</v>
      </c>
      <c r="D11" s="41">
        <v>2.9658425194709872E-2</v>
      </c>
      <c r="E11" s="46">
        <v>2493</v>
      </c>
      <c r="F11" s="41">
        <v>2.8084128468271581E-2</v>
      </c>
      <c r="G11" s="44">
        <v>0.14252978918423476</v>
      </c>
      <c r="H11" s="45" t="s">
        <v>110</v>
      </c>
    </row>
    <row r="12" spans="1:8" x14ac:dyDescent="0.2">
      <c r="A12" s="121"/>
      <c r="B12" s="138" t="s">
        <v>75</v>
      </c>
      <c r="C12" s="46">
        <v>1807</v>
      </c>
      <c r="D12" s="41">
        <v>2.4561308124124995E-2</v>
      </c>
      <c r="E12" s="46">
        <v>2370</v>
      </c>
      <c r="F12" s="41">
        <v>2.6698509614843019E-2</v>
      </c>
      <c r="G12" s="44">
        <v>0.31156613171001668</v>
      </c>
      <c r="H12" s="45" t="s">
        <v>177</v>
      </c>
    </row>
    <row r="13" spans="1:8" x14ac:dyDescent="0.2">
      <c r="A13" s="121"/>
      <c r="B13" s="138" t="s">
        <v>76</v>
      </c>
      <c r="C13" s="46">
        <v>50</v>
      </c>
      <c r="D13" s="41">
        <v>6.7961560941131693E-4</v>
      </c>
      <c r="E13" s="46">
        <v>1</v>
      </c>
      <c r="F13" s="41">
        <v>1.1265193930313511E-5</v>
      </c>
      <c r="G13" s="44">
        <v>-0.98</v>
      </c>
      <c r="H13" s="45" t="s">
        <v>178</v>
      </c>
    </row>
    <row r="14" spans="1:8" x14ac:dyDescent="0.2">
      <c r="A14" s="121"/>
      <c r="B14" s="138" t="s">
        <v>77</v>
      </c>
      <c r="C14" s="46">
        <v>15875</v>
      </c>
      <c r="D14" s="41">
        <v>0.21577795598809313</v>
      </c>
      <c r="E14" s="46">
        <v>21806</v>
      </c>
      <c r="F14" s="41">
        <v>0.24564881884441642</v>
      </c>
      <c r="G14" s="44">
        <v>0.37360629921259836</v>
      </c>
      <c r="H14" s="45" t="s">
        <v>179</v>
      </c>
    </row>
    <row r="15" spans="1:8" x14ac:dyDescent="0.2">
      <c r="A15" s="121"/>
      <c r="B15" s="138" t="s">
        <v>78</v>
      </c>
      <c r="C15" s="46">
        <v>12856</v>
      </c>
      <c r="D15" s="41">
        <v>0.17474276549183781</v>
      </c>
      <c r="E15" s="46">
        <v>20221</v>
      </c>
      <c r="F15" s="41">
        <v>0.22779348646486949</v>
      </c>
      <c r="G15" s="44">
        <v>0.57288425637834473</v>
      </c>
      <c r="H15" s="45" t="s">
        <v>180</v>
      </c>
    </row>
    <row r="16" spans="1:8" x14ac:dyDescent="0.2">
      <c r="A16" s="121"/>
      <c r="B16" s="138" t="s">
        <v>79</v>
      </c>
      <c r="C16" s="46">
        <v>1933</v>
      </c>
      <c r="D16" s="41">
        <v>2.6273939459841515E-2</v>
      </c>
      <c r="E16" s="46">
        <v>2657</v>
      </c>
      <c r="F16" s="41">
        <v>2.9931620272842997E-2</v>
      </c>
      <c r="G16" s="44">
        <v>0.37454733574754262</v>
      </c>
      <c r="H16" s="43" t="s">
        <v>181</v>
      </c>
    </row>
    <row r="17" spans="1:8" x14ac:dyDescent="0.2">
      <c r="A17" s="121"/>
      <c r="B17" s="138" t="s">
        <v>80</v>
      </c>
      <c r="C17" s="46">
        <v>0</v>
      </c>
      <c r="D17" s="41">
        <v>0</v>
      </c>
      <c r="E17" s="46">
        <v>0</v>
      </c>
      <c r="F17" s="41">
        <v>0</v>
      </c>
      <c r="G17" s="44" t="s">
        <v>111</v>
      </c>
      <c r="H17" s="45" t="s">
        <v>81</v>
      </c>
    </row>
    <row r="18" spans="1:8" x14ac:dyDescent="0.2">
      <c r="A18" s="121"/>
      <c r="B18" s="139" t="s">
        <v>171</v>
      </c>
      <c r="C18" s="141">
        <v>0</v>
      </c>
      <c r="D18" s="49">
        <v>0</v>
      </c>
      <c r="E18" s="141">
        <v>0</v>
      </c>
      <c r="F18" s="49">
        <v>1.6897790895475939E-4</v>
      </c>
      <c r="G18" s="50"/>
      <c r="H18" s="51" t="s">
        <v>81</v>
      </c>
    </row>
    <row r="19" spans="1:8" x14ac:dyDescent="0.2">
      <c r="B19" s="140" t="s">
        <v>69</v>
      </c>
    </row>
  </sheetData>
  <mergeCells count="6">
    <mergeCell ref="B3:H4"/>
    <mergeCell ref="B5:B6"/>
    <mergeCell ref="C5:D5"/>
    <mergeCell ref="E5:F5"/>
    <mergeCell ref="G5:G6"/>
    <mergeCell ref="H5:H6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3">
    <pageSetUpPr fitToPage="1"/>
  </sheetPr>
  <dimension ref="B1:W74"/>
  <sheetViews>
    <sheetView showGridLines="0" workbookViewId="0">
      <selection activeCell="D71" sqref="D71:L71"/>
    </sheetView>
  </sheetViews>
  <sheetFormatPr defaultColWidth="9.140625" defaultRowHeight="14.25" x14ac:dyDescent="0.2"/>
  <cols>
    <col min="1" max="1" width="2.5703125" style="4" customWidth="1"/>
    <col min="2" max="2" width="8.140625" style="4" customWidth="1"/>
    <col min="3" max="3" width="20.140625" style="4" customWidth="1"/>
    <col min="4" max="12" width="10.5703125" style="4" customWidth="1"/>
    <col min="13" max="13" width="1.7109375" style="4" customWidth="1"/>
    <col min="14" max="14" width="1.42578125" style="4" customWidth="1"/>
    <col min="15" max="15" width="9.140625" style="4"/>
    <col min="16" max="16" width="16.7109375" style="4" bestFit="1" customWidth="1"/>
    <col min="17" max="22" width="10.42578125" style="4" customWidth="1"/>
    <col min="23" max="23" width="12" style="4" customWidth="1"/>
    <col min="24" max="24" width="11.140625" style="4" customWidth="1"/>
    <col min="25" max="25" width="16.42578125" style="4" customWidth="1"/>
    <col min="26" max="30" width="9.140625" style="4"/>
    <col min="31" max="31" width="12.140625" style="4" customWidth="1"/>
    <col min="32" max="32" width="11.42578125" style="4" customWidth="1"/>
    <col min="33" max="16384" width="9.140625" style="4"/>
  </cols>
  <sheetData>
    <row r="1" spans="2:22" x14ac:dyDescent="0.2">
      <c r="B1" s="33" t="s">
        <v>3</v>
      </c>
      <c r="D1" s="2"/>
      <c r="L1" s="3"/>
      <c r="P1" s="1"/>
      <c r="V1" s="40">
        <v>44987</v>
      </c>
    </row>
    <row r="2" spans="2:22" x14ac:dyDescent="0.2">
      <c r="D2" s="2"/>
      <c r="L2" s="3"/>
      <c r="O2" s="120" t="s">
        <v>131</v>
      </c>
      <c r="P2" s="120"/>
      <c r="Q2" s="120"/>
      <c r="R2" s="120"/>
      <c r="S2" s="120"/>
      <c r="T2" s="120"/>
      <c r="U2" s="120"/>
      <c r="V2" s="120"/>
    </row>
    <row r="3" spans="2:22" ht="14.45" customHeight="1" x14ac:dyDescent="0.2">
      <c r="B3" s="96" t="s">
        <v>129</v>
      </c>
      <c r="C3" s="96"/>
      <c r="D3" s="96"/>
      <c r="E3" s="96"/>
      <c r="F3" s="96"/>
      <c r="G3" s="96"/>
      <c r="H3" s="96"/>
      <c r="I3" s="96"/>
      <c r="J3" s="96"/>
      <c r="K3" s="96"/>
      <c r="L3" s="96"/>
      <c r="M3" s="30"/>
      <c r="N3" s="33"/>
      <c r="O3" s="120"/>
      <c r="P3" s="120"/>
      <c r="Q3" s="120"/>
      <c r="R3" s="120"/>
      <c r="S3" s="120"/>
      <c r="T3" s="120"/>
      <c r="U3" s="120"/>
      <c r="V3" s="120"/>
    </row>
    <row r="4" spans="2:22" ht="14.45" customHeight="1" x14ac:dyDescent="0.2">
      <c r="B4" s="97" t="s">
        <v>130</v>
      </c>
      <c r="C4" s="97"/>
      <c r="D4" s="97"/>
      <c r="E4" s="97"/>
      <c r="F4" s="97"/>
      <c r="G4" s="97"/>
      <c r="H4" s="97"/>
      <c r="I4" s="97"/>
      <c r="J4" s="97"/>
      <c r="K4" s="97"/>
      <c r="L4" s="97"/>
      <c r="M4" s="30"/>
      <c r="N4" s="33"/>
      <c r="O4" s="97" t="s">
        <v>132</v>
      </c>
      <c r="P4" s="97"/>
      <c r="Q4" s="97"/>
      <c r="R4" s="97"/>
      <c r="S4" s="97"/>
      <c r="T4" s="97"/>
      <c r="U4" s="97"/>
      <c r="V4" s="97"/>
    </row>
    <row r="5" spans="2:22" ht="14.45" customHeight="1" thickBot="1" x14ac:dyDescent="0.25">
      <c r="B5" s="34"/>
      <c r="C5" s="34"/>
      <c r="D5" s="34"/>
      <c r="E5" s="34"/>
      <c r="F5" s="34"/>
      <c r="G5" s="34"/>
      <c r="H5" s="34"/>
      <c r="I5" s="34"/>
      <c r="J5" s="34"/>
      <c r="K5" s="30"/>
      <c r="L5" s="6" t="s">
        <v>4</v>
      </c>
      <c r="M5" s="30"/>
      <c r="N5" s="30"/>
      <c r="O5" s="52"/>
      <c r="P5" s="52"/>
      <c r="Q5" s="52"/>
      <c r="R5" s="52"/>
      <c r="S5" s="52"/>
      <c r="T5" s="52"/>
      <c r="U5" s="52"/>
      <c r="V5" s="6" t="s">
        <v>4</v>
      </c>
    </row>
    <row r="6" spans="2:22" ht="14.45" customHeight="1" x14ac:dyDescent="0.2">
      <c r="B6" s="103" t="s">
        <v>0</v>
      </c>
      <c r="C6" s="105" t="s">
        <v>1</v>
      </c>
      <c r="D6" s="98" t="s">
        <v>97</v>
      </c>
      <c r="E6" s="99"/>
      <c r="F6" s="99"/>
      <c r="G6" s="99"/>
      <c r="H6" s="99"/>
      <c r="I6" s="100"/>
      <c r="J6" s="99" t="s">
        <v>95</v>
      </c>
      <c r="K6" s="99"/>
      <c r="L6" s="100"/>
      <c r="M6" s="30"/>
      <c r="N6" s="30"/>
      <c r="O6" s="103" t="s">
        <v>0</v>
      </c>
      <c r="P6" s="105" t="s">
        <v>1</v>
      </c>
      <c r="Q6" s="98" t="s">
        <v>105</v>
      </c>
      <c r="R6" s="99"/>
      <c r="S6" s="99"/>
      <c r="T6" s="99"/>
      <c r="U6" s="99"/>
      <c r="V6" s="100"/>
    </row>
    <row r="7" spans="2:22" ht="14.45" customHeight="1" thickBot="1" x14ac:dyDescent="0.25">
      <c r="B7" s="104"/>
      <c r="C7" s="106"/>
      <c r="D7" s="107" t="s">
        <v>98</v>
      </c>
      <c r="E7" s="108"/>
      <c r="F7" s="108"/>
      <c r="G7" s="108"/>
      <c r="H7" s="108"/>
      <c r="I7" s="109"/>
      <c r="J7" s="108" t="s">
        <v>96</v>
      </c>
      <c r="K7" s="108"/>
      <c r="L7" s="109"/>
      <c r="M7" s="30"/>
      <c r="N7" s="30"/>
      <c r="O7" s="104"/>
      <c r="P7" s="106"/>
      <c r="Q7" s="107" t="s">
        <v>102</v>
      </c>
      <c r="R7" s="108"/>
      <c r="S7" s="108"/>
      <c r="T7" s="108"/>
      <c r="U7" s="108"/>
      <c r="V7" s="109"/>
    </row>
    <row r="8" spans="2:22" ht="14.45" customHeight="1" x14ac:dyDescent="0.2">
      <c r="B8" s="104"/>
      <c r="C8" s="106"/>
      <c r="D8" s="90">
        <v>2024</v>
      </c>
      <c r="E8" s="91"/>
      <c r="F8" s="90">
        <v>2023</v>
      </c>
      <c r="G8" s="91"/>
      <c r="H8" s="86" t="s">
        <v>5</v>
      </c>
      <c r="I8" s="86" t="s">
        <v>48</v>
      </c>
      <c r="J8" s="86">
        <v>2023</v>
      </c>
      <c r="K8" s="86" t="s">
        <v>99</v>
      </c>
      <c r="L8" s="86" t="s">
        <v>103</v>
      </c>
      <c r="M8" s="30"/>
      <c r="N8" s="30"/>
      <c r="O8" s="104"/>
      <c r="P8" s="106"/>
      <c r="Q8" s="90">
        <v>2024</v>
      </c>
      <c r="R8" s="91"/>
      <c r="S8" s="90">
        <v>2023</v>
      </c>
      <c r="T8" s="91"/>
      <c r="U8" s="86" t="s">
        <v>5</v>
      </c>
      <c r="V8" s="86" t="s">
        <v>64</v>
      </c>
    </row>
    <row r="9" spans="2:22" ht="14.45" customHeight="1" thickBot="1" x14ac:dyDescent="0.25">
      <c r="B9" s="94" t="s">
        <v>6</v>
      </c>
      <c r="C9" s="110" t="s">
        <v>7</v>
      </c>
      <c r="D9" s="92"/>
      <c r="E9" s="93"/>
      <c r="F9" s="92"/>
      <c r="G9" s="93"/>
      <c r="H9" s="87"/>
      <c r="I9" s="87"/>
      <c r="J9" s="87"/>
      <c r="K9" s="87"/>
      <c r="L9" s="87"/>
      <c r="M9" s="30"/>
      <c r="N9" s="30"/>
      <c r="O9" s="94" t="s">
        <v>6</v>
      </c>
      <c r="P9" s="110" t="s">
        <v>7</v>
      </c>
      <c r="Q9" s="92"/>
      <c r="R9" s="93"/>
      <c r="S9" s="92"/>
      <c r="T9" s="93"/>
      <c r="U9" s="87"/>
      <c r="V9" s="87"/>
    </row>
    <row r="10" spans="2:22" ht="14.45" customHeight="1" x14ac:dyDescent="0.2">
      <c r="B10" s="94"/>
      <c r="C10" s="110"/>
      <c r="D10" s="7" t="s">
        <v>8</v>
      </c>
      <c r="E10" s="8" t="s">
        <v>2</v>
      </c>
      <c r="F10" s="7" t="s">
        <v>8</v>
      </c>
      <c r="G10" s="8" t="s">
        <v>2</v>
      </c>
      <c r="H10" s="82" t="s">
        <v>9</v>
      </c>
      <c r="I10" s="82" t="s">
        <v>49</v>
      </c>
      <c r="J10" s="82" t="s">
        <v>8</v>
      </c>
      <c r="K10" s="82" t="s">
        <v>100</v>
      </c>
      <c r="L10" s="82" t="s">
        <v>104</v>
      </c>
      <c r="M10" s="30"/>
      <c r="N10" s="30"/>
      <c r="O10" s="94"/>
      <c r="P10" s="110"/>
      <c r="Q10" s="7" t="s">
        <v>8</v>
      </c>
      <c r="R10" s="8" t="s">
        <v>2</v>
      </c>
      <c r="S10" s="7" t="s">
        <v>8</v>
      </c>
      <c r="T10" s="8" t="s">
        <v>2</v>
      </c>
      <c r="U10" s="82" t="s">
        <v>9</v>
      </c>
      <c r="V10" s="82" t="s">
        <v>65</v>
      </c>
    </row>
    <row r="11" spans="2:22" ht="14.45" customHeight="1" thickBot="1" x14ac:dyDescent="0.25">
      <c r="B11" s="95"/>
      <c r="C11" s="111"/>
      <c r="D11" s="10" t="s">
        <v>10</v>
      </c>
      <c r="E11" s="11" t="s">
        <v>11</v>
      </c>
      <c r="F11" s="10" t="s">
        <v>10</v>
      </c>
      <c r="G11" s="11" t="s">
        <v>11</v>
      </c>
      <c r="H11" s="83"/>
      <c r="I11" s="83"/>
      <c r="J11" s="83" t="s">
        <v>10</v>
      </c>
      <c r="K11" s="83"/>
      <c r="L11" s="83"/>
      <c r="M11" s="30"/>
      <c r="N11" s="30"/>
      <c r="O11" s="95"/>
      <c r="P11" s="111"/>
      <c r="Q11" s="10" t="s">
        <v>10</v>
      </c>
      <c r="R11" s="11" t="s">
        <v>11</v>
      </c>
      <c r="S11" s="10" t="s">
        <v>10</v>
      </c>
      <c r="T11" s="11" t="s">
        <v>11</v>
      </c>
      <c r="U11" s="83"/>
      <c r="V11" s="83"/>
    </row>
    <row r="12" spans="2:22" ht="14.45" customHeight="1" thickBot="1" x14ac:dyDescent="0.25">
      <c r="B12" s="13">
        <v>1</v>
      </c>
      <c r="C12" s="14" t="s">
        <v>20</v>
      </c>
      <c r="D12" s="15">
        <v>3635</v>
      </c>
      <c r="E12" s="16">
        <v>0.23792381201727975</v>
      </c>
      <c r="F12" s="15">
        <v>3032</v>
      </c>
      <c r="G12" s="16">
        <v>0.25996741833147563</v>
      </c>
      <c r="H12" s="17">
        <v>0.19887862796833766</v>
      </c>
      <c r="I12" s="35">
        <v>0</v>
      </c>
      <c r="J12" s="15">
        <v>3258</v>
      </c>
      <c r="K12" s="17">
        <v>0.11571516267648874</v>
      </c>
      <c r="L12" s="35">
        <v>0</v>
      </c>
      <c r="M12" s="30"/>
      <c r="N12" s="30"/>
      <c r="O12" s="13">
        <v>1</v>
      </c>
      <c r="P12" s="14" t="s">
        <v>20</v>
      </c>
      <c r="Q12" s="15">
        <v>6893</v>
      </c>
      <c r="R12" s="16">
        <v>0.23652335037573347</v>
      </c>
      <c r="S12" s="15">
        <v>5713</v>
      </c>
      <c r="T12" s="16">
        <v>0.25544377375363292</v>
      </c>
      <c r="U12" s="17">
        <v>0.20654647295641526</v>
      </c>
      <c r="V12" s="35">
        <v>0</v>
      </c>
    </row>
    <row r="13" spans="2:22" ht="14.45" customHeight="1" thickBot="1" x14ac:dyDescent="0.25">
      <c r="B13" s="19">
        <v>2</v>
      </c>
      <c r="C13" s="20" t="s">
        <v>23</v>
      </c>
      <c r="D13" s="21">
        <v>1462</v>
      </c>
      <c r="E13" s="22">
        <v>9.569315355413012E-2</v>
      </c>
      <c r="F13" s="21">
        <v>1325</v>
      </c>
      <c r="G13" s="22">
        <v>0.11360713367058219</v>
      </c>
      <c r="H13" s="23">
        <v>0.10339622641509427</v>
      </c>
      <c r="I13" s="36">
        <v>0</v>
      </c>
      <c r="J13" s="21">
        <v>1491</v>
      </c>
      <c r="K13" s="23">
        <v>-1.9450033534540556E-2</v>
      </c>
      <c r="L13" s="36">
        <v>0</v>
      </c>
      <c r="M13" s="30"/>
      <c r="N13" s="30"/>
      <c r="O13" s="19">
        <v>2</v>
      </c>
      <c r="P13" s="20" t="s">
        <v>23</v>
      </c>
      <c r="Q13" s="21">
        <v>2953</v>
      </c>
      <c r="R13" s="22">
        <v>0.10132793466698693</v>
      </c>
      <c r="S13" s="21">
        <v>2654</v>
      </c>
      <c r="T13" s="22">
        <v>0.11866756092108205</v>
      </c>
      <c r="U13" s="23">
        <v>0.11266013564431043</v>
      </c>
      <c r="V13" s="36">
        <v>0</v>
      </c>
    </row>
    <row r="14" spans="2:22" ht="14.45" customHeight="1" thickBot="1" x14ac:dyDescent="0.25">
      <c r="B14" s="13">
        <v>3</v>
      </c>
      <c r="C14" s="14" t="s">
        <v>18</v>
      </c>
      <c r="D14" s="15">
        <v>1403</v>
      </c>
      <c r="E14" s="16">
        <v>9.183139154339573E-2</v>
      </c>
      <c r="F14" s="15">
        <v>1058</v>
      </c>
      <c r="G14" s="16">
        <v>9.0714224470547888E-2</v>
      </c>
      <c r="H14" s="17">
        <v>0.32608695652173902</v>
      </c>
      <c r="I14" s="35">
        <v>0</v>
      </c>
      <c r="J14" s="15">
        <v>1064</v>
      </c>
      <c r="K14" s="17">
        <v>0.3186090225563909</v>
      </c>
      <c r="L14" s="35">
        <v>0</v>
      </c>
      <c r="M14" s="30"/>
      <c r="N14" s="30"/>
      <c r="O14" s="13">
        <v>3</v>
      </c>
      <c r="P14" s="14" t="s">
        <v>18</v>
      </c>
      <c r="Q14" s="15">
        <v>2467</v>
      </c>
      <c r="R14" s="16">
        <v>8.465154582575575E-2</v>
      </c>
      <c r="S14" s="15">
        <v>1950</v>
      </c>
      <c r="T14" s="16">
        <v>8.7189805499664652E-2</v>
      </c>
      <c r="U14" s="17">
        <v>0.26512820512820512</v>
      </c>
      <c r="V14" s="35">
        <v>0</v>
      </c>
    </row>
    <row r="15" spans="2:22" ht="14.45" customHeight="1" thickBot="1" x14ac:dyDescent="0.25">
      <c r="B15" s="19">
        <v>4</v>
      </c>
      <c r="C15" s="20" t="s">
        <v>24</v>
      </c>
      <c r="D15" s="21">
        <v>1025</v>
      </c>
      <c r="E15" s="22">
        <v>6.7089933237334726E-2</v>
      </c>
      <c r="F15" s="21">
        <v>831</v>
      </c>
      <c r="G15" s="22">
        <v>7.1250964588870785E-2</v>
      </c>
      <c r="H15" s="23">
        <v>0.23345367027677488</v>
      </c>
      <c r="I15" s="36">
        <v>0</v>
      </c>
      <c r="J15" s="21">
        <v>998</v>
      </c>
      <c r="K15" s="23">
        <v>2.7054108216432837E-2</v>
      </c>
      <c r="L15" s="36">
        <v>0</v>
      </c>
      <c r="M15" s="30"/>
      <c r="N15" s="30"/>
      <c r="O15" s="19">
        <v>4</v>
      </c>
      <c r="P15" s="20" t="s">
        <v>24</v>
      </c>
      <c r="Q15" s="21">
        <v>2023</v>
      </c>
      <c r="R15" s="22">
        <v>6.9416326390556907E-2</v>
      </c>
      <c r="S15" s="21">
        <v>1559</v>
      </c>
      <c r="T15" s="22">
        <v>6.9707131678962669E-2</v>
      </c>
      <c r="U15" s="23">
        <v>0.29762668377164858</v>
      </c>
      <c r="V15" s="36">
        <v>0</v>
      </c>
    </row>
    <row r="16" spans="2:22" ht="14.45" customHeight="1" thickBot="1" x14ac:dyDescent="0.25">
      <c r="B16" s="13">
        <v>5</v>
      </c>
      <c r="C16" s="14" t="s">
        <v>30</v>
      </c>
      <c r="D16" s="15">
        <v>814</v>
      </c>
      <c r="E16" s="16">
        <v>5.3279225029454119E-2</v>
      </c>
      <c r="F16" s="15">
        <v>763</v>
      </c>
      <c r="G16" s="16">
        <v>6.5420560747663545E-2</v>
      </c>
      <c r="H16" s="17">
        <v>6.6841415465268783E-2</v>
      </c>
      <c r="I16" s="35">
        <v>0</v>
      </c>
      <c r="J16" s="15">
        <v>788</v>
      </c>
      <c r="K16" s="17">
        <v>3.2994923857867953E-2</v>
      </c>
      <c r="L16" s="35">
        <v>1</v>
      </c>
      <c r="M16" s="30"/>
      <c r="N16" s="30"/>
      <c r="O16" s="13">
        <v>5</v>
      </c>
      <c r="P16" s="14" t="s">
        <v>30</v>
      </c>
      <c r="Q16" s="15">
        <v>1602</v>
      </c>
      <c r="R16" s="16">
        <v>5.497031877294719E-2</v>
      </c>
      <c r="S16" s="15">
        <v>1553</v>
      </c>
      <c r="T16" s="16">
        <v>6.9438855354348308E-2</v>
      </c>
      <c r="U16" s="17">
        <v>3.1551835157759278E-2</v>
      </c>
      <c r="V16" s="35">
        <v>0</v>
      </c>
    </row>
    <row r="17" spans="2:22" ht="14.45" customHeight="1" thickBot="1" x14ac:dyDescent="0.25">
      <c r="B17" s="19">
        <v>6</v>
      </c>
      <c r="C17" s="20" t="s">
        <v>19</v>
      </c>
      <c r="D17" s="21">
        <v>813</v>
      </c>
      <c r="E17" s="22">
        <v>5.321377143605184E-2</v>
      </c>
      <c r="F17" s="21">
        <v>669</v>
      </c>
      <c r="G17" s="22">
        <v>5.7360884849524139E-2</v>
      </c>
      <c r="H17" s="23">
        <v>0.2152466367713004</v>
      </c>
      <c r="I17" s="36">
        <v>0</v>
      </c>
      <c r="J17" s="21">
        <v>601</v>
      </c>
      <c r="K17" s="23">
        <v>0.35274542429284517</v>
      </c>
      <c r="L17" s="36">
        <v>1</v>
      </c>
      <c r="M17" s="30"/>
      <c r="N17" s="30"/>
      <c r="O17" s="19">
        <v>6</v>
      </c>
      <c r="P17" s="20" t="s">
        <v>19</v>
      </c>
      <c r="Q17" s="21">
        <v>1414</v>
      </c>
      <c r="R17" s="22">
        <v>4.8519370003088223E-2</v>
      </c>
      <c r="S17" s="21">
        <v>1195</v>
      </c>
      <c r="T17" s="22">
        <v>5.3431701319025263E-2</v>
      </c>
      <c r="U17" s="23">
        <v>0.18326359832635974</v>
      </c>
      <c r="V17" s="36">
        <v>0</v>
      </c>
    </row>
    <row r="18" spans="2:22" ht="14.45" customHeight="1" thickBot="1" x14ac:dyDescent="0.25">
      <c r="B18" s="13">
        <v>7</v>
      </c>
      <c r="C18" s="14" t="s">
        <v>31</v>
      </c>
      <c r="D18" s="15">
        <v>619</v>
      </c>
      <c r="E18" s="16">
        <v>4.0515774316009952E-2</v>
      </c>
      <c r="F18" s="15">
        <v>407</v>
      </c>
      <c r="G18" s="16">
        <v>3.4896681814284493E-2</v>
      </c>
      <c r="H18" s="17">
        <v>0.52088452088452097</v>
      </c>
      <c r="I18" s="35">
        <v>0</v>
      </c>
      <c r="J18" s="15">
        <v>594</v>
      </c>
      <c r="K18" s="17">
        <v>4.2087542087542174E-2</v>
      </c>
      <c r="L18" s="35">
        <v>1</v>
      </c>
      <c r="M18" s="30"/>
      <c r="N18" s="30"/>
      <c r="O18" s="13">
        <v>7</v>
      </c>
      <c r="P18" s="14" t="s">
        <v>25</v>
      </c>
      <c r="Q18" s="15">
        <v>1332</v>
      </c>
      <c r="R18" s="16">
        <v>4.5705658305596544E-2</v>
      </c>
      <c r="S18" s="15">
        <v>710</v>
      </c>
      <c r="T18" s="16">
        <v>3.1746031746031744E-2</v>
      </c>
      <c r="U18" s="17">
        <v>0.87605633802816896</v>
      </c>
      <c r="V18" s="35">
        <v>1</v>
      </c>
    </row>
    <row r="19" spans="2:22" ht="14.45" customHeight="1" thickBot="1" x14ac:dyDescent="0.25">
      <c r="B19" s="19">
        <v>8</v>
      </c>
      <c r="C19" s="20" t="s">
        <v>25</v>
      </c>
      <c r="D19" s="21">
        <v>500</v>
      </c>
      <c r="E19" s="22">
        <v>3.2726796701138892E-2</v>
      </c>
      <c r="F19" s="21">
        <v>324</v>
      </c>
      <c r="G19" s="22">
        <v>2.7780159478693302E-2</v>
      </c>
      <c r="H19" s="23">
        <v>0.54320987654320985</v>
      </c>
      <c r="I19" s="36">
        <v>1</v>
      </c>
      <c r="J19" s="21">
        <v>832</v>
      </c>
      <c r="K19" s="23">
        <v>-0.39903846153846156</v>
      </c>
      <c r="L19" s="36">
        <v>-3</v>
      </c>
      <c r="M19" s="30"/>
      <c r="N19" s="30"/>
      <c r="O19" s="19">
        <v>8</v>
      </c>
      <c r="P19" s="20" t="s">
        <v>31</v>
      </c>
      <c r="Q19" s="21">
        <v>1213</v>
      </c>
      <c r="R19" s="22">
        <v>4.1622344988504957E-2</v>
      </c>
      <c r="S19" s="21">
        <v>791</v>
      </c>
      <c r="T19" s="22">
        <v>3.5367762128325507E-2</v>
      </c>
      <c r="U19" s="23">
        <v>0.53350189633375478</v>
      </c>
      <c r="V19" s="36">
        <v>-1</v>
      </c>
    </row>
    <row r="20" spans="2:22" ht="14.45" customHeight="1" thickBot="1" x14ac:dyDescent="0.25">
      <c r="B20" s="13">
        <v>9</v>
      </c>
      <c r="C20" s="14" t="s">
        <v>26</v>
      </c>
      <c r="D20" s="15">
        <v>415</v>
      </c>
      <c r="E20" s="16">
        <v>2.7163241261945279E-2</v>
      </c>
      <c r="F20" s="15">
        <v>173</v>
      </c>
      <c r="G20" s="16">
        <v>1.4833233301894882E-2</v>
      </c>
      <c r="H20" s="17">
        <v>1.398843930635838</v>
      </c>
      <c r="I20" s="35">
        <v>7</v>
      </c>
      <c r="J20" s="15">
        <v>268</v>
      </c>
      <c r="K20" s="17">
        <v>0.54850746268656714</v>
      </c>
      <c r="L20" s="35">
        <v>5</v>
      </c>
      <c r="M20" s="30"/>
      <c r="N20" s="30"/>
      <c r="O20" s="13">
        <v>9</v>
      </c>
      <c r="P20" s="14" t="s">
        <v>33</v>
      </c>
      <c r="Q20" s="15">
        <v>762</v>
      </c>
      <c r="R20" s="16">
        <v>2.6146930652300723E-2</v>
      </c>
      <c r="S20" s="15">
        <v>626</v>
      </c>
      <c r="T20" s="16">
        <v>2.7990163201430808E-2</v>
      </c>
      <c r="U20" s="17">
        <v>0.21725239616613412</v>
      </c>
      <c r="V20" s="35">
        <v>1</v>
      </c>
    </row>
    <row r="21" spans="2:22" ht="14.45" customHeight="1" thickBot="1" x14ac:dyDescent="0.25">
      <c r="B21" s="19">
        <v>10</v>
      </c>
      <c r="C21" s="20" t="s">
        <v>40</v>
      </c>
      <c r="D21" s="21">
        <v>402</v>
      </c>
      <c r="E21" s="22">
        <v>2.6312344547715669E-2</v>
      </c>
      <c r="F21" s="21">
        <v>372</v>
      </c>
      <c r="G21" s="22">
        <v>3.1895738660721942E-2</v>
      </c>
      <c r="H21" s="23">
        <v>8.0645161290322509E-2</v>
      </c>
      <c r="I21" s="36">
        <v>-2</v>
      </c>
      <c r="J21" s="21">
        <v>300</v>
      </c>
      <c r="K21" s="23">
        <v>0.34000000000000008</v>
      </c>
      <c r="L21" s="36">
        <v>2</v>
      </c>
      <c r="M21" s="30"/>
      <c r="N21" s="30"/>
      <c r="O21" s="19">
        <v>10</v>
      </c>
      <c r="P21" s="20" t="s">
        <v>21</v>
      </c>
      <c r="Q21" s="21">
        <v>751</v>
      </c>
      <c r="R21" s="22">
        <v>2.57694815221494E-2</v>
      </c>
      <c r="S21" s="21">
        <v>354</v>
      </c>
      <c r="T21" s="22">
        <v>1.5828303152246814E-2</v>
      </c>
      <c r="U21" s="23">
        <v>1.1214689265536721</v>
      </c>
      <c r="V21" s="36">
        <v>4</v>
      </c>
    </row>
    <row r="22" spans="2:22" ht="14.45" customHeight="1" thickBot="1" x14ac:dyDescent="0.25">
      <c r="B22" s="13">
        <v>11</v>
      </c>
      <c r="C22" s="14" t="s">
        <v>21</v>
      </c>
      <c r="D22" s="15">
        <v>399</v>
      </c>
      <c r="E22" s="16">
        <v>2.6115983767508837E-2</v>
      </c>
      <c r="F22" s="15">
        <v>208</v>
      </c>
      <c r="G22" s="16">
        <v>1.7834176455457429E-2</v>
      </c>
      <c r="H22" s="17">
        <v>0.91826923076923084</v>
      </c>
      <c r="I22" s="35">
        <v>3</v>
      </c>
      <c r="J22" s="15">
        <v>352</v>
      </c>
      <c r="K22" s="17">
        <v>0.13352272727272729</v>
      </c>
      <c r="L22" s="35">
        <v>-1</v>
      </c>
      <c r="M22" s="30"/>
      <c r="N22" s="30"/>
      <c r="O22" s="13">
        <v>11</v>
      </c>
      <c r="P22" s="14" t="s">
        <v>40</v>
      </c>
      <c r="Q22" s="15">
        <v>702</v>
      </c>
      <c r="R22" s="16">
        <v>2.4088117215111692E-2</v>
      </c>
      <c r="S22" s="15">
        <v>681</v>
      </c>
      <c r="T22" s="16">
        <v>3.0449362843729042E-2</v>
      </c>
      <c r="U22" s="17">
        <v>3.0837004405286361E-2</v>
      </c>
      <c r="V22" s="35">
        <v>-2</v>
      </c>
    </row>
    <row r="23" spans="2:22" ht="14.45" customHeight="1" thickBot="1" x14ac:dyDescent="0.25">
      <c r="B23" s="19">
        <v>12</v>
      </c>
      <c r="C23" s="20" t="s">
        <v>33</v>
      </c>
      <c r="D23" s="21">
        <v>374</v>
      </c>
      <c r="E23" s="22">
        <v>2.4479643932451892E-2</v>
      </c>
      <c r="F23" s="21">
        <v>287</v>
      </c>
      <c r="G23" s="22">
        <v>2.4607733859212895E-2</v>
      </c>
      <c r="H23" s="23">
        <v>0.30313588850174211</v>
      </c>
      <c r="I23" s="36">
        <v>-2</v>
      </c>
      <c r="J23" s="21">
        <v>388</v>
      </c>
      <c r="K23" s="23">
        <v>-3.6082474226804107E-2</v>
      </c>
      <c r="L23" s="36">
        <v>-3</v>
      </c>
      <c r="M23" s="30"/>
      <c r="N23" s="30"/>
      <c r="O23" s="19">
        <v>12</v>
      </c>
      <c r="P23" s="20" t="s">
        <v>26</v>
      </c>
      <c r="Q23" s="21">
        <v>683</v>
      </c>
      <c r="R23" s="22">
        <v>2.3436159626668496E-2</v>
      </c>
      <c r="S23" s="21">
        <v>297</v>
      </c>
      <c r="T23" s="22">
        <v>1.3279678068410463E-2</v>
      </c>
      <c r="U23" s="23">
        <v>1.2996632996632997</v>
      </c>
      <c r="V23" s="36">
        <v>6</v>
      </c>
    </row>
    <row r="24" spans="2:22" ht="14.45" customHeight="1" thickBot="1" x14ac:dyDescent="0.25">
      <c r="B24" s="13">
        <v>13</v>
      </c>
      <c r="C24" s="14" t="s">
        <v>32</v>
      </c>
      <c r="D24" s="15">
        <v>342</v>
      </c>
      <c r="E24" s="16">
        <v>2.2385128943579004E-2</v>
      </c>
      <c r="F24" s="15">
        <v>281</v>
      </c>
      <c r="G24" s="16">
        <v>2.4093286461459317E-2</v>
      </c>
      <c r="H24" s="17">
        <v>0.21708185053380791</v>
      </c>
      <c r="I24" s="35">
        <v>-2</v>
      </c>
      <c r="J24" s="15">
        <v>235</v>
      </c>
      <c r="K24" s="17">
        <v>0.45531914893617031</v>
      </c>
      <c r="L24" s="35">
        <v>4</v>
      </c>
      <c r="M24" s="30"/>
      <c r="N24" s="30"/>
      <c r="O24" s="13">
        <v>13</v>
      </c>
      <c r="P24" s="14" t="s">
        <v>62</v>
      </c>
      <c r="Q24" s="15">
        <v>661</v>
      </c>
      <c r="R24" s="16">
        <v>2.2681261366365852E-2</v>
      </c>
      <c r="S24" s="15">
        <v>514</v>
      </c>
      <c r="T24" s="16">
        <v>2.2982338475296221E-2</v>
      </c>
      <c r="U24" s="17">
        <v>0.28599221789883278</v>
      </c>
      <c r="V24" s="35">
        <v>-1</v>
      </c>
    </row>
    <row r="25" spans="2:22" ht="14.45" customHeight="1" thickBot="1" x14ac:dyDescent="0.25">
      <c r="B25" s="19">
        <v>14</v>
      </c>
      <c r="C25" s="20" t="s">
        <v>62</v>
      </c>
      <c r="D25" s="21">
        <v>327</v>
      </c>
      <c r="E25" s="22">
        <v>2.1403325042544837E-2</v>
      </c>
      <c r="F25" s="21">
        <v>209</v>
      </c>
      <c r="G25" s="22">
        <v>1.7919917688416359E-2</v>
      </c>
      <c r="H25" s="23">
        <v>0.56459330143540676</v>
      </c>
      <c r="I25" s="36">
        <v>-1</v>
      </c>
      <c r="J25" s="21">
        <v>334</v>
      </c>
      <c r="K25" s="23">
        <v>-2.0958083832335328E-2</v>
      </c>
      <c r="L25" s="36">
        <v>-3</v>
      </c>
      <c r="M25" s="30"/>
      <c r="N25" s="30"/>
      <c r="O25" s="19">
        <v>14</v>
      </c>
      <c r="P25" s="20" t="s">
        <v>32</v>
      </c>
      <c r="Q25" s="21">
        <v>577</v>
      </c>
      <c r="R25" s="22">
        <v>1.9798922554301206E-2</v>
      </c>
      <c r="S25" s="21">
        <v>525</v>
      </c>
      <c r="T25" s="22">
        <v>2.3474178403755867E-2</v>
      </c>
      <c r="U25" s="23">
        <v>9.9047619047619051E-2</v>
      </c>
      <c r="V25" s="36">
        <v>-3</v>
      </c>
    </row>
    <row r="26" spans="2:22" ht="14.45" customHeight="1" thickBot="1" x14ac:dyDescent="0.25">
      <c r="B26" s="13">
        <v>15</v>
      </c>
      <c r="C26" s="14" t="s">
        <v>34</v>
      </c>
      <c r="D26" s="15">
        <v>308</v>
      </c>
      <c r="E26" s="16">
        <v>2.0159706767901558E-2</v>
      </c>
      <c r="F26" s="15">
        <v>193</v>
      </c>
      <c r="G26" s="16">
        <v>1.6548057961073479E-2</v>
      </c>
      <c r="H26" s="17">
        <v>0.59585492227979264</v>
      </c>
      <c r="I26" s="35">
        <v>0</v>
      </c>
      <c r="J26" s="15">
        <v>172</v>
      </c>
      <c r="K26" s="17">
        <v>0.79069767441860472</v>
      </c>
      <c r="L26" s="35">
        <v>6</v>
      </c>
      <c r="M26" s="30"/>
      <c r="N26" s="30"/>
      <c r="O26" s="13">
        <v>15</v>
      </c>
      <c r="P26" s="14" t="s">
        <v>22</v>
      </c>
      <c r="Q26" s="15">
        <v>529</v>
      </c>
      <c r="R26" s="16">
        <v>1.8151871804549979E-2</v>
      </c>
      <c r="S26" s="15">
        <v>341</v>
      </c>
      <c r="T26" s="16">
        <v>1.524703778224905E-2</v>
      </c>
      <c r="U26" s="17">
        <v>0.5513196480938416</v>
      </c>
      <c r="V26" s="35">
        <v>0</v>
      </c>
    </row>
    <row r="27" spans="2:22" ht="14.45" customHeight="1" thickBot="1" x14ac:dyDescent="0.25">
      <c r="B27" s="19">
        <v>16</v>
      </c>
      <c r="C27" s="20" t="s">
        <v>22</v>
      </c>
      <c r="D27" s="21">
        <v>268</v>
      </c>
      <c r="E27" s="22">
        <v>1.7541563031810446E-2</v>
      </c>
      <c r="F27" s="21">
        <v>161</v>
      </c>
      <c r="G27" s="22">
        <v>1.3804338506387721E-2</v>
      </c>
      <c r="H27" s="23">
        <v>0.6645962732919255</v>
      </c>
      <c r="I27" s="36">
        <v>2</v>
      </c>
      <c r="J27" s="21">
        <v>261</v>
      </c>
      <c r="K27" s="23">
        <v>2.6819923371647514E-2</v>
      </c>
      <c r="L27" s="36">
        <v>-1</v>
      </c>
      <c r="M27" s="30"/>
      <c r="N27" s="30"/>
      <c r="O27" s="19">
        <v>16</v>
      </c>
      <c r="P27" s="20" t="s">
        <v>108</v>
      </c>
      <c r="Q27" s="21">
        <v>514</v>
      </c>
      <c r="R27" s="22">
        <v>1.7637168445252718E-2</v>
      </c>
      <c r="S27" s="21">
        <v>211</v>
      </c>
      <c r="T27" s="22">
        <v>9.4343840822714055E-3</v>
      </c>
      <c r="U27" s="23">
        <v>1.4360189573459716</v>
      </c>
      <c r="V27" s="36">
        <v>5</v>
      </c>
    </row>
    <row r="28" spans="2:22" ht="14.45" customHeight="1" thickBot="1" x14ac:dyDescent="0.25">
      <c r="B28" s="13">
        <v>17</v>
      </c>
      <c r="C28" s="14" t="s">
        <v>28</v>
      </c>
      <c r="D28" s="15">
        <v>241</v>
      </c>
      <c r="E28" s="16">
        <v>1.5774316009948944E-2</v>
      </c>
      <c r="F28" s="15">
        <v>86</v>
      </c>
      <c r="G28" s="16">
        <v>7.3737460344679758E-3</v>
      </c>
      <c r="H28" s="17">
        <v>1.8023255813953489</v>
      </c>
      <c r="I28" s="35">
        <v>6</v>
      </c>
      <c r="J28" s="15">
        <v>236</v>
      </c>
      <c r="K28" s="17">
        <v>2.1186440677966045E-2</v>
      </c>
      <c r="L28" s="35">
        <v>-1</v>
      </c>
      <c r="M28" s="30"/>
      <c r="N28" s="30"/>
      <c r="O28" s="13">
        <v>17</v>
      </c>
      <c r="P28" s="14" t="s">
        <v>34</v>
      </c>
      <c r="Q28" s="15">
        <v>480</v>
      </c>
      <c r="R28" s="16">
        <v>1.6470507497512266E-2</v>
      </c>
      <c r="S28" s="15">
        <v>328</v>
      </c>
      <c r="T28" s="16">
        <v>1.4665772412251286E-2</v>
      </c>
      <c r="U28" s="17">
        <v>0.46341463414634143</v>
      </c>
      <c r="V28" s="35">
        <v>-1</v>
      </c>
    </row>
    <row r="29" spans="2:22" ht="14.45" customHeight="1" thickBot="1" x14ac:dyDescent="0.25">
      <c r="B29" s="19">
        <v>18</v>
      </c>
      <c r="C29" s="20" t="s">
        <v>108</v>
      </c>
      <c r="D29" s="21">
        <v>238</v>
      </c>
      <c r="E29" s="22">
        <v>1.5577955229742113E-2</v>
      </c>
      <c r="F29" s="21">
        <v>102</v>
      </c>
      <c r="G29" s="22">
        <v>8.745605761810854E-3</v>
      </c>
      <c r="H29" s="23">
        <v>1.3333333333333335</v>
      </c>
      <c r="I29" s="36">
        <v>3</v>
      </c>
      <c r="J29" s="21">
        <v>276</v>
      </c>
      <c r="K29" s="23">
        <v>-0.1376811594202898</v>
      </c>
      <c r="L29" s="36">
        <v>-5</v>
      </c>
      <c r="M29" s="30"/>
      <c r="N29" s="30"/>
      <c r="O29" s="19">
        <v>18</v>
      </c>
      <c r="P29" s="20" t="s">
        <v>28</v>
      </c>
      <c r="Q29" s="21">
        <v>477</v>
      </c>
      <c r="R29" s="22">
        <v>1.6367566825652817E-2</v>
      </c>
      <c r="S29" s="21">
        <v>192</v>
      </c>
      <c r="T29" s="22">
        <v>8.5848423876592889E-3</v>
      </c>
      <c r="U29" s="23">
        <v>1.484375</v>
      </c>
      <c r="V29" s="36">
        <v>4</v>
      </c>
    </row>
    <row r="30" spans="2:22" ht="14.45" customHeight="1" thickBot="1" x14ac:dyDescent="0.25">
      <c r="B30" s="13">
        <v>19</v>
      </c>
      <c r="C30" s="14" t="s">
        <v>17</v>
      </c>
      <c r="D30" s="15">
        <v>215</v>
      </c>
      <c r="E30" s="16">
        <v>1.4072522581489723E-2</v>
      </c>
      <c r="F30" s="15">
        <v>245</v>
      </c>
      <c r="G30" s="16">
        <v>2.1006602074937836E-2</v>
      </c>
      <c r="H30" s="17">
        <v>-0.12244897959183676</v>
      </c>
      <c r="I30" s="35">
        <v>-7</v>
      </c>
      <c r="J30" s="15">
        <v>189</v>
      </c>
      <c r="K30" s="17">
        <v>0.13756613756613767</v>
      </c>
      <c r="L30" s="35">
        <v>0</v>
      </c>
      <c r="O30" s="13">
        <v>19</v>
      </c>
      <c r="P30" s="14" t="s">
        <v>17</v>
      </c>
      <c r="Q30" s="15">
        <v>404</v>
      </c>
      <c r="R30" s="16">
        <v>1.3862677143739491E-2</v>
      </c>
      <c r="S30" s="15">
        <v>474</v>
      </c>
      <c r="T30" s="16">
        <v>2.1193829644533872E-2</v>
      </c>
      <c r="U30" s="17">
        <v>-0.14767932489451474</v>
      </c>
      <c r="V30" s="35">
        <v>-6</v>
      </c>
    </row>
    <row r="31" spans="2:22" ht="14.45" customHeight="1" thickBot="1" x14ac:dyDescent="0.25">
      <c r="B31" s="19">
        <v>20</v>
      </c>
      <c r="C31" s="20" t="s">
        <v>29</v>
      </c>
      <c r="D31" s="21">
        <v>200</v>
      </c>
      <c r="E31" s="22">
        <v>1.3090718680455558E-2</v>
      </c>
      <c r="F31" s="21">
        <v>59</v>
      </c>
      <c r="G31" s="22">
        <v>5.058732744576867E-3</v>
      </c>
      <c r="H31" s="23">
        <v>2.3898305084745761</v>
      </c>
      <c r="I31" s="36">
        <v>4</v>
      </c>
      <c r="J31" s="21">
        <v>191</v>
      </c>
      <c r="K31" s="23">
        <v>4.7120418848167533E-2</v>
      </c>
      <c r="L31" s="36">
        <v>-2</v>
      </c>
      <c r="O31" s="19">
        <v>20</v>
      </c>
      <c r="P31" s="20" t="s">
        <v>29</v>
      </c>
      <c r="Q31" s="21">
        <v>391</v>
      </c>
      <c r="R31" s="22">
        <v>1.3416600899015202E-2</v>
      </c>
      <c r="S31" s="21">
        <v>144</v>
      </c>
      <c r="T31" s="22">
        <v>6.4386317907444666E-3</v>
      </c>
      <c r="U31" s="23">
        <v>1.7152777777777777</v>
      </c>
      <c r="V31" s="36">
        <v>4</v>
      </c>
    </row>
    <row r="32" spans="2:22" ht="14.45" customHeight="1" thickBot="1" x14ac:dyDescent="0.25">
      <c r="B32" s="88" t="s">
        <v>43</v>
      </c>
      <c r="C32" s="89"/>
      <c r="D32" s="24">
        <f>SUM(D12:D31)</f>
        <v>14000</v>
      </c>
      <c r="E32" s="25">
        <f>D32/D34</f>
        <v>0.91635030763188896</v>
      </c>
      <c r="F32" s="24">
        <f>SUM(F12:F31)</f>
        <v>10785</v>
      </c>
      <c r="G32" s="25">
        <f>F32/F34</f>
        <v>0.92471919746205955</v>
      </c>
      <c r="H32" s="26">
        <f>D32/F32-1</f>
        <v>0.29809921186833566</v>
      </c>
      <c r="I32" s="37"/>
      <c r="J32" s="24">
        <f>SUM(J12:J31)</f>
        <v>12828</v>
      </c>
      <c r="K32" s="25">
        <f>D32/J32-1</f>
        <v>9.1362644215777999E-2</v>
      </c>
      <c r="L32" s="24"/>
      <c r="O32" s="88" t="s">
        <v>43</v>
      </c>
      <c r="P32" s="89"/>
      <c r="Q32" s="24">
        <f>SUM(Q12:Q31)</f>
        <v>26828</v>
      </c>
      <c r="R32" s="25">
        <f>Q32/Q34</f>
        <v>0.9205641148817898</v>
      </c>
      <c r="S32" s="24">
        <f>SUM(S12:S31)</f>
        <v>20812</v>
      </c>
      <c r="T32" s="25">
        <f>S32/S34</f>
        <v>0.93056114464565165</v>
      </c>
      <c r="U32" s="26">
        <f>Q32/S32-1</f>
        <v>0.2890640015375745</v>
      </c>
      <c r="V32" s="37"/>
    </row>
    <row r="33" spans="2:23" ht="14.45" customHeight="1" thickBot="1" x14ac:dyDescent="0.25">
      <c r="B33" s="88" t="s">
        <v>12</v>
      </c>
      <c r="C33" s="89"/>
      <c r="D33" s="24">
        <f>D34-SUM(D12:D31)</f>
        <v>1278</v>
      </c>
      <c r="E33" s="25">
        <f>D33/D34</f>
        <v>8.3649692368111012E-2</v>
      </c>
      <c r="F33" s="24">
        <f>F34-SUM(F12:F31)</f>
        <v>878</v>
      </c>
      <c r="G33" s="25">
        <f>F33/F34</f>
        <v>7.5280802537940492E-2</v>
      </c>
      <c r="H33" s="26">
        <f>D33/F33-1</f>
        <v>0.45558086560364464</v>
      </c>
      <c r="I33" s="37"/>
      <c r="J33" s="24">
        <f>J34-SUM(J12:J31)</f>
        <v>1037</v>
      </c>
      <c r="K33" s="25">
        <f>D33/J33-1</f>
        <v>0.23240115718418508</v>
      </c>
      <c r="L33" s="24"/>
      <c r="O33" s="88" t="s">
        <v>12</v>
      </c>
      <c r="P33" s="89"/>
      <c r="Q33" s="24">
        <f>Q34-SUM(Q12:Q31)</f>
        <v>2315</v>
      </c>
      <c r="R33" s="25">
        <f>Q33/Q34</f>
        <v>7.9435885118210203E-2</v>
      </c>
      <c r="S33" s="24">
        <f>S34-SUM(S12:S31)</f>
        <v>1553</v>
      </c>
      <c r="T33" s="25">
        <f>S33/S34</f>
        <v>6.9438855354348308E-2</v>
      </c>
      <c r="U33" s="26">
        <f>Q33/S33-1</f>
        <v>0.49066323245331622</v>
      </c>
      <c r="V33" s="37"/>
    </row>
    <row r="34" spans="2:23" ht="14.45" customHeight="1" thickBot="1" x14ac:dyDescent="0.25">
      <c r="B34" s="84" t="s">
        <v>35</v>
      </c>
      <c r="C34" s="85"/>
      <c r="D34" s="27">
        <v>15278</v>
      </c>
      <c r="E34" s="28">
        <v>1</v>
      </c>
      <c r="F34" s="27">
        <v>11663</v>
      </c>
      <c r="G34" s="28">
        <v>0.99948555260224659</v>
      </c>
      <c r="H34" s="29">
        <v>0.30995455714653186</v>
      </c>
      <c r="I34" s="39"/>
      <c r="J34" s="27">
        <v>13865</v>
      </c>
      <c r="K34" s="29">
        <v>0.10191128741435262</v>
      </c>
      <c r="L34" s="27"/>
      <c r="M34" s="30"/>
      <c r="N34" s="30"/>
      <c r="O34" s="84" t="s">
        <v>35</v>
      </c>
      <c r="P34" s="85"/>
      <c r="Q34" s="27">
        <v>29143</v>
      </c>
      <c r="R34" s="28">
        <v>1</v>
      </c>
      <c r="S34" s="27">
        <v>22365</v>
      </c>
      <c r="T34" s="28">
        <v>1</v>
      </c>
      <c r="U34" s="29">
        <v>0.30306282137268048</v>
      </c>
      <c r="V34" s="39"/>
    </row>
    <row r="35" spans="2:23" ht="14.45" customHeight="1" x14ac:dyDescent="0.2">
      <c r="B35" s="31" t="s">
        <v>70</v>
      </c>
      <c r="O35" s="31" t="s">
        <v>70</v>
      </c>
    </row>
    <row r="36" spans="2:23" x14ac:dyDescent="0.2">
      <c r="B36" s="32" t="s">
        <v>69</v>
      </c>
      <c r="O36" s="32" t="s">
        <v>69</v>
      </c>
    </row>
    <row r="38" spans="2:23" x14ac:dyDescent="0.2">
      <c r="W38" s="3"/>
    </row>
    <row r="39" spans="2:23" ht="15" customHeight="1" x14ac:dyDescent="0.2">
      <c r="O39" s="120" t="s">
        <v>135</v>
      </c>
      <c r="P39" s="120"/>
      <c r="Q39" s="120"/>
      <c r="R39" s="120"/>
      <c r="S39" s="120"/>
      <c r="T39" s="120"/>
      <c r="U39" s="120"/>
      <c r="V39" s="120"/>
    </row>
    <row r="40" spans="2:23" ht="15" customHeight="1" x14ac:dyDescent="0.2">
      <c r="B40" s="96" t="s">
        <v>133</v>
      </c>
      <c r="C40" s="96"/>
      <c r="D40" s="96"/>
      <c r="E40" s="96"/>
      <c r="F40" s="96"/>
      <c r="G40" s="96"/>
      <c r="H40" s="96"/>
      <c r="I40" s="96"/>
      <c r="J40" s="96"/>
      <c r="K40" s="96"/>
      <c r="L40" s="96"/>
      <c r="M40" s="30"/>
      <c r="N40" s="33"/>
      <c r="O40" s="120"/>
      <c r="P40" s="120"/>
      <c r="Q40" s="120"/>
      <c r="R40" s="120"/>
      <c r="S40" s="120"/>
      <c r="T40" s="120"/>
      <c r="U40" s="120"/>
      <c r="V40" s="120"/>
    </row>
    <row r="41" spans="2:23" x14ac:dyDescent="0.2">
      <c r="B41" s="97" t="s">
        <v>134</v>
      </c>
      <c r="C41" s="97"/>
      <c r="D41" s="97"/>
      <c r="E41" s="97"/>
      <c r="F41" s="97"/>
      <c r="G41" s="97"/>
      <c r="H41" s="97"/>
      <c r="I41" s="97"/>
      <c r="J41" s="97"/>
      <c r="K41" s="97"/>
      <c r="L41" s="97"/>
      <c r="M41" s="30"/>
      <c r="N41" s="33"/>
      <c r="O41" s="97" t="s">
        <v>136</v>
      </c>
      <c r="P41" s="97"/>
      <c r="Q41" s="97"/>
      <c r="R41" s="97"/>
      <c r="S41" s="97"/>
      <c r="T41" s="97"/>
      <c r="U41" s="97"/>
      <c r="V41" s="97"/>
    </row>
    <row r="42" spans="2:23" ht="15" customHeight="1" thickBot="1" x14ac:dyDescent="0.25">
      <c r="B42" s="34"/>
      <c r="C42" s="34"/>
      <c r="D42" s="34"/>
      <c r="E42" s="34"/>
      <c r="F42" s="34"/>
      <c r="G42" s="34"/>
      <c r="H42" s="34"/>
      <c r="I42" s="34"/>
      <c r="J42" s="34"/>
      <c r="K42" s="30"/>
      <c r="L42" s="6" t="s">
        <v>4</v>
      </c>
      <c r="M42" s="30"/>
      <c r="N42" s="30"/>
      <c r="O42" s="52"/>
      <c r="P42" s="52"/>
      <c r="Q42" s="52"/>
      <c r="R42" s="52"/>
      <c r="S42" s="52"/>
      <c r="T42" s="52"/>
      <c r="U42" s="52"/>
      <c r="V42" s="6" t="s">
        <v>4</v>
      </c>
    </row>
    <row r="43" spans="2:23" x14ac:dyDescent="0.2">
      <c r="B43" s="103" t="s">
        <v>0</v>
      </c>
      <c r="C43" s="105" t="s">
        <v>42</v>
      </c>
      <c r="D43" s="98" t="s">
        <v>97</v>
      </c>
      <c r="E43" s="99"/>
      <c r="F43" s="99"/>
      <c r="G43" s="99"/>
      <c r="H43" s="99"/>
      <c r="I43" s="100"/>
      <c r="J43" s="99" t="s">
        <v>95</v>
      </c>
      <c r="K43" s="99"/>
      <c r="L43" s="100"/>
      <c r="M43" s="30"/>
      <c r="N43" s="30"/>
      <c r="O43" s="103" t="s">
        <v>0</v>
      </c>
      <c r="P43" s="105" t="s">
        <v>42</v>
      </c>
      <c r="Q43" s="98" t="s">
        <v>105</v>
      </c>
      <c r="R43" s="99"/>
      <c r="S43" s="99"/>
      <c r="T43" s="99"/>
      <c r="U43" s="99"/>
      <c r="V43" s="100"/>
    </row>
    <row r="44" spans="2:23" ht="15" thickBot="1" x14ac:dyDescent="0.25">
      <c r="B44" s="104"/>
      <c r="C44" s="106"/>
      <c r="D44" s="107" t="s">
        <v>98</v>
      </c>
      <c r="E44" s="108"/>
      <c r="F44" s="108"/>
      <c r="G44" s="108"/>
      <c r="H44" s="108"/>
      <c r="I44" s="109"/>
      <c r="J44" s="108" t="s">
        <v>96</v>
      </c>
      <c r="K44" s="108"/>
      <c r="L44" s="109"/>
      <c r="M44" s="30"/>
      <c r="N44" s="30"/>
      <c r="O44" s="104"/>
      <c r="P44" s="106"/>
      <c r="Q44" s="107" t="s">
        <v>102</v>
      </c>
      <c r="R44" s="108"/>
      <c r="S44" s="108"/>
      <c r="T44" s="108"/>
      <c r="U44" s="108"/>
      <c r="V44" s="109"/>
    </row>
    <row r="45" spans="2:23" ht="15" customHeight="1" x14ac:dyDescent="0.2">
      <c r="B45" s="104"/>
      <c r="C45" s="106"/>
      <c r="D45" s="90">
        <v>2024</v>
      </c>
      <c r="E45" s="91"/>
      <c r="F45" s="90">
        <v>2023</v>
      </c>
      <c r="G45" s="91"/>
      <c r="H45" s="86" t="s">
        <v>5</v>
      </c>
      <c r="I45" s="86" t="s">
        <v>48</v>
      </c>
      <c r="J45" s="86">
        <v>2023</v>
      </c>
      <c r="K45" s="86" t="s">
        <v>99</v>
      </c>
      <c r="L45" s="86" t="s">
        <v>103</v>
      </c>
      <c r="M45" s="30"/>
      <c r="N45" s="30"/>
      <c r="O45" s="104"/>
      <c r="P45" s="106"/>
      <c r="Q45" s="90">
        <v>2024</v>
      </c>
      <c r="R45" s="91"/>
      <c r="S45" s="90">
        <v>2023</v>
      </c>
      <c r="T45" s="91"/>
      <c r="U45" s="86" t="s">
        <v>5</v>
      </c>
      <c r="V45" s="86" t="s">
        <v>64</v>
      </c>
    </row>
    <row r="46" spans="2:23" ht="15" customHeight="1" thickBot="1" x14ac:dyDescent="0.25">
      <c r="B46" s="94" t="s">
        <v>6</v>
      </c>
      <c r="C46" s="110" t="s">
        <v>42</v>
      </c>
      <c r="D46" s="92"/>
      <c r="E46" s="93"/>
      <c r="F46" s="92"/>
      <c r="G46" s="93"/>
      <c r="H46" s="87"/>
      <c r="I46" s="87"/>
      <c r="J46" s="87"/>
      <c r="K46" s="87"/>
      <c r="L46" s="87"/>
      <c r="M46" s="30"/>
      <c r="N46" s="30"/>
      <c r="O46" s="94" t="s">
        <v>6</v>
      </c>
      <c r="P46" s="110" t="s">
        <v>42</v>
      </c>
      <c r="Q46" s="92"/>
      <c r="R46" s="93"/>
      <c r="S46" s="92"/>
      <c r="T46" s="93"/>
      <c r="U46" s="87"/>
      <c r="V46" s="87"/>
    </row>
    <row r="47" spans="2:23" ht="15" customHeight="1" x14ac:dyDescent="0.2">
      <c r="B47" s="94"/>
      <c r="C47" s="110"/>
      <c r="D47" s="7" t="s">
        <v>8</v>
      </c>
      <c r="E47" s="8" t="s">
        <v>2</v>
      </c>
      <c r="F47" s="7" t="s">
        <v>8</v>
      </c>
      <c r="G47" s="8" t="s">
        <v>2</v>
      </c>
      <c r="H47" s="82" t="s">
        <v>9</v>
      </c>
      <c r="I47" s="82" t="s">
        <v>49</v>
      </c>
      <c r="J47" s="82" t="s">
        <v>8</v>
      </c>
      <c r="K47" s="82" t="s">
        <v>100</v>
      </c>
      <c r="L47" s="82" t="s">
        <v>104</v>
      </c>
      <c r="M47" s="30"/>
      <c r="N47" s="30"/>
      <c r="O47" s="94"/>
      <c r="P47" s="110"/>
      <c r="Q47" s="7" t="s">
        <v>8</v>
      </c>
      <c r="R47" s="8" t="s">
        <v>2</v>
      </c>
      <c r="S47" s="7" t="s">
        <v>8</v>
      </c>
      <c r="T47" s="8" t="s">
        <v>2</v>
      </c>
      <c r="U47" s="82" t="s">
        <v>9</v>
      </c>
      <c r="V47" s="82" t="s">
        <v>65</v>
      </c>
    </row>
    <row r="48" spans="2:23" ht="15" customHeight="1" thickBot="1" x14ac:dyDescent="0.25">
      <c r="B48" s="95"/>
      <c r="C48" s="111"/>
      <c r="D48" s="10" t="s">
        <v>10</v>
      </c>
      <c r="E48" s="11" t="s">
        <v>11</v>
      </c>
      <c r="F48" s="10" t="s">
        <v>10</v>
      </c>
      <c r="G48" s="11" t="s">
        <v>11</v>
      </c>
      <c r="H48" s="83"/>
      <c r="I48" s="83"/>
      <c r="J48" s="83" t="s">
        <v>10</v>
      </c>
      <c r="K48" s="83"/>
      <c r="L48" s="83"/>
      <c r="M48" s="30"/>
      <c r="N48" s="30"/>
      <c r="O48" s="95"/>
      <c r="P48" s="111"/>
      <c r="Q48" s="10" t="s">
        <v>10</v>
      </c>
      <c r="R48" s="11" t="s">
        <v>11</v>
      </c>
      <c r="S48" s="10" t="s">
        <v>10</v>
      </c>
      <c r="T48" s="11" t="s">
        <v>11</v>
      </c>
      <c r="U48" s="83"/>
      <c r="V48" s="83"/>
    </row>
    <row r="49" spans="2:22" ht="15" thickBot="1" x14ac:dyDescent="0.25">
      <c r="B49" s="13">
        <v>1</v>
      </c>
      <c r="C49" s="14" t="s">
        <v>82</v>
      </c>
      <c r="D49" s="15">
        <v>1325</v>
      </c>
      <c r="E49" s="16">
        <v>8.6726011258018071E-2</v>
      </c>
      <c r="F49" s="15">
        <v>820</v>
      </c>
      <c r="G49" s="16">
        <v>7.0307811026322553E-2</v>
      </c>
      <c r="H49" s="17">
        <v>0.61585365853658547</v>
      </c>
      <c r="I49" s="35">
        <v>0</v>
      </c>
      <c r="J49" s="15">
        <v>833</v>
      </c>
      <c r="K49" s="17">
        <v>0.59063625450180068</v>
      </c>
      <c r="L49" s="35">
        <v>0</v>
      </c>
      <c r="M49" s="30"/>
      <c r="N49" s="30"/>
      <c r="O49" s="13">
        <v>1</v>
      </c>
      <c r="P49" s="14" t="s">
        <v>82</v>
      </c>
      <c r="Q49" s="15">
        <v>2158</v>
      </c>
      <c r="R49" s="16">
        <v>7.404865662423224E-2</v>
      </c>
      <c r="S49" s="15">
        <v>1672</v>
      </c>
      <c r="T49" s="16">
        <v>7.4759669125866304E-2</v>
      </c>
      <c r="U49" s="17">
        <v>0.29066985645933019</v>
      </c>
      <c r="V49" s="35">
        <v>0</v>
      </c>
    </row>
    <row r="50" spans="2:22" ht="15" thickBot="1" x14ac:dyDescent="0.25">
      <c r="B50" s="19">
        <v>2</v>
      </c>
      <c r="C50" s="20" t="s">
        <v>41</v>
      </c>
      <c r="D50" s="21">
        <v>679</v>
      </c>
      <c r="E50" s="22">
        <v>4.4442989920146614E-2</v>
      </c>
      <c r="F50" s="21">
        <v>358</v>
      </c>
      <c r="G50" s="22">
        <v>3.0695361399296923E-2</v>
      </c>
      <c r="H50" s="23">
        <v>0.8966480446927374</v>
      </c>
      <c r="I50" s="36">
        <v>3</v>
      </c>
      <c r="J50" s="21">
        <v>711</v>
      </c>
      <c r="K50" s="23">
        <v>-4.5007032348804543E-2</v>
      </c>
      <c r="L50" s="36">
        <v>0</v>
      </c>
      <c r="M50" s="30"/>
      <c r="N50" s="30"/>
      <c r="O50" s="19">
        <v>2</v>
      </c>
      <c r="P50" s="20" t="s">
        <v>41</v>
      </c>
      <c r="Q50" s="21">
        <v>1390</v>
      </c>
      <c r="R50" s="22">
        <v>4.7695844628212608E-2</v>
      </c>
      <c r="S50" s="21">
        <v>747</v>
      </c>
      <c r="T50" s="22">
        <v>3.340040241448692E-2</v>
      </c>
      <c r="U50" s="23">
        <v>0.86077643908969215</v>
      </c>
      <c r="V50" s="36">
        <v>4</v>
      </c>
    </row>
    <row r="51" spans="2:22" ht="15" thickBot="1" x14ac:dyDescent="0.25">
      <c r="B51" s="13">
        <v>3</v>
      </c>
      <c r="C51" s="14" t="s">
        <v>53</v>
      </c>
      <c r="D51" s="15">
        <v>581</v>
      </c>
      <c r="E51" s="16">
        <v>3.8028537766723394E-2</v>
      </c>
      <c r="F51" s="15">
        <v>562</v>
      </c>
      <c r="G51" s="16">
        <v>4.8186572922918634E-2</v>
      </c>
      <c r="H51" s="17">
        <v>3.380782918149472E-2</v>
      </c>
      <c r="I51" s="35">
        <v>0</v>
      </c>
      <c r="J51" s="15">
        <v>525</v>
      </c>
      <c r="K51" s="17">
        <v>0.10666666666666669</v>
      </c>
      <c r="L51" s="35">
        <v>2</v>
      </c>
      <c r="M51" s="30"/>
      <c r="N51" s="30"/>
      <c r="O51" s="13">
        <v>3</v>
      </c>
      <c r="P51" s="14" t="s">
        <v>53</v>
      </c>
      <c r="Q51" s="15">
        <v>1106</v>
      </c>
      <c r="R51" s="16">
        <v>3.7950794358851181E-2</v>
      </c>
      <c r="S51" s="15">
        <v>796</v>
      </c>
      <c r="T51" s="16">
        <v>3.5591325732170803E-2</v>
      </c>
      <c r="U51" s="17">
        <v>0.38944723618090449</v>
      </c>
      <c r="V51" s="35">
        <v>0</v>
      </c>
    </row>
    <row r="52" spans="2:22" ht="15" thickBot="1" x14ac:dyDescent="0.25">
      <c r="B52" s="19">
        <v>4</v>
      </c>
      <c r="C52" s="20" t="s">
        <v>51</v>
      </c>
      <c r="D52" s="21">
        <v>478</v>
      </c>
      <c r="E52" s="22">
        <v>3.1286817646288781E-2</v>
      </c>
      <c r="F52" s="21">
        <v>130</v>
      </c>
      <c r="G52" s="22">
        <v>1.1146360284660893E-2</v>
      </c>
      <c r="H52" s="23">
        <v>2.6769230769230767</v>
      </c>
      <c r="I52" s="36">
        <v>19</v>
      </c>
      <c r="J52" s="21">
        <v>579</v>
      </c>
      <c r="K52" s="23">
        <v>-0.17443868739205526</v>
      </c>
      <c r="L52" s="36">
        <v>-1</v>
      </c>
      <c r="M52" s="30"/>
      <c r="N52" s="30"/>
      <c r="O52" s="19">
        <v>4</v>
      </c>
      <c r="P52" s="20" t="s">
        <v>51</v>
      </c>
      <c r="Q52" s="21">
        <v>1057</v>
      </c>
      <c r="R52" s="22">
        <v>3.6269430051813469E-2</v>
      </c>
      <c r="S52" s="21">
        <v>313</v>
      </c>
      <c r="T52" s="22">
        <v>1.3995081600715404E-2</v>
      </c>
      <c r="U52" s="23">
        <v>2.3769968051118209</v>
      </c>
      <c r="V52" s="36">
        <v>15</v>
      </c>
    </row>
    <row r="53" spans="2:22" ht="15" thickBot="1" x14ac:dyDescent="0.25">
      <c r="B53" s="13">
        <v>5</v>
      </c>
      <c r="C53" s="14" t="s">
        <v>52</v>
      </c>
      <c r="D53" s="15">
        <v>446</v>
      </c>
      <c r="E53" s="16">
        <v>2.9192302657415892E-2</v>
      </c>
      <c r="F53" s="15">
        <v>302</v>
      </c>
      <c r="G53" s="16">
        <v>2.5893852353596845E-2</v>
      </c>
      <c r="H53" s="17">
        <v>0.47682119205298013</v>
      </c>
      <c r="I53" s="35">
        <v>3</v>
      </c>
      <c r="J53" s="15">
        <v>512</v>
      </c>
      <c r="K53" s="17">
        <v>-0.12890625</v>
      </c>
      <c r="L53" s="35">
        <v>2</v>
      </c>
      <c r="M53" s="30"/>
      <c r="N53" s="30"/>
      <c r="O53" s="13">
        <v>5</v>
      </c>
      <c r="P53" s="14" t="s">
        <v>52</v>
      </c>
      <c r="Q53" s="15">
        <v>958</v>
      </c>
      <c r="R53" s="16">
        <v>3.2872387880451569E-2</v>
      </c>
      <c r="S53" s="15">
        <v>537</v>
      </c>
      <c r="T53" s="16">
        <v>2.4010731052984575E-2</v>
      </c>
      <c r="U53" s="17">
        <v>0.78398510242085662</v>
      </c>
      <c r="V53" s="35">
        <v>5</v>
      </c>
    </row>
    <row r="54" spans="2:22" ht="15" thickBot="1" x14ac:dyDescent="0.25">
      <c r="B54" s="19">
        <v>6</v>
      </c>
      <c r="C54" s="20" t="s">
        <v>61</v>
      </c>
      <c r="D54" s="21">
        <v>363</v>
      </c>
      <c r="E54" s="22">
        <v>2.3759654405026837E-2</v>
      </c>
      <c r="F54" s="21">
        <v>285</v>
      </c>
      <c r="G54" s="22">
        <v>2.4436251393295035E-2</v>
      </c>
      <c r="H54" s="23">
        <v>0.27368421052631575</v>
      </c>
      <c r="I54" s="36">
        <v>3</v>
      </c>
      <c r="J54" s="21">
        <v>398</v>
      </c>
      <c r="K54" s="23">
        <v>-8.7939698492462304E-2</v>
      </c>
      <c r="L54" s="36">
        <v>2</v>
      </c>
      <c r="M54" s="30"/>
      <c r="N54" s="30"/>
      <c r="O54" s="19">
        <v>6</v>
      </c>
      <c r="P54" s="20" t="s">
        <v>39</v>
      </c>
      <c r="Q54" s="21">
        <v>905</v>
      </c>
      <c r="R54" s="22">
        <v>3.1053769344267922E-2</v>
      </c>
      <c r="S54" s="21">
        <v>1190</v>
      </c>
      <c r="T54" s="22">
        <v>5.3208137715179966E-2</v>
      </c>
      <c r="U54" s="23">
        <v>-0.23949579831932777</v>
      </c>
      <c r="V54" s="36">
        <v>-4</v>
      </c>
    </row>
    <row r="55" spans="2:22" ht="15" thickBot="1" x14ac:dyDescent="0.25">
      <c r="B55" s="13">
        <v>7</v>
      </c>
      <c r="C55" s="14" t="s">
        <v>71</v>
      </c>
      <c r="D55" s="15">
        <v>347</v>
      </c>
      <c r="E55" s="16">
        <v>2.2712396910590391E-2</v>
      </c>
      <c r="F55" s="15">
        <v>237</v>
      </c>
      <c r="G55" s="16">
        <v>2.0320672211266398E-2</v>
      </c>
      <c r="H55" s="17">
        <v>0.46413502109704652</v>
      </c>
      <c r="I55" s="35">
        <v>4</v>
      </c>
      <c r="J55" s="15">
        <v>292</v>
      </c>
      <c r="K55" s="17">
        <v>0.18835616438356162</v>
      </c>
      <c r="L55" s="35">
        <v>5</v>
      </c>
      <c r="M55" s="30"/>
      <c r="N55" s="30"/>
      <c r="O55" s="13">
        <v>7</v>
      </c>
      <c r="P55" s="14" t="s">
        <v>61</v>
      </c>
      <c r="Q55" s="15">
        <v>761</v>
      </c>
      <c r="R55" s="16">
        <v>2.6112617095014241E-2</v>
      </c>
      <c r="S55" s="15">
        <v>565</v>
      </c>
      <c r="T55" s="16">
        <v>2.526268723451822E-2</v>
      </c>
      <c r="U55" s="17">
        <v>0.34690265486725669</v>
      </c>
      <c r="V55" s="35">
        <v>1</v>
      </c>
    </row>
    <row r="56" spans="2:22" ht="15" thickBot="1" x14ac:dyDescent="0.25">
      <c r="B56" s="19">
        <v>8</v>
      </c>
      <c r="C56" s="20" t="s">
        <v>39</v>
      </c>
      <c r="D56" s="21">
        <v>339</v>
      </c>
      <c r="E56" s="22">
        <v>2.2188768163372168E-2</v>
      </c>
      <c r="F56" s="21">
        <v>696</v>
      </c>
      <c r="G56" s="22">
        <v>5.9675898139415248E-2</v>
      </c>
      <c r="H56" s="23">
        <v>-0.51293103448275867</v>
      </c>
      <c r="I56" s="36">
        <v>-6</v>
      </c>
      <c r="J56" s="21">
        <v>566</v>
      </c>
      <c r="K56" s="23">
        <v>-0.40106007067137805</v>
      </c>
      <c r="L56" s="36">
        <v>-4</v>
      </c>
      <c r="M56" s="30"/>
      <c r="N56" s="30"/>
      <c r="O56" s="19">
        <v>8</v>
      </c>
      <c r="P56" s="20" t="s">
        <v>128</v>
      </c>
      <c r="Q56" s="21">
        <v>734</v>
      </c>
      <c r="R56" s="22">
        <v>2.5186151048279176E-2</v>
      </c>
      <c r="S56" s="21">
        <v>292</v>
      </c>
      <c r="T56" s="22">
        <v>1.3056114464565168E-2</v>
      </c>
      <c r="U56" s="23">
        <v>1.5136986301369864</v>
      </c>
      <c r="V56" s="36">
        <v>13</v>
      </c>
    </row>
    <row r="57" spans="2:22" ht="15" thickBot="1" x14ac:dyDescent="0.25">
      <c r="B57" s="13">
        <v>9</v>
      </c>
      <c r="C57" s="14" t="s">
        <v>38</v>
      </c>
      <c r="D57" s="15">
        <v>335</v>
      </c>
      <c r="E57" s="16">
        <v>2.192695378976306E-2</v>
      </c>
      <c r="F57" s="15">
        <v>451</v>
      </c>
      <c r="G57" s="16">
        <v>3.8669296064477408E-2</v>
      </c>
      <c r="H57" s="17">
        <v>-0.25720620842572062</v>
      </c>
      <c r="I57" s="35">
        <v>-5</v>
      </c>
      <c r="J57" s="15">
        <v>321</v>
      </c>
      <c r="K57" s="17">
        <v>4.3613707165109039E-2</v>
      </c>
      <c r="L57" s="35">
        <v>0</v>
      </c>
      <c r="M57" s="30"/>
      <c r="N57" s="30"/>
      <c r="O57" s="13">
        <v>9</v>
      </c>
      <c r="P57" s="14" t="s">
        <v>38</v>
      </c>
      <c r="Q57" s="15">
        <v>656</v>
      </c>
      <c r="R57" s="16">
        <v>2.2509693579933432E-2</v>
      </c>
      <c r="S57" s="15">
        <v>748</v>
      </c>
      <c r="T57" s="16">
        <v>3.3445115135255978E-2</v>
      </c>
      <c r="U57" s="17">
        <v>-0.12299465240641716</v>
      </c>
      <c r="V57" s="35">
        <v>-4</v>
      </c>
    </row>
    <row r="58" spans="2:22" ht="15" thickBot="1" x14ac:dyDescent="0.25">
      <c r="B58" s="19">
        <v>10</v>
      </c>
      <c r="C58" s="20" t="s">
        <v>94</v>
      </c>
      <c r="D58" s="21">
        <v>327</v>
      </c>
      <c r="E58" s="22">
        <v>2.1403325042544837E-2</v>
      </c>
      <c r="F58" s="21">
        <v>314</v>
      </c>
      <c r="G58" s="22">
        <v>2.6922747149104004E-2</v>
      </c>
      <c r="H58" s="23">
        <v>4.140127388535042E-2</v>
      </c>
      <c r="I58" s="36">
        <v>-3</v>
      </c>
      <c r="J58" s="21">
        <v>179</v>
      </c>
      <c r="K58" s="23">
        <v>0.82681564245810057</v>
      </c>
      <c r="L58" s="36">
        <v>11</v>
      </c>
      <c r="M58" s="30"/>
      <c r="N58" s="30"/>
      <c r="O58" s="19">
        <v>10</v>
      </c>
      <c r="P58" s="20" t="s">
        <v>71</v>
      </c>
      <c r="Q58" s="21">
        <v>639</v>
      </c>
      <c r="R58" s="22">
        <v>2.1926363106063204E-2</v>
      </c>
      <c r="S58" s="21">
        <v>579</v>
      </c>
      <c r="T58" s="22">
        <v>2.5888665325285044E-2</v>
      </c>
      <c r="U58" s="23">
        <v>0.10362694300518127</v>
      </c>
      <c r="V58" s="36">
        <v>-3</v>
      </c>
    </row>
    <row r="59" spans="2:22" ht="15" thickBot="1" x14ac:dyDescent="0.25">
      <c r="B59" s="13">
        <v>11</v>
      </c>
      <c r="C59" s="14" t="s">
        <v>67</v>
      </c>
      <c r="D59" s="15">
        <v>321</v>
      </c>
      <c r="E59" s="16">
        <v>2.1010603482131168E-2</v>
      </c>
      <c r="F59" s="15">
        <v>276</v>
      </c>
      <c r="G59" s="16">
        <v>2.3664580296664666E-2</v>
      </c>
      <c r="H59" s="17">
        <v>0.16304347826086962</v>
      </c>
      <c r="I59" s="35">
        <v>-1</v>
      </c>
      <c r="J59" s="15">
        <v>305</v>
      </c>
      <c r="K59" s="17">
        <v>5.2459016393442637E-2</v>
      </c>
      <c r="L59" s="35">
        <v>0</v>
      </c>
      <c r="M59" s="30"/>
      <c r="N59" s="30"/>
      <c r="O59" s="13">
        <v>11</v>
      </c>
      <c r="P59" s="14" t="s">
        <v>67</v>
      </c>
      <c r="Q59" s="15">
        <v>626</v>
      </c>
      <c r="R59" s="16">
        <v>2.1480286861338915E-2</v>
      </c>
      <c r="S59" s="15">
        <v>491</v>
      </c>
      <c r="T59" s="16">
        <v>2.1953945897607869E-2</v>
      </c>
      <c r="U59" s="17">
        <v>0.27494908350305503</v>
      </c>
      <c r="V59" s="35">
        <v>1</v>
      </c>
    </row>
    <row r="60" spans="2:22" ht="15" thickBot="1" x14ac:dyDescent="0.25">
      <c r="B60" s="19">
        <v>12</v>
      </c>
      <c r="C60" s="20" t="s">
        <v>59</v>
      </c>
      <c r="D60" s="21">
        <v>302</v>
      </c>
      <c r="E60" s="22">
        <v>1.9766985207487892E-2</v>
      </c>
      <c r="F60" s="21">
        <v>237</v>
      </c>
      <c r="G60" s="22">
        <v>2.0320672211266398E-2</v>
      </c>
      <c r="H60" s="23">
        <v>0.27426160337552741</v>
      </c>
      <c r="I60" s="36">
        <v>-1</v>
      </c>
      <c r="J60" s="21">
        <v>306</v>
      </c>
      <c r="K60" s="23">
        <v>-1.3071895424836555E-2</v>
      </c>
      <c r="L60" s="36">
        <v>-2</v>
      </c>
      <c r="M60" s="30"/>
      <c r="N60" s="30"/>
      <c r="O60" s="19">
        <v>12</v>
      </c>
      <c r="P60" s="20" t="s">
        <v>59</v>
      </c>
      <c r="Q60" s="21">
        <v>608</v>
      </c>
      <c r="R60" s="22">
        <v>2.0862642830182205E-2</v>
      </c>
      <c r="S60" s="21">
        <v>498</v>
      </c>
      <c r="T60" s="22">
        <v>2.2266934942991281E-2</v>
      </c>
      <c r="U60" s="23">
        <v>0.22088353413654627</v>
      </c>
      <c r="V60" s="36">
        <v>-1</v>
      </c>
    </row>
    <row r="61" spans="2:22" ht="15" thickBot="1" x14ac:dyDescent="0.25">
      <c r="B61" s="13">
        <v>13</v>
      </c>
      <c r="C61" s="14" t="s">
        <v>36</v>
      </c>
      <c r="D61" s="15">
        <v>300</v>
      </c>
      <c r="E61" s="16">
        <v>1.9636078020683335E-2</v>
      </c>
      <c r="F61" s="15">
        <v>120</v>
      </c>
      <c r="G61" s="16">
        <v>1.0288947955071594E-2</v>
      </c>
      <c r="H61" s="17">
        <v>1.5</v>
      </c>
      <c r="I61" s="35">
        <v>12</v>
      </c>
      <c r="J61" s="15">
        <v>199</v>
      </c>
      <c r="K61" s="17">
        <v>0.50753768844221114</v>
      </c>
      <c r="L61" s="35">
        <v>4</v>
      </c>
      <c r="M61" s="30"/>
      <c r="N61" s="30"/>
      <c r="O61" s="13">
        <v>13</v>
      </c>
      <c r="P61" s="14" t="s">
        <v>94</v>
      </c>
      <c r="Q61" s="15">
        <v>506</v>
      </c>
      <c r="R61" s="16">
        <v>1.7362659986960849E-2</v>
      </c>
      <c r="S61" s="15">
        <v>753</v>
      </c>
      <c r="T61" s="16">
        <v>3.3668678739101274E-2</v>
      </c>
      <c r="U61" s="17">
        <v>-0.32802124833997348</v>
      </c>
      <c r="V61" s="35">
        <v>-9</v>
      </c>
    </row>
    <row r="62" spans="2:22" ht="15" thickBot="1" x14ac:dyDescent="0.25">
      <c r="B62" s="19">
        <v>14</v>
      </c>
      <c r="C62" s="20" t="s">
        <v>83</v>
      </c>
      <c r="D62" s="21">
        <v>283</v>
      </c>
      <c r="E62" s="22">
        <v>1.8523366932844613E-2</v>
      </c>
      <c r="F62" s="21">
        <v>203</v>
      </c>
      <c r="G62" s="22">
        <v>1.7405470290662781E-2</v>
      </c>
      <c r="H62" s="23">
        <v>0.39408866995073888</v>
      </c>
      <c r="I62" s="36">
        <v>0</v>
      </c>
      <c r="J62" s="21">
        <v>181</v>
      </c>
      <c r="K62" s="23">
        <v>0.56353591160220984</v>
      </c>
      <c r="L62" s="36">
        <v>6</v>
      </c>
      <c r="M62" s="30"/>
      <c r="N62" s="30"/>
      <c r="O62" s="19">
        <v>14</v>
      </c>
      <c r="P62" s="20" t="s">
        <v>36</v>
      </c>
      <c r="Q62" s="21">
        <v>499</v>
      </c>
      <c r="R62" s="22">
        <v>1.7122465085955461E-2</v>
      </c>
      <c r="S62" s="21">
        <v>190</v>
      </c>
      <c r="T62" s="22">
        <v>8.4954169461211714E-3</v>
      </c>
      <c r="U62" s="23">
        <v>1.6263157894736842</v>
      </c>
      <c r="V62" s="36">
        <v>17</v>
      </c>
    </row>
    <row r="63" spans="2:22" ht="15" thickBot="1" x14ac:dyDescent="0.25">
      <c r="B63" s="13"/>
      <c r="C63" s="14" t="s">
        <v>123</v>
      </c>
      <c r="D63" s="15">
        <v>283</v>
      </c>
      <c r="E63" s="16">
        <v>1.8523366932844613E-2</v>
      </c>
      <c r="F63" s="15">
        <v>64</v>
      </c>
      <c r="G63" s="16">
        <v>5.4874389093715172E-3</v>
      </c>
      <c r="H63" s="17">
        <v>3.421875</v>
      </c>
      <c r="I63" s="35">
        <v>28</v>
      </c>
      <c r="J63" s="15">
        <v>126</v>
      </c>
      <c r="K63" s="17">
        <v>1.246031746031746</v>
      </c>
      <c r="L63" s="35">
        <v>13</v>
      </c>
      <c r="M63" s="30"/>
      <c r="N63" s="30"/>
      <c r="O63" s="13">
        <v>15</v>
      </c>
      <c r="P63" s="14" t="s">
        <v>93</v>
      </c>
      <c r="Q63" s="15">
        <v>484</v>
      </c>
      <c r="R63" s="16">
        <v>1.6607761726658201E-2</v>
      </c>
      <c r="S63" s="15">
        <v>356</v>
      </c>
      <c r="T63" s="16">
        <v>1.5917728593784933E-2</v>
      </c>
      <c r="U63" s="17">
        <v>0.3595505617977528</v>
      </c>
      <c r="V63" s="35">
        <v>0</v>
      </c>
    </row>
    <row r="64" spans="2:22" ht="15" thickBot="1" x14ac:dyDescent="0.25">
      <c r="B64" s="19">
        <v>16</v>
      </c>
      <c r="C64" s="20" t="s">
        <v>63</v>
      </c>
      <c r="D64" s="21">
        <v>238</v>
      </c>
      <c r="E64" s="22">
        <v>1.5577955229742113E-2</v>
      </c>
      <c r="F64" s="21">
        <v>319</v>
      </c>
      <c r="G64" s="22">
        <v>2.7351453313898655E-2</v>
      </c>
      <c r="H64" s="23">
        <v>-0.25391849529780564</v>
      </c>
      <c r="I64" s="36">
        <v>-10</v>
      </c>
      <c r="J64" s="21">
        <v>235</v>
      </c>
      <c r="K64" s="23">
        <v>1.2765957446808418E-2</v>
      </c>
      <c r="L64" s="36">
        <v>-2</v>
      </c>
      <c r="M64" s="30"/>
      <c r="N64" s="30"/>
      <c r="O64" s="19">
        <v>16</v>
      </c>
      <c r="P64" s="20" t="s">
        <v>63</v>
      </c>
      <c r="Q64" s="21">
        <v>473</v>
      </c>
      <c r="R64" s="22">
        <v>1.6230312596506879E-2</v>
      </c>
      <c r="S64" s="21">
        <v>538</v>
      </c>
      <c r="T64" s="22">
        <v>2.4055443773753633E-2</v>
      </c>
      <c r="U64" s="23">
        <v>-0.120817843866171</v>
      </c>
      <c r="V64" s="36">
        <v>-7</v>
      </c>
    </row>
    <row r="65" spans="2:22" ht="15" thickBot="1" x14ac:dyDescent="0.25">
      <c r="B65" s="13">
        <v>17</v>
      </c>
      <c r="C65" s="14" t="s">
        <v>128</v>
      </c>
      <c r="D65" s="15">
        <v>218</v>
      </c>
      <c r="E65" s="16">
        <v>1.4268883361696558E-2</v>
      </c>
      <c r="F65" s="15">
        <v>142</v>
      </c>
      <c r="G65" s="16">
        <v>1.2175255080168052E-2</v>
      </c>
      <c r="H65" s="17">
        <v>0.53521126760563376</v>
      </c>
      <c r="I65" s="35">
        <v>5</v>
      </c>
      <c r="J65" s="15">
        <v>516</v>
      </c>
      <c r="K65" s="17">
        <v>-0.57751937984496127</v>
      </c>
      <c r="L65" s="35">
        <v>-11</v>
      </c>
      <c r="M65" s="30"/>
      <c r="N65" s="30"/>
      <c r="O65" s="13">
        <v>17</v>
      </c>
      <c r="P65" s="14" t="s">
        <v>83</v>
      </c>
      <c r="Q65" s="15">
        <v>464</v>
      </c>
      <c r="R65" s="16">
        <v>1.5921490580928524E-2</v>
      </c>
      <c r="S65" s="15">
        <v>329</v>
      </c>
      <c r="T65" s="16">
        <v>1.4710485133020344E-2</v>
      </c>
      <c r="U65" s="17">
        <v>0.41033434650455924</v>
      </c>
      <c r="V65" s="35">
        <v>-1</v>
      </c>
    </row>
    <row r="66" spans="2:22" ht="15" thickBot="1" x14ac:dyDescent="0.25">
      <c r="B66" s="19">
        <v>18</v>
      </c>
      <c r="C66" s="20" t="s">
        <v>107</v>
      </c>
      <c r="D66" s="21">
        <v>213</v>
      </c>
      <c r="E66" s="22">
        <v>1.3941615394685167E-2</v>
      </c>
      <c r="F66" s="21">
        <v>173</v>
      </c>
      <c r="G66" s="22">
        <v>1.4833233301894882E-2</v>
      </c>
      <c r="H66" s="23">
        <v>0.23121387283237005</v>
      </c>
      <c r="I66" s="36">
        <v>0</v>
      </c>
      <c r="J66" s="21">
        <v>104</v>
      </c>
      <c r="K66" s="23">
        <v>1.0480769230769229</v>
      </c>
      <c r="L66" s="36">
        <v>15</v>
      </c>
      <c r="M66" s="30"/>
      <c r="N66" s="30"/>
      <c r="O66" s="19">
        <v>18</v>
      </c>
      <c r="P66" s="20" t="s">
        <v>124</v>
      </c>
      <c r="Q66" s="21">
        <v>435</v>
      </c>
      <c r="R66" s="22">
        <v>1.4926397419620492E-2</v>
      </c>
      <c r="S66" s="21">
        <v>184</v>
      </c>
      <c r="T66" s="22">
        <v>8.2271406215068191E-3</v>
      </c>
      <c r="U66" s="23">
        <v>1.3641304347826089</v>
      </c>
      <c r="V66" s="36">
        <v>14</v>
      </c>
    </row>
    <row r="67" spans="2:22" ht="15" thickBot="1" x14ac:dyDescent="0.25">
      <c r="B67" s="13">
        <v>19</v>
      </c>
      <c r="C67" s="14" t="s">
        <v>93</v>
      </c>
      <c r="D67" s="15">
        <v>212</v>
      </c>
      <c r="E67" s="16">
        <v>1.387616180128289E-2</v>
      </c>
      <c r="F67" s="15">
        <v>202</v>
      </c>
      <c r="G67" s="16">
        <v>1.7319729057703851E-2</v>
      </c>
      <c r="H67" s="17">
        <v>4.9504950495049549E-2</v>
      </c>
      <c r="I67" s="35">
        <v>-4</v>
      </c>
      <c r="J67" s="15">
        <v>272</v>
      </c>
      <c r="K67" s="17">
        <v>-0.22058823529411764</v>
      </c>
      <c r="L67" s="35">
        <v>-6</v>
      </c>
      <c r="O67" s="13">
        <v>19</v>
      </c>
      <c r="P67" s="14" t="s">
        <v>123</v>
      </c>
      <c r="Q67" s="15">
        <v>409</v>
      </c>
      <c r="R67" s="16">
        <v>1.4034244930171911E-2</v>
      </c>
      <c r="S67" s="15">
        <v>108</v>
      </c>
      <c r="T67" s="16">
        <v>4.82897384305835E-3</v>
      </c>
      <c r="U67" s="17">
        <v>2.7870370370370372</v>
      </c>
      <c r="V67" s="35">
        <v>30</v>
      </c>
    </row>
    <row r="68" spans="2:22" ht="15" thickBot="1" x14ac:dyDescent="0.25">
      <c r="B68" s="19">
        <v>20</v>
      </c>
      <c r="C68" s="20" t="s">
        <v>137</v>
      </c>
      <c r="D68" s="21">
        <v>209</v>
      </c>
      <c r="E68" s="22">
        <v>1.3679801021076058E-2</v>
      </c>
      <c r="F68" s="21">
        <v>116</v>
      </c>
      <c r="G68" s="22">
        <v>9.9459830232358735E-3</v>
      </c>
      <c r="H68" s="23">
        <v>0.80172413793103448</v>
      </c>
      <c r="I68" s="36">
        <v>6</v>
      </c>
      <c r="J68" s="21">
        <v>177</v>
      </c>
      <c r="K68" s="23">
        <v>0.18079096045197751</v>
      </c>
      <c r="L68" s="36">
        <v>2</v>
      </c>
      <c r="O68" s="19">
        <v>20</v>
      </c>
      <c r="P68" s="20" t="s">
        <v>137</v>
      </c>
      <c r="Q68" s="21">
        <v>386</v>
      </c>
      <c r="R68" s="22">
        <v>1.3245033112582781E-2</v>
      </c>
      <c r="S68" s="21">
        <v>236</v>
      </c>
      <c r="T68" s="22">
        <v>1.0552202101497876E-2</v>
      </c>
      <c r="U68" s="23">
        <v>0.63559322033898313</v>
      </c>
      <c r="V68" s="36">
        <v>6</v>
      </c>
    </row>
    <row r="69" spans="2:22" ht="15" thickBot="1" x14ac:dyDescent="0.25">
      <c r="B69" s="88" t="s">
        <v>43</v>
      </c>
      <c r="C69" s="89"/>
      <c r="D69" s="24">
        <f>SUM(D49:D68)</f>
        <v>7799</v>
      </c>
      <c r="E69" s="25">
        <f>D69/D71</f>
        <v>0.51047257494436449</v>
      </c>
      <c r="F69" s="24">
        <f>SUM(F49:F68)</f>
        <v>6007</v>
      </c>
      <c r="G69" s="25">
        <f>F69/F71</f>
        <v>0.51504758638429216</v>
      </c>
      <c r="H69" s="26">
        <f>D69/F69-1</f>
        <v>0.29831862826702182</v>
      </c>
      <c r="I69" s="37"/>
      <c r="J69" s="24">
        <f>SUM(J49:J68)</f>
        <v>7337</v>
      </c>
      <c r="K69" s="25">
        <f>D69/J69-1</f>
        <v>6.2968515742128917E-2</v>
      </c>
      <c r="L69" s="24"/>
      <c r="O69" s="88" t="s">
        <v>43</v>
      </c>
      <c r="P69" s="89"/>
      <c r="Q69" s="24">
        <f>SUM(Q49:Q68)</f>
        <v>15254</v>
      </c>
      <c r="R69" s="25">
        <f>Q69/Q71</f>
        <v>0.52341900284802523</v>
      </c>
      <c r="S69" s="24">
        <f>SUM(S49:S68)</f>
        <v>11122</v>
      </c>
      <c r="T69" s="25">
        <f>S69/S71</f>
        <v>0.49729488039347192</v>
      </c>
      <c r="U69" s="26">
        <f>Q69/S69-1</f>
        <v>0.37151591440388421</v>
      </c>
      <c r="V69" s="37"/>
    </row>
    <row r="70" spans="2:22" ht="15" thickBot="1" x14ac:dyDescent="0.25">
      <c r="B70" s="88" t="s">
        <v>12</v>
      </c>
      <c r="C70" s="89"/>
      <c r="D70" s="24">
        <f>D71-SUM(D49:D68)</f>
        <v>7479</v>
      </c>
      <c r="E70" s="25">
        <f>D70/D71</f>
        <v>0.48952742505563557</v>
      </c>
      <c r="F70" s="24">
        <f>F71-SUM(F49:F68)</f>
        <v>5656</v>
      </c>
      <c r="G70" s="25">
        <f>F70/F71</f>
        <v>0.48495241361570779</v>
      </c>
      <c r="H70" s="26">
        <f>D70/F70-1</f>
        <v>0.3223125884016973</v>
      </c>
      <c r="I70" s="37"/>
      <c r="J70" s="24">
        <f>J71-SUM(J49:J68)</f>
        <v>6528</v>
      </c>
      <c r="K70" s="25">
        <f>D70/J70-1</f>
        <v>0.14568014705882359</v>
      </c>
      <c r="L70" s="24"/>
      <c r="O70" s="88" t="s">
        <v>12</v>
      </c>
      <c r="P70" s="89"/>
      <c r="Q70" s="24">
        <f>Q71-SUM(Q49:Q68)</f>
        <v>13889</v>
      </c>
      <c r="R70" s="25">
        <f>Q70/Q71</f>
        <v>0.47658099715197477</v>
      </c>
      <c r="S70" s="24">
        <f>S71-SUM(S49:S68)</f>
        <v>11243</v>
      </c>
      <c r="T70" s="25">
        <f>S70/S71</f>
        <v>0.50270511960652808</v>
      </c>
      <c r="U70" s="26">
        <f>Q70/S70-1</f>
        <v>0.23534643778350972</v>
      </c>
      <c r="V70" s="37"/>
    </row>
    <row r="71" spans="2:22" ht="15" thickBot="1" x14ac:dyDescent="0.25">
      <c r="B71" s="84" t="s">
        <v>35</v>
      </c>
      <c r="C71" s="85"/>
      <c r="D71" s="27">
        <v>15278</v>
      </c>
      <c r="E71" s="28">
        <v>1</v>
      </c>
      <c r="F71" s="27">
        <v>11663</v>
      </c>
      <c r="G71" s="28">
        <v>1</v>
      </c>
      <c r="H71" s="29">
        <v>0.30995455714653186</v>
      </c>
      <c r="I71" s="39"/>
      <c r="J71" s="27">
        <v>13865</v>
      </c>
      <c r="K71" s="29">
        <v>0.10191128741435262</v>
      </c>
      <c r="L71" s="27"/>
      <c r="M71" s="30"/>
      <c r="O71" s="84" t="s">
        <v>35</v>
      </c>
      <c r="P71" s="85"/>
      <c r="Q71" s="27">
        <v>29143</v>
      </c>
      <c r="R71" s="28">
        <v>1</v>
      </c>
      <c r="S71" s="27">
        <v>22365</v>
      </c>
      <c r="T71" s="28">
        <v>1</v>
      </c>
      <c r="U71" s="29">
        <v>0.30306282137268048</v>
      </c>
      <c r="V71" s="39"/>
    </row>
    <row r="72" spans="2:22" x14ac:dyDescent="0.2">
      <c r="B72" s="31" t="s">
        <v>70</v>
      </c>
    </row>
    <row r="73" spans="2:22" ht="15" customHeight="1" x14ac:dyDescent="0.2">
      <c r="B73" s="32" t="s">
        <v>69</v>
      </c>
      <c r="O73" s="31" t="s">
        <v>70</v>
      </c>
    </row>
    <row r="74" spans="2:22" x14ac:dyDescent="0.2">
      <c r="O74" s="32" t="s">
        <v>69</v>
      </c>
    </row>
  </sheetData>
  <mergeCells count="84">
    <mergeCell ref="J47:J48"/>
    <mergeCell ref="B3:L3"/>
    <mergeCell ref="B4:L4"/>
    <mergeCell ref="J6:L6"/>
    <mergeCell ref="J7:L7"/>
    <mergeCell ref="D6:I6"/>
    <mergeCell ref="H8:H9"/>
    <mergeCell ref="K8:K9"/>
    <mergeCell ref="L8:L9"/>
    <mergeCell ref="D8:E9"/>
    <mergeCell ref="F8:G9"/>
    <mergeCell ref="I8:I9"/>
    <mergeCell ref="C9:C11"/>
    <mergeCell ref="J8:J9"/>
    <mergeCell ref="K10:K11"/>
    <mergeCell ref="J43:L43"/>
    <mergeCell ref="J45:J46"/>
    <mergeCell ref="L10:L11"/>
    <mergeCell ref="B33:C33"/>
    <mergeCell ref="B34:C34"/>
    <mergeCell ref="B41:L41"/>
    <mergeCell ref="B9:B11"/>
    <mergeCell ref="D45:E46"/>
    <mergeCell ref="F45:G46"/>
    <mergeCell ref="J44:L44"/>
    <mergeCell ref="J10:J11"/>
    <mergeCell ref="D7:I7"/>
    <mergeCell ref="I10:I11"/>
    <mergeCell ref="B40:L40"/>
    <mergeCell ref="H10:H11"/>
    <mergeCell ref="B46:B48"/>
    <mergeCell ref="C46:C48"/>
    <mergeCell ref="K45:K46"/>
    <mergeCell ref="B32:C32"/>
    <mergeCell ref="B6:B8"/>
    <mergeCell ref="C6:C8"/>
    <mergeCell ref="D44:I44"/>
    <mergeCell ref="I47:I48"/>
    <mergeCell ref="L45:L46"/>
    <mergeCell ref="H47:H48"/>
    <mergeCell ref="K47:K48"/>
    <mergeCell ref="L47:L48"/>
    <mergeCell ref="O9:O11"/>
    <mergeCell ref="P9:P11"/>
    <mergeCell ref="D43:I43"/>
    <mergeCell ref="C43:C45"/>
    <mergeCell ref="B71:C71"/>
    <mergeCell ref="H45:H46"/>
    <mergeCell ref="I45:I46"/>
    <mergeCell ref="B43:B45"/>
    <mergeCell ref="B70:C70"/>
    <mergeCell ref="B69:C69"/>
    <mergeCell ref="O41:V41"/>
    <mergeCell ref="O43:O45"/>
    <mergeCell ref="P43:P45"/>
    <mergeCell ref="Q43:V43"/>
    <mergeCell ref="Q44:V44"/>
    <mergeCell ref="Q45:R46"/>
    <mergeCell ref="O4:V4"/>
    <mergeCell ref="O2:V3"/>
    <mergeCell ref="O39:V40"/>
    <mergeCell ref="U10:U11"/>
    <mergeCell ref="V10:V11"/>
    <mergeCell ref="O32:P32"/>
    <mergeCell ref="O33:P33"/>
    <mergeCell ref="O34:P34"/>
    <mergeCell ref="O6:O8"/>
    <mergeCell ref="P6:P8"/>
    <mergeCell ref="Q6:V6"/>
    <mergeCell ref="Q7:V7"/>
    <mergeCell ref="Q8:R9"/>
    <mergeCell ref="S8:T9"/>
    <mergeCell ref="U8:U9"/>
    <mergeCell ref="V8:V9"/>
    <mergeCell ref="O71:P71"/>
    <mergeCell ref="V45:V46"/>
    <mergeCell ref="O46:O48"/>
    <mergeCell ref="P46:P48"/>
    <mergeCell ref="U47:U48"/>
    <mergeCell ref="V47:V48"/>
    <mergeCell ref="U45:U46"/>
    <mergeCell ref="O70:P70"/>
    <mergeCell ref="S45:T46"/>
    <mergeCell ref="O69:P69"/>
  </mergeCells>
  <conditionalFormatting sqref="D12:H31">
    <cfRule type="cellIs" dxfId="72" priority="37" operator="equal">
      <formula>0</formula>
    </cfRule>
  </conditionalFormatting>
  <conditionalFormatting sqref="D49:H68">
    <cfRule type="cellIs" dxfId="71" priority="23" operator="equal">
      <formula>0</formula>
    </cfRule>
  </conditionalFormatting>
  <conditionalFormatting sqref="H12:H33">
    <cfRule type="cellIs" dxfId="70" priority="39" operator="lessThan">
      <formula>0</formula>
    </cfRule>
  </conditionalFormatting>
  <conditionalFormatting sqref="H49:H70">
    <cfRule type="cellIs" dxfId="69" priority="25" operator="lessThan">
      <formula>0</formula>
    </cfRule>
  </conditionalFormatting>
  <conditionalFormatting sqref="I12:I31 V49:V68">
    <cfRule type="cellIs" dxfId="68" priority="42" operator="lessThan">
      <formula>0</formula>
    </cfRule>
    <cfRule type="cellIs" dxfId="67" priority="43" operator="equal">
      <formula>0</formula>
    </cfRule>
    <cfRule type="cellIs" dxfId="66" priority="44" operator="greaterThan">
      <formula>0</formula>
    </cfRule>
  </conditionalFormatting>
  <conditionalFormatting sqref="I49:I68">
    <cfRule type="cellIs" dxfId="65" priority="28" operator="lessThan">
      <formula>0</formula>
    </cfRule>
    <cfRule type="cellIs" dxfId="64" priority="29" operator="equal">
      <formula>0</formula>
    </cfRule>
    <cfRule type="cellIs" dxfId="63" priority="30" operator="greaterThan">
      <formula>0</formula>
    </cfRule>
  </conditionalFormatting>
  <conditionalFormatting sqref="J12:K31">
    <cfRule type="cellIs" dxfId="62" priority="34" operator="equal">
      <formula>0</formula>
    </cfRule>
  </conditionalFormatting>
  <conditionalFormatting sqref="J49:K68">
    <cfRule type="cellIs" dxfId="61" priority="20" operator="equal">
      <formula>0</formula>
    </cfRule>
  </conditionalFormatting>
  <conditionalFormatting sqref="K12:L31">
    <cfRule type="cellIs" dxfId="60" priority="31" operator="lessThan">
      <formula>0</formula>
    </cfRule>
  </conditionalFormatting>
  <conditionalFormatting sqref="K49:L68">
    <cfRule type="cellIs" dxfId="59" priority="17" operator="lessThan">
      <formula>0</formula>
    </cfRule>
  </conditionalFormatting>
  <conditionalFormatting sqref="L12:L31">
    <cfRule type="cellIs" dxfId="58" priority="32" operator="equal">
      <formula>0</formula>
    </cfRule>
    <cfRule type="cellIs" dxfId="57" priority="33" operator="greaterThan">
      <formula>0</formula>
    </cfRule>
  </conditionalFormatting>
  <conditionalFormatting sqref="L49:L68">
    <cfRule type="cellIs" dxfId="56" priority="18" operator="equal">
      <formula>0</formula>
    </cfRule>
    <cfRule type="cellIs" dxfId="55" priority="19" operator="greaterThan">
      <formula>0</formula>
    </cfRule>
  </conditionalFormatting>
  <conditionalFormatting sqref="Q12:U31">
    <cfRule type="cellIs" dxfId="54" priority="9" operator="equal">
      <formula>0</formula>
    </cfRule>
  </conditionalFormatting>
  <conditionalFormatting sqref="Q49:U68">
    <cfRule type="cellIs" dxfId="53" priority="38" operator="equal">
      <formula>0</formula>
    </cfRule>
  </conditionalFormatting>
  <conditionalFormatting sqref="U12:U33">
    <cfRule type="cellIs" dxfId="52" priority="11" operator="lessThan">
      <formula>0</formula>
    </cfRule>
  </conditionalFormatting>
  <conditionalFormatting sqref="U49:U70">
    <cfRule type="cellIs" dxfId="51" priority="4" operator="lessThan">
      <formula>0</formula>
    </cfRule>
  </conditionalFormatting>
  <conditionalFormatting sqref="V12:V31">
    <cfRule type="cellIs" dxfId="50" priority="14" operator="lessThan">
      <formula>0</formula>
    </cfRule>
    <cfRule type="cellIs" dxfId="49" priority="15" operator="equal">
      <formula>0</formula>
    </cfRule>
    <cfRule type="cellIs" dxfId="48" priority="16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9" orientation="landscape" horizontalDpi="4294967292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4">
    <pageSetUpPr fitToPage="1"/>
  </sheetPr>
  <dimension ref="B1:V73"/>
  <sheetViews>
    <sheetView showGridLines="0" workbookViewId="0">
      <selection activeCell="D71" sqref="D71:L71"/>
    </sheetView>
  </sheetViews>
  <sheetFormatPr defaultColWidth="9.140625" defaultRowHeight="14.25" x14ac:dyDescent="0.2"/>
  <cols>
    <col min="1" max="1" width="3" style="4" customWidth="1"/>
    <col min="2" max="2" width="8.140625" style="4" customWidth="1"/>
    <col min="3" max="3" width="23.28515625" style="4" customWidth="1"/>
    <col min="4" max="12" width="10.42578125" style="4" customWidth="1"/>
    <col min="13" max="14" width="1.42578125" style="4" customWidth="1"/>
    <col min="15" max="15" width="9.140625" style="4"/>
    <col min="16" max="16" width="16.7109375" style="4" bestFit="1" customWidth="1"/>
    <col min="17" max="22" width="10.42578125" style="4" customWidth="1"/>
    <col min="23" max="16384" width="9.140625" style="4"/>
  </cols>
  <sheetData>
    <row r="1" spans="2:22" x14ac:dyDescent="0.2">
      <c r="B1" s="33" t="s">
        <v>3</v>
      </c>
      <c r="D1" s="2"/>
      <c r="L1" s="3"/>
      <c r="P1" s="1"/>
      <c r="V1" s="40">
        <v>44987</v>
      </c>
    </row>
    <row r="2" spans="2:22" ht="15" customHeight="1" x14ac:dyDescent="0.2">
      <c r="D2" s="2"/>
      <c r="L2" s="3"/>
      <c r="O2" s="120" t="s">
        <v>141</v>
      </c>
      <c r="P2" s="120"/>
      <c r="Q2" s="120"/>
      <c r="R2" s="120"/>
      <c r="S2" s="120"/>
      <c r="T2" s="120"/>
      <c r="U2" s="120"/>
      <c r="V2" s="120"/>
    </row>
    <row r="3" spans="2:22" ht="14.45" customHeight="1" x14ac:dyDescent="0.2">
      <c r="B3" s="96" t="s">
        <v>138</v>
      </c>
      <c r="C3" s="96"/>
      <c r="D3" s="96"/>
      <c r="E3" s="96"/>
      <c r="F3" s="96"/>
      <c r="G3" s="96"/>
      <c r="H3" s="96"/>
      <c r="I3" s="96"/>
      <c r="J3" s="96"/>
      <c r="K3" s="96"/>
      <c r="L3" s="96"/>
      <c r="M3" s="30"/>
      <c r="N3" s="33"/>
      <c r="O3" s="120"/>
      <c r="P3" s="120"/>
      <c r="Q3" s="120"/>
      <c r="R3" s="120"/>
      <c r="S3" s="120"/>
      <c r="T3" s="120"/>
      <c r="U3" s="120"/>
      <c r="V3" s="120"/>
    </row>
    <row r="4" spans="2:22" ht="14.45" customHeight="1" x14ac:dyDescent="0.2">
      <c r="B4" s="97" t="s">
        <v>139</v>
      </c>
      <c r="C4" s="97"/>
      <c r="D4" s="97"/>
      <c r="E4" s="97"/>
      <c r="F4" s="97"/>
      <c r="G4" s="97"/>
      <c r="H4" s="97"/>
      <c r="I4" s="97"/>
      <c r="J4" s="97"/>
      <c r="K4" s="97"/>
      <c r="L4" s="97"/>
      <c r="M4" s="30"/>
      <c r="N4" s="33"/>
      <c r="O4" s="97" t="s">
        <v>140</v>
      </c>
      <c r="P4" s="97"/>
      <c r="Q4" s="97"/>
      <c r="R4" s="97"/>
      <c r="S4" s="97"/>
      <c r="T4" s="97"/>
      <c r="U4" s="97"/>
      <c r="V4" s="97"/>
    </row>
    <row r="5" spans="2:22" ht="14.45" customHeight="1" thickBot="1" x14ac:dyDescent="0.25">
      <c r="B5" s="34"/>
      <c r="C5" s="34"/>
      <c r="D5" s="34"/>
      <c r="E5" s="34"/>
      <c r="F5" s="34"/>
      <c r="G5" s="34"/>
      <c r="H5" s="34"/>
      <c r="I5" s="34"/>
      <c r="J5" s="34"/>
      <c r="K5" s="30"/>
      <c r="L5" s="6" t="s">
        <v>4</v>
      </c>
      <c r="M5" s="30"/>
      <c r="N5" s="30"/>
      <c r="O5" s="52"/>
      <c r="P5" s="52"/>
      <c r="Q5" s="52"/>
      <c r="R5" s="52"/>
      <c r="S5" s="52"/>
      <c r="T5" s="52"/>
      <c r="U5" s="52"/>
      <c r="V5" s="6" t="s">
        <v>4</v>
      </c>
    </row>
    <row r="6" spans="2:22" ht="14.45" customHeight="1" x14ac:dyDescent="0.2">
      <c r="B6" s="103" t="s">
        <v>0</v>
      </c>
      <c r="C6" s="105" t="s">
        <v>1</v>
      </c>
      <c r="D6" s="98" t="s">
        <v>97</v>
      </c>
      <c r="E6" s="99"/>
      <c r="F6" s="99"/>
      <c r="G6" s="99"/>
      <c r="H6" s="99"/>
      <c r="I6" s="100"/>
      <c r="J6" s="99" t="s">
        <v>95</v>
      </c>
      <c r="K6" s="99"/>
      <c r="L6" s="100"/>
      <c r="M6" s="30"/>
      <c r="N6" s="30"/>
      <c r="O6" s="103" t="s">
        <v>0</v>
      </c>
      <c r="P6" s="105" t="s">
        <v>1</v>
      </c>
      <c r="Q6" s="98" t="s">
        <v>105</v>
      </c>
      <c r="R6" s="99"/>
      <c r="S6" s="99"/>
      <c r="T6" s="99"/>
      <c r="U6" s="99"/>
      <c r="V6" s="100"/>
    </row>
    <row r="7" spans="2:22" ht="14.45" customHeight="1" thickBot="1" x14ac:dyDescent="0.25">
      <c r="B7" s="104"/>
      <c r="C7" s="106"/>
      <c r="D7" s="107" t="s">
        <v>98</v>
      </c>
      <c r="E7" s="108"/>
      <c r="F7" s="108"/>
      <c r="G7" s="108"/>
      <c r="H7" s="108"/>
      <c r="I7" s="109"/>
      <c r="J7" s="108" t="s">
        <v>96</v>
      </c>
      <c r="K7" s="108"/>
      <c r="L7" s="109"/>
      <c r="M7" s="30"/>
      <c r="N7" s="30"/>
      <c r="O7" s="104"/>
      <c r="P7" s="106"/>
      <c r="Q7" s="107" t="s">
        <v>102</v>
      </c>
      <c r="R7" s="108"/>
      <c r="S7" s="108"/>
      <c r="T7" s="108"/>
      <c r="U7" s="108"/>
      <c r="V7" s="109"/>
    </row>
    <row r="8" spans="2:22" ht="14.45" customHeight="1" x14ac:dyDescent="0.2">
      <c r="B8" s="104"/>
      <c r="C8" s="106"/>
      <c r="D8" s="90">
        <v>2024</v>
      </c>
      <c r="E8" s="91"/>
      <c r="F8" s="90">
        <v>2023</v>
      </c>
      <c r="G8" s="91"/>
      <c r="H8" s="86" t="s">
        <v>5</v>
      </c>
      <c r="I8" s="86" t="s">
        <v>48</v>
      </c>
      <c r="J8" s="86">
        <v>2023</v>
      </c>
      <c r="K8" s="86" t="s">
        <v>99</v>
      </c>
      <c r="L8" s="86" t="s">
        <v>103</v>
      </c>
      <c r="M8" s="30"/>
      <c r="N8" s="30"/>
      <c r="O8" s="104"/>
      <c r="P8" s="106"/>
      <c r="Q8" s="90">
        <v>2024</v>
      </c>
      <c r="R8" s="91"/>
      <c r="S8" s="90">
        <v>2023</v>
      </c>
      <c r="T8" s="91"/>
      <c r="U8" s="86" t="s">
        <v>5</v>
      </c>
      <c r="V8" s="86" t="s">
        <v>64</v>
      </c>
    </row>
    <row r="9" spans="2:22" ht="14.45" customHeight="1" thickBot="1" x14ac:dyDescent="0.25">
      <c r="B9" s="94" t="s">
        <v>6</v>
      </c>
      <c r="C9" s="110" t="s">
        <v>7</v>
      </c>
      <c r="D9" s="92"/>
      <c r="E9" s="93"/>
      <c r="F9" s="92"/>
      <c r="G9" s="93"/>
      <c r="H9" s="87"/>
      <c r="I9" s="87"/>
      <c r="J9" s="87"/>
      <c r="K9" s="87"/>
      <c r="L9" s="87"/>
      <c r="M9" s="30"/>
      <c r="N9" s="30"/>
      <c r="O9" s="94" t="s">
        <v>6</v>
      </c>
      <c r="P9" s="110" t="s">
        <v>7</v>
      </c>
      <c r="Q9" s="92"/>
      <c r="R9" s="93"/>
      <c r="S9" s="92"/>
      <c r="T9" s="93"/>
      <c r="U9" s="87"/>
      <c r="V9" s="87"/>
    </row>
    <row r="10" spans="2:22" ht="14.45" customHeight="1" x14ac:dyDescent="0.2">
      <c r="B10" s="94"/>
      <c r="C10" s="110"/>
      <c r="D10" s="7" t="s">
        <v>8</v>
      </c>
      <c r="E10" s="8" t="s">
        <v>2</v>
      </c>
      <c r="F10" s="7" t="s">
        <v>8</v>
      </c>
      <c r="G10" s="8" t="s">
        <v>2</v>
      </c>
      <c r="H10" s="82" t="s">
        <v>9</v>
      </c>
      <c r="I10" s="82" t="s">
        <v>49</v>
      </c>
      <c r="J10" s="82" t="s">
        <v>8</v>
      </c>
      <c r="K10" s="82" t="s">
        <v>100</v>
      </c>
      <c r="L10" s="82" t="s">
        <v>104</v>
      </c>
      <c r="M10" s="30"/>
      <c r="N10" s="30"/>
      <c r="O10" s="94"/>
      <c r="P10" s="110"/>
      <c r="Q10" s="7" t="s">
        <v>8</v>
      </c>
      <c r="R10" s="8" t="s">
        <v>2</v>
      </c>
      <c r="S10" s="7" t="s">
        <v>8</v>
      </c>
      <c r="T10" s="8" t="s">
        <v>2</v>
      </c>
      <c r="U10" s="82" t="s">
        <v>9</v>
      </c>
      <c r="V10" s="82" t="s">
        <v>65</v>
      </c>
    </row>
    <row r="11" spans="2:22" ht="14.45" customHeight="1" thickBot="1" x14ac:dyDescent="0.25">
      <c r="B11" s="95"/>
      <c r="C11" s="111"/>
      <c r="D11" s="10" t="s">
        <v>10</v>
      </c>
      <c r="E11" s="11" t="s">
        <v>11</v>
      </c>
      <c r="F11" s="10" t="s">
        <v>10</v>
      </c>
      <c r="G11" s="11" t="s">
        <v>11</v>
      </c>
      <c r="H11" s="83"/>
      <c r="I11" s="83"/>
      <c r="J11" s="83" t="s">
        <v>10</v>
      </c>
      <c r="K11" s="83"/>
      <c r="L11" s="83"/>
      <c r="M11" s="30"/>
      <c r="N11" s="30"/>
      <c r="O11" s="95"/>
      <c r="P11" s="111"/>
      <c r="Q11" s="10" t="s">
        <v>10</v>
      </c>
      <c r="R11" s="11" t="s">
        <v>11</v>
      </c>
      <c r="S11" s="10" t="s">
        <v>10</v>
      </c>
      <c r="T11" s="11" t="s">
        <v>11</v>
      </c>
      <c r="U11" s="83"/>
      <c r="V11" s="83"/>
    </row>
    <row r="12" spans="2:22" ht="14.45" customHeight="1" thickBot="1" x14ac:dyDescent="0.25">
      <c r="B12" s="13">
        <v>1</v>
      </c>
      <c r="C12" s="14" t="s">
        <v>20</v>
      </c>
      <c r="D12" s="15">
        <v>6147</v>
      </c>
      <c r="E12" s="16">
        <v>0.20026062876690015</v>
      </c>
      <c r="F12" s="15">
        <v>5690</v>
      </c>
      <c r="G12" s="16">
        <v>0.21182339364157546</v>
      </c>
      <c r="H12" s="17">
        <v>8.0316344463971845E-2</v>
      </c>
      <c r="I12" s="35">
        <v>0</v>
      </c>
      <c r="J12" s="15">
        <v>6549</v>
      </c>
      <c r="K12" s="17">
        <v>-6.1383417315620692E-2</v>
      </c>
      <c r="L12" s="35">
        <v>0</v>
      </c>
      <c r="M12" s="30"/>
      <c r="N12" s="30"/>
      <c r="O12" s="13">
        <v>1</v>
      </c>
      <c r="P12" s="14" t="s">
        <v>20</v>
      </c>
      <c r="Q12" s="15">
        <v>12696</v>
      </c>
      <c r="R12" s="16">
        <v>0.2129272465032033</v>
      </c>
      <c r="S12" s="15">
        <v>11000</v>
      </c>
      <c r="T12" s="16">
        <v>0.21481857594813109</v>
      </c>
      <c r="U12" s="17">
        <v>0.1541818181818182</v>
      </c>
      <c r="V12" s="35">
        <v>0</v>
      </c>
    </row>
    <row r="13" spans="2:22" ht="14.45" customHeight="1" thickBot="1" x14ac:dyDescent="0.25">
      <c r="B13" s="19">
        <v>2</v>
      </c>
      <c r="C13" s="20" t="s">
        <v>18</v>
      </c>
      <c r="D13" s="21">
        <v>3777</v>
      </c>
      <c r="E13" s="22">
        <v>0.12304935657273172</v>
      </c>
      <c r="F13" s="21">
        <v>2748</v>
      </c>
      <c r="G13" s="22">
        <v>0.10230064775519321</v>
      </c>
      <c r="H13" s="23">
        <v>0.37445414847161573</v>
      </c>
      <c r="I13" s="36">
        <v>0</v>
      </c>
      <c r="J13" s="21">
        <v>2942</v>
      </c>
      <c r="K13" s="23">
        <v>0.28382053025152953</v>
      </c>
      <c r="L13" s="36">
        <v>0</v>
      </c>
      <c r="M13" s="30"/>
      <c r="N13" s="30"/>
      <c r="O13" s="19">
        <v>2</v>
      </c>
      <c r="P13" s="20" t="s">
        <v>18</v>
      </c>
      <c r="Q13" s="21">
        <v>6719</v>
      </c>
      <c r="R13" s="22">
        <v>0.11268574111964579</v>
      </c>
      <c r="S13" s="21">
        <v>5451</v>
      </c>
      <c r="T13" s="22">
        <v>0.10645236886302387</v>
      </c>
      <c r="U13" s="23">
        <v>0.23261786828104936</v>
      </c>
      <c r="V13" s="36">
        <v>0</v>
      </c>
    </row>
    <row r="14" spans="2:22" ht="14.45" customHeight="1" thickBot="1" x14ac:dyDescent="0.25">
      <c r="B14" s="13">
        <v>3</v>
      </c>
      <c r="C14" s="14" t="s">
        <v>17</v>
      </c>
      <c r="D14" s="15">
        <v>1912</v>
      </c>
      <c r="E14" s="16">
        <v>6.2290275289135041E-2</v>
      </c>
      <c r="F14" s="15">
        <v>1488</v>
      </c>
      <c r="G14" s="16">
        <v>5.5394237212419033E-2</v>
      </c>
      <c r="H14" s="17">
        <v>0.28494623655913975</v>
      </c>
      <c r="I14" s="35">
        <v>3</v>
      </c>
      <c r="J14" s="15">
        <v>2217</v>
      </c>
      <c r="K14" s="17">
        <v>-0.13757329724853407</v>
      </c>
      <c r="L14" s="35">
        <v>0</v>
      </c>
      <c r="M14" s="30"/>
      <c r="N14" s="30"/>
      <c r="O14" s="13">
        <v>3</v>
      </c>
      <c r="P14" s="14" t="s">
        <v>17</v>
      </c>
      <c r="Q14" s="15">
        <v>4129</v>
      </c>
      <c r="R14" s="16">
        <v>6.9248314493677257E-2</v>
      </c>
      <c r="S14" s="15">
        <v>2808</v>
      </c>
      <c r="T14" s="16">
        <v>5.4837323751122914E-2</v>
      </c>
      <c r="U14" s="17">
        <v>0.47044159544159547</v>
      </c>
      <c r="V14" s="35">
        <v>3</v>
      </c>
    </row>
    <row r="15" spans="2:22" ht="14.45" customHeight="1" thickBot="1" x14ac:dyDescent="0.25">
      <c r="B15" s="19">
        <v>4</v>
      </c>
      <c r="C15" s="20" t="s">
        <v>32</v>
      </c>
      <c r="D15" s="21">
        <v>1835</v>
      </c>
      <c r="E15" s="22">
        <v>5.978172340772113E-2</v>
      </c>
      <c r="F15" s="21">
        <v>949</v>
      </c>
      <c r="G15" s="22">
        <v>3.5328717146898968E-2</v>
      </c>
      <c r="H15" s="23">
        <v>0.93361433087460477</v>
      </c>
      <c r="I15" s="36">
        <v>7</v>
      </c>
      <c r="J15" s="21">
        <v>1537</v>
      </c>
      <c r="K15" s="23">
        <v>0.19388418998048151</v>
      </c>
      <c r="L15" s="36">
        <v>2</v>
      </c>
      <c r="M15" s="30"/>
      <c r="N15" s="30"/>
      <c r="O15" s="19">
        <v>4</v>
      </c>
      <c r="P15" s="20" t="s">
        <v>33</v>
      </c>
      <c r="Q15" s="21">
        <v>3700</v>
      </c>
      <c r="R15" s="22">
        <v>6.2053466608526481E-2</v>
      </c>
      <c r="S15" s="21">
        <v>3015</v>
      </c>
      <c r="T15" s="22">
        <v>5.8879818771237748E-2</v>
      </c>
      <c r="U15" s="23">
        <v>0.22719734660033164</v>
      </c>
      <c r="V15" s="36">
        <v>0</v>
      </c>
    </row>
    <row r="16" spans="2:22" ht="14.45" customHeight="1" thickBot="1" x14ac:dyDescent="0.25">
      <c r="B16" s="13">
        <v>5</v>
      </c>
      <c r="C16" s="14" t="s">
        <v>33</v>
      </c>
      <c r="D16" s="15">
        <v>1743</v>
      </c>
      <c r="E16" s="16">
        <v>5.6784492588369442E-2</v>
      </c>
      <c r="F16" s="15">
        <v>1499</v>
      </c>
      <c r="G16" s="16">
        <v>5.5803737621919439E-2</v>
      </c>
      <c r="H16" s="17">
        <v>0.16277518345563702</v>
      </c>
      <c r="I16" s="35">
        <v>0</v>
      </c>
      <c r="J16" s="15">
        <v>1957</v>
      </c>
      <c r="K16" s="17">
        <v>-0.10935104752171687</v>
      </c>
      <c r="L16" s="35">
        <v>-1</v>
      </c>
      <c r="M16" s="30"/>
      <c r="N16" s="30"/>
      <c r="O16" s="13">
        <v>5</v>
      </c>
      <c r="P16" s="14" t="s">
        <v>32</v>
      </c>
      <c r="Q16" s="15">
        <v>3372</v>
      </c>
      <c r="R16" s="16">
        <v>5.6552510649716566E-2</v>
      </c>
      <c r="S16" s="15">
        <v>1994</v>
      </c>
      <c r="T16" s="16">
        <v>3.8940749130961218E-2</v>
      </c>
      <c r="U16" s="17">
        <v>0.69107321965897683</v>
      </c>
      <c r="V16" s="35">
        <v>3</v>
      </c>
    </row>
    <row r="17" spans="2:22" ht="14.45" customHeight="1" thickBot="1" x14ac:dyDescent="0.25">
      <c r="B17" s="19">
        <v>6</v>
      </c>
      <c r="C17" s="20" t="s">
        <v>19</v>
      </c>
      <c r="D17" s="21">
        <v>1625</v>
      </c>
      <c r="E17" s="22">
        <v>5.2940218276592281E-2</v>
      </c>
      <c r="F17" s="21">
        <v>1642</v>
      </c>
      <c r="G17" s="22">
        <v>6.1127242945424765E-2</v>
      </c>
      <c r="H17" s="23">
        <v>-1.0353227771010998E-2</v>
      </c>
      <c r="I17" s="36">
        <v>-3</v>
      </c>
      <c r="J17" s="21">
        <v>1336</v>
      </c>
      <c r="K17" s="23">
        <v>0.21631736526946099</v>
      </c>
      <c r="L17" s="36">
        <v>2</v>
      </c>
      <c r="M17" s="30"/>
      <c r="N17" s="30"/>
      <c r="O17" s="19">
        <v>6</v>
      </c>
      <c r="P17" s="20" t="s">
        <v>24</v>
      </c>
      <c r="Q17" s="21">
        <v>3090</v>
      </c>
      <c r="R17" s="22">
        <v>5.182303022171536E-2</v>
      </c>
      <c r="S17" s="21">
        <v>2438</v>
      </c>
      <c r="T17" s="22">
        <v>4.761160801468578E-2</v>
      </c>
      <c r="U17" s="23">
        <v>0.26743232157506158</v>
      </c>
      <c r="V17" s="36">
        <v>1</v>
      </c>
    </row>
    <row r="18" spans="2:22" ht="14.45" customHeight="1" thickBot="1" x14ac:dyDescent="0.25">
      <c r="B18" s="13">
        <v>7</v>
      </c>
      <c r="C18" s="14" t="s">
        <v>24</v>
      </c>
      <c r="D18" s="15">
        <v>1587</v>
      </c>
      <c r="E18" s="16">
        <v>5.1702231633816584E-2</v>
      </c>
      <c r="F18" s="15">
        <v>1432</v>
      </c>
      <c r="G18" s="16">
        <v>5.3309507854962399E-2</v>
      </c>
      <c r="H18" s="17">
        <v>0.10824022346368722</v>
      </c>
      <c r="I18" s="35">
        <v>0</v>
      </c>
      <c r="J18" s="15">
        <v>1503</v>
      </c>
      <c r="K18" s="17">
        <v>5.5888223552894134E-2</v>
      </c>
      <c r="L18" s="35">
        <v>0</v>
      </c>
      <c r="M18" s="30"/>
      <c r="N18" s="30"/>
      <c r="O18" s="13">
        <v>7</v>
      </c>
      <c r="P18" s="14" t="s">
        <v>23</v>
      </c>
      <c r="Q18" s="15">
        <v>2983</v>
      </c>
      <c r="R18" s="16">
        <v>5.0028511052225541E-2</v>
      </c>
      <c r="S18" s="15">
        <v>2897</v>
      </c>
      <c r="T18" s="16">
        <v>5.6575401320157793E-2</v>
      </c>
      <c r="U18" s="17">
        <v>2.9685881946841519E-2</v>
      </c>
      <c r="V18" s="35">
        <v>-2</v>
      </c>
    </row>
    <row r="19" spans="2:22" ht="14.45" customHeight="1" thickBot="1" x14ac:dyDescent="0.25">
      <c r="B19" s="19">
        <v>8</v>
      </c>
      <c r="C19" s="20" t="s">
        <v>23</v>
      </c>
      <c r="D19" s="21">
        <v>1408</v>
      </c>
      <c r="E19" s="22">
        <v>4.5870662974425803E-2</v>
      </c>
      <c r="F19" s="21">
        <v>1585</v>
      </c>
      <c r="G19" s="22">
        <v>5.9005286278013554E-2</v>
      </c>
      <c r="H19" s="23">
        <v>-0.11167192429022077</v>
      </c>
      <c r="I19" s="36">
        <v>-4</v>
      </c>
      <c r="J19" s="21">
        <v>1575</v>
      </c>
      <c r="K19" s="23">
        <v>-0.10603174603174603</v>
      </c>
      <c r="L19" s="36">
        <v>-3</v>
      </c>
      <c r="M19" s="30"/>
      <c r="N19" s="30"/>
      <c r="O19" s="19">
        <v>8</v>
      </c>
      <c r="P19" s="20" t="s">
        <v>19</v>
      </c>
      <c r="Q19" s="21">
        <v>2961</v>
      </c>
      <c r="R19" s="22">
        <v>4.9659544494012678E-2</v>
      </c>
      <c r="S19" s="21">
        <v>3139</v>
      </c>
      <c r="T19" s="22">
        <v>6.130140999101668E-2</v>
      </c>
      <c r="U19" s="23">
        <v>-5.6705957311245614E-2</v>
      </c>
      <c r="V19" s="36">
        <v>-5</v>
      </c>
    </row>
    <row r="20" spans="2:22" ht="14.45" customHeight="1" thickBot="1" x14ac:dyDescent="0.25">
      <c r="B20" s="13">
        <v>9</v>
      </c>
      <c r="C20" s="14" t="s">
        <v>34</v>
      </c>
      <c r="D20" s="15">
        <v>1393</v>
      </c>
      <c r="E20" s="16">
        <v>4.5381984036488028E-2</v>
      </c>
      <c r="F20" s="15">
        <v>968</v>
      </c>
      <c r="G20" s="16">
        <v>3.6036036036036036E-2</v>
      </c>
      <c r="H20" s="17">
        <v>0.43904958677685957</v>
      </c>
      <c r="I20" s="35">
        <v>0</v>
      </c>
      <c r="J20" s="15">
        <v>912</v>
      </c>
      <c r="K20" s="17">
        <v>0.52741228070175428</v>
      </c>
      <c r="L20" s="35">
        <v>1</v>
      </c>
      <c r="M20" s="30"/>
      <c r="N20" s="30"/>
      <c r="O20" s="13">
        <v>9</v>
      </c>
      <c r="P20" s="14" t="s">
        <v>34</v>
      </c>
      <c r="Q20" s="15">
        <v>2305</v>
      </c>
      <c r="R20" s="16">
        <v>3.8657632576392847E-2</v>
      </c>
      <c r="S20" s="15">
        <v>1599</v>
      </c>
      <c r="T20" s="16">
        <v>3.1226809358278328E-2</v>
      </c>
      <c r="U20" s="17">
        <v>0.44152595372107561</v>
      </c>
      <c r="V20" s="35">
        <v>3</v>
      </c>
    </row>
    <row r="21" spans="2:22" ht="14.45" customHeight="1" thickBot="1" x14ac:dyDescent="0.25">
      <c r="B21" s="19">
        <v>10</v>
      </c>
      <c r="C21" s="20" t="s">
        <v>28</v>
      </c>
      <c r="D21" s="21">
        <v>906</v>
      </c>
      <c r="E21" s="22">
        <v>2.9516207851441604E-2</v>
      </c>
      <c r="F21" s="21">
        <v>809</v>
      </c>
      <c r="G21" s="22">
        <v>3.0116893753257389E-2</v>
      </c>
      <c r="H21" s="23">
        <v>0.11990111248454882</v>
      </c>
      <c r="I21" s="36">
        <v>3</v>
      </c>
      <c r="J21" s="21">
        <v>788</v>
      </c>
      <c r="K21" s="23">
        <v>0.14974619289340096</v>
      </c>
      <c r="L21" s="36">
        <v>1</v>
      </c>
      <c r="M21" s="30"/>
      <c r="N21" s="30"/>
      <c r="O21" s="19">
        <v>10</v>
      </c>
      <c r="P21" s="20" t="s">
        <v>62</v>
      </c>
      <c r="Q21" s="21">
        <v>1813</v>
      </c>
      <c r="R21" s="22">
        <v>3.0406198638177975E-2</v>
      </c>
      <c r="S21" s="21">
        <v>1274</v>
      </c>
      <c r="T21" s="22">
        <v>2.4879896887083544E-2</v>
      </c>
      <c r="U21" s="23">
        <v>0.42307692307692313</v>
      </c>
      <c r="V21" s="36">
        <v>5</v>
      </c>
    </row>
    <row r="22" spans="2:22" ht="14.45" customHeight="1" thickBot="1" x14ac:dyDescent="0.25">
      <c r="B22" s="13">
        <v>11</v>
      </c>
      <c r="C22" s="14" t="s">
        <v>62</v>
      </c>
      <c r="D22" s="15">
        <v>879</v>
      </c>
      <c r="E22" s="16">
        <v>2.8636585763153609E-2</v>
      </c>
      <c r="F22" s="15">
        <v>636</v>
      </c>
      <c r="G22" s="16">
        <v>2.3676569131114586E-2</v>
      </c>
      <c r="H22" s="17">
        <v>0.38207547169811318</v>
      </c>
      <c r="I22" s="35">
        <v>4</v>
      </c>
      <c r="J22" s="15">
        <v>934</v>
      </c>
      <c r="K22" s="17">
        <v>-5.8886509635974305E-2</v>
      </c>
      <c r="L22" s="35">
        <v>-2</v>
      </c>
      <c r="M22" s="30"/>
      <c r="N22" s="30"/>
      <c r="O22" s="13">
        <v>11</v>
      </c>
      <c r="P22" s="14" t="s">
        <v>28</v>
      </c>
      <c r="Q22" s="15">
        <v>1694</v>
      </c>
      <c r="R22" s="16">
        <v>2.8410424982390232E-2</v>
      </c>
      <c r="S22" s="15">
        <v>1489</v>
      </c>
      <c r="T22" s="16">
        <v>2.9078623598797017E-2</v>
      </c>
      <c r="U22" s="17">
        <v>0.1376762928139692</v>
      </c>
      <c r="V22" s="35">
        <v>2</v>
      </c>
    </row>
    <row r="23" spans="2:22" ht="14.45" customHeight="1" thickBot="1" x14ac:dyDescent="0.25">
      <c r="B23" s="19">
        <v>12</v>
      </c>
      <c r="C23" s="20" t="s">
        <v>29</v>
      </c>
      <c r="D23" s="21">
        <v>803</v>
      </c>
      <c r="E23" s="22">
        <v>2.6160612477602214E-2</v>
      </c>
      <c r="F23" s="21">
        <v>461</v>
      </c>
      <c r="G23" s="22">
        <v>1.7161789889062615E-2</v>
      </c>
      <c r="H23" s="23">
        <v>0.74186550976138821</v>
      </c>
      <c r="I23" s="36">
        <v>5</v>
      </c>
      <c r="J23" s="21">
        <v>476</v>
      </c>
      <c r="K23" s="23">
        <v>0.68697478991596639</v>
      </c>
      <c r="L23" s="36">
        <v>5</v>
      </c>
      <c r="M23" s="30"/>
      <c r="N23" s="30"/>
      <c r="O23" s="19">
        <v>12</v>
      </c>
      <c r="P23" s="20" t="s">
        <v>25</v>
      </c>
      <c r="Q23" s="21">
        <v>1441</v>
      </c>
      <c r="R23" s="22">
        <v>2.416730956294234E-2</v>
      </c>
      <c r="S23" s="21">
        <v>1610</v>
      </c>
      <c r="T23" s="22">
        <v>3.144162793422646E-2</v>
      </c>
      <c r="U23" s="23">
        <v>-0.10496894409937885</v>
      </c>
      <c r="V23" s="36">
        <v>-1</v>
      </c>
    </row>
    <row r="24" spans="2:22" ht="14.45" customHeight="1" thickBot="1" x14ac:dyDescent="0.25">
      <c r="B24" s="13">
        <v>13</v>
      </c>
      <c r="C24" s="14" t="s">
        <v>25</v>
      </c>
      <c r="D24" s="15">
        <v>664</v>
      </c>
      <c r="E24" s="16">
        <v>2.163218765271217E-2</v>
      </c>
      <c r="F24" s="15">
        <v>762</v>
      </c>
      <c r="G24" s="16">
        <v>2.8367210185392004E-2</v>
      </c>
      <c r="H24" s="17">
        <v>-0.12860892388451439</v>
      </c>
      <c r="I24" s="35">
        <v>1</v>
      </c>
      <c r="J24" s="15">
        <v>777</v>
      </c>
      <c r="K24" s="17">
        <v>-0.14543114543114544</v>
      </c>
      <c r="L24" s="35">
        <v>-1</v>
      </c>
      <c r="M24" s="30"/>
      <c r="N24" s="30"/>
      <c r="O24" s="13">
        <v>13</v>
      </c>
      <c r="P24" s="14" t="s">
        <v>108</v>
      </c>
      <c r="Q24" s="15">
        <v>1306</v>
      </c>
      <c r="R24" s="16">
        <v>2.1903196592090699E-2</v>
      </c>
      <c r="S24" s="15">
        <v>534</v>
      </c>
      <c r="T24" s="16">
        <v>1.0428465414209272E-2</v>
      </c>
      <c r="U24" s="17">
        <v>1.4456928838951311</v>
      </c>
      <c r="V24" s="35">
        <v>7</v>
      </c>
    </row>
    <row r="25" spans="2:22" ht="14.45" customHeight="1" thickBot="1" x14ac:dyDescent="0.25">
      <c r="B25" s="19">
        <v>14</v>
      </c>
      <c r="C25" s="20" t="s">
        <v>22</v>
      </c>
      <c r="D25" s="21">
        <v>654</v>
      </c>
      <c r="E25" s="22">
        <v>2.1306401694086985E-2</v>
      </c>
      <c r="F25" s="21">
        <v>952</v>
      </c>
      <c r="G25" s="22">
        <v>3.5440399076762712E-2</v>
      </c>
      <c r="H25" s="23">
        <v>-0.31302521008403361</v>
      </c>
      <c r="I25" s="36">
        <v>-4</v>
      </c>
      <c r="J25" s="21">
        <v>603</v>
      </c>
      <c r="K25" s="23">
        <v>8.4577114427860645E-2</v>
      </c>
      <c r="L25" s="36">
        <v>1</v>
      </c>
      <c r="M25" s="30"/>
      <c r="N25" s="30"/>
      <c r="O25" s="19">
        <v>14</v>
      </c>
      <c r="P25" s="20" t="s">
        <v>29</v>
      </c>
      <c r="Q25" s="21">
        <v>1279</v>
      </c>
      <c r="R25" s="22">
        <v>2.145037399792037E-2</v>
      </c>
      <c r="S25" s="21">
        <v>937</v>
      </c>
      <c r="T25" s="22">
        <v>1.8298636878490801E-2</v>
      </c>
      <c r="U25" s="23">
        <v>0.36499466382070445</v>
      </c>
      <c r="V25" s="36">
        <v>2</v>
      </c>
    </row>
    <row r="26" spans="2:22" ht="14.45" customHeight="1" thickBot="1" x14ac:dyDescent="0.25">
      <c r="B26" s="13">
        <v>15</v>
      </c>
      <c r="C26" s="14" t="s">
        <v>30</v>
      </c>
      <c r="D26" s="15">
        <v>630</v>
      </c>
      <c r="E26" s="16">
        <v>2.0524515393386546E-2</v>
      </c>
      <c r="F26" s="15">
        <v>986</v>
      </c>
      <c r="G26" s="16">
        <v>3.6706127615218527E-2</v>
      </c>
      <c r="H26" s="17">
        <v>-0.36105476673427994</v>
      </c>
      <c r="I26" s="35">
        <v>-7</v>
      </c>
      <c r="J26" s="15">
        <v>606</v>
      </c>
      <c r="K26" s="17">
        <v>3.9603960396039639E-2</v>
      </c>
      <c r="L26" s="35">
        <v>-1</v>
      </c>
      <c r="M26" s="30"/>
      <c r="N26" s="30"/>
      <c r="O26" s="13">
        <v>15</v>
      </c>
      <c r="P26" s="14" t="s">
        <v>22</v>
      </c>
      <c r="Q26" s="15">
        <v>1257</v>
      </c>
      <c r="R26" s="16">
        <v>2.108140743970751E-2</v>
      </c>
      <c r="S26" s="15">
        <v>1809</v>
      </c>
      <c r="T26" s="16">
        <v>3.5327891262742647E-2</v>
      </c>
      <c r="U26" s="17">
        <v>-0.30514096185737982</v>
      </c>
      <c r="V26" s="35">
        <v>-5</v>
      </c>
    </row>
    <row r="27" spans="2:22" ht="14.45" customHeight="1" thickBot="1" x14ac:dyDescent="0.25">
      <c r="B27" s="19">
        <v>16</v>
      </c>
      <c r="C27" s="20" t="s">
        <v>26</v>
      </c>
      <c r="D27" s="21">
        <v>582</v>
      </c>
      <c r="E27" s="22">
        <v>1.8960742791985664E-2</v>
      </c>
      <c r="F27" s="21">
        <v>282</v>
      </c>
      <c r="G27" s="22">
        <v>1.0498101407192316E-2</v>
      </c>
      <c r="H27" s="23">
        <v>1.0638297872340425</v>
      </c>
      <c r="I27" s="36">
        <v>4</v>
      </c>
      <c r="J27" s="21">
        <v>368</v>
      </c>
      <c r="K27" s="23">
        <v>0.58152173913043481</v>
      </c>
      <c r="L27" s="36">
        <v>4</v>
      </c>
      <c r="M27" s="30"/>
      <c r="N27" s="30"/>
      <c r="O27" s="19">
        <v>16</v>
      </c>
      <c r="P27" s="20" t="s">
        <v>30</v>
      </c>
      <c r="Q27" s="21">
        <v>1236</v>
      </c>
      <c r="R27" s="22">
        <v>2.0729212088686142E-2</v>
      </c>
      <c r="S27" s="21">
        <v>1908</v>
      </c>
      <c r="T27" s="22">
        <v>3.7261258446275827E-2</v>
      </c>
      <c r="U27" s="23">
        <v>-0.35220125786163525</v>
      </c>
      <c r="V27" s="36">
        <v>-7</v>
      </c>
    </row>
    <row r="28" spans="2:22" ht="14.45" customHeight="1" thickBot="1" x14ac:dyDescent="0.25">
      <c r="B28" s="13">
        <v>17</v>
      </c>
      <c r="C28" s="14" t="s">
        <v>108</v>
      </c>
      <c r="D28" s="15">
        <v>553</v>
      </c>
      <c r="E28" s="16">
        <v>1.8015963511972634E-2</v>
      </c>
      <c r="F28" s="15">
        <v>271</v>
      </c>
      <c r="G28" s="16">
        <v>1.0088600997691906E-2</v>
      </c>
      <c r="H28" s="17">
        <v>1.0405904059040592</v>
      </c>
      <c r="I28" s="35">
        <v>4</v>
      </c>
      <c r="J28" s="15">
        <v>753</v>
      </c>
      <c r="K28" s="17">
        <v>-0.26560424966799467</v>
      </c>
      <c r="L28" s="35">
        <v>-4</v>
      </c>
      <c r="M28" s="30"/>
      <c r="N28" s="30"/>
      <c r="O28" s="13">
        <v>17</v>
      </c>
      <c r="P28" s="14" t="s">
        <v>21</v>
      </c>
      <c r="Q28" s="15">
        <v>1048</v>
      </c>
      <c r="R28" s="16">
        <v>1.7576225136685338E-2</v>
      </c>
      <c r="S28" s="15">
        <v>1468</v>
      </c>
      <c r="T28" s="16">
        <v>2.8668515408350585E-2</v>
      </c>
      <c r="U28" s="17">
        <v>-0.28610354223433243</v>
      </c>
      <c r="V28" s="35">
        <v>-3</v>
      </c>
    </row>
    <row r="29" spans="2:22" ht="14.45" customHeight="1" thickBot="1" x14ac:dyDescent="0.25">
      <c r="B29" s="19">
        <v>18</v>
      </c>
      <c r="C29" s="20" t="s">
        <v>21</v>
      </c>
      <c r="D29" s="21">
        <v>528</v>
      </c>
      <c r="E29" s="22">
        <v>1.7201498615409677E-2</v>
      </c>
      <c r="F29" s="21">
        <v>866</v>
      </c>
      <c r="G29" s="22">
        <v>3.2238850420668604E-2</v>
      </c>
      <c r="H29" s="23">
        <v>-0.39030023094688227</v>
      </c>
      <c r="I29" s="36">
        <v>-6</v>
      </c>
      <c r="J29" s="21">
        <v>520</v>
      </c>
      <c r="K29" s="23">
        <v>1.538461538461533E-2</v>
      </c>
      <c r="L29" s="36">
        <v>-2</v>
      </c>
      <c r="M29" s="30"/>
      <c r="N29" s="30"/>
      <c r="O29" s="19">
        <v>18</v>
      </c>
      <c r="P29" s="20" t="s">
        <v>26</v>
      </c>
      <c r="Q29" s="21">
        <v>950</v>
      </c>
      <c r="R29" s="22">
        <v>1.5932646831918962E-2</v>
      </c>
      <c r="S29" s="21">
        <v>494</v>
      </c>
      <c r="T29" s="22">
        <v>9.6473069562160677E-3</v>
      </c>
      <c r="U29" s="23">
        <v>0.92307692307692313</v>
      </c>
      <c r="V29" s="36">
        <v>4</v>
      </c>
    </row>
    <row r="30" spans="2:22" ht="14.45" customHeight="1" thickBot="1" x14ac:dyDescent="0.25">
      <c r="B30" s="13">
        <v>19</v>
      </c>
      <c r="C30" s="14" t="s">
        <v>40</v>
      </c>
      <c r="D30" s="15">
        <v>511</v>
      </c>
      <c r="E30" s="16">
        <v>1.6647662485746863E-2</v>
      </c>
      <c r="F30" s="15">
        <v>506</v>
      </c>
      <c r="G30" s="16">
        <v>1.8837018837018837E-2</v>
      </c>
      <c r="H30" s="17">
        <v>9.8814229249011287E-3</v>
      </c>
      <c r="I30" s="35">
        <v>-3</v>
      </c>
      <c r="J30" s="15">
        <v>438</v>
      </c>
      <c r="K30" s="17">
        <v>0.16666666666666674</v>
      </c>
      <c r="L30" s="35">
        <v>-1</v>
      </c>
      <c r="O30" s="13">
        <v>19</v>
      </c>
      <c r="P30" s="14" t="s">
        <v>40</v>
      </c>
      <c r="Q30" s="15">
        <v>949</v>
      </c>
      <c r="R30" s="16">
        <v>1.5915875624727467E-2</v>
      </c>
      <c r="S30" s="15">
        <v>928</v>
      </c>
      <c r="T30" s="16">
        <v>1.8122876225442331E-2</v>
      </c>
      <c r="U30" s="17">
        <v>2.2629310344827624E-2</v>
      </c>
      <c r="V30" s="35">
        <v>-2</v>
      </c>
    </row>
    <row r="31" spans="2:22" ht="14.45" customHeight="1" thickBot="1" x14ac:dyDescent="0.25">
      <c r="B31" s="19">
        <v>20</v>
      </c>
      <c r="C31" s="20" t="s">
        <v>92</v>
      </c>
      <c r="D31" s="21">
        <v>402</v>
      </c>
      <c r="E31" s="22">
        <v>1.3096595536732368E-2</v>
      </c>
      <c r="F31" s="21">
        <v>288</v>
      </c>
      <c r="G31" s="22">
        <v>1.0721465266919812E-2</v>
      </c>
      <c r="H31" s="23">
        <v>0.39583333333333326</v>
      </c>
      <c r="I31" s="36">
        <v>-1</v>
      </c>
      <c r="J31" s="21">
        <v>230</v>
      </c>
      <c r="K31" s="23">
        <v>0.74782608695652164</v>
      </c>
      <c r="L31" s="36">
        <v>2</v>
      </c>
      <c r="O31" s="19">
        <v>20</v>
      </c>
      <c r="P31" s="20" t="s">
        <v>92</v>
      </c>
      <c r="Q31" s="21">
        <v>632</v>
      </c>
      <c r="R31" s="22">
        <v>1.0599402945023984E-2</v>
      </c>
      <c r="S31" s="21">
        <v>534</v>
      </c>
      <c r="T31" s="22">
        <v>1.0428465414209272E-2</v>
      </c>
      <c r="U31" s="23">
        <v>0.18352059925093633</v>
      </c>
      <c r="V31" s="36">
        <v>0</v>
      </c>
    </row>
    <row r="32" spans="2:22" ht="14.45" customHeight="1" thickBot="1" x14ac:dyDescent="0.25">
      <c r="B32" s="88" t="s">
        <v>43</v>
      </c>
      <c r="C32" s="89"/>
      <c r="D32" s="24">
        <f>SUM(D12:D31)</f>
        <v>28539</v>
      </c>
      <c r="E32" s="25">
        <f>D32/D34</f>
        <v>0.92976054732041047</v>
      </c>
      <c r="F32" s="24">
        <f>SUM(F12:F31)</f>
        <v>24820</v>
      </c>
      <c r="G32" s="25">
        <f>F32/F34</f>
        <v>0.92398183307274218</v>
      </c>
      <c r="H32" s="26">
        <f>D32/F32-1</f>
        <v>0.14983883964544731</v>
      </c>
      <c r="I32" s="37"/>
      <c r="J32" s="24">
        <f>SUM(J12:J31)</f>
        <v>27021</v>
      </c>
      <c r="K32" s="25">
        <f>D32/J32-1</f>
        <v>5.6178527811701962E-2</v>
      </c>
      <c r="L32" s="24"/>
      <c r="O32" s="88" t="s">
        <v>43</v>
      </c>
      <c r="P32" s="89"/>
      <c r="Q32" s="24">
        <f>SUM(Q12:Q31)</f>
        <v>55560</v>
      </c>
      <c r="R32" s="25">
        <f>Q32/Q34</f>
        <v>0.93180827155938684</v>
      </c>
      <c r="S32" s="24">
        <f>SUM(S12:S31)</f>
        <v>47326</v>
      </c>
      <c r="T32" s="25">
        <f>S32/S34</f>
        <v>0.9242276295746592</v>
      </c>
      <c r="U32" s="26">
        <f>Q32/S32-1</f>
        <v>0.17398470185521697</v>
      </c>
      <c r="V32" s="37"/>
    </row>
    <row r="33" spans="2:22" ht="14.45" customHeight="1" thickBot="1" x14ac:dyDescent="0.25">
      <c r="B33" s="88" t="s">
        <v>12</v>
      </c>
      <c r="C33" s="89"/>
      <c r="D33" s="24">
        <f>D34-SUM(D12:D31)</f>
        <v>2156</v>
      </c>
      <c r="E33" s="25">
        <f>D33/D34</f>
        <v>7.0239452679589504E-2</v>
      </c>
      <c r="F33" s="24">
        <f>F34-SUM(F12:F31)</f>
        <v>2042</v>
      </c>
      <c r="G33" s="25">
        <f>F33/F34</f>
        <v>7.6018166927257838E-2</v>
      </c>
      <c r="H33" s="26">
        <f>D33/F33-1</f>
        <v>5.5827619980411303E-2</v>
      </c>
      <c r="I33" s="37"/>
      <c r="J33" s="24">
        <f>J34-SUM(J12:J31)</f>
        <v>1910</v>
      </c>
      <c r="K33" s="25">
        <f>D33/J33-1</f>
        <v>0.12879581151832453</v>
      </c>
      <c r="L33" s="24"/>
      <c r="O33" s="88" t="s">
        <v>12</v>
      </c>
      <c r="P33" s="89"/>
      <c r="Q33" s="24">
        <f>Q34-SUM(Q12:Q31)</f>
        <v>4066</v>
      </c>
      <c r="R33" s="25">
        <f>Q33/Q34</f>
        <v>6.819172844061315E-2</v>
      </c>
      <c r="S33" s="24">
        <f>S34-SUM(S12:S31)</f>
        <v>3880</v>
      </c>
      <c r="T33" s="25">
        <f>S33/S34</f>
        <v>7.5772370425340782E-2</v>
      </c>
      <c r="U33" s="26">
        <f>Q33/S33-1</f>
        <v>4.7938144329896959E-2</v>
      </c>
      <c r="V33" s="37"/>
    </row>
    <row r="34" spans="2:22" ht="14.45" customHeight="1" thickBot="1" x14ac:dyDescent="0.25">
      <c r="B34" s="84" t="s">
        <v>35</v>
      </c>
      <c r="C34" s="85"/>
      <c r="D34" s="27">
        <v>30695</v>
      </c>
      <c r="E34" s="28">
        <v>1</v>
      </c>
      <c r="F34" s="27">
        <v>26862</v>
      </c>
      <c r="G34" s="28">
        <v>0.99765467947286146</v>
      </c>
      <c r="H34" s="29">
        <v>0.14269227905591553</v>
      </c>
      <c r="I34" s="39"/>
      <c r="J34" s="27">
        <v>28931</v>
      </c>
      <c r="K34" s="29">
        <v>6.0972659085410053E-2</v>
      </c>
      <c r="L34" s="27"/>
      <c r="M34" s="30"/>
      <c r="N34" s="30"/>
      <c r="O34" s="84" t="s">
        <v>35</v>
      </c>
      <c r="P34" s="85"/>
      <c r="Q34" s="27">
        <v>59626</v>
      </c>
      <c r="R34" s="28">
        <v>1</v>
      </c>
      <c r="S34" s="27">
        <v>51206</v>
      </c>
      <c r="T34" s="28">
        <v>1</v>
      </c>
      <c r="U34" s="29">
        <v>0.1644338554075695</v>
      </c>
      <c r="V34" s="39"/>
    </row>
    <row r="35" spans="2:22" ht="14.45" customHeight="1" x14ac:dyDescent="0.2">
      <c r="B35" s="31" t="s">
        <v>70</v>
      </c>
      <c r="O35" s="31" t="s">
        <v>70</v>
      </c>
    </row>
    <row r="36" spans="2:22" x14ac:dyDescent="0.2">
      <c r="B36" s="32" t="s">
        <v>69</v>
      </c>
      <c r="O36" s="32" t="s">
        <v>69</v>
      </c>
    </row>
    <row r="39" spans="2:22" ht="15" customHeight="1" x14ac:dyDescent="0.2">
      <c r="O39" s="120" t="s">
        <v>144</v>
      </c>
      <c r="P39" s="120"/>
      <c r="Q39" s="120"/>
      <c r="R39" s="120"/>
      <c r="S39" s="120"/>
      <c r="T39" s="120"/>
      <c r="U39" s="120"/>
      <c r="V39" s="120"/>
    </row>
    <row r="40" spans="2:22" ht="15" customHeight="1" x14ac:dyDescent="0.2">
      <c r="B40" s="96" t="s">
        <v>142</v>
      </c>
      <c r="C40" s="96"/>
      <c r="D40" s="96"/>
      <c r="E40" s="96"/>
      <c r="F40" s="96"/>
      <c r="G40" s="96"/>
      <c r="H40" s="96"/>
      <c r="I40" s="96"/>
      <c r="J40" s="96"/>
      <c r="K40" s="96"/>
      <c r="L40" s="96"/>
      <c r="M40" s="30"/>
      <c r="N40" s="33"/>
      <c r="O40" s="120"/>
      <c r="P40" s="120"/>
      <c r="Q40" s="120"/>
      <c r="R40" s="120"/>
      <c r="S40" s="120"/>
      <c r="T40" s="120"/>
      <c r="U40" s="120"/>
      <c r="V40" s="120"/>
    </row>
    <row r="41" spans="2:22" x14ac:dyDescent="0.2">
      <c r="B41" s="97" t="s">
        <v>143</v>
      </c>
      <c r="C41" s="97"/>
      <c r="D41" s="97"/>
      <c r="E41" s="97"/>
      <c r="F41" s="97"/>
      <c r="G41" s="97"/>
      <c r="H41" s="97"/>
      <c r="I41" s="97"/>
      <c r="J41" s="97"/>
      <c r="K41" s="97"/>
      <c r="L41" s="97"/>
      <c r="M41" s="30"/>
      <c r="N41" s="33"/>
      <c r="O41" s="97" t="s">
        <v>136</v>
      </c>
      <c r="P41" s="97"/>
      <c r="Q41" s="97"/>
      <c r="R41" s="97"/>
      <c r="S41" s="97"/>
      <c r="T41" s="97"/>
      <c r="U41" s="97"/>
      <c r="V41" s="97"/>
    </row>
    <row r="42" spans="2:22" ht="15" customHeight="1" thickBot="1" x14ac:dyDescent="0.25">
      <c r="B42" s="34"/>
      <c r="C42" s="34"/>
      <c r="D42" s="34"/>
      <c r="E42" s="34"/>
      <c r="F42" s="34"/>
      <c r="G42" s="34"/>
      <c r="H42" s="34"/>
      <c r="I42" s="34"/>
      <c r="J42" s="34"/>
      <c r="K42" s="30"/>
      <c r="L42" s="6" t="s">
        <v>4</v>
      </c>
      <c r="M42" s="30"/>
      <c r="N42" s="30"/>
      <c r="O42" s="52"/>
      <c r="P42" s="52"/>
      <c r="Q42" s="52"/>
      <c r="R42" s="52"/>
      <c r="S42" s="52"/>
      <c r="T42" s="52"/>
      <c r="U42" s="52"/>
      <c r="V42" s="6" t="s">
        <v>4</v>
      </c>
    </row>
    <row r="43" spans="2:22" ht="15" customHeight="1" x14ac:dyDescent="0.2">
      <c r="B43" s="103" t="s">
        <v>0</v>
      </c>
      <c r="C43" s="105" t="s">
        <v>42</v>
      </c>
      <c r="D43" s="98" t="s">
        <v>97</v>
      </c>
      <c r="E43" s="99"/>
      <c r="F43" s="99"/>
      <c r="G43" s="99"/>
      <c r="H43" s="99"/>
      <c r="I43" s="100"/>
      <c r="J43" s="99" t="s">
        <v>95</v>
      </c>
      <c r="K43" s="99"/>
      <c r="L43" s="100"/>
      <c r="M43" s="30"/>
      <c r="N43" s="30"/>
      <c r="O43" s="103" t="s">
        <v>0</v>
      </c>
      <c r="P43" s="105" t="s">
        <v>42</v>
      </c>
      <c r="Q43" s="98" t="s">
        <v>105</v>
      </c>
      <c r="R43" s="99"/>
      <c r="S43" s="99"/>
      <c r="T43" s="99"/>
      <c r="U43" s="99"/>
      <c r="V43" s="100"/>
    </row>
    <row r="44" spans="2:22" ht="15" customHeight="1" thickBot="1" x14ac:dyDescent="0.25">
      <c r="B44" s="104"/>
      <c r="C44" s="106"/>
      <c r="D44" s="107" t="s">
        <v>98</v>
      </c>
      <c r="E44" s="108"/>
      <c r="F44" s="108"/>
      <c r="G44" s="108"/>
      <c r="H44" s="108"/>
      <c r="I44" s="109"/>
      <c r="J44" s="108" t="s">
        <v>96</v>
      </c>
      <c r="K44" s="108"/>
      <c r="L44" s="109"/>
      <c r="M44" s="30"/>
      <c r="N44" s="30"/>
      <c r="O44" s="104"/>
      <c r="P44" s="106"/>
      <c r="Q44" s="107" t="s">
        <v>102</v>
      </c>
      <c r="R44" s="108"/>
      <c r="S44" s="108"/>
      <c r="T44" s="108"/>
      <c r="U44" s="108"/>
      <c r="V44" s="109"/>
    </row>
    <row r="45" spans="2:22" ht="15" customHeight="1" x14ac:dyDescent="0.2">
      <c r="B45" s="104"/>
      <c r="C45" s="106"/>
      <c r="D45" s="90">
        <v>2024</v>
      </c>
      <c r="E45" s="91"/>
      <c r="F45" s="90">
        <v>2023</v>
      </c>
      <c r="G45" s="91"/>
      <c r="H45" s="86" t="s">
        <v>5</v>
      </c>
      <c r="I45" s="86" t="s">
        <v>48</v>
      </c>
      <c r="J45" s="86">
        <v>2023</v>
      </c>
      <c r="K45" s="86" t="s">
        <v>99</v>
      </c>
      <c r="L45" s="86" t="s">
        <v>103</v>
      </c>
      <c r="M45" s="30"/>
      <c r="N45" s="30"/>
      <c r="O45" s="104"/>
      <c r="P45" s="106"/>
      <c r="Q45" s="90">
        <v>2024</v>
      </c>
      <c r="R45" s="91"/>
      <c r="S45" s="90">
        <v>2023</v>
      </c>
      <c r="T45" s="91"/>
      <c r="U45" s="86" t="s">
        <v>5</v>
      </c>
      <c r="V45" s="86" t="s">
        <v>64</v>
      </c>
    </row>
    <row r="46" spans="2:22" ht="15" customHeight="1" thickBot="1" x14ac:dyDescent="0.25">
      <c r="B46" s="94" t="s">
        <v>6</v>
      </c>
      <c r="C46" s="110" t="s">
        <v>42</v>
      </c>
      <c r="D46" s="92"/>
      <c r="E46" s="93"/>
      <c r="F46" s="92"/>
      <c r="G46" s="93"/>
      <c r="H46" s="87"/>
      <c r="I46" s="87"/>
      <c r="J46" s="87"/>
      <c r="K46" s="87"/>
      <c r="L46" s="87"/>
      <c r="M46" s="30"/>
      <c r="N46" s="30"/>
      <c r="O46" s="94" t="s">
        <v>6</v>
      </c>
      <c r="P46" s="110" t="s">
        <v>42</v>
      </c>
      <c r="Q46" s="92"/>
      <c r="R46" s="93"/>
      <c r="S46" s="92"/>
      <c r="T46" s="93"/>
      <c r="U46" s="87"/>
      <c r="V46" s="87"/>
    </row>
    <row r="47" spans="2:22" ht="15" customHeight="1" x14ac:dyDescent="0.2">
      <c r="B47" s="94"/>
      <c r="C47" s="110"/>
      <c r="D47" s="7" t="s">
        <v>8</v>
      </c>
      <c r="E47" s="8" t="s">
        <v>2</v>
      </c>
      <c r="F47" s="7" t="s">
        <v>8</v>
      </c>
      <c r="G47" s="8" t="s">
        <v>2</v>
      </c>
      <c r="H47" s="82" t="s">
        <v>9</v>
      </c>
      <c r="I47" s="82" t="s">
        <v>49</v>
      </c>
      <c r="J47" s="82" t="s">
        <v>8</v>
      </c>
      <c r="K47" s="82" t="s">
        <v>100</v>
      </c>
      <c r="L47" s="82" t="s">
        <v>104</v>
      </c>
      <c r="M47" s="30"/>
      <c r="N47" s="30"/>
      <c r="O47" s="94"/>
      <c r="P47" s="110"/>
      <c r="Q47" s="7" t="s">
        <v>8</v>
      </c>
      <c r="R47" s="8" t="s">
        <v>2</v>
      </c>
      <c r="S47" s="7" t="s">
        <v>8</v>
      </c>
      <c r="T47" s="8" t="s">
        <v>2</v>
      </c>
      <c r="U47" s="82" t="s">
        <v>9</v>
      </c>
      <c r="V47" s="82" t="s">
        <v>65</v>
      </c>
    </row>
    <row r="48" spans="2:22" ht="15" customHeight="1" thickBot="1" x14ac:dyDescent="0.25">
      <c r="B48" s="95"/>
      <c r="C48" s="111"/>
      <c r="D48" s="10" t="s">
        <v>10</v>
      </c>
      <c r="E48" s="11" t="s">
        <v>11</v>
      </c>
      <c r="F48" s="10" t="s">
        <v>10</v>
      </c>
      <c r="G48" s="11" t="s">
        <v>11</v>
      </c>
      <c r="H48" s="83"/>
      <c r="I48" s="83"/>
      <c r="J48" s="83" t="s">
        <v>10</v>
      </c>
      <c r="K48" s="83"/>
      <c r="L48" s="83"/>
      <c r="M48" s="30"/>
      <c r="N48" s="30"/>
      <c r="O48" s="95"/>
      <c r="P48" s="111"/>
      <c r="Q48" s="10" t="s">
        <v>10</v>
      </c>
      <c r="R48" s="11" t="s">
        <v>11</v>
      </c>
      <c r="S48" s="10" t="s">
        <v>10</v>
      </c>
      <c r="T48" s="11" t="s">
        <v>11</v>
      </c>
      <c r="U48" s="83"/>
      <c r="V48" s="83"/>
    </row>
    <row r="49" spans="2:22" ht="15" thickBot="1" x14ac:dyDescent="0.25">
      <c r="B49" s="13">
        <v>1</v>
      </c>
      <c r="C49" s="14" t="s">
        <v>51</v>
      </c>
      <c r="D49" s="15">
        <v>2051</v>
      </c>
      <c r="E49" s="16">
        <v>6.681870011402509E-2</v>
      </c>
      <c r="F49" s="15">
        <v>1328</v>
      </c>
      <c r="G49" s="16">
        <v>4.9437867619685799E-2</v>
      </c>
      <c r="H49" s="17">
        <v>0.54442771084337349</v>
      </c>
      <c r="I49" s="35">
        <v>1</v>
      </c>
      <c r="J49" s="15">
        <v>2495</v>
      </c>
      <c r="K49" s="17">
        <v>-0.17795591182364734</v>
      </c>
      <c r="L49" s="35">
        <v>0</v>
      </c>
      <c r="M49" s="30"/>
      <c r="N49" s="30"/>
      <c r="O49" s="13">
        <v>1</v>
      </c>
      <c r="P49" s="14" t="s">
        <v>51</v>
      </c>
      <c r="Q49" s="15">
        <v>4546</v>
      </c>
      <c r="R49" s="16">
        <v>7.6241907892530103E-2</v>
      </c>
      <c r="S49" s="15">
        <v>2875</v>
      </c>
      <c r="T49" s="16">
        <v>5.614576416826153E-2</v>
      </c>
      <c r="U49" s="17">
        <v>0.58121739130434791</v>
      </c>
      <c r="V49" s="35">
        <v>0</v>
      </c>
    </row>
    <row r="50" spans="2:22" ht="15" thickBot="1" x14ac:dyDescent="0.25">
      <c r="B50" s="19">
        <v>2</v>
      </c>
      <c r="C50" s="20" t="s">
        <v>36</v>
      </c>
      <c r="D50" s="21">
        <v>1564</v>
      </c>
      <c r="E50" s="22">
        <v>5.0952923928978662E-2</v>
      </c>
      <c r="F50" s="21">
        <v>778</v>
      </c>
      <c r="G50" s="22">
        <v>2.8962847144665325E-2</v>
      </c>
      <c r="H50" s="23">
        <v>1.0102827763496145</v>
      </c>
      <c r="I50" s="36">
        <v>1</v>
      </c>
      <c r="J50" s="21">
        <v>1228</v>
      </c>
      <c r="K50" s="23">
        <v>0.27361563517915299</v>
      </c>
      <c r="L50" s="36">
        <v>0</v>
      </c>
      <c r="M50" s="30"/>
      <c r="N50" s="30"/>
      <c r="O50" s="19">
        <v>2</v>
      </c>
      <c r="P50" s="20" t="s">
        <v>36</v>
      </c>
      <c r="Q50" s="21">
        <v>2792</v>
      </c>
      <c r="R50" s="22">
        <v>4.682521047865025E-2</v>
      </c>
      <c r="S50" s="21">
        <v>1354</v>
      </c>
      <c r="T50" s="22">
        <v>2.6442213803069953E-2</v>
      </c>
      <c r="U50" s="23">
        <v>1.0620384047267355</v>
      </c>
      <c r="V50" s="36">
        <v>2</v>
      </c>
    </row>
    <row r="51" spans="2:22" ht="15" thickBot="1" x14ac:dyDescent="0.25">
      <c r="B51" s="13">
        <v>3</v>
      </c>
      <c r="C51" s="14" t="s">
        <v>82</v>
      </c>
      <c r="D51" s="15">
        <v>788</v>
      </c>
      <c r="E51" s="16">
        <v>2.5671933539664439E-2</v>
      </c>
      <c r="F51" s="15">
        <v>770</v>
      </c>
      <c r="G51" s="16">
        <v>2.8665028665028666E-2</v>
      </c>
      <c r="H51" s="17">
        <v>2.3376623376623273E-2</v>
      </c>
      <c r="I51" s="35">
        <v>1</v>
      </c>
      <c r="J51" s="15">
        <v>771</v>
      </c>
      <c r="K51" s="17">
        <v>2.2049286640726251E-2</v>
      </c>
      <c r="L51" s="35">
        <v>1</v>
      </c>
      <c r="M51" s="30"/>
      <c r="N51" s="30"/>
      <c r="O51" s="13">
        <v>3</v>
      </c>
      <c r="P51" s="14" t="s">
        <v>82</v>
      </c>
      <c r="Q51" s="15">
        <v>1559</v>
      </c>
      <c r="R51" s="16">
        <v>2.6146312011538591E-2</v>
      </c>
      <c r="S51" s="15">
        <v>1679</v>
      </c>
      <c r="T51" s="16">
        <v>3.2789126274264738E-2</v>
      </c>
      <c r="U51" s="17">
        <v>-7.1471113758189375E-2</v>
      </c>
      <c r="V51" s="35">
        <v>0</v>
      </c>
    </row>
    <row r="52" spans="2:22" ht="15" thickBot="1" x14ac:dyDescent="0.25">
      <c r="B52" s="19">
        <v>4</v>
      </c>
      <c r="C52" s="20" t="s">
        <v>59</v>
      </c>
      <c r="D52" s="21">
        <v>748</v>
      </c>
      <c r="E52" s="22">
        <v>2.4368789705163707E-2</v>
      </c>
      <c r="F52" s="21">
        <v>408</v>
      </c>
      <c r="G52" s="22">
        <v>1.5188742461469734E-2</v>
      </c>
      <c r="H52" s="23">
        <v>0.83333333333333326</v>
      </c>
      <c r="I52" s="36">
        <v>8</v>
      </c>
      <c r="J52" s="21">
        <v>732</v>
      </c>
      <c r="K52" s="23">
        <v>2.1857923497267784E-2</v>
      </c>
      <c r="L52" s="36">
        <v>1</v>
      </c>
      <c r="M52" s="30"/>
      <c r="N52" s="30"/>
      <c r="O52" s="19">
        <v>4</v>
      </c>
      <c r="P52" s="20" t="s">
        <v>39</v>
      </c>
      <c r="Q52" s="21">
        <v>1534</v>
      </c>
      <c r="R52" s="22">
        <v>2.5727031831751249E-2</v>
      </c>
      <c r="S52" s="21">
        <v>2350</v>
      </c>
      <c r="T52" s="22">
        <v>4.5893059407100728E-2</v>
      </c>
      <c r="U52" s="23">
        <v>-0.34723404255319146</v>
      </c>
      <c r="V52" s="36">
        <v>-2</v>
      </c>
    </row>
    <row r="53" spans="2:22" ht="15" thickBot="1" x14ac:dyDescent="0.25">
      <c r="B53" s="13">
        <v>5</v>
      </c>
      <c r="C53" s="14" t="s">
        <v>52</v>
      </c>
      <c r="D53" s="15">
        <v>704</v>
      </c>
      <c r="E53" s="16">
        <v>2.2935331487212902E-2</v>
      </c>
      <c r="F53" s="15">
        <v>476</v>
      </c>
      <c r="G53" s="16">
        <v>1.7720199538381356E-2</v>
      </c>
      <c r="H53" s="17">
        <v>0.47899159663865554</v>
      </c>
      <c r="I53" s="35">
        <v>3</v>
      </c>
      <c r="J53" s="15">
        <v>636</v>
      </c>
      <c r="K53" s="17">
        <v>0.10691823899371067</v>
      </c>
      <c r="L53" s="35">
        <v>1</v>
      </c>
      <c r="M53" s="30"/>
      <c r="N53" s="30"/>
      <c r="O53" s="13">
        <v>5</v>
      </c>
      <c r="P53" s="14" t="s">
        <v>59</v>
      </c>
      <c r="Q53" s="15">
        <v>1480</v>
      </c>
      <c r="R53" s="16">
        <v>2.4821386643410593E-2</v>
      </c>
      <c r="S53" s="15">
        <v>926</v>
      </c>
      <c r="T53" s="16">
        <v>1.808381830254267E-2</v>
      </c>
      <c r="U53" s="17">
        <v>0.59827213822894176</v>
      </c>
      <c r="V53" s="35">
        <v>2</v>
      </c>
    </row>
    <row r="54" spans="2:22" ht="15" thickBot="1" x14ac:dyDescent="0.25">
      <c r="B54" s="19">
        <v>6</v>
      </c>
      <c r="C54" s="20" t="s">
        <v>53</v>
      </c>
      <c r="D54" s="21">
        <v>642</v>
      </c>
      <c r="E54" s="22">
        <v>2.0915458543736765E-2</v>
      </c>
      <c r="F54" s="21">
        <v>707</v>
      </c>
      <c r="G54" s="22">
        <v>2.6319708137889957E-2</v>
      </c>
      <c r="H54" s="23">
        <v>-9.1937765205091893E-2</v>
      </c>
      <c r="I54" s="36">
        <v>-1</v>
      </c>
      <c r="J54" s="21">
        <v>606</v>
      </c>
      <c r="K54" s="23">
        <v>5.9405940594059459E-2</v>
      </c>
      <c r="L54" s="36">
        <v>2</v>
      </c>
      <c r="M54" s="30"/>
      <c r="N54" s="30"/>
      <c r="O54" s="19">
        <v>6</v>
      </c>
      <c r="P54" s="20" t="s">
        <v>52</v>
      </c>
      <c r="Q54" s="21">
        <v>1340</v>
      </c>
      <c r="R54" s="22">
        <v>2.2473417636601482E-2</v>
      </c>
      <c r="S54" s="21">
        <v>729</v>
      </c>
      <c r="T54" s="22">
        <v>1.4236612896926142E-2</v>
      </c>
      <c r="U54" s="23">
        <v>0.83813443072702332</v>
      </c>
      <c r="V54" s="36">
        <v>8</v>
      </c>
    </row>
    <row r="55" spans="2:22" ht="15" thickBot="1" x14ac:dyDescent="0.25">
      <c r="B55" s="13">
        <v>7</v>
      </c>
      <c r="C55" s="14" t="s">
        <v>39</v>
      </c>
      <c r="D55" s="15">
        <v>634</v>
      </c>
      <c r="E55" s="16">
        <v>2.0654829776836619E-2</v>
      </c>
      <c r="F55" s="15">
        <v>1434</v>
      </c>
      <c r="G55" s="16">
        <v>5.3383962474871566E-2</v>
      </c>
      <c r="H55" s="17">
        <v>-0.55788005578800559</v>
      </c>
      <c r="I55" s="35">
        <v>-6</v>
      </c>
      <c r="J55" s="15">
        <v>900</v>
      </c>
      <c r="K55" s="17">
        <v>-0.29555555555555557</v>
      </c>
      <c r="L55" s="35">
        <v>-4</v>
      </c>
      <c r="M55" s="30"/>
      <c r="N55" s="30"/>
      <c r="O55" s="13">
        <v>7</v>
      </c>
      <c r="P55" s="14" t="s">
        <v>53</v>
      </c>
      <c r="Q55" s="15">
        <v>1248</v>
      </c>
      <c r="R55" s="16">
        <v>2.0930466574984069E-2</v>
      </c>
      <c r="S55" s="15">
        <v>1033</v>
      </c>
      <c r="T55" s="16">
        <v>2.0173417177674492E-2</v>
      </c>
      <c r="U55" s="17">
        <v>0.20813165537270084</v>
      </c>
      <c r="V55" s="35">
        <v>-2</v>
      </c>
    </row>
    <row r="56" spans="2:22" ht="15" thickBot="1" x14ac:dyDescent="0.25">
      <c r="B56" s="19">
        <v>8</v>
      </c>
      <c r="C56" s="20" t="s">
        <v>41</v>
      </c>
      <c r="D56" s="21">
        <v>517</v>
      </c>
      <c r="E56" s="22">
        <v>1.6843134060921975E-2</v>
      </c>
      <c r="F56" s="21">
        <v>383</v>
      </c>
      <c r="G56" s="22">
        <v>1.4258059712605168E-2</v>
      </c>
      <c r="H56" s="23">
        <v>0.34986945169712791</v>
      </c>
      <c r="I56" s="36">
        <v>5</v>
      </c>
      <c r="J56" s="21">
        <v>494</v>
      </c>
      <c r="K56" s="23">
        <v>4.6558704453441235E-2</v>
      </c>
      <c r="L56" s="36">
        <v>2</v>
      </c>
      <c r="M56" s="30"/>
      <c r="N56" s="30"/>
      <c r="O56" s="19">
        <v>8</v>
      </c>
      <c r="P56" s="20" t="s">
        <v>124</v>
      </c>
      <c r="Q56" s="21">
        <v>1066</v>
      </c>
      <c r="R56" s="22">
        <v>1.7878106866132223E-2</v>
      </c>
      <c r="S56" s="21">
        <v>412</v>
      </c>
      <c r="T56" s="22">
        <v>8.0459321173300003E-3</v>
      </c>
      <c r="U56" s="23">
        <v>1.587378640776699</v>
      </c>
      <c r="V56" s="36">
        <v>28</v>
      </c>
    </row>
    <row r="57" spans="2:22" ht="15" thickBot="1" x14ac:dyDescent="0.25">
      <c r="B57" s="13">
        <v>9</v>
      </c>
      <c r="C57" s="14" t="s">
        <v>85</v>
      </c>
      <c r="D57" s="15">
        <v>493</v>
      </c>
      <c r="E57" s="16">
        <v>1.6061247760221536E-2</v>
      </c>
      <c r="F57" s="15">
        <v>498</v>
      </c>
      <c r="G57" s="16">
        <v>1.8539200357382175E-2</v>
      </c>
      <c r="H57" s="17">
        <v>-1.0040160642570295E-2</v>
      </c>
      <c r="I57" s="35">
        <v>-2</v>
      </c>
      <c r="J57" s="15">
        <v>368</v>
      </c>
      <c r="K57" s="17">
        <v>0.33967391304347827</v>
      </c>
      <c r="L57" s="35">
        <v>8</v>
      </c>
      <c r="M57" s="30"/>
      <c r="N57" s="30"/>
      <c r="O57" s="13">
        <v>9</v>
      </c>
      <c r="P57" s="14" t="s">
        <v>41</v>
      </c>
      <c r="Q57" s="15">
        <v>1011</v>
      </c>
      <c r="R57" s="16">
        <v>1.6955690470600075E-2</v>
      </c>
      <c r="S57" s="15">
        <v>718</v>
      </c>
      <c r="T57" s="16">
        <v>1.402179432097801E-2</v>
      </c>
      <c r="U57" s="17">
        <v>0.40807799442896941</v>
      </c>
      <c r="V57" s="35">
        <v>7</v>
      </c>
    </row>
    <row r="58" spans="2:22" ht="15" thickBot="1" x14ac:dyDescent="0.25">
      <c r="B58" s="19">
        <v>10</v>
      </c>
      <c r="C58" s="20" t="s">
        <v>125</v>
      </c>
      <c r="D58" s="21">
        <v>467</v>
      </c>
      <c r="E58" s="22">
        <v>1.5214204267796058E-2</v>
      </c>
      <c r="F58" s="21">
        <v>184</v>
      </c>
      <c r="G58" s="22">
        <v>6.8498250316432136E-3</v>
      </c>
      <c r="H58" s="23">
        <v>1.5380434782608696</v>
      </c>
      <c r="I58" s="36">
        <v>33</v>
      </c>
      <c r="J58" s="21">
        <v>158</v>
      </c>
      <c r="K58" s="23">
        <v>1.9556962025316458</v>
      </c>
      <c r="L58" s="36">
        <v>38</v>
      </c>
      <c r="M58" s="30"/>
      <c r="N58" s="30"/>
      <c r="O58" s="19">
        <v>10</v>
      </c>
      <c r="P58" s="20" t="s">
        <v>85</v>
      </c>
      <c r="Q58" s="21">
        <v>861</v>
      </c>
      <c r="R58" s="22">
        <v>1.4440009391876027E-2</v>
      </c>
      <c r="S58" s="21">
        <v>866</v>
      </c>
      <c r="T58" s="22">
        <v>1.6912080615552865E-2</v>
      </c>
      <c r="U58" s="23">
        <v>-5.7736720554272258E-3</v>
      </c>
      <c r="V58" s="36">
        <v>-2</v>
      </c>
    </row>
    <row r="59" spans="2:22" ht="15" thickBot="1" x14ac:dyDescent="0.25">
      <c r="B59" s="13">
        <v>11</v>
      </c>
      <c r="C59" s="14" t="s">
        <v>124</v>
      </c>
      <c r="D59" s="15">
        <v>450</v>
      </c>
      <c r="E59" s="16">
        <v>1.4660368138133246E-2</v>
      </c>
      <c r="F59" s="15">
        <v>199</v>
      </c>
      <c r="G59" s="16">
        <v>7.408234680961954E-3</v>
      </c>
      <c r="H59" s="17">
        <v>1.2613065326633164</v>
      </c>
      <c r="I59" s="35">
        <v>27</v>
      </c>
      <c r="J59" s="15">
        <v>616</v>
      </c>
      <c r="K59" s="17">
        <v>-0.26948051948051943</v>
      </c>
      <c r="L59" s="35">
        <v>-4</v>
      </c>
      <c r="M59" s="30"/>
      <c r="N59" s="30"/>
      <c r="O59" s="13">
        <v>11</v>
      </c>
      <c r="P59" s="14" t="s">
        <v>88</v>
      </c>
      <c r="Q59" s="15">
        <v>844</v>
      </c>
      <c r="R59" s="16">
        <v>1.4154898869620635E-2</v>
      </c>
      <c r="S59" s="15">
        <v>803</v>
      </c>
      <c r="T59" s="16">
        <v>1.5681756044213568E-2</v>
      </c>
      <c r="U59" s="17">
        <v>5.1058530510585287E-2</v>
      </c>
      <c r="V59" s="35">
        <v>0</v>
      </c>
    </row>
    <row r="60" spans="2:22" ht="15" thickBot="1" x14ac:dyDescent="0.25">
      <c r="B60" s="19">
        <v>12</v>
      </c>
      <c r="C60" s="20" t="s">
        <v>94</v>
      </c>
      <c r="D60" s="21">
        <v>438</v>
      </c>
      <c r="E60" s="22">
        <v>1.4269424987783027E-2</v>
      </c>
      <c r="F60" s="21">
        <v>374</v>
      </c>
      <c r="G60" s="22">
        <v>1.3923013923013924E-2</v>
      </c>
      <c r="H60" s="23">
        <v>0.17112299465240643</v>
      </c>
      <c r="I60" s="36">
        <v>2</v>
      </c>
      <c r="J60" s="21">
        <v>330</v>
      </c>
      <c r="K60" s="23">
        <v>0.32727272727272738</v>
      </c>
      <c r="L60" s="36">
        <v>7</v>
      </c>
      <c r="M60" s="30"/>
      <c r="N60" s="30"/>
      <c r="O60" s="19">
        <v>12</v>
      </c>
      <c r="P60" s="20" t="s">
        <v>126</v>
      </c>
      <c r="Q60" s="21">
        <v>796</v>
      </c>
      <c r="R60" s="22">
        <v>1.3349880924428941E-2</v>
      </c>
      <c r="S60" s="21">
        <v>250</v>
      </c>
      <c r="T60" s="22">
        <v>4.8822403624575244E-3</v>
      </c>
      <c r="U60" s="23">
        <v>2.1840000000000002</v>
      </c>
      <c r="V60" s="36">
        <v>52</v>
      </c>
    </row>
    <row r="61" spans="2:22" ht="15" thickBot="1" x14ac:dyDescent="0.25">
      <c r="B61" s="13">
        <v>13</v>
      </c>
      <c r="C61" s="14" t="s">
        <v>86</v>
      </c>
      <c r="D61" s="15">
        <v>425</v>
      </c>
      <c r="E61" s="16">
        <v>1.3845903241570288E-2</v>
      </c>
      <c r="F61" s="15">
        <v>343</v>
      </c>
      <c r="G61" s="16">
        <v>1.2768967314421859E-2</v>
      </c>
      <c r="H61" s="17">
        <v>0.23906705539358608</v>
      </c>
      <c r="I61" s="35">
        <v>3</v>
      </c>
      <c r="J61" s="15">
        <v>193</v>
      </c>
      <c r="K61" s="17">
        <v>1.2020725388601035</v>
      </c>
      <c r="L61" s="35">
        <v>25</v>
      </c>
      <c r="M61" s="30"/>
      <c r="N61" s="30"/>
      <c r="O61" s="13">
        <v>13</v>
      </c>
      <c r="P61" s="14" t="s">
        <v>44</v>
      </c>
      <c r="Q61" s="15">
        <v>779</v>
      </c>
      <c r="R61" s="16">
        <v>1.3064770402173548E-2</v>
      </c>
      <c r="S61" s="15">
        <v>962</v>
      </c>
      <c r="T61" s="16">
        <v>1.8786860914736553E-2</v>
      </c>
      <c r="U61" s="17">
        <v>-0.19022869022869027</v>
      </c>
      <c r="V61" s="35">
        <v>-7</v>
      </c>
    </row>
    <row r="62" spans="2:22" ht="15" thickBot="1" x14ac:dyDescent="0.25">
      <c r="B62" s="19">
        <v>14</v>
      </c>
      <c r="C62" s="20" t="s">
        <v>44</v>
      </c>
      <c r="D62" s="21">
        <v>423</v>
      </c>
      <c r="E62" s="22">
        <v>1.3780746049845251E-2</v>
      </c>
      <c r="F62" s="21">
        <v>512</v>
      </c>
      <c r="G62" s="22">
        <v>1.9060382696746331E-2</v>
      </c>
      <c r="H62" s="23">
        <v>-0.173828125</v>
      </c>
      <c r="I62" s="36">
        <v>-8</v>
      </c>
      <c r="J62" s="21">
        <v>356</v>
      </c>
      <c r="K62" s="23">
        <v>0.1882022471910112</v>
      </c>
      <c r="L62" s="36">
        <v>4</v>
      </c>
      <c r="M62" s="30"/>
      <c r="N62" s="30"/>
      <c r="O62" s="19">
        <v>14</v>
      </c>
      <c r="P62" s="20" t="s">
        <v>94</v>
      </c>
      <c r="Q62" s="21">
        <v>768</v>
      </c>
      <c r="R62" s="22">
        <v>1.2880287123067118E-2</v>
      </c>
      <c r="S62" s="21">
        <v>724</v>
      </c>
      <c r="T62" s="22">
        <v>1.4138968089676992E-2</v>
      </c>
      <c r="U62" s="23">
        <v>6.0773480662983381E-2</v>
      </c>
      <c r="V62" s="36">
        <v>1</v>
      </c>
    </row>
    <row r="63" spans="2:22" ht="15" thickBot="1" x14ac:dyDescent="0.25">
      <c r="B63" s="13">
        <v>15</v>
      </c>
      <c r="C63" s="14" t="s">
        <v>123</v>
      </c>
      <c r="D63" s="15">
        <v>417</v>
      </c>
      <c r="E63" s="16">
        <v>1.3585274474670141E-2</v>
      </c>
      <c r="F63" s="15">
        <v>171</v>
      </c>
      <c r="G63" s="16">
        <v>6.3658700022336387E-3</v>
      </c>
      <c r="H63" s="17">
        <v>1.4385964912280702</v>
      </c>
      <c r="I63" s="35">
        <v>33</v>
      </c>
      <c r="J63" s="15">
        <v>204</v>
      </c>
      <c r="K63" s="17">
        <v>1.0441176470588234</v>
      </c>
      <c r="L63" s="35">
        <v>21</v>
      </c>
      <c r="M63" s="30"/>
      <c r="N63" s="30"/>
      <c r="O63" s="13">
        <v>15</v>
      </c>
      <c r="P63" s="14" t="s">
        <v>146</v>
      </c>
      <c r="Q63" s="15">
        <v>759</v>
      </c>
      <c r="R63" s="16">
        <v>1.2729346258343675E-2</v>
      </c>
      <c r="S63" s="15">
        <v>386</v>
      </c>
      <c r="T63" s="16">
        <v>7.5381791196344177E-3</v>
      </c>
      <c r="U63" s="17">
        <v>0.96632124352331616</v>
      </c>
      <c r="V63" s="35">
        <v>22</v>
      </c>
    </row>
    <row r="64" spans="2:22" ht="15" thickBot="1" x14ac:dyDescent="0.25">
      <c r="B64" s="19">
        <v>16</v>
      </c>
      <c r="C64" s="20" t="s">
        <v>145</v>
      </c>
      <c r="D64" s="21">
        <v>401</v>
      </c>
      <c r="E64" s="22">
        <v>1.3064016940869849E-2</v>
      </c>
      <c r="F64" s="21">
        <v>207</v>
      </c>
      <c r="G64" s="22">
        <v>7.7060531605986152E-3</v>
      </c>
      <c r="H64" s="23">
        <v>0.93719806763285018</v>
      </c>
      <c r="I64" s="36">
        <v>20</v>
      </c>
      <c r="J64" s="21">
        <v>285</v>
      </c>
      <c r="K64" s="23">
        <v>0.40701754385964906</v>
      </c>
      <c r="L64" s="36">
        <v>9</v>
      </c>
      <c r="M64" s="30"/>
      <c r="N64" s="30"/>
      <c r="O64" s="19">
        <v>16</v>
      </c>
      <c r="P64" s="20" t="s">
        <v>91</v>
      </c>
      <c r="Q64" s="21">
        <v>755</v>
      </c>
      <c r="R64" s="22">
        <v>1.2662261429577701E-2</v>
      </c>
      <c r="S64" s="21">
        <v>857</v>
      </c>
      <c r="T64" s="22">
        <v>1.6736319962504395E-2</v>
      </c>
      <c r="U64" s="23">
        <v>-0.11901983663943994</v>
      </c>
      <c r="V64" s="36">
        <v>-7</v>
      </c>
    </row>
    <row r="65" spans="2:22" ht="15" thickBot="1" x14ac:dyDescent="0.25">
      <c r="B65" s="13">
        <v>17</v>
      </c>
      <c r="C65" s="14" t="s">
        <v>126</v>
      </c>
      <c r="D65" s="15">
        <v>393</v>
      </c>
      <c r="E65" s="16">
        <v>1.2803388173969702E-2</v>
      </c>
      <c r="F65" s="15">
        <v>128</v>
      </c>
      <c r="G65" s="16">
        <v>4.7650956741865829E-3</v>
      </c>
      <c r="H65" s="17">
        <v>2.0703125</v>
      </c>
      <c r="I65" s="35">
        <v>47</v>
      </c>
      <c r="J65" s="15">
        <v>403</v>
      </c>
      <c r="K65" s="17">
        <v>-2.4813895781637729E-2</v>
      </c>
      <c r="L65" s="35">
        <v>-4</v>
      </c>
      <c r="M65" s="30"/>
      <c r="N65" s="30"/>
      <c r="O65" s="13">
        <v>17</v>
      </c>
      <c r="P65" s="14" t="s">
        <v>37</v>
      </c>
      <c r="Q65" s="15">
        <v>700</v>
      </c>
      <c r="R65" s="16">
        <v>1.173984503404555E-2</v>
      </c>
      <c r="S65" s="15">
        <v>839</v>
      </c>
      <c r="T65" s="16">
        <v>1.6384798656407452E-2</v>
      </c>
      <c r="U65" s="17">
        <v>-0.16567342073897495</v>
      </c>
      <c r="V65" s="35">
        <v>-7</v>
      </c>
    </row>
    <row r="66" spans="2:22" ht="15" thickBot="1" x14ac:dyDescent="0.25">
      <c r="B66" s="19">
        <v>18</v>
      </c>
      <c r="C66" s="20" t="s">
        <v>127</v>
      </c>
      <c r="D66" s="21">
        <v>387</v>
      </c>
      <c r="E66" s="22">
        <v>1.2607916598794592E-2</v>
      </c>
      <c r="F66" s="21">
        <v>272</v>
      </c>
      <c r="G66" s="22">
        <v>1.012582830764649E-2</v>
      </c>
      <c r="H66" s="23">
        <v>0.42279411764705888</v>
      </c>
      <c r="I66" s="36">
        <v>3</v>
      </c>
      <c r="J66" s="21">
        <v>155</v>
      </c>
      <c r="K66" s="23">
        <v>1.4967741935483869</v>
      </c>
      <c r="L66" s="36">
        <v>32</v>
      </c>
      <c r="M66" s="30"/>
      <c r="N66" s="30"/>
      <c r="O66" s="19">
        <v>18</v>
      </c>
      <c r="P66" s="20" t="s">
        <v>145</v>
      </c>
      <c r="Q66" s="21">
        <v>686</v>
      </c>
      <c r="R66" s="22">
        <v>1.1505048133364639E-2</v>
      </c>
      <c r="S66" s="21">
        <v>416</v>
      </c>
      <c r="T66" s="22">
        <v>8.1240479631293216E-3</v>
      </c>
      <c r="U66" s="23">
        <v>0.64903846153846145</v>
      </c>
      <c r="V66" s="36">
        <v>16</v>
      </c>
    </row>
    <row r="67" spans="2:22" ht="15" thickBot="1" x14ac:dyDescent="0.25">
      <c r="B67" s="13">
        <v>19</v>
      </c>
      <c r="C67" s="14" t="s">
        <v>146</v>
      </c>
      <c r="D67" s="15">
        <v>375</v>
      </c>
      <c r="E67" s="16">
        <v>1.2216973448444373E-2</v>
      </c>
      <c r="F67" s="15">
        <v>183</v>
      </c>
      <c r="G67" s="16">
        <v>6.8125977216886308E-3</v>
      </c>
      <c r="H67" s="17">
        <v>1.0491803278688523</v>
      </c>
      <c r="I67" s="35">
        <v>26</v>
      </c>
      <c r="J67" s="15">
        <v>384</v>
      </c>
      <c r="K67" s="17">
        <v>-2.34375E-2</v>
      </c>
      <c r="L67" s="35">
        <v>-4</v>
      </c>
      <c r="O67" s="13">
        <v>19</v>
      </c>
      <c r="P67" s="14" t="s">
        <v>147</v>
      </c>
      <c r="Q67" s="15">
        <v>671</v>
      </c>
      <c r="R67" s="16">
        <v>1.1253480025492235E-2</v>
      </c>
      <c r="S67" s="15">
        <v>535</v>
      </c>
      <c r="T67" s="16">
        <v>1.0447994375659103E-2</v>
      </c>
      <c r="U67" s="17">
        <v>0.25420560747663545</v>
      </c>
      <c r="V67" s="35">
        <v>3</v>
      </c>
    </row>
    <row r="68" spans="2:22" ht="15" thickBot="1" x14ac:dyDescent="0.25">
      <c r="B68" s="19">
        <v>20</v>
      </c>
      <c r="C68" s="20" t="s">
        <v>91</v>
      </c>
      <c r="D68" s="21">
        <v>368</v>
      </c>
      <c r="E68" s="22">
        <v>1.1988923277406744E-2</v>
      </c>
      <c r="F68" s="21">
        <v>464</v>
      </c>
      <c r="G68" s="22">
        <v>1.7273471818926363E-2</v>
      </c>
      <c r="H68" s="23">
        <v>-0.2068965517241379</v>
      </c>
      <c r="I68" s="36">
        <v>-10</v>
      </c>
      <c r="J68" s="21">
        <v>387</v>
      </c>
      <c r="K68" s="23">
        <v>-4.9095607235142169E-2</v>
      </c>
      <c r="L68" s="36">
        <v>-6</v>
      </c>
      <c r="O68" s="19">
        <v>20</v>
      </c>
      <c r="P68" s="20" t="s">
        <v>109</v>
      </c>
      <c r="Q68" s="21">
        <v>631</v>
      </c>
      <c r="R68" s="22">
        <v>1.058263173783249E-2</v>
      </c>
      <c r="S68" s="21">
        <v>597</v>
      </c>
      <c r="T68" s="22">
        <v>1.1658789985548569E-2</v>
      </c>
      <c r="U68" s="23">
        <v>5.695142378559459E-2</v>
      </c>
      <c r="V68" s="36">
        <v>0</v>
      </c>
    </row>
    <row r="69" spans="2:22" ht="15" thickBot="1" x14ac:dyDescent="0.25">
      <c r="B69" s="88" t="s">
        <v>43</v>
      </c>
      <c r="C69" s="89"/>
      <c r="D69" s="24">
        <f>SUM(D49:D68)</f>
        <v>12685</v>
      </c>
      <c r="E69" s="25">
        <f>D69/D71</f>
        <v>0.41325948851604494</v>
      </c>
      <c r="F69" s="24">
        <f>SUM(F49:F68)</f>
        <v>9819</v>
      </c>
      <c r="G69" s="25">
        <f>F69/F71</f>
        <v>0.36553495644404738</v>
      </c>
      <c r="H69" s="26">
        <f>D69/F69-1</f>
        <v>0.29188308381708938</v>
      </c>
      <c r="I69" s="37"/>
      <c r="J69" s="24">
        <f>SUM(J49:J68)</f>
        <v>11701</v>
      </c>
      <c r="K69" s="25">
        <f>D69/J69-1</f>
        <v>8.4095376463550142E-2</v>
      </c>
      <c r="L69" s="24"/>
      <c r="O69" s="88" t="s">
        <v>43</v>
      </c>
      <c r="P69" s="89"/>
      <c r="Q69" s="24">
        <f>SUM(Q49:Q68)</f>
        <v>24826</v>
      </c>
      <c r="R69" s="25">
        <f>Q69/Q71</f>
        <v>0.41636198973602118</v>
      </c>
      <c r="S69" s="24">
        <f>SUM(S49:S68)</f>
        <v>19311</v>
      </c>
      <c r="T69" s="25">
        <f>S69/S71</f>
        <v>0.37712377455766904</v>
      </c>
      <c r="U69" s="26">
        <f>Q69/S69-1</f>
        <v>0.28558852467505558</v>
      </c>
      <c r="V69" s="37"/>
    </row>
    <row r="70" spans="2:22" ht="15" thickBot="1" x14ac:dyDescent="0.25">
      <c r="B70" s="88" t="s">
        <v>12</v>
      </c>
      <c r="C70" s="89"/>
      <c r="D70" s="24">
        <f>D71-SUM(D49:D68)</f>
        <v>18010</v>
      </c>
      <c r="E70" s="25">
        <f>D70/D71</f>
        <v>0.58674051148395501</v>
      </c>
      <c r="F70" s="24">
        <f>F71-SUM(F49:F68)</f>
        <v>17043</v>
      </c>
      <c r="G70" s="25">
        <f>F70/F71</f>
        <v>0.63446504355595268</v>
      </c>
      <c r="H70" s="26">
        <f>D70/F70-1</f>
        <v>5.673883705920324E-2</v>
      </c>
      <c r="I70" s="37"/>
      <c r="J70" s="24">
        <f>J71-SUM(J49:J68)</f>
        <v>17230</v>
      </c>
      <c r="K70" s="25">
        <f>D70/J70-1</f>
        <v>4.5269878119558848E-2</v>
      </c>
      <c r="L70" s="53"/>
      <c r="O70" s="88" t="s">
        <v>12</v>
      </c>
      <c r="P70" s="89"/>
      <c r="Q70" s="24">
        <f>Q71-SUM(Q49:Q68)</f>
        <v>34800</v>
      </c>
      <c r="R70" s="25">
        <f>Q70/Q71</f>
        <v>0.58363801026397877</v>
      </c>
      <c r="S70" s="24">
        <f>S71-SUM(S49:S68)</f>
        <v>31895</v>
      </c>
      <c r="T70" s="25">
        <f>S70/S71</f>
        <v>0.62287622544233101</v>
      </c>
      <c r="U70" s="26">
        <f>Q70/S70-1</f>
        <v>9.1080106599780608E-2</v>
      </c>
      <c r="V70" s="37"/>
    </row>
    <row r="71" spans="2:22" ht="15" thickBot="1" x14ac:dyDescent="0.25">
      <c r="B71" s="84" t="s">
        <v>35</v>
      </c>
      <c r="C71" s="85"/>
      <c r="D71" s="27">
        <v>30695</v>
      </c>
      <c r="E71" s="28">
        <v>1</v>
      </c>
      <c r="F71" s="27">
        <v>26862</v>
      </c>
      <c r="G71" s="28">
        <v>1</v>
      </c>
      <c r="H71" s="29">
        <v>0.14269227905591553</v>
      </c>
      <c r="I71" s="39"/>
      <c r="J71" s="27">
        <v>28931</v>
      </c>
      <c r="K71" s="29">
        <v>6.0972659085410053E-2</v>
      </c>
      <c r="L71" s="27"/>
      <c r="M71" s="30"/>
      <c r="O71" s="84" t="s">
        <v>35</v>
      </c>
      <c r="P71" s="85"/>
      <c r="Q71" s="27">
        <v>59626</v>
      </c>
      <c r="R71" s="28">
        <v>1</v>
      </c>
      <c r="S71" s="27">
        <v>51206</v>
      </c>
      <c r="T71" s="28">
        <v>1</v>
      </c>
      <c r="U71" s="29">
        <v>0.1644338554075695</v>
      </c>
      <c r="V71" s="39"/>
    </row>
    <row r="72" spans="2:22" x14ac:dyDescent="0.2">
      <c r="B72" s="31" t="s">
        <v>70</v>
      </c>
      <c r="O72" s="31" t="s">
        <v>70</v>
      </c>
    </row>
    <row r="73" spans="2:22" x14ac:dyDescent="0.2">
      <c r="B73" s="32" t="s">
        <v>69</v>
      </c>
      <c r="O73" s="32" t="s">
        <v>69</v>
      </c>
    </row>
  </sheetData>
  <mergeCells count="84">
    <mergeCell ref="C9:C11"/>
    <mergeCell ref="H10:H11"/>
    <mergeCell ref="B3:L3"/>
    <mergeCell ref="B4:L4"/>
    <mergeCell ref="B6:B8"/>
    <mergeCell ref="C6:C8"/>
    <mergeCell ref="J6:L6"/>
    <mergeCell ref="D8:E9"/>
    <mergeCell ref="F8:G9"/>
    <mergeCell ref="H8:H9"/>
    <mergeCell ref="J8:J9"/>
    <mergeCell ref="D6:I6"/>
    <mergeCell ref="K8:K9"/>
    <mergeCell ref="L8:L9"/>
    <mergeCell ref="D7:I7"/>
    <mergeCell ref="I8:I9"/>
    <mergeCell ref="J7:L7"/>
    <mergeCell ref="B9:B11"/>
    <mergeCell ref="D45:E46"/>
    <mergeCell ref="C46:C48"/>
    <mergeCell ref="H47:H48"/>
    <mergeCell ref="F45:G46"/>
    <mergeCell ref="H45:H46"/>
    <mergeCell ref="L10:L11"/>
    <mergeCell ref="J45:J46"/>
    <mergeCell ref="K45:K46"/>
    <mergeCell ref="J10:J11"/>
    <mergeCell ref="K47:K48"/>
    <mergeCell ref="L47:L48"/>
    <mergeCell ref="K10:K11"/>
    <mergeCell ref="J47:J48"/>
    <mergeCell ref="I10:I11"/>
    <mergeCell ref="B71:C71"/>
    <mergeCell ref="B69:C69"/>
    <mergeCell ref="B70:C70"/>
    <mergeCell ref="B32:C32"/>
    <mergeCell ref="B33:C33"/>
    <mergeCell ref="B34:C34"/>
    <mergeCell ref="B46:B48"/>
    <mergeCell ref="C43:C45"/>
    <mergeCell ref="B40:L40"/>
    <mergeCell ref="B41:L41"/>
    <mergeCell ref="B43:B45"/>
    <mergeCell ref="L45:L46"/>
    <mergeCell ref="J44:L44"/>
    <mergeCell ref="I47:I48"/>
    <mergeCell ref="I45:I46"/>
    <mergeCell ref="J43:L43"/>
    <mergeCell ref="D43:I43"/>
    <mergeCell ref="D44:I44"/>
    <mergeCell ref="O2:V3"/>
    <mergeCell ref="O4:V4"/>
    <mergeCell ref="O6:O8"/>
    <mergeCell ref="P6:P8"/>
    <mergeCell ref="Q6:V6"/>
    <mergeCell ref="Q7:V7"/>
    <mergeCell ref="Q8:R9"/>
    <mergeCell ref="S8:T9"/>
    <mergeCell ref="U8:U9"/>
    <mergeCell ref="V8:V9"/>
    <mergeCell ref="O9:O11"/>
    <mergeCell ref="P9:P11"/>
    <mergeCell ref="U10:U11"/>
    <mergeCell ref="V10:V11"/>
    <mergeCell ref="O32:P32"/>
    <mergeCell ref="O33:P33"/>
    <mergeCell ref="O34:P34"/>
    <mergeCell ref="O39:V40"/>
    <mergeCell ref="O41:V41"/>
    <mergeCell ref="O70:P70"/>
    <mergeCell ref="O71:P71"/>
    <mergeCell ref="V45:V46"/>
    <mergeCell ref="O46:O48"/>
    <mergeCell ref="P46:P48"/>
    <mergeCell ref="U47:U48"/>
    <mergeCell ref="V47:V48"/>
    <mergeCell ref="O69:P69"/>
    <mergeCell ref="O43:O45"/>
    <mergeCell ref="P43:P45"/>
    <mergeCell ref="Q43:V43"/>
    <mergeCell ref="Q44:V44"/>
    <mergeCell ref="Q45:R46"/>
    <mergeCell ref="S45:T46"/>
    <mergeCell ref="U45:U46"/>
  </mergeCells>
  <conditionalFormatting sqref="D12:H31">
    <cfRule type="cellIs" dxfId="47" priority="37" operator="equal">
      <formula>0</formula>
    </cfRule>
  </conditionalFormatting>
  <conditionalFormatting sqref="D49:H68">
    <cfRule type="cellIs" dxfId="46" priority="23" operator="equal">
      <formula>0</formula>
    </cfRule>
  </conditionalFormatting>
  <conditionalFormatting sqref="H12:H33">
    <cfRule type="cellIs" dxfId="45" priority="39" operator="lessThan">
      <formula>0</formula>
    </cfRule>
  </conditionalFormatting>
  <conditionalFormatting sqref="H49:H70">
    <cfRule type="cellIs" dxfId="44" priority="25" operator="lessThan">
      <formula>0</formula>
    </cfRule>
  </conditionalFormatting>
  <conditionalFormatting sqref="I12:I31">
    <cfRule type="cellIs" dxfId="43" priority="42" operator="lessThan">
      <formula>0</formula>
    </cfRule>
    <cfRule type="cellIs" dxfId="42" priority="43" operator="equal">
      <formula>0</formula>
    </cfRule>
    <cfRule type="cellIs" dxfId="41" priority="44" operator="greaterThan">
      <formula>0</formula>
    </cfRule>
  </conditionalFormatting>
  <conditionalFormatting sqref="I49:I68">
    <cfRule type="cellIs" dxfId="40" priority="28" operator="lessThan">
      <formula>0</formula>
    </cfRule>
    <cfRule type="cellIs" dxfId="39" priority="29" operator="equal">
      <formula>0</formula>
    </cfRule>
    <cfRule type="cellIs" dxfId="38" priority="30" operator="greaterThan">
      <formula>0</formula>
    </cfRule>
  </conditionalFormatting>
  <conditionalFormatting sqref="J12:K31">
    <cfRule type="cellIs" dxfId="37" priority="34" operator="equal">
      <formula>0</formula>
    </cfRule>
  </conditionalFormatting>
  <conditionalFormatting sqref="J49:K68">
    <cfRule type="cellIs" dxfId="36" priority="20" operator="equal">
      <formula>0</formula>
    </cfRule>
  </conditionalFormatting>
  <conditionalFormatting sqref="K12:L31">
    <cfRule type="cellIs" dxfId="35" priority="31" operator="lessThan">
      <formula>0</formula>
    </cfRule>
  </conditionalFormatting>
  <conditionalFormatting sqref="K49:L68">
    <cfRule type="cellIs" dxfId="34" priority="17" operator="lessThan">
      <formula>0</formula>
    </cfRule>
  </conditionalFormatting>
  <conditionalFormatting sqref="L12:L31">
    <cfRule type="cellIs" dxfId="33" priority="32" operator="equal">
      <formula>0</formula>
    </cfRule>
    <cfRule type="cellIs" dxfId="32" priority="33" operator="greaterThan">
      <formula>0</formula>
    </cfRule>
  </conditionalFormatting>
  <conditionalFormatting sqref="L49:L68">
    <cfRule type="cellIs" dxfId="31" priority="18" operator="equal">
      <formula>0</formula>
    </cfRule>
    <cfRule type="cellIs" dxfId="30" priority="19" operator="greaterThan">
      <formula>0</formula>
    </cfRule>
  </conditionalFormatting>
  <conditionalFormatting sqref="Q12:U31">
    <cfRule type="cellIs" dxfId="29" priority="9" operator="equal">
      <formula>0</formula>
    </cfRule>
  </conditionalFormatting>
  <conditionalFormatting sqref="Q49:U68">
    <cfRule type="cellIs" dxfId="28" priority="1" operator="equal">
      <formula>0</formula>
    </cfRule>
  </conditionalFormatting>
  <conditionalFormatting sqref="U12:U33">
    <cfRule type="cellIs" dxfId="27" priority="11" operator="lessThan">
      <formula>0</formula>
    </cfRule>
  </conditionalFormatting>
  <conditionalFormatting sqref="U49:U70">
    <cfRule type="cellIs" dxfId="26" priority="3" operator="lessThan">
      <formula>0</formula>
    </cfRule>
  </conditionalFormatting>
  <conditionalFormatting sqref="V12:V31">
    <cfRule type="cellIs" dxfId="25" priority="14" operator="lessThan">
      <formula>0</formula>
    </cfRule>
    <cfRule type="cellIs" dxfId="24" priority="15" operator="equal">
      <formula>0</formula>
    </cfRule>
    <cfRule type="cellIs" dxfId="23" priority="16" operator="greaterThan">
      <formula>0</formula>
    </cfRule>
  </conditionalFormatting>
  <conditionalFormatting sqref="V49:V68">
    <cfRule type="cellIs" dxfId="22" priority="6" operator="lessThan">
      <formula>0</formula>
    </cfRule>
    <cfRule type="cellIs" dxfId="21" priority="7" operator="equal">
      <formula>0</formula>
    </cfRule>
    <cfRule type="cellIs" dxfId="20" priority="8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47" orientation="landscape" horizont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5">
    <pageSetUpPr fitToPage="1"/>
  </sheetPr>
  <dimension ref="B1:W65"/>
  <sheetViews>
    <sheetView showGridLines="0" topLeftCell="G32" workbookViewId="0">
      <selection activeCell="R35" sqref="R35:W40"/>
    </sheetView>
  </sheetViews>
  <sheetFormatPr defaultColWidth="9.140625" defaultRowHeight="14.25" x14ac:dyDescent="0.2"/>
  <cols>
    <col min="1" max="1" width="2" style="4" customWidth="1"/>
    <col min="2" max="2" width="8.140625" style="4" customWidth="1"/>
    <col min="3" max="3" width="20.28515625" style="4" customWidth="1"/>
    <col min="4" max="9" width="8.85546875" style="4" customWidth="1"/>
    <col min="10" max="10" width="9.42578125" style="4" customWidth="1"/>
    <col min="11" max="12" width="11.28515625" style="4" customWidth="1"/>
    <col min="13" max="14" width="8.85546875" style="4" customWidth="1"/>
    <col min="15" max="15" width="13.28515625" style="4" customWidth="1"/>
    <col min="16" max="16" width="9.42578125" style="4" customWidth="1"/>
    <col min="17" max="17" width="20.85546875" style="4" customWidth="1"/>
    <col min="18" max="22" width="11" style="4" customWidth="1"/>
    <col min="23" max="23" width="11.7109375" style="4" customWidth="1"/>
    <col min="24" max="16384" width="9.140625" style="4"/>
  </cols>
  <sheetData>
    <row r="1" spans="2:15" x14ac:dyDescent="0.2">
      <c r="B1" s="4" t="s">
        <v>3</v>
      </c>
      <c r="D1" s="2"/>
      <c r="O1" s="40">
        <v>45356</v>
      </c>
    </row>
    <row r="2" spans="2:15" ht="14.45" customHeight="1" x14ac:dyDescent="0.2">
      <c r="B2" s="96" t="s">
        <v>66</v>
      </c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</row>
    <row r="3" spans="2:15" ht="14.45" customHeight="1" x14ac:dyDescent="0.2">
      <c r="B3" s="97" t="s">
        <v>14</v>
      </c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</row>
    <row r="4" spans="2:15" ht="14.45" customHeight="1" thickBot="1" x14ac:dyDescent="0.25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6" t="s">
        <v>4</v>
      </c>
    </row>
    <row r="5" spans="2:15" ht="14.45" customHeight="1" x14ac:dyDescent="0.2">
      <c r="B5" s="103" t="s">
        <v>0</v>
      </c>
      <c r="C5" s="105" t="s">
        <v>1</v>
      </c>
      <c r="D5" s="99" t="s">
        <v>97</v>
      </c>
      <c r="E5" s="99"/>
      <c r="F5" s="99"/>
      <c r="G5" s="99"/>
      <c r="H5" s="114"/>
      <c r="I5" s="115" t="s">
        <v>95</v>
      </c>
      <c r="J5" s="114"/>
      <c r="K5" s="115" t="s">
        <v>101</v>
      </c>
      <c r="L5" s="99"/>
      <c r="M5" s="99"/>
      <c r="N5" s="99"/>
      <c r="O5" s="100"/>
    </row>
    <row r="6" spans="2:15" ht="14.45" customHeight="1" thickBot="1" x14ac:dyDescent="0.25">
      <c r="B6" s="104"/>
      <c r="C6" s="106"/>
      <c r="D6" s="112" t="s">
        <v>98</v>
      </c>
      <c r="E6" s="112"/>
      <c r="F6" s="112"/>
      <c r="G6" s="112"/>
      <c r="H6" s="113"/>
      <c r="I6" s="116" t="s">
        <v>96</v>
      </c>
      <c r="J6" s="113"/>
      <c r="K6" s="116" t="s">
        <v>102</v>
      </c>
      <c r="L6" s="112"/>
      <c r="M6" s="112"/>
      <c r="N6" s="112"/>
      <c r="O6" s="117"/>
    </row>
    <row r="7" spans="2:15" ht="14.45" customHeight="1" x14ac:dyDescent="0.2">
      <c r="B7" s="104"/>
      <c r="C7" s="106"/>
      <c r="D7" s="90">
        <v>2024</v>
      </c>
      <c r="E7" s="91"/>
      <c r="F7" s="90">
        <v>2023</v>
      </c>
      <c r="G7" s="91"/>
      <c r="H7" s="86" t="s">
        <v>5</v>
      </c>
      <c r="I7" s="118">
        <v>2024</v>
      </c>
      <c r="J7" s="118" t="s">
        <v>99</v>
      </c>
      <c r="K7" s="90">
        <v>2024</v>
      </c>
      <c r="L7" s="91"/>
      <c r="M7" s="90">
        <v>2023</v>
      </c>
      <c r="N7" s="91"/>
      <c r="O7" s="86" t="s">
        <v>5</v>
      </c>
    </row>
    <row r="8" spans="2:15" ht="14.45" customHeight="1" thickBot="1" x14ac:dyDescent="0.25">
      <c r="B8" s="94" t="s">
        <v>6</v>
      </c>
      <c r="C8" s="110" t="s">
        <v>7</v>
      </c>
      <c r="D8" s="92"/>
      <c r="E8" s="93"/>
      <c r="F8" s="92"/>
      <c r="G8" s="93"/>
      <c r="H8" s="87"/>
      <c r="I8" s="119"/>
      <c r="J8" s="119"/>
      <c r="K8" s="92"/>
      <c r="L8" s="93"/>
      <c r="M8" s="92"/>
      <c r="N8" s="93"/>
      <c r="O8" s="87"/>
    </row>
    <row r="9" spans="2:15" ht="14.45" customHeight="1" x14ac:dyDescent="0.2">
      <c r="B9" s="94"/>
      <c r="C9" s="110"/>
      <c r="D9" s="7" t="s">
        <v>8</v>
      </c>
      <c r="E9" s="8" t="s">
        <v>2</v>
      </c>
      <c r="F9" s="7" t="s">
        <v>8</v>
      </c>
      <c r="G9" s="8" t="s">
        <v>2</v>
      </c>
      <c r="H9" s="82" t="s">
        <v>9</v>
      </c>
      <c r="I9" s="9" t="s">
        <v>8</v>
      </c>
      <c r="J9" s="101" t="s">
        <v>100</v>
      </c>
      <c r="K9" s="7" t="s">
        <v>8</v>
      </c>
      <c r="L9" s="8" t="s">
        <v>2</v>
      </c>
      <c r="M9" s="7" t="s">
        <v>8</v>
      </c>
      <c r="N9" s="8" t="s">
        <v>2</v>
      </c>
      <c r="O9" s="82" t="s">
        <v>9</v>
      </c>
    </row>
    <row r="10" spans="2:15" ht="14.45" customHeight="1" thickBot="1" x14ac:dyDescent="0.25">
      <c r="B10" s="95"/>
      <c r="C10" s="111"/>
      <c r="D10" s="10" t="s">
        <v>10</v>
      </c>
      <c r="E10" s="11" t="s">
        <v>11</v>
      </c>
      <c r="F10" s="10" t="s">
        <v>10</v>
      </c>
      <c r="G10" s="11" t="s">
        <v>11</v>
      </c>
      <c r="H10" s="83"/>
      <c r="I10" s="12" t="s">
        <v>10</v>
      </c>
      <c r="J10" s="102"/>
      <c r="K10" s="10" t="s">
        <v>10</v>
      </c>
      <c r="L10" s="11" t="s">
        <v>11</v>
      </c>
      <c r="M10" s="10" t="s">
        <v>10</v>
      </c>
      <c r="N10" s="11" t="s">
        <v>11</v>
      </c>
      <c r="O10" s="83"/>
    </row>
    <row r="11" spans="2:15" ht="14.45" customHeight="1" thickBot="1" x14ac:dyDescent="0.25">
      <c r="B11" s="13">
        <v>1</v>
      </c>
      <c r="C11" s="14" t="s">
        <v>25</v>
      </c>
      <c r="D11" s="15">
        <v>963</v>
      </c>
      <c r="E11" s="16">
        <v>0.18526356290881107</v>
      </c>
      <c r="F11" s="15">
        <v>1088</v>
      </c>
      <c r="G11" s="16">
        <v>0.22728222268644244</v>
      </c>
      <c r="H11" s="17">
        <v>-0.11488970588235292</v>
      </c>
      <c r="I11" s="15">
        <v>820</v>
      </c>
      <c r="J11" s="17">
        <v>0.17439024390243896</v>
      </c>
      <c r="K11" s="15">
        <v>1783</v>
      </c>
      <c r="L11" s="16">
        <v>0.18127287515250101</v>
      </c>
      <c r="M11" s="15">
        <v>2266</v>
      </c>
      <c r="N11" s="16">
        <v>0.2275785879280908</v>
      </c>
      <c r="O11" s="17">
        <v>-0.21315092674315972</v>
      </c>
    </row>
    <row r="12" spans="2:15" ht="14.45" customHeight="1" thickBot="1" x14ac:dyDescent="0.25">
      <c r="B12" s="19">
        <v>2</v>
      </c>
      <c r="C12" s="20" t="s">
        <v>27</v>
      </c>
      <c r="D12" s="21">
        <v>859</v>
      </c>
      <c r="E12" s="22">
        <v>0.16525586764140054</v>
      </c>
      <c r="F12" s="21">
        <v>592</v>
      </c>
      <c r="G12" s="22">
        <v>0.12366826822644662</v>
      </c>
      <c r="H12" s="23">
        <v>0.4510135135135136</v>
      </c>
      <c r="I12" s="21">
        <v>648</v>
      </c>
      <c r="J12" s="23">
        <v>0.32561728395061729</v>
      </c>
      <c r="K12" s="21">
        <v>1507</v>
      </c>
      <c r="L12" s="22">
        <v>0.15321268808458724</v>
      </c>
      <c r="M12" s="21">
        <v>1512</v>
      </c>
      <c r="N12" s="22">
        <v>0.15185296776137391</v>
      </c>
      <c r="O12" s="23">
        <v>-3.3068783068782581E-3</v>
      </c>
    </row>
    <row r="13" spans="2:15" ht="14.45" customHeight="1" thickBot="1" x14ac:dyDescent="0.25">
      <c r="B13" s="13">
        <v>3</v>
      </c>
      <c r="C13" s="14" t="s">
        <v>22</v>
      </c>
      <c r="D13" s="15">
        <v>728</v>
      </c>
      <c r="E13" s="16">
        <v>0.14005386687187379</v>
      </c>
      <c r="F13" s="15">
        <v>688</v>
      </c>
      <c r="G13" s="16">
        <v>0.14372258199289742</v>
      </c>
      <c r="H13" s="17">
        <v>5.8139534883721034E-2</v>
      </c>
      <c r="I13" s="15">
        <v>639</v>
      </c>
      <c r="J13" s="17">
        <v>0.13928012519561817</v>
      </c>
      <c r="K13" s="15">
        <v>1367</v>
      </c>
      <c r="L13" s="16">
        <v>0.1389792598617324</v>
      </c>
      <c r="M13" s="15">
        <v>1265</v>
      </c>
      <c r="N13" s="16">
        <v>0.1270462990860701</v>
      </c>
      <c r="O13" s="17">
        <v>8.0632411067193654E-2</v>
      </c>
    </row>
    <row r="14" spans="2:15" ht="14.45" customHeight="1" thickBot="1" x14ac:dyDescent="0.25">
      <c r="B14" s="19">
        <v>4</v>
      </c>
      <c r="C14" s="20" t="s">
        <v>20</v>
      </c>
      <c r="D14" s="21">
        <v>612</v>
      </c>
      <c r="E14" s="22">
        <v>0.11773759138130049</v>
      </c>
      <c r="F14" s="21">
        <v>463</v>
      </c>
      <c r="G14" s="22">
        <v>9.6720284102778359E-2</v>
      </c>
      <c r="H14" s="23">
        <v>0.32181425485961124</v>
      </c>
      <c r="I14" s="21">
        <v>534</v>
      </c>
      <c r="J14" s="23">
        <v>0.14606741573033699</v>
      </c>
      <c r="K14" s="21">
        <v>1146</v>
      </c>
      <c r="L14" s="22">
        <v>0.1165107767385116</v>
      </c>
      <c r="M14" s="21">
        <v>821</v>
      </c>
      <c r="N14" s="22">
        <v>8.2454554584714276E-2</v>
      </c>
      <c r="O14" s="23">
        <v>0.39585870889159569</v>
      </c>
    </row>
    <row r="15" spans="2:15" ht="14.45" customHeight="1" thickBot="1" x14ac:dyDescent="0.25">
      <c r="B15" s="13">
        <v>5</v>
      </c>
      <c r="C15" s="14" t="s">
        <v>19</v>
      </c>
      <c r="D15" s="15">
        <v>458</v>
      </c>
      <c r="E15" s="16">
        <v>8.8110811850711818E-2</v>
      </c>
      <c r="F15" s="15">
        <v>344</v>
      </c>
      <c r="G15" s="16">
        <v>7.186129099644871E-2</v>
      </c>
      <c r="H15" s="17">
        <v>0.33139534883720922</v>
      </c>
      <c r="I15" s="15">
        <v>469</v>
      </c>
      <c r="J15" s="17">
        <v>-2.3454157782516027E-2</v>
      </c>
      <c r="K15" s="15">
        <v>927</v>
      </c>
      <c r="L15" s="16">
        <v>9.42456283041887E-2</v>
      </c>
      <c r="M15" s="15">
        <v>670</v>
      </c>
      <c r="N15" s="16">
        <v>6.7289344179973884E-2</v>
      </c>
      <c r="O15" s="17">
        <v>0.38358208955223883</v>
      </c>
    </row>
    <row r="16" spans="2:15" ht="14.45" customHeight="1" thickBot="1" x14ac:dyDescent="0.25">
      <c r="B16" s="19">
        <v>6</v>
      </c>
      <c r="C16" s="20" t="s">
        <v>32</v>
      </c>
      <c r="D16" s="21">
        <v>425</v>
      </c>
      <c r="E16" s="22">
        <v>8.176221623701424E-2</v>
      </c>
      <c r="F16" s="21">
        <v>357</v>
      </c>
      <c r="G16" s="22">
        <v>7.4576979318988934E-2</v>
      </c>
      <c r="H16" s="23">
        <v>0.19047619047619047</v>
      </c>
      <c r="I16" s="21">
        <v>481</v>
      </c>
      <c r="J16" s="23">
        <v>-0.11642411642411643</v>
      </c>
      <c r="K16" s="21">
        <v>906</v>
      </c>
      <c r="L16" s="22">
        <v>9.2110614070760474E-2</v>
      </c>
      <c r="M16" s="21">
        <v>896</v>
      </c>
      <c r="N16" s="22">
        <v>8.9986943858591947E-2</v>
      </c>
      <c r="O16" s="23">
        <v>1.1160714285714191E-2</v>
      </c>
    </row>
    <row r="17" spans="2:23" ht="14.45" customHeight="1" thickBot="1" x14ac:dyDescent="0.25">
      <c r="B17" s="13">
        <v>7</v>
      </c>
      <c r="C17" s="14" t="s">
        <v>50</v>
      </c>
      <c r="D17" s="15">
        <v>416</v>
      </c>
      <c r="E17" s="16">
        <v>8.0030781069642176E-2</v>
      </c>
      <c r="F17" s="15">
        <v>452</v>
      </c>
      <c r="G17" s="16">
        <v>9.4422393983705874E-2</v>
      </c>
      <c r="H17" s="17">
        <v>-7.9646017699115057E-2</v>
      </c>
      <c r="I17" s="15">
        <v>297</v>
      </c>
      <c r="J17" s="17">
        <v>0.40067340067340074</v>
      </c>
      <c r="K17" s="15">
        <v>713</v>
      </c>
      <c r="L17" s="16">
        <v>7.2488816592110608E-2</v>
      </c>
      <c r="M17" s="15">
        <v>885</v>
      </c>
      <c r="N17" s="16">
        <v>8.8882193431756559E-2</v>
      </c>
      <c r="O17" s="17">
        <v>-0.19435028248587571</v>
      </c>
    </row>
    <row r="18" spans="2:23" ht="14.45" customHeight="1" thickBot="1" x14ac:dyDescent="0.25">
      <c r="B18" s="19">
        <v>8</v>
      </c>
      <c r="C18" s="20" t="s">
        <v>21</v>
      </c>
      <c r="D18" s="21">
        <v>220</v>
      </c>
      <c r="E18" s="22">
        <v>4.2323970757983838E-2</v>
      </c>
      <c r="F18" s="21">
        <v>210</v>
      </c>
      <c r="G18" s="22">
        <v>4.3868811364111138E-2</v>
      </c>
      <c r="H18" s="23">
        <v>4.7619047619047672E-2</v>
      </c>
      <c r="I18" s="21">
        <v>208</v>
      </c>
      <c r="J18" s="23">
        <v>5.7692307692307709E-2</v>
      </c>
      <c r="K18" s="21">
        <v>428</v>
      </c>
      <c r="L18" s="22">
        <v>4.3513623424156163E-2</v>
      </c>
      <c r="M18" s="21">
        <v>438</v>
      </c>
      <c r="N18" s="22">
        <v>4.3989153359445615E-2</v>
      </c>
      <c r="O18" s="23">
        <v>-2.2831050228310557E-2</v>
      </c>
    </row>
    <row r="19" spans="2:23" ht="14.45" customHeight="1" thickBot="1" x14ac:dyDescent="0.25">
      <c r="B19" s="13">
        <v>9</v>
      </c>
      <c r="C19" s="14" t="s">
        <v>28</v>
      </c>
      <c r="D19" s="15">
        <v>137</v>
      </c>
      <c r="E19" s="16">
        <v>2.6356290881108118E-2</v>
      </c>
      <c r="F19" s="15">
        <v>205</v>
      </c>
      <c r="G19" s="16">
        <v>4.2824315855441823E-2</v>
      </c>
      <c r="H19" s="17">
        <v>-0.33170731707317069</v>
      </c>
      <c r="I19" s="15">
        <v>117</v>
      </c>
      <c r="J19" s="17">
        <v>0.170940170940171</v>
      </c>
      <c r="K19" s="15">
        <v>254</v>
      </c>
      <c r="L19" s="16">
        <v>2.5823505490036602E-2</v>
      </c>
      <c r="M19" s="15">
        <v>416</v>
      </c>
      <c r="N19" s="16">
        <v>4.1779652505774832E-2</v>
      </c>
      <c r="O19" s="17">
        <v>-0.38942307692307687</v>
      </c>
    </row>
    <row r="20" spans="2:23" ht="14.45" customHeight="1" thickBot="1" x14ac:dyDescent="0.25">
      <c r="B20" s="19">
        <v>10</v>
      </c>
      <c r="C20" s="20" t="s">
        <v>29</v>
      </c>
      <c r="D20" s="21">
        <v>102</v>
      </c>
      <c r="E20" s="22">
        <v>1.9622931896883418E-2</v>
      </c>
      <c r="F20" s="21">
        <v>116</v>
      </c>
      <c r="G20" s="22">
        <v>2.4232295801128054E-2</v>
      </c>
      <c r="H20" s="23">
        <v>-0.12068965517241381</v>
      </c>
      <c r="I20" s="21">
        <v>120</v>
      </c>
      <c r="J20" s="23">
        <v>-0.15000000000000002</v>
      </c>
      <c r="K20" s="21">
        <v>222</v>
      </c>
      <c r="L20" s="22">
        <v>2.2570150467669785E-2</v>
      </c>
      <c r="M20" s="21">
        <v>221</v>
      </c>
      <c r="N20" s="22">
        <v>2.2195440393692881E-2</v>
      </c>
      <c r="O20" s="23">
        <v>4.5248868778280382E-3</v>
      </c>
    </row>
    <row r="21" spans="2:23" ht="14.45" customHeight="1" thickBot="1" x14ac:dyDescent="0.25">
      <c r="B21" s="13">
        <v>11</v>
      </c>
      <c r="C21" s="14" t="s">
        <v>31</v>
      </c>
      <c r="D21" s="15">
        <v>52</v>
      </c>
      <c r="E21" s="16">
        <v>1.0003847633705272E-2</v>
      </c>
      <c r="F21" s="15">
        <v>27</v>
      </c>
      <c r="G21" s="16">
        <v>5.6402757468142885E-3</v>
      </c>
      <c r="H21" s="17">
        <v>0.92592592592592582</v>
      </c>
      <c r="I21" s="15">
        <v>87</v>
      </c>
      <c r="J21" s="17">
        <v>-0.4022988505747126</v>
      </c>
      <c r="K21" s="15">
        <v>139</v>
      </c>
      <c r="L21" s="16">
        <v>1.4131760878405857E-2</v>
      </c>
      <c r="M21" s="15">
        <v>99</v>
      </c>
      <c r="N21" s="16">
        <v>9.9427538415185288E-3</v>
      </c>
      <c r="O21" s="17">
        <v>0.40404040404040398</v>
      </c>
    </row>
    <row r="22" spans="2:23" ht="14.45" customHeight="1" thickBot="1" x14ac:dyDescent="0.25">
      <c r="B22" s="19">
        <v>12</v>
      </c>
      <c r="C22" s="20" t="s">
        <v>84</v>
      </c>
      <c r="D22" s="21">
        <v>50</v>
      </c>
      <c r="E22" s="22">
        <v>9.6190842631781459E-3</v>
      </c>
      <c r="F22" s="21">
        <v>49</v>
      </c>
      <c r="G22" s="22">
        <v>1.0236055984959264E-2</v>
      </c>
      <c r="H22" s="23">
        <v>2.0408163265306145E-2</v>
      </c>
      <c r="I22" s="21">
        <v>53</v>
      </c>
      <c r="J22" s="23">
        <v>-5.6603773584905648E-2</v>
      </c>
      <c r="K22" s="21">
        <v>103</v>
      </c>
      <c r="L22" s="22">
        <v>1.0471736478243189E-2</v>
      </c>
      <c r="M22" s="21">
        <v>95</v>
      </c>
      <c r="N22" s="22">
        <v>9.5410264135783879E-3</v>
      </c>
      <c r="O22" s="23">
        <v>8.4210526315789513E-2</v>
      </c>
    </row>
    <row r="23" spans="2:23" ht="14.45" customHeight="1" thickBot="1" x14ac:dyDescent="0.25">
      <c r="B23" s="13">
        <v>13</v>
      </c>
      <c r="C23" s="14" t="s">
        <v>54</v>
      </c>
      <c r="D23" s="15">
        <v>30</v>
      </c>
      <c r="E23" s="16">
        <v>5.7714505579068874E-3</v>
      </c>
      <c r="F23" s="15">
        <v>69</v>
      </c>
      <c r="G23" s="16">
        <v>1.4414038019636515E-2</v>
      </c>
      <c r="H23" s="17">
        <v>-0.56521739130434789</v>
      </c>
      <c r="I23" s="15">
        <v>53</v>
      </c>
      <c r="J23" s="17">
        <v>-0.43396226415094341</v>
      </c>
      <c r="K23" s="15">
        <v>83</v>
      </c>
      <c r="L23" s="16">
        <v>8.4383895892639286E-3</v>
      </c>
      <c r="M23" s="15">
        <v>118</v>
      </c>
      <c r="N23" s="16">
        <v>1.1850959124234207E-2</v>
      </c>
      <c r="O23" s="17">
        <v>-0.29661016949152541</v>
      </c>
    </row>
    <row r="24" spans="2:23" ht="14.45" customHeight="1" thickBot="1" x14ac:dyDescent="0.25">
      <c r="B24" s="19">
        <v>14</v>
      </c>
      <c r="C24" s="20" t="s">
        <v>106</v>
      </c>
      <c r="D24" s="21">
        <v>15</v>
      </c>
      <c r="E24" s="22">
        <v>2.8857252789534437E-3</v>
      </c>
      <c r="F24" s="21">
        <v>18</v>
      </c>
      <c r="G24" s="22">
        <v>3.760183831209526E-3</v>
      </c>
      <c r="H24" s="23">
        <v>-0.16666666666666663</v>
      </c>
      <c r="I24" s="21">
        <v>19</v>
      </c>
      <c r="J24" s="23">
        <v>-0.21052631578947367</v>
      </c>
      <c r="K24" s="21">
        <v>34</v>
      </c>
      <c r="L24" s="22">
        <v>3.4566897112647418E-3</v>
      </c>
      <c r="M24" s="21">
        <v>32</v>
      </c>
      <c r="N24" s="22">
        <v>3.213819423521141E-3</v>
      </c>
      <c r="O24" s="23">
        <v>6.25E-2</v>
      </c>
    </row>
    <row r="25" spans="2:23" ht="15" thickBot="1" x14ac:dyDescent="0.25">
      <c r="B25" s="13">
        <v>15</v>
      </c>
      <c r="C25" s="14" t="s">
        <v>18</v>
      </c>
      <c r="D25" s="15">
        <v>15</v>
      </c>
      <c r="E25" s="16">
        <v>2.8857252789534437E-3</v>
      </c>
      <c r="F25" s="15">
        <v>15</v>
      </c>
      <c r="G25" s="16">
        <v>3.1334865260079382E-3</v>
      </c>
      <c r="H25" s="17">
        <v>0</v>
      </c>
      <c r="I25" s="15">
        <v>14</v>
      </c>
      <c r="J25" s="17">
        <v>7.1428571428571397E-2</v>
      </c>
      <c r="K25" s="15">
        <v>29</v>
      </c>
      <c r="L25" s="16">
        <v>2.9483529890199267E-3</v>
      </c>
      <c r="M25" s="15">
        <v>40</v>
      </c>
      <c r="N25" s="16">
        <v>4.017274279401426E-3</v>
      </c>
      <c r="O25" s="17">
        <v>-0.27500000000000002</v>
      </c>
    </row>
    <row r="26" spans="2:23" ht="15" thickBot="1" x14ac:dyDescent="0.25">
      <c r="B26" s="88" t="s">
        <v>47</v>
      </c>
      <c r="C26" s="89"/>
      <c r="D26" s="24">
        <f>SUM(D11:D25)</f>
        <v>5082</v>
      </c>
      <c r="E26" s="25">
        <f>D26/D28</f>
        <v>0.97768372450942675</v>
      </c>
      <c r="F26" s="24">
        <f>SUM(F11:F25)</f>
        <v>4693</v>
      </c>
      <c r="G26" s="25">
        <f>F26/F28</f>
        <v>0.98036348443701693</v>
      </c>
      <c r="H26" s="26">
        <f>D26/F26-1</f>
        <v>8.2889409759215882E-2</v>
      </c>
      <c r="I26" s="24">
        <f>SUM(I11:I25)</f>
        <v>4559</v>
      </c>
      <c r="J26" s="25">
        <f>D26/I26-1</f>
        <v>0.11471813994296998</v>
      </c>
      <c r="K26" s="24">
        <f>SUM(K11:K25)</f>
        <v>9641</v>
      </c>
      <c r="L26" s="25">
        <f>K26/K28</f>
        <v>0.98017486783245222</v>
      </c>
      <c r="M26" s="24">
        <f>SUM(M11:M25)</f>
        <v>9774</v>
      </c>
      <c r="N26" s="25">
        <f>M26/M28</f>
        <v>0.98162097017173844</v>
      </c>
      <c r="O26" s="26">
        <f>K26/M26-1</f>
        <v>-1.3607530182115801E-2</v>
      </c>
    </row>
    <row r="27" spans="2:23" ht="15" thickBot="1" x14ac:dyDescent="0.25">
      <c r="B27" s="88" t="s">
        <v>12</v>
      </c>
      <c r="C27" s="89"/>
      <c r="D27" s="24">
        <f>D28-SUM(D11:D25)</f>
        <v>116</v>
      </c>
      <c r="E27" s="25">
        <f>D27/D28</f>
        <v>2.2316275490573297E-2</v>
      </c>
      <c r="F27" s="24">
        <f>F28-SUM(F11:F25)</f>
        <v>94</v>
      </c>
      <c r="G27" s="25">
        <f>F27/F28</f>
        <v>1.9636515562983081E-2</v>
      </c>
      <c r="H27" s="26">
        <f>D27/F27-1</f>
        <v>0.23404255319148937</v>
      </c>
      <c r="I27" s="24">
        <f>I28-SUM(I11:I25)</f>
        <v>79</v>
      </c>
      <c r="J27" s="25">
        <f>D27/I27-1</f>
        <v>0.46835443037974689</v>
      </c>
      <c r="K27" s="24">
        <f>K28-SUM(K11:K25)</f>
        <v>195</v>
      </c>
      <c r="L27" s="25">
        <f>K27/K28</f>
        <v>1.9825132167547783E-2</v>
      </c>
      <c r="M27" s="24">
        <f>M28-SUM(M11:M25)</f>
        <v>183</v>
      </c>
      <c r="N27" s="25">
        <f>M27/M28</f>
        <v>1.8379029828261523E-2</v>
      </c>
      <c r="O27" s="26">
        <f>K27/M27-1</f>
        <v>6.5573770491803351E-2</v>
      </c>
    </row>
    <row r="28" spans="2:23" ht="15" thickBot="1" x14ac:dyDescent="0.25">
      <c r="B28" s="84" t="s">
        <v>13</v>
      </c>
      <c r="C28" s="85"/>
      <c r="D28" s="27">
        <v>5198</v>
      </c>
      <c r="E28" s="28">
        <v>1</v>
      </c>
      <c r="F28" s="27">
        <v>4787</v>
      </c>
      <c r="G28" s="28">
        <v>0.99999999999999978</v>
      </c>
      <c r="H28" s="29">
        <v>8.5857530812617489E-2</v>
      </c>
      <c r="I28" s="27">
        <v>4638</v>
      </c>
      <c r="J28" s="29">
        <v>0.12074169900819309</v>
      </c>
      <c r="K28" s="27">
        <v>9836</v>
      </c>
      <c r="L28" s="28">
        <v>1</v>
      </c>
      <c r="M28" s="27">
        <v>9957</v>
      </c>
      <c r="N28" s="28">
        <v>1.0000000000000004</v>
      </c>
      <c r="O28" s="29">
        <v>-1.2152254695189324E-2</v>
      </c>
    </row>
    <row r="29" spans="2:23" x14ac:dyDescent="0.2">
      <c r="B29" s="4" t="s">
        <v>70</v>
      </c>
      <c r="C29" s="33"/>
    </row>
    <row r="30" spans="2:23" x14ac:dyDescent="0.2">
      <c r="B30" s="54" t="s">
        <v>69</v>
      </c>
    </row>
    <row r="31" spans="2:23" x14ac:dyDescent="0.2">
      <c r="B31" s="55"/>
    </row>
    <row r="32" spans="2:23" ht="15" customHeight="1" x14ac:dyDescent="0.2">
      <c r="B32" s="96" t="s">
        <v>112</v>
      </c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33"/>
      <c r="P32" s="96" t="s">
        <v>114</v>
      </c>
      <c r="Q32" s="96"/>
      <c r="R32" s="96"/>
      <c r="S32" s="96"/>
      <c r="T32" s="96"/>
      <c r="U32" s="96"/>
      <c r="V32" s="96"/>
      <c r="W32" s="96"/>
    </row>
    <row r="33" spans="2:23" ht="15" customHeight="1" x14ac:dyDescent="0.2">
      <c r="B33" s="97" t="s">
        <v>113</v>
      </c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33"/>
      <c r="P33" s="97" t="s">
        <v>115</v>
      </c>
      <c r="Q33" s="97"/>
      <c r="R33" s="97"/>
      <c r="S33" s="97"/>
      <c r="T33" s="97"/>
      <c r="U33" s="97"/>
      <c r="V33" s="97"/>
      <c r="W33" s="97"/>
    </row>
    <row r="34" spans="2:23" ht="15" customHeight="1" thickBot="1" x14ac:dyDescent="0.25">
      <c r="B34" s="34"/>
      <c r="C34" s="34"/>
      <c r="D34" s="34"/>
      <c r="E34" s="34"/>
      <c r="F34" s="34"/>
      <c r="G34" s="34"/>
      <c r="H34" s="34"/>
      <c r="I34" s="34"/>
      <c r="J34" s="34"/>
      <c r="K34" s="30"/>
      <c r="L34" s="6" t="s">
        <v>4</v>
      </c>
      <c r="P34" s="34"/>
      <c r="Q34" s="34"/>
      <c r="R34" s="34"/>
      <c r="S34" s="34"/>
      <c r="T34" s="34"/>
      <c r="U34" s="34"/>
      <c r="V34" s="34"/>
      <c r="W34" s="6" t="s">
        <v>4</v>
      </c>
    </row>
    <row r="35" spans="2:23" x14ac:dyDescent="0.2">
      <c r="B35" s="103" t="s">
        <v>0</v>
      </c>
      <c r="C35" s="105" t="s">
        <v>42</v>
      </c>
      <c r="D35" s="98" t="s">
        <v>97</v>
      </c>
      <c r="E35" s="99"/>
      <c r="F35" s="99"/>
      <c r="G35" s="99"/>
      <c r="H35" s="99"/>
      <c r="I35" s="100"/>
      <c r="J35" s="99" t="s">
        <v>95</v>
      </c>
      <c r="K35" s="99"/>
      <c r="L35" s="100"/>
      <c r="P35" s="103" t="s">
        <v>0</v>
      </c>
      <c r="Q35" s="105" t="s">
        <v>42</v>
      </c>
      <c r="R35" s="98" t="s">
        <v>105</v>
      </c>
      <c r="S35" s="99"/>
      <c r="T35" s="99"/>
      <c r="U35" s="99"/>
      <c r="V35" s="99"/>
      <c r="W35" s="100"/>
    </row>
    <row r="36" spans="2:23" ht="15" customHeight="1" thickBot="1" x14ac:dyDescent="0.25">
      <c r="B36" s="104"/>
      <c r="C36" s="106"/>
      <c r="D36" s="107" t="s">
        <v>98</v>
      </c>
      <c r="E36" s="108"/>
      <c r="F36" s="108"/>
      <c r="G36" s="108"/>
      <c r="H36" s="108"/>
      <c r="I36" s="109"/>
      <c r="J36" s="108" t="s">
        <v>96</v>
      </c>
      <c r="K36" s="108"/>
      <c r="L36" s="109"/>
      <c r="P36" s="104"/>
      <c r="Q36" s="106"/>
      <c r="R36" s="107" t="s">
        <v>102</v>
      </c>
      <c r="S36" s="108"/>
      <c r="T36" s="108"/>
      <c r="U36" s="108"/>
      <c r="V36" s="108"/>
      <c r="W36" s="109"/>
    </row>
    <row r="37" spans="2:23" ht="15" customHeight="1" x14ac:dyDescent="0.2">
      <c r="B37" s="104"/>
      <c r="C37" s="106"/>
      <c r="D37" s="90">
        <v>2024</v>
      </c>
      <c r="E37" s="91"/>
      <c r="F37" s="90">
        <v>2023</v>
      </c>
      <c r="G37" s="91"/>
      <c r="H37" s="86" t="s">
        <v>5</v>
      </c>
      <c r="I37" s="86" t="s">
        <v>48</v>
      </c>
      <c r="J37" s="86">
        <v>2023</v>
      </c>
      <c r="K37" s="86" t="s">
        <v>99</v>
      </c>
      <c r="L37" s="86" t="s">
        <v>103</v>
      </c>
      <c r="P37" s="104"/>
      <c r="Q37" s="106"/>
      <c r="R37" s="90">
        <v>2024</v>
      </c>
      <c r="S37" s="91"/>
      <c r="T37" s="90">
        <v>2023</v>
      </c>
      <c r="U37" s="91"/>
      <c r="V37" s="86" t="s">
        <v>5</v>
      </c>
      <c r="W37" s="86" t="s">
        <v>64</v>
      </c>
    </row>
    <row r="38" spans="2:23" ht="14.45" customHeight="1" thickBot="1" x14ac:dyDescent="0.25">
      <c r="B38" s="94" t="s">
        <v>6</v>
      </c>
      <c r="C38" s="110" t="s">
        <v>42</v>
      </c>
      <c r="D38" s="92"/>
      <c r="E38" s="93"/>
      <c r="F38" s="92"/>
      <c r="G38" s="93"/>
      <c r="H38" s="87"/>
      <c r="I38" s="87"/>
      <c r="J38" s="87"/>
      <c r="K38" s="87"/>
      <c r="L38" s="87"/>
      <c r="P38" s="94" t="s">
        <v>6</v>
      </c>
      <c r="Q38" s="110" t="s">
        <v>42</v>
      </c>
      <c r="R38" s="92"/>
      <c r="S38" s="93"/>
      <c r="T38" s="92"/>
      <c r="U38" s="93"/>
      <c r="V38" s="87"/>
      <c r="W38" s="87"/>
    </row>
    <row r="39" spans="2:23" ht="15" customHeight="1" x14ac:dyDescent="0.2">
      <c r="B39" s="94"/>
      <c r="C39" s="110"/>
      <c r="D39" s="7" t="s">
        <v>8</v>
      </c>
      <c r="E39" s="8" t="s">
        <v>2</v>
      </c>
      <c r="F39" s="7" t="s">
        <v>8</v>
      </c>
      <c r="G39" s="8" t="s">
        <v>2</v>
      </c>
      <c r="H39" s="82" t="s">
        <v>9</v>
      </c>
      <c r="I39" s="82" t="s">
        <v>49</v>
      </c>
      <c r="J39" s="82" t="s">
        <v>8</v>
      </c>
      <c r="K39" s="82" t="s">
        <v>100</v>
      </c>
      <c r="L39" s="82" t="s">
        <v>104</v>
      </c>
      <c r="P39" s="94"/>
      <c r="Q39" s="110"/>
      <c r="R39" s="7" t="s">
        <v>8</v>
      </c>
      <c r="S39" s="8" t="s">
        <v>2</v>
      </c>
      <c r="T39" s="7" t="s">
        <v>8</v>
      </c>
      <c r="U39" s="8" t="s">
        <v>2</v>
      </c>
      <c r="V39" s="82" t="s">
        <v>9</v>
      </c>
      <c r="W39" s="82" t="s">
        <v>65</v>
      </c>
    </row>
    <row r="40" spans="2:23" ht="14.25" customHeight="1" thickBot="1" x14ac:dyDescent="0.25">
      <c r="B40" s="95"/>
      <c r="C40" s="111"/>
      <c r="D40" s="10" t="s">
        <v>10</v>
      </c>
      <c r="E40" s="11" t="s">
        <v>11</v>
      </c>
      <c r="F40" s="10" t="s">
        <v>10</v>
      </c>
      <c r="G40" s="11" t="s">
        <v>11</v>
      </c>
      <c r="H40" s="83"/>
      <c r="I40" s="83"/>
      <c r="J40" s="83" t="s">
        <v>10</v>
      </c>
      <c r="K40" s="83"/>
      <c r="L40" s="83"/>
      <c r="P40" s="95"/>
      <c r="Q40" s="111"/>
      <c r="R40" s="10" t="s">
        <v>10</v>
      </c>
      <c r="S40" s="11" t="s">
        <v>11</v>
      </c>
      <c r="T40" s="10" t="s">
        <v>10</v>
      </c>
      <c r="U40" s="11" t="s">
        <v>11</v>
      </c>
      <c r="V40" s="83"/>
      <c r="W40" s="83"/>
    </row>
    <row r="41" spans="2:23" ht="15" thickBot="1" x14ac:dyDescent="0.25">
      <c r="B41" s="13">
        <v>1</v>
      </c>
      <c r="C41" s="14" t="s">
        <v>55</v>
      </c>
      <c r="D41" s="15">
        <v>676</v>
      </c>
      <c r="E41" s="16">
        <v>0.13005001923816853</v>
      </c>
      <c r="F41" s="15">
        <v>896</v>
      </c>
      <c r="G41" s="16">
        <v>0.18717359515354084</v>
      </c>
      <c r="H41" s="17">
        <v>-0.2455357142857143</v>
      </c>
      <c r="I41" s="35">
        <v>0</v>
      </c>
      <c r="J41" s="15">
        <v>585</v>
      </c>
      <c r="K41" s="17">
        <v>0.15555555555555545</v>
      </c>
      <c r="L41" s="35">
        <v>0</v>
      </c>
      <c r="P41" s="13">
        <v>1</v>
      </c>
      <c r="Q41" s="14" t="s">
        <v>55</v>
      </c>
      <c r="R41" s="15">
        <v>1261</v>
      </c>
      <c r="S41" s="16">
        <v>0.12820252135014235</v>
      </c>
      <c r="T41" s="15">
        <v>1764</v>
      </c>
      <c r="U41" s="16">
        <v>0.1771617957216029</v>
      </c>
      <c r="V41" s="17">
        <v>-0.28514739229024944</v>
      </c>
      <c r="W41" s="35">
        <v>0</v>
      </c>
    </row>
    <row r="42" spans="2:23" ht="15" thickBot="1" x14ac:dyDescent="0.25">
      <c r="B42" s="19">
        <v>2</v>
      </c>
      <c r="C42" s="20" t="s">
        <v>87</v>
      </c>
      <c r="D42" s="21">
        <v>636</v>
      </c>
      <c r="E42" s="22">
        <v>0.12235475182762601</v>
      </c>
      <c r="F42" s="21">
        <v>369</v>
      </c>
      <c r="G42" s="22">
        <v>7.7083768539795275E-2</v>
      </c>
      <c r="H42" s="23">
        <v>0.72357723577235777</v>
      </c>
      <c r="I42" s="36">
        <v>1</v>
      </c>
      <c r="J42" s="21">
        <v>463</v>
      </c>
      <c r="K42" s="23">
        <v>0.37365010799136078</v>
      </c>
      <c r="L42" s="36">
        <v>0</v>
      </c>
      <c r="P42" s="19">
        <v>2</v>
      </c>
      <c r="Q42" s="20" t="s">
        <v>87</v>
      </c>
      <c r="R42" s="21">
        <v>1099</v>
      </c>
      <c r="S42" s="22">
        <v>0.11173241154941033</v>
      </c>
      <c r="T42" s="21">
        <v>841</v>
      </c>
      <c r="U42" s="22">
        <v>8.4463191724414979E-2</v>
      </c>
      <c r="V42" s="23">
        <v>0.30677764565992871</v>
      </c>
      <c r="W42" s="36">
        <v>1</v>
      </c>
    </row>
    <row r="43" spans="2:23" ht="15" thickBot="1" x14ac:dyDescent="0.25">
      <c r="B43" s="13">
        <v>3</v>
      </c>
      <c r="C43" s="14" t="s">
        <v>56</v>
      </c>
      <c r="D43" s="15">
        <v>416</v>
      </c>
      <c r="E43" s="16">
        <v>8.0030781069642176E-2</v>
      </c>
      <c r="F43" s="15">
        <v>452</v>
      </c>
      <c r="G43" s="16">
        <v>9.4422393983705874E-2</v>
      </c>
      <c r="H43" s="17">
        <v>-7.9646017699115057E-2</v>
      </c>
      <c r="I43" s="35">
        <v>-1</v>
      </c>
      <c r="J43" s="15">
        <v>297</v>
      </c>
      <c r="K43" s="17">
        <v>0.40067340067340074</v>
      </c>
      <c r="L43" s="35">
        <v>1</v>
      </c>
      <c r="P43" s="13">
        <v>3</v>
      </c>
      <c r="Q43" s="14" t="s">
        <v>60</v>
      </c>
      <c r="R43" s="15">
        <v>798</v>
      </c>
      <c r="S43" s="16">
        <v>8.1130540870272466E-2</v>
      </c>
      <c r="T43" s="15">
        <v>694</v>
      </c>
      <c r="U43" s="16">
        <v>6.9699708747614747E-2</v>
      </c>
      <c r="V43" s="17">
        <v>0.14985590778097979</v>
      </c>
      <c r="W43" s="35">
        <v>1</v>
      </c>
    </row>
    <row r="44" spans="2:23" ht="15" thickBot="1" x14ac:dyDescent="0.25">
      <c r="B44" s="19">
        <v>4</v>
      </c>
      <c r="C44" s="20" t="s">
        <v>60</v>
      </c>
      <c r="D44" s="21">
        <v>369</v>
      </c>
      <c r="E44" s="22">
        <v>7.0988841862254709E-2</v>
      </c>
      <c r="F44" s="21">
        <v>263</v>
      </c>
      <c r="G44" s="22">
        <v>5.494046375600585E-2</v>
      </c>
      <c r="H44" s="23">
        <v>0.40304182509505693</v>
      </c>
      <c r="I44" s="36">
        <v>0</v>
      </c>
      <c r="J44" s="21">
        <v>429</v>
      </c>
      <c r="K44" s="23">
        <v>-0.1398601398601399</v>
      </c>
      <c r="L44" s="36">
        <v>-1</v>
      </c>
      <c r="P44" s="19">
        <v>4</v>
      </c>
      <c r="Q44" s="20" t="s">
        <v>56</v>
      </c>
      <c r="R44" s="21">
        <v>713</v>
      </c>
      <c r="S44" s="22">
        <v>7.2488816592110608E-2</v>
      </c>
      <c r="T44" s="21">
        <v>885</v>
      </c>
      <c r="U44" s="22">
        <v>8.8882193431756559E-2</v>
      </c>
      <c r="V44" s="23">
        <v>-0.19435028248587571</v>
      </c>
      <c r="W44" s="36">
        <v>-2</v>
      </c>
    </row>
    <row r="45" spans="2:23" ht="15" thickBot="1" x14ac:dyDescent="0.25">
      <c r="B45" s="13">
        <v>5</v>
      </c>
      <c r="C45" s="14" t="s">
        <v>57</v>
      </c>
      <c r="D45" s="15">
        <v>321</v>
      </c>
      <c r="E45" s="16">
        <v>6.1754520969603696E-2</v>
      </c>
      <c r="F45" s="15">
        <v>218</v>
      </c>
      <c r="G45" s="16">
        <v>4.5540004177982034E-2</v>
      </c>
      <c r="H45" s="17">
        <v>0.47247706422018343</v>
      </c>
      <c r="I45" s="35">
        <v>0</v>
      </c>
      <c r="J45" s="15">
        <v>251</v>
      </c>
      <c r="K45" s="17">
        <v>0.2788844621513944</v>
      </c>
      <c r="L45" s="35">
        <v>0</v>
      </c>
      <c r="P45" s="13">
        <v>5</v>
      </c>
      <c r="Q45" s="14" t="s">
        <v>57</v>
      </c>
      <c r="R45" s="15">
        <v>572</v>
      </c>
      <c r="S45" s="16">
        <v>5.8153721024806829E-2</v>
      </c>
      <c r="T45" s="15">
        <v>442</v>
      </c>
      <c r="U45" s="16">
        <v>4.4390880787385761E-2</v>
      </c>
      <c r="V45" s="17">
        <v>0.29411764705882359</v>
      </c>
      <c r="W45" s="35">
        <v>1</v>
      </c>
    </row>
    <row r="46" spans="2:23" ht="15" thickBot="1" x14ac:dyDescent="0.25">
      <c r="B46" s="19">
        <v>6</v>
      </c>
      <c r="C46" s="20" t="s">
        <v>116</v>
      </c>
      <c r="D46" s="21">
        <v>238</v>
      </c>
      <c r="E46" s="22">
        <v>4.5786841092727973E-2</v>
      </c>
      <c r="F46" s="21">
        <v>116</v>
      </c>
      <c r="G46" s="22">
        <v>2.4232295801128054E-2</v>
      </c>
      <c r="H46" s="23">
        <v>1.0517241379310347</v>
      </c>
      <c r="I46" s="36">
        <v>6</v>
      </c>
      <c r="J46" s="21">
        <v>129</v>
      </c>
      <c r="K46" s="23">
        <v>0.84496124031007747</v>
      </c>
      <c r="L46" s="36">
        <v>5</v>
      </c>
      <c r="P46" s="19">
        <v>6</v>
      </c>
      <c r="Q46" s="20" t="s">
        <v>68</v>
      </c>
      <c r="R46" s="21">
        <v>438</v>
      </c>
      <c r="S46" s="22">
        <v>4.4530296868645791E-2</v>
      </c>
      <c r="T46" s="21">
        <v>430</v>
      </c>
      <c r="U46" s="22">
        <v>4.318569850356533E-2</v>
      </c>
      <c r="V46" s="23">
        <v>1.8604651162790642E-2</v>
      </c>
      <c r="W46" s="36">
        <v>1</v>
      </c>
    </row>
    <row r="47" spans="2:23" ht="15" thickBot="1" x14ac:dyDescent="0.25">
      <c r="B47" s="13">
        <v>7</v>
      </c>
      <c r="C47" s="14" t="s">
        <v>68</v>
      </c>
      <c r="D47" s="15">
        <v>231</v>
      </c>
      <c r="E47" s="16">
        <v>4.4440169295883035E-2</v>
      </c>
      <c r="F47" s="15">
        <v>182</v>
      </c>
      <c r="G47" s="16">
        <v>3.8019636515562984E-2</v>
      </c>
      <c r="H47" s="17">
        <v>0.26923076923076916</v>
      </c>
      <c r="I47" s="35">
        <v>0</v>
      </c>
      <c r="J47" s="15">
        <v>207</v>
      </c>
      <c r="K47" s="17">
        <v>0.11594202898550732</v>
      </c>
      <c r="L47" s="35">
        <v>0</v>
      </c>
      <c r="P47" s="13">
        <v>7</v>
      </c>
      <c r="Q47" s="14" t="s">
        <v>90</v>
      </c>
      <c r="R47" s="15">
        <v>419</v>
      </c>
      <c r="S47" s="16">
        <v>4.2598617324115497E-2</v>
      </c>
      <c r="T47" s="15">
        <v>301</v>
      </c>
      <c r="U47" s="16">
        <v>3.0229988952495731E-2</v>
      </c>
      <c r="V47" s="17">
        <v>0.3920265780730896</v>
      </c>
      <c r="W47" s="35">
        <v>2</v>
      </c>
    </row>
    <row r="48" spans="2:23" ht="15" thickBot="1" x14ac:dyDescent="0.25">
      <c r="B48" s="19">
        <v>8</v>
      </c>
      <c r="C48" s="20" t="s">
        <v>90</v>
      </c>
      <c r="D48" s="21">
        <v>207</v>
      </c>
      <c r="E48" s="22">
        <v>3.9823008849557522E-2</v>
      </c>
      <c r="F48" s="21">
        <v>169</v>
      </c>
      <c r="G48" s="22">
        <v>3.5303948193022773E-2</v>
      </c>
      <c r="H48" s="23">
        <v>0.2248520710059172</v>
      </c>
      <c r="I48" s="36">
        <v>1</v>
      </c>
      <c r="J48" s="21">
        <v>212</v>
      </c>
      <c r="K48" s="23">
        <v>-2.3584905660377409E-2</v>
      </c>
      <c r="L48" s="36">
        <v>-2</v>
      </c>
      <c r="P48" s="19">
        <v>8</v>
      </c>
      <c r="Q48" s="20" t="s">
        <v>116</v>
      </c>
      <c r="R48" s="21">
        <v>367</v>
      </c>
      <c r="S48" s="22">
        <v>3.7311915412769417E-2</v>
      </c>
      <c r="T48" s="21">
        <v>148</v>
      </c>
      <c r="U48" s="22">
        <v>1.4863914833785276E-2</v>
      </c>
      <c r="V48" s="23">
        <v>1.4797297297297298</v>
      </c>
      <c r="W48" s="36">
        <v>11</v>
      </c>
    </row>
    <row r="49" spans="2:23" ht="15" thickBot="1" x14ac:dyDescent="0.25">
      <c r="B49" s="13">
        <v>9</v>
      </c>
      <c r="C49" s="14" t="s">
        <v>89</v>
      </c>
      <c r="D49" s="15">
        <v>183</v>
      </c>
      <c r="E49" s="16">
        <v>3.5205848403232015E-2</v>
      </c>
      <c r="F49" s="15">
        <v>76</v>
      </c>
      <c r="G49" s="16">
        <v>1.5876331731773552E-2</v>
      </c>
      <c r="H49" s="17">
        <v>1.4078947368421053</v>
      </c>
      <c r="I49" s="35">
        <v>12</v>
      </c>
      <c r="J49" s="15">
        <v>171</v>
      </c>
      <c r="K49" s="17">
        <v>7.0175438596491224E-2</v>
      </c>
      <c r="L49" s="35">
        <v>-1</v>
      </c>
      <c r="P49" s="13">
        <v>9</v>
      </c>
      <c r="Q49" s="14" t="s">
        <v>89</v>
      </c>
      <c r="R49" s="15">
        <v>354</v>
      </c>
      <c r="S49" s="16">
        <v>3.5990239934932902E-2</v>
      </c>
      <c r="T49" s="15">
        <v>161</v>
      </c>
      <c r="U49" s="16">
        <v>1.616952897459074E-2</v>
      </c>
      <c r="V49" s="17">
        <v>1.1987577639751552</v>
      </c>
      <c r="W49" s="35">
        <v>7</v>
      </c>
    </row>
    <row r="50" spans="2:23" ht="15" thickBot="1" x14ac:dyDescent="0.25">
      <c r="B50" s="19">
        <v>10</v>
      </c>
      <c r="C50" s="20" t="s">
        <v>117</v>
      </c>
      <c r="D50" s="21">
        <v>141</v>
      </c>
      <c r="E50" s="22">
        <v>2.712581762216237E-2</v>
      </c>
      <c r="F50" s="21">
        <v>101</v>
      </c>
      <c r="G50" s="22">
        <v>2.1098809275120117E-2</v>
      </c>
      <c r="H50" s="23">
        <v>0.39603960396039595</v>
      </c>
      <c r="I50" s="36">
        <v>4</v>
      </c>
      <c r="J50" s="21">
        <v>104</v>
      </c>
      <c r="K50" s="23">
        <v>0.35576923076923084</v>
      </c>
      <c r="L50" s="36">
        <v>5</v>
      </c>
      <c r="P50" s="19">
        <v>10</v>
      </c>
      <c r="Q50" s="20" t="s">
        <v>118</v>
      </c>
      <c r="R50" s="21">
        <v>295</v>
      </c>
      <c r="S50" s="22">
        <v>2.9991866612444084E-2</v>
      </c>
      <c r="T50" s="21">
        <v>139</v>
      </c>
      <c r="U50" s="22">
        <v>1.3960028120919956E-2</v>
      </c>
      <c r="V50" s="23">
        <v>1.1223021582733814</v>
      </c>
      <c r="W50" s="36">
        <v>10</v>
      </c>
    </row>
    <row r="51" spans="2:23" ht="15" thickBot="1" x14ac:dyDescent="0.25">
      <c r="B51" s="88" t="s">
        <v>58</v>
      </c>
      <c r="C51" s="89"/>
      <c r="D51" s="24">
        <f>SUM(D41:D50)</f>
        <v>3418</v>
      </c>
      <c r="E51" s="25">
        <f>D51/D53</f>
        <v>0.65756060023085805</v>
      </c>
      <c r="F51" s="24">
        <f>SUM(F41:F50)</f>
        <v>2842</v>
      </c>
      <c r="G51" s="25">
        <f>F51/F53</f>
        <v>0.59369124712763732</v>
      </c>
      <c r="H51" s="26">
        <f>D51/F51-1</f>
        <v>0.20267417311752278</v>
      </c>
      <c r="I51" s="37"/>
      <c r="J51" s="24">
        <f>SUM(J41:J50)</f>
        <v>2848</v>
      </c>
      <c r="K51" s="25">
        <f>D51/J51-1</f>
        <v>0.20014044943820219</v>
      </c>
      <c r="L51" s="24"/>
      <c r="P51" s="88" t="s">
        <v>58</v>
      </c>
      <c r="Q51" s="89"/>
      <c r="R51" s="24">
        <f>SUM(R41:R50)</f>
        <v>6316</v>
      </c>
      <c r="S51" s="25">
        <f>R51/R53</f>
        <v>0.64213094753965028</v>
      </c>
      <c r="T51" s="24">
        <f>SUM(T41:T50)</f>
        <v>5805</v>
      </c>
      <c r="U51" s="25">
        <f>T51/T53</f>
        <v>0.58300692979813196</v>
      </c>
      <c r="V51" s="26">
        <f>R51/T51-1</f>
        <v>8.8027562446167051E-2</v>
      </c>
      <c r="W51" s="37"/>
    </row>
    <row r="52" spans="2:23" ht="15" thickBot="1" x14ac:dyDescent="0.25">
      <c r="B52" s="88" t="s">
        <v>12</v>
      </c>
      <c r="C52" s="89"/>
      <c r="D52" s="24">
        <f>D53-D51</f>
        <v>1780</v>
      </c>
      <c r="E52" s="25">
        <f>D52/D53</f>
        <v>0.34243939976914195</v>
      </c>
      <c r="F52" s="24">
        <f>F53-F51</f>
        <v>1945</v>
      </c>
      <c r="G52" s="25">
        <f>F52/F53</f>
        <v>0.40630875287236262</v>
      </c>
      <c r="H52" s="26">
        <f>D52/F52-1</f>
        <v>-8.4832904884318716E-2</v>
      </c>
      <c r="I52" s="38"/>
      <c r="J52" s="24">
        <f>J53-SUM(J41:J50)</f>
        <v>1790</v>
      </c>
      <c r="K52" s="26">
        <f>D52/J52-1</f>
        <v>-5.5865921787709993E-3</v>
      </c>
      <c r="L52" s="53"/>
      <c r="P52" s="88" t="s">
        <v>12</v>
      </c>
      <c r="Q52" s="89"/>
      <c r="R52" s="24">
        <f>R53-R51</f>
        <v>3520</v>
      </c>
      <c r="S52" s="25">
        <f>R52/R53</f>
        <v>0.35786905246034972</v>
      </c>
      <c r="T52" s="24">
        <f>T53-T51</f>
        <v>4152</v>
      </c>
      <c r="U52" s="25">
        <f>T52/T53</f>
        <v>0.41699307020186804</v>
      </c>
      <c r="V52" s="26">
        <f>R52/T52-1</f>
        <v>-0.1522157996146436</v>
      </c>
      <c r="W52" s="38"/>
    </row>
    <row r="53" spans="2:23" ht="15" thickBot="1" x14ac:dyDescent="0.25">
      <c r="B53" s="84" t="s">
        <v>35</v>
      </c>
      <c r="C53" s="85"/>
      <c r="D53" s="27">
        <v>5198</v>
      </c>
      <c r="E53" s="28">
        <v>1</v>
      </c>
      <c r="F53" s="27">
        <v>4787</v>
      </c>
      <c r="G53" s="28">
        <v>1</v>
      </c>
      <c r="H53" s="29">
        <v>8.5857530812617489E-2</v>
      </c>
      <c r="I53" s="39"/>
      <c r="J53" s="27">
        <v>4638</v>
      </c>
      <c r="K53" s="29">
        <v>0.12074169900819309</v>
      </c>
      <c r="L53" s="27"/>
      <c r="P53" s="84" t="s">
        <v>35</v>
      </c>
      <c r="Q53" s="85"/>
      <c r="R53" s="27">
        <v>9836</v>
      </c>
      <c r="S53" s="28">
        <v>1</v>
      </c>
      <c r="T53" s="27">
        <v>9957</v>
      </c>
      <c r="U53" s="28">
        <v>1</v>
      </c>
      <c r="V53" s="29">
        <v>-1.2152254695189324E-2</v>
      </c>
      <c r="W53" s="39"/>
    </row>
    <row r="54" spans="2:23" x14ac:dyDescent="0.2">
      <c r="B54" s="31" t="s">
        <v>70</v>
      </c>
      <c r="P54" s="31" t="s">
        <v>70</v>
      </c>
    </row>
    <row r="55" spans="2:23" x14ac:dyDescent="0.2">
      <c r="B55" s="32" t="s">
        <v>69</v>
      </c>
      <c r="P55" s="32" t="s">
        <v>69</v>
      </c>
    </row>
    <row r="63" spans="2:23" ht="15" customHeight="1" x14ac:dyDescent="0.2"/>
    <row r="65" s="4" customFormat="1" ht="15" customHeight="1" x14ac:dyDescent="0.2"/>
  </sheetData>
  <mergeCells count="68">
    <mergeCell ref="J39:J40"/>
    <mergeCell ref="B53:C53"/>
    <mergeCell ref="L39:L40"/>
    <mergeCell ref="C38:C40"/>
    <mergeCell ref="B51:C51"/>
    <mergeCell ref="L37:L38"/>
    <mergeCell ref="B38:B40"/>
    <mergeCell ref="H39:H40"/>
    <mergeCell ref="H37:H38"/>
    <mergeCell ref="I37:I38"/>
    <mergeCell ref="J37:J38"/>
    <mergeCell ref="K37:K38"/>
    <mergeCell ref="B52:C52"/>
    <mergeCell ref="I39:I40"/>
    <mergeCell ref="K39:K40"/>
    <mergeCell ref="B35:B37"/>
    <mergeCell ref="C35:C37"/>
    <mergeCell ref="D35:I35"/>
    <mergeCell ref="J35:L35"/>
    <mergeCell ref="D37:E38"/>
    <mergeCell ref="F37:G38"/>
    <mergeCell ref="B26:C26"/>
    <mergeCell ref="B27:C27"/>
    <mergeCell ref="B28:C28"/>
    <mergeCell ref="B32:L32"/>
    <mergeCell ref="B33:L33"/>
    <mergeCell ref="B2:O2"/>
    <mergeCell ref="B3:O3"/>
    <mergeCell ref="B8:B10"/>
    <mergeCell ref="I5:J5"/>
    <mergeCell ref="K5:O5"/>
    <mergeCell ref="K7:L8"/>
    <mergeCell ref="M7:N8"/>
    <mergeCell ref="O7:O8"/>
    <mergeCell ref="O9:O10"/>
    <mergeCell ref="D6:H6"/>
    <mergeCell ref="B5:B7"/>
    <mergeCell ref="C5:C7"/>
    <mergeCell ref="C8:C10"/>
    <mergeCell ref="H9:H10"/>
    <mergeCell ref="J7:J8"/>
    <mergeCell ref="D5:H5"/>
    <mergeCell ref="I6:J6"/>
    <mergeCell ref="K6:O6"/>
    <mergeCell ref="H7:H8"/>
    <mergeCell ref="P32:W32"/>
    <mergeCell ref="J9:J10"/>
    <mergeCell ref="D7:E8"/>
    <mergeCell ref="F7:G8"/>
    <mergeCell ref="I7:I8"/>
    <mergeCell ref="P33:W33"/>
    <mergeCell ref="P35:P37"/>
    <mergeCell ref="Q35:Q37"/>
    <mergeCell ref="R35:W35"/>
    <mergeCell ref="R36:W36"/>
    <mergeCell ref="T37:U38"/>
    <mergeCell ref="V37:V38"/>
    <mergeCell ref="W37:W38"/>
    <mergeCell ref="R37:S38"/>
    <mergeCell ref="D36:I36"/>
    <mergeCell ref="J36:L36"/>
    <mergeCell ref="P53:Q53"/>
    <mergeCell ref="P38:P40"/>
    <mergeCell ref="Q38:Q40"/>
    <mergeCell ref="V39:V40"/>
    <mergeCell ref="W39:W40"/>
    <mergeCell ref="P51:Q51"/>
    <mergeCell ref="P52:Q52"/>
  </mergeCells>
  <conditionalFormatting sqref="D41:H50">
    <cfRule type="cellIs" dxfId="19" priority="17" operator="equal">
      <formula>0</formula>
    </cfRule>
  </conditionalFormatting>
  <conditionalFormatting sqref="D11:O25">
    <cfRule type="cellIs" dxfId="18" priority="25" operator="equal">
      <formula>0</formula>
    </cfRule>
  </conditionalFormatting>
  <conditionalFormatting sqref="H11:H27 O11:O27">
    <cfRule type="cellIs" dxfId="17" priority="23" operator="lessThan">
      <formula>0</formula>
    </cfRule>
  </conditionalFormatting>
  <conditionalFormatting sqref="H41:H52">
    <cfRule type="cellIs" dxfId="16" priority="10" operator="lessThan">
      <formula>0</formula>
    </cfRule>
  </conditionalFormatting>
  <conditionalFormatting sqref="I41:I50">
    <cfRule type="cellIs" dxfId="15" priority="20" operator="lessThan">
      <formula>0</formula>
    </cfRule>
    <cfRule type="cellIs" dxfId="14" priority="21" operator="equal">
      <formula>0</formula>
    </cfRule>
    <cfRule type="cellIs" dxfId="13" priority="22" operator="greaterThan">
      <formula>0</formula>
    </cfRule>
  </conditionalFormatting>
  <conditionalFormatting sqref="J11:J25">
    <cfRule type="cellIs" dxfId="12" priority="29" operator="lessThan">
      <formula>0</formula>
    </cfRule>
  </conditionalFormatting>
  <conditionalFormatting sqref="J41:K50">
    <cfRule type="cellIs" dxfId="11" priority="15" operator="equal">
      <formula>0</formula>
    </cfRule>
  </conditionalFormatting>
  <conditionalFormatting sqref="K52">
    <cfRule type="cellIs" dxfId="10" priority="9" operator="lessThan">
      <formula>0</formula>
    </cfRule>
  </conditionalFormatting>
  <conditionalFormatting sqref="K41:L50">
    <cfRule type="cellIs" dxfId="9" priority="12" operator="lessThan">
      <formula>0</formula>
    </cfRule>
  </conditionalFormatting>
  <conditionalFormatting sqref="L41:L50">
    <cfRule type="cellIs" dxfId="8" priority="13" operator="equal">
      <formula>0</formula>
    </cfRule>
    <cfRule type="cellIs" dxfId="7" priority="14" operator="greaterThan">
      <formula>0</formula>
    </cfRule>
  </conditionalFormatting>
  <conditionalFormatting sqref="R41:V50">
    <cfRule type="cellIs" dxfId="6" priority="3" operator="equal">
      <formula>0</formula>
    </cfRule>
  </conditionalFormatting>
  <conditionalFormatting sqref="V41:V52">
    <cfRule type="cellIs" dxfId="5" priority="1" operator="lessThan">
      <formula>0</formula>
    </cfRule>
  </conditionalFormatting>
  <conditionalFormatting sqref="W41:W50">
    <cfRule type="cellIs" dxfId="4" priority="6" operator="lessThan">
      <formula>0</formula>
    </cfRule>
    <cfRule type="cellIs" dxfId="3" priority="7" operator="equal">
      <formula>0</formula>
    </cfRule>
    <cfRule type="cellIs" dxfId="2" priority="8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14">
    <pageSetUpPr fitToPage="1"/>
  </sheetPr>
  <dimension ref="B1:P35"/>
  <sheetViews>
    <sheetView showGridLines="0" workbookViewId="0">
      <selection activeCell="D33" sqref="D33:O33"/>
    </sheetView>
  </sheetViews>
  <sheetFormatPr defaultColWidth="9.140625" defaultRowHeight="14.25" x14ac:dyDescent="0.2"/>
  <cols>
    <col min="1" max="1" width="1.85546875" style="4" customWidth="1"/>
    <col min="2" max="2" width="8.140625" style="4" customWidth="1"/>
    <col min="3" max="3" width="16" style="4" customWidth="1"/>
    <col min="4" max="9" width="8.85546875" style="4" customWidth="1"/>
    <col min="10" max="10" width="9.5703125" style="4" customWidth="1"/>
    <col min="11" max="14" width="8.85546875" style="4" customWidth="1"/>
    <col min="15" max="15" width="10.28515625" style="4" customWidth="1"/>
    <col min="16" max="16" width="9.140625" style="4"/>
    <col min="17" max="17" width="17" style="4" bestFit="1" customWidth="1"/>
    <col min="18" max="16384" width="9.140625" style="4"/>
  </cols>
  <sheetData>
    <row r="1" spans="2:15" x14ac:dyDescent="0.2">
      <c r="B1" s="4" t="s">
        <v>3</v>
      </c>
      <c r="D1" s="2"/>
      <c r="O1" s="40">
        <v>45356</v>
      </c>
    </row>
    <row r="2" spans="2:15" ht="14.45" customHeight="1" x14ac:dyDescent="0.2">
      <c r="B2" s="96" t="s">
        <v>15</v>
      </c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</row>
    <row r="3" spans="2:15" ht="14.45" customHeight="1" x14ac:dyDescent="0.2">
      <c r="B3" s="97" t="s">
        <v>16</v>
      </c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</row>
    <row r="4" spans="2:15" ht="14.45" customHeight="1" thickBot="1" x14ac:dyDescent="0.25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6" t="s">
        <v>4</v>
      </c>
    </row>
    <row r="5" spans="2:15" ht="14.45" customHeight="1" x14ac:dyDescent="0.2">
      <c r="B5" s="103" t="s">
        <v>0</v>
      </c>
      <c r="C5" s="105" t="s">
        <v>1</v>
      </c>
      <c r="D5" s="99" t="s">
        <v>97</v>
      </c>
      <c r="E5" s="99"/>
      <c r="F5" s="99"/>
      <c r="G5" s="99"/>
      <c r="H5" s="114"/>
      <c r="I5" s="115" t="s">
        <v>95</v>
      </c>
      <c r="J5" s="114"/>
      <c r="K5" s="115" t="s">
        <v>101</v>
      </c>
      <c r="L5" s="99"/>
      <c r="M5" s="99"/>
      <c r="N5" s="99"/>
      <c r="O5" s="100"/>
    </row>
    <row r="6" spans="2:15" ht="14.45" customHeight="1" thickBot="1" x14ac:dyDescent="0.25">
      <c r="B6" s="104"/>
      <c r="C6" s="106"/>
      <c r="D6" s="112" t="s">
        <v>98</v>
      </c>
      <c r="E6" s="112"/>
      <c r="F6" s="112"/>
      <c r="G6" s="112"/>
      <c r="H6" s="113"/>
      <c r="I6" s="116" t="s">
        <v>96</v>
      </c>
      <c r="J6" s="113"/>
      <c r="K6" s="116" t="s">
        <v>102</v>
      </c>
      <c r="L6" s="112"/>
      <c r="M6" s="112"/>
      <c r="N6" s="112"/>
      <c r="O6" s="117"/>
    </row>
    <row r="7" spans="2:15" ht="14.45" customHeight="1" x14ac:dyDescent="0.2">
      <c r="B7" s="104"/>
      <c r="C7" s="106"/>
      <c r="D7" s="90">
        <v>2024</v>
      </c>
      <c r="E7" s="91"/>
      <c r="F7" s="90">
        <v>2023</v>
      </c>
      <c r="G7" s="91"/>
      <c r="H7" s="86" t="s">
        <v>5</v>
      </c>
      <c r="I7" s="118">
        <v>2024</v>
      </c>
      <c r="J7" s="118" t="s">
        <v>99</v>
      </c>
      <c r="K7" s="90">
        <v>2024</v>
      </c>
      <c r="L7" s="91"/>
      <c r="M7" s="90">
        <v>2023</v>
      </c>
      <c r="N7" s="91"/>
      <c r="O7" s="86" t="s">
        <v>5</v>
      </c>
    </row>
    <row r="8" spans="2:15" ht="14.45" customHeight="1" thickBot="1" x14ac:dyDescent="0.25">
      <c r="B8" s="94" t="s">
        <v>6</v>
      </c>
      <c r="C8" s="110" t="s">
        <v>7</v>
      </c>
      <c r="D8" s="92"/>
      <c r="E8" s="93"/>
      <c r="F8" s="92"/>
      <c r="G8" s="93"/>
      <c r="H8" s="87"/>
      <c r="I8" s="119"/>
      <c r="J8" s="119"/>
      <c r="K8" s="92"/>
      <c r="L8" s="93"/>
      <c r="M8" s="92"/>
      <c r="N8" s="93"/>
      <c r="O8" s="87"/>
    </row>
    <row r="9" spans="2:15" ht="14.45" customHeight="1" x14ac:dyDescent="0.2">
      <c r="B9" s="94"/>
      <c r="C9" s="110"/>
      <c r="D9" s="7" t="s">
        <v>8</v>
      </c>
      <c r="E9" s="8" t="s">
        <v>2</v>
      </c>
      <c r="F9" s="7" t="s">
        <v>8</v>
      </c>
      <c r="G9" s="8" t="s">
        <v>2</v>
      </c>
      <c r="H9" s="82" t="s">
        <v>9</v>
      </c>
      <c r="I9" s="9" t="s">
        <v>8</v>
      </c>
      <c r="J9" s="101" t="s">
        <v>100</v>
      </c>
      <c r="K9" s="7" t="s">
        <v>8</v>
      </c>
      <c r="L9" s="8" t="s">
        <v>2</v>
      </c>
      <c r="M9" s="7" t="s">
        <v>8</v>
      </c>
      <c r="N9" s="8" t="s">
        <v>2</v>
      </c>
      <c r="O9" s="82" t="s">
        <v>9</v>
      </c>
    </row>
    <row r="10" spans="2:15" ht="14.45" customHeight="1" thickBot="1" x14ac:dyDescent="0.25">
      <c r="B10" s="95"/>
      <c r="C10" s="111"/>
      <c r="D10" s="10" t="s">
        <v>10</v>
      </c>
      <c r="E10" s="11" t="s">
        <v>11</v>
      </c>
      <c r="F10" s="10" t="s">
        <v>10</v>
      </c>
      <c r="G10" s="11" t="s">
        <v>11</v>
      </c>
      <c r="H10" s="83"/>
      <c r="I10" s="12" t="s">
        <v>10</v>
      </c>
      <c r="J10" s="102"/>
      <c r="K10" s="10" t="s">
        <v>10</v>
      </c>
      <c r="L10" s="11" t="s">
        <v>11</v>
      </c>
      <c r="M10" s="10" t="s">
        <v>10</v>
      </c>
      <c r="N10" s="11" t="s">
        <v>11</v>
      </c>
      <c r="O10" s="83"/>
    </row>
    <row r="11" spans="2:15" ht="14.45" customHeight="1" thickBot="1" x14ac:dyDescent="0.25">
      <c r="B11" s="13">
        <v>1</v>
      </c>
      <c r="C11" s="14" t="s">
        <v>20</v>
      </c>
      <c r="D11" s="15">
        <v>10394</v>
      </c>
      <c r="E11" s="16">
        <v>0.20312286255887124</v>
      </c>
      <c r="F11" s="15">
        <v>9185</v>
      </c>
      <c r="G11" s="16">
        <v>0.21206594015515332</v>
      </c>
      <c r="H11" s="17">
        <v>0.13162765378334251</v>
      </c>
      <c r="I11" s="15">
        <v>10341</v>
      </c>
      <c r="J11" s="17">
        <v>5.125229668310638E-3</v>
      </c>
      <c r="K11" s="15">
        <v>20735</v>
      </c>
      <c r="L11" s="16">
        <v>0.2102834541858932</v>
      </c>
      <c r="M11" s="15">
        <v>17534</v>
      </c>
      <c r="N11" s="16">
        <v>0.20991763241068864</v>
      </c>
      <c r="O11" s="17">
        <v>0.18255959849435377</v>
      </c>
    </row>
    <row r="12" spans="2:15" ht="14.45" customHeight="1" thickBot="1" x14ac:dyDescent="0.25">
      <c r="B12" s="19">
        <v>2</v>
      </c>
      <c r="C12" s="20" t="s">
        <v>18</v>
      </c>
      <c r="D12" s="21">
        <v>5195</v>
      </c>
      <c r="E12" s="22">
        <v>0.10152234664165249</v>
      </c>
      <c r="F12" s="21">
        <v>3821</v>
      </c>
      <c r="G12" s="22">
        <v>8.8220354636128553E-2</v>
      </c>
      <c r="H12" s="23">
        <v>0.35959172991363508</v>
      </c>
      <c r="I12" s="21">
        <v>4020</v>
      </c>
      <c r="J12" s="23">
        <v>0.29228855721393043</v>
      </c>
      <c r="K12" s="21">
        <v>9215</v>
      </c>
      <c r="L12" s="22">
        <v>9.3453678819532482E-2</v>
      </c>
      <c r="M12" s="21">
        <v>7441</v>
      </c>
      <c r="N12" s="22">
        <v>8.9083900009577624E-2</v>
      </c>
      <c r="O12" s="23">
        <v>0.23840881601935227</v>
      </c>
    </row>
    <row r="13" spans="2:15" ht="14.45" customHeight="1" thickBot="1" x14ac:dyDescent="0.25">
      <c r="B13" s="13">
        <v>3</v>
      </c>
      <c r="C13" s="14" t="s">
        <v>23</v>
      </c>
      <c r="D13" s="15">
        <v>2870</v>
      </c>
      <c r="E13" s="16">
        <v>5.6086455218776261E-2</v>
      </c>
      <c r="F13" s="15">
        <v>2910</v>
      </c>
      <c r="G13" s="16">
        <v>6.7186922792759507E-2</v>
      </c>
      <c r="H13" s="17">
        <v>-1.3745704467353903E-2</v>
      </c>
      <c r="I13" s="15">
        <v>3066</v>
      </c>
      <c r="J13" s="17">
        <v>-6.3926940639269403E-2</v>
      </c>
      <c r="K13" s="15">
        <v>5936</v>
      </c>
      <c r="L13" s="16">
        <v>6.0199787029055318E-2</v>
      </c>
      <c r="M13" s="15">
        <v>5554</v>
      </c>
      <c r="N13" s="16">
        <v>6.6492673115601961E-2</v>
      </c>
      <c r="O13" s="17">
        <v>6.8779258192293913E-2</v>
      </c>
    </row>
    <row r="14" spans="2:15" ht="14.45" customHeight="1" thickBot="1" x14ac:dyDescent="0.25">
      <c r="B14" s="19">
        <v>4</v>
      </c>
      <c r="C14" s="20" t="s">
        <v>19</v>
      </c>
      <c r="D14" s="21">
        <v>2896</v>
      </c>
      <c r="E14" s="22">
        <v>5.6594555509956811E-2</v>
      </c>
      <c r="F14" s="21">
        <v>2655</v>
      </c>
      <c r="G14" s="22">
        <v>6.1299408939785742E-2</v>
      </c>
      <c r="H14" s="23">
        <v>9.0772128060263579E-2</v>
      </c>
      <c r="I14" s="21">
        <v>2406</v>
      </c>
      <c r="J14" s="23">
        <v>0.20365752285951788</v>
      </c>
      <c r="K14" s="21">
        <v>5302</v>
      </c>
      <c r="L14" s="22">
        <v>5.377009279448304E-2</v>
      </c>
      <c r="M14" s="21">
        <v>5004</v>
      </c>
      <c r="N14" s="22">
        <v>5.9908054784024521E-2</v>
      </c>
      <c r="O14" s="23">
        <v>5.9552358113509118E-2</v>
      </c>
    </row>
    <row r="15" spans="2:15" ht="14.45" customHeight="1" thickBot="1" x14ac:dyDescent="0.25">
      <c r="B15" s="13">
        <v>5</v>
      </c>
      <c r="C15" s="14" t="s">
        <v>24</v>
      </c>
      <c r="D15" s="15">
        <v>2612</v>
      </c>
      <c r="E15" s="16">
        <v>5.1044536944753867E-2</v>
      </c>
      <c r="F15" s="15">
        <v>2263</v>
      </c>
      <c r="G15" s="16">
        <v>5.2248799408939783E-2</v>
      </c>
      <c r="H15" s="17">
        <v>0.15422006186478132</v>
      </c>
      <c r="I15" s="15">
        <v>2501</v>
      </c>
      <c r="J15" s="17">
        <v>4.4382247101159455E-2</v>
      </c>
      <c r="K15" s="15">
        <v>5113</v>
      </c>
      <c r="L15" s="16">
        <v>5.1853354292378681E-2</v>
      </c>
      <c r="M15" s="15">
        <v>3997</v>
      </c>
      <c r="N15" s="16">
        <v>4.7852217220572743E-2</v>
      </c>
      <c r="O15" s="17">
        <v>0.27920940705529151</v>
      </c>
    </row>
    <row r="16" spans="2:15" ht="14.45" customHeight="1" thickBot="1" x14ac:dyDescent="0.25">
      <c r="B16" s="19">
        <v>6</v>
      </c>
      <c r="C16" s="20" t="s">
        <v>32</v>
      </c>
      <c r="D16" s="21">
        <v>2602</v>
      </c>
      <c r="E16" s="22">
        <v>5.0849113755838268E-2</v>
      </c>
      <c r="F16" s="21">
        <v>1587</v>
      </c>
      <c r="G16" s="22">
        <v>3.6641115626154415E-2</v>
      </c>
      <c r="H16" s="23">
        <v>0.63957151858853178</v>
      </c>
      <c r="I16" s="21">
        <v>2253</v>
      </c>
      <c r="J16" s="23">
        <v>0.15490457168220151</v>
      </c>
      <c r="K16" s="21">
        <v>4855</v>
      </c>
      <c r="L16" s="22">
        <v>4.9236854114902896E-2</v>
      </c>
      <c r="M16" s="21">
        <v>3415</v>
      </c>
      <c r="N16" s="22">
        <v>4.0884493822430805E-2</v>
      </c>
      <c r="O16" s="23">
        <v>0.42166910688140558</v>
      </c>
    </row>
    <row r="17" spans="2:15" ht="14.45" customHeight="1" thickBot="1" x14ac:dyDescent="0.25">
      <c r="B17" s="13">
        <v>7</v>
      </c>
      <c r="C17" s="14" t="s">
        <v>25</v>
      </c>
      <c r="D17" s="15">
        <v>2127</v>
      </c>
      <c r="E17" s="16">
        <v>4.1566512282347423E-2</v>
      </c>
      <c r="F17" s="15">
        <v>2174</v>
      </c>
      <c r="G17" s="16">
        <v>5.0193941632803843E-2</v>
      </c>
      <c r="H17" s="17">
        <v>-2.1619135234590581E-2</v>
      </c>
      <c r="I17" s="15">
        <v>2429</v>
      </c>
      <c r="J17" s="17">
        <v>-0.12433100041169209</v>
      </c>
      <c r="K17" s="15">
        <v>4556</v>
      </c>
      <c r="L17" s="16">
        <v>4.6204553521626696E-2</v>
      </c>
      <c r="M17" s="15">
        <v>4586</v>
      </c>
      <c r="N17" s="16">
        <v>5.490374485202567E-2</v>
      </c>
      <c r="O17" s="17">
        <v>-6.5416484954208265E-3</v>
      </c>
    </row>
    <row r="18" spans="2:15" ht="14.45" customHeight="1" thickBot="1" x14ac:dyDescent="0.25">
      <c r="B18" s="19">
        <v>8</v>
      </c>
      <c r="C18" s="20" t="s">
        <v>17</v>
      </c>
      <c r="D18" s="21">
        <v>2127</v>
      </c>
      <c r="E18" s="22">
        <v>4.1566512282347423E-2</v>
      </c>
      <c r="F18" s="21">
        <v>1733</v>
      </c>
      <c r="G18" s="22">
        <v>4.0012005910602146E-2</v>
      </c>
      <c r="H18" s="23">
        <v>0.22735141373341028</v>
      </c>
      <c r="I18" s="21">
        <v>2406</v>
      </c>
      <c r="J18" s="23">
        <v>-0.11596009975062349</v>
      </c>
      <c r="K18" s="21">
        <v>4533</v>
      </c>
      <c r="L18" s="22">
        <v>4.5971299629836218E-2</v>
      </c>
      <c r="M18" s="21">
        <v>3282</v>
      </c>
      <c r="N18" s="22">
        <v>3.9292213389522074E-2</v>
      </c>
      <c r="O18" s="23">
        <v>0.38117001828153563</v>
      </c>
    </row>
    <row r="19" spans="2:15" ht="14.45" customHeight="1" thickBot="1" x14ac:dyDescent="0.25">
      <c r="B19" s="13">
        <v>9</v>
      </c>
      <c r="C19" s="14" t="s">
        <v>33</v>
      </c>
      <c r="D19" s="15">
        <v>2117</v>
      </c>
      <c r="E19" s="16">
        <v>4.1371089093431825E-2</v>
      </c>
      <c r="F19" s="15">
        <v>1786</v>
      </c>
      <c r="G19" s="16">
        <v>4.123568526043591E-2</v>
      </c>
      <c r="H19" s="17">
        <v>0.18533034714445695</v>
      </c>
      <c r="I19" s="15">
        <v>2345</v>
      </c>
      <c r="J19" s="17">
        <v>-9.7228144989339071E-2</v>
      </c>
      <c r="K19" s="15">
        <v>4462</v>
      </c>
      <c r="L19" s="16">
        <v>4.5251255007352567E-2</v>
      </c>
      <c r="M19" s="15">
        <v>3641</v>
      </c>
      <c r="N19" s="16">
        <v>4.3590173355042623E-2</v>
      </c>
      <c r="O19" s="17">
        <v>0.22548750343312274</v>
      </c>
    </row>
    <row r="20" spans="2:15" ht="14.45" customHeight="1" thickBot="1" x14ac:dyDescent="0.25">
      <c r="B20" s="19">
        <v>10</v>
      </c>
      <c r="C20" s="20" t="s">
        <v>22</v>
      </c>
      <c r="D20" s="21">
        <v>1650</v>
      </c>
      <c r="E20" s="22">
        <v>3.2244826171073458E-2</v>
      </c>
      <c r="F20" s="21">
        <v>1801</v>
      </c>
      <c r="G20" s="22">
        <v>4.1582009604728479E-2</v>
      </c>
      <c r="H20" s="23">
        <v>-8.384230982787344E-2</v>
      </c>
      <c r="I20" s="21">
        <v>1503</v>
      </c>
      <c r="J20" s="23">
        <v>9.780439121756479E-2</v>
      </c>
      <c r="K20" s="21">
        <v>3153</v>
      </c>
      <c r="L20" s="22">
        <v>3.1976066122407588E-2</v>
      </c>
      <c r="M20" s="21">
        <v>3415</v>
      </c>
      <c r="N20" s="22">
        <v>4.0884493822430805E-2</v>
      </c>
      <c r="O20" s="23">
        <v>-7.672035139092237E-2</v>
      </c>
    </row>
    <row r="21" spans="2:15" ht="14.45" customHeight="1" thickBot="1" x14ac:dyDescent="0.25">
      <c r="B21" s="13">
        <v>11</v>
      </c>
      <c r="C21" s="14" t="s">
        <v>30</v>
      </c>
      <c r="D21" s="15">
        <v>1453</v>
      </c>
      <c r="E21" s="16">
        <v>2.8394989349436205E-2</v>
      </c>
      <c r="F21" s="15">
        <v>1749</v>
      </c>
      <c r="G21" s="16">
        <v>4.0381418544514221E-2</v>
      </c>
      <c r="H21" s="17">
        <v>-0.16923956546598051</v>
      </c>
      <c r="I21" s="15">
        <v>1395</v>
      </c>
      <c r="J21" s="17">
        <v>4.1577060931899723E-2</v>
      </c>
      <c r="K21" s="15">
        <v>2848</v>
      </c>
      <c r="L21" s="16">
        <v>2.8882916687794736E-2</v>
      </c>
      <c r="M21" s="15">
        <v>3462</v>
      </c>
      <c r="N21" s="16">
        <v>4.1447179388947417E-2</v>
      </c>
      <c r="O21" s="17">
        <v>-0.17735413056036975</v>
      </c>
    </row>
    <row r="22" spans="2:15" ht="14.45" customHeight="1" thickBot="1" x14ac:dyDescent="0.25">
      <c r="B22" s="19">
        <v>12</v>
      </c>
      <c r="C22" s="20" t="s">
        <v>34</v>
      </c>
      <c r="D22" s="21">
        <v>1701</v>
      </c>
      <c r="E22" s="22">
        <v>3.3241484434543001E-2</v>
      </c>
      <c r="F22" s="21">
        <v>1161</v>
      </c>
      <c r="G22" s="22">
        <v>2.680550424824529E-2</v>
      </c>
      <c r="H22" s="23">
        <v>0.46511627906976738</v>
      </c>
      <c r="I22" s="21">
        <v>1084</v>
      </c>
      <c r="J22" s="23">
        <v>0.56918819188191883</v>
      </c>
      <c r="K22" s="21">
        <v>2785</v>
      </c>
      <c r="L22" s="22">
        <v>2.8244003853759952E-2</v>
      </c>
      <c r="M22" s="21">
        <v>1927</v>
      </c>
      <c r="N22" s="22">
        <v>2.3070108227181304E-2</v>
      </c>
      <c r="O22" s="23">
        <v>0.44525168655941871</v>
      </c>
    </row>
    <row r="23" spans="2:15" ht="14.45" customHeight="1" thickBot="1" x14ac:dyDescent="0.25">
      <c r="B23" s="13">
        <v>13</v>
      </c>
      <c r="C23" s="14" t="s">
        <v>62</v>
      </c>
      <c r="D23" s="15">
        <v>1206</v>
      </c>
      <c r="E23" s="16">
        <v>2.3568036583220965E-2</v>
      </c>
      <c r="F23" s="15">
        <v>845</v>
      </c>
      <c r="G23" s="16">
        <v>1.9509604728481716E-2</v>
      </c>
      <c r="H23" s="17">
        <v>0.42721893491124252</v>
      </c>
      <c r="I23" s="15">
        <v>1268</v>
      </c>
      <c r="J23" s="17">
        <v>-4.8895899053627789E-2</v>
      </c>
      <c r="K23" s="15">
        <v>2474</v>
      </c>
      <c r="L23" s="16">
        <v>2.5090005577810454E-2</v>
      </c>
      <c r="M23" s="15">
        <v>1788</v>
      </c>
      <c r="N23" s="16">
        <v>2.1405995594291734E-2</v>
      </c>
      <c r="O23" s="17">
        <v>0.38366890380313201</v>
      </c>
    </row>
    <row r="24" spans="2:15" ht="14.45" customHeight="1" thickBot="1" x14ac:dyDescent="0.25">
      <c r="B24" s="19">
        <v>14</v>
      </c>
      <c r="C24" s="20" t="s">
        <v>28</v>
      </c>
      <c r="D24" s="21">
        <v>1284</v>
      </c>
      <c r="E24" s="22">
        <v>2.509233745676262E-2</v>
      </c>
      <c r="F24" s="21">
        <v>1100</v>
      </c>
      <c r="G24" s="22">
        <v>2.5397118581455484E-2</v>
      </c>
      <c r="H24" s="23">
        <v>0.16727272727272724</v>
      </c>
      <c r="I24" s="21">
        <v>1141</v>
      </c>
      <c r="J24" s="23">
        <v>0.12532865907099033</v>
      </c>
      <c r="K24" s="21">
        <v>2425</v>
      </c>
      <c r="L24" s="22">
        <v>2.4593073373561179E-2</v>
      </c>
      <c r="M24" s="21">
        <v>2097</v>
      </c>
      <c r="N24" s="22">
        <v>2.5105353893305239E-2</v>
      </c>
      <c r="O24" s="23">
        <v>0.15641392465426796</v>
      </c>
    </row>
    <row r="25" spans="2:15" ht="14.45" customHeight="1" thickBot="1" x14ac:dyDescent="0.25">
      <c r="B25" s="13">
        <v>15</v>
      </c>
      <c r="C25" s="14" t="s">
        <v>21</v>
      </c>
      <c r="D25" s="15">
        <v>1147</v>
      </c>
      <c r="E25" s="16">
        <v>2.2415039768618944E-2</v>
      </c>
      <c r="F25" s="15">
        <v>1284</v>
      </c>
      <c r="G25" s="16">
        <v>2.9645363871444404E-2</v>
      </c>
      <c r="H25" s="17">
        <v>-0.10669781931464173</v>
      </c>
      <c r="I25" s="15">
        <v>1080</v>
      </c>
      <c r="J25" s="17">
        <v>6.2037037037037113E-2</v>
      </c>
      <c r="K25" s="15">
        <v>2227</v>
      </c>
      <c r="L25" s="16">
        <v>2.2585061609451854E-2</v>
      </c>
      <c r="M25" s="15">
        <v>2260</v>
      </c>
      <c r="N25" s="16">
        <v>2.705679532611819E-2</v>
      </c>
      <c r="O25" s="17">
        <v>-1.4601769911504414E-2</v>
      </c>
    </row>
    <row r="26" spans="2:15" ht="14.45" customHeight="1" thickBot="1" x14ac:dyDescent="0.25">
      <c r="B26" s="19">
        <v>16</v>
      </c>
      <c r="C26" s="20" t="s">
        <v>31</v>
      </c>
      <c r="D26" s="21">
        <v>1000</v>
      </c>
      <c r="E26" s="22">
        <v>1.9542318891559673E-2</v>
      </c>
      <c r="F26" s="21">
        <v>687</v>
      </c>
      <c r="G26" s="22">
        <v>1.5861654968599925E-2</v>
      </c>
      <c r="H26" s="23">
        <v>0.45560407569141192</v>
      </c>
      <c r="I26" s="21">
        <v>924</v>
      </c>
      <c r="J26" s="23">
        <v>8.2251082251082241E-2</v>
      </c>
      <c r="K26" s="21">
        <v>1924</v>
      </c>
      <c r="L26" s="22">
        <v>1.9512195121951219E-2</v>
      </c>
      <c r="M26" s="21">
        <v>1354</v>
      </c>
      <c r="N26" s="22">
        <v>1.621013312901063E-2</v>
      </c>
      <c r="O26" s="23">
        <v>0.42097488921713433</v>
      </c>
    </row>
    <row r="27" spans="2:15" ht="14.45" customHeight="1" thickBot="1" x14ac:dyDescent="0.25">
      <c r="B27" s="13">
        <v>17</v>
      </c>
      <c r="C27" s="14" t="s">
        <v>29</v>
      </c>
      <c r="D27" s="15">
        <v>1105</v>
      </c>
      <c r="E27" s="16">
        <v>2.1594262375173437E-2</v>
      </c>
      <c r="F27" s="15">
        <v>636</v>
      </c>
      <c r="G27" s="16">
        <v>1.4684152198005172E-2</v>
      </c>
      <c r="H27" s="17">
        <v>0.73742138364779874</v>
      </c>
      <c r="I27" s="15">
        <v>787</v>
      </c>
      <c r="J27" s="17">
        <v>0.40406607369758585</v>
      </c>
      <c r="K27" s="15">
        <v>1892</v>
      </c>
      <c r="L27" s="16">
        <v>1.9187667968155773E-2</v>
      </c>
      <c r="M27" s="15">
        <v>1302</v>
      </c>
      <c r="N27" s="16">
        <v>1.5587587395843309E-2</v>
      </c>
      <c r="O27" s="17">
        <v>0.45314900153609838</v>
      </c>
    </row>
    <row r="28" spans="2:15" ht="14.45" customHeight="1" thickBot="1" x14ac:dyDescent="0.25">
      <c r="B28" s="19">
        <v>18</v>
      </c>
      <c r="C28" s="20" t="s">
        <v>27</v>
      </c>
      <c r="D28" s="21">
        <v>1032</v>
      </c>
      <c r="E28" s="22">
        <v>2.0167673096089581E-2</v>
      </c>
      <c r="F28" s="21">
        <v>1101</v>
      </c>
      <c r="G28" s="22">
        <v>2.5420206871074991E-2</v>
      </c>
      <c r="H28" s="23">
        <v>-6.2670299727520473E-2</v>
      </c>
      <c r="I28" s="21">
        <v>831</v>
      </c>
      <c r="J28" s="23">
        <v>0.24187725631768964</v>
      </c>
      <c r="K28" s="21">
        <v>1863</v>
      </c>
      <c r="L28" s="22">
        <v>1.889356523502865E-2</v>
      </c>
      <c r="M28" s="21">
        <v>2480</v>
      </c>
      <c r="N28" s="22">
        <v>2.9690642658749163E-2</v>
      </c>
      <c r="O28" s="23">
        <v>-0.24879032258064515</v>
      </c>
    </row>
    <row r="29" spans="2:15" ht="14.45" customHeight="1" thickBot="1" x14ac:dyDescent="0.25">
      <c r="B29" s="13">
        <v>19</v>
      </c>
      <c r="C29" s="14" t="s">
        <v>108</v>
      </c>
      <c r="D29" s="15">
        <v>791</v>
      </c>
      <c r="E29" s="16">
        <v>1.5457974243223701E-2</v>
      </c>
      <c r="F29" s="15">
        <v>373</v>
      </c>
      <c r="G29" s="16">
        <v>8.6119320280753607E-3</v>
      </c>
      <c r="H29" s="17">
        <v>1.1206434316353886</v>
      </c>
      <c r="I29" s="15">
        <v>1029</v>
      </c>
      <c r="J29" s="17">
        <v>-0.23129251700680276</v>
      </c>
      <c r="K29" s="15">
        <v>1820</v>
      </c>
      <c r="L29" s="16">
        <v>1.845748187211602E-2</v>
      </c>
      <c r="M29" s="15">
        <v>745</v>
      </c>
      <c r="N29" s="16">
        <v>8.9191648309548902E-3</v>
      </c>
      <c r="O29" s="17">
        <v>1.4429530201342282</v>
      </c>
    </row>
    <row r="30" spans="2:15" ht="14.45" customHeight="1" thickBot="1" x14ac:dyDescent="0.25">
      <c r="B30" s="19">
        <v>20</v>
      </c>
      <c r="C30" s="20" t="s">
        <v>40</v>
      </c>
      <c r="D30" s="21">
        <v>913</v>
      </c>
      <c r="E30" s="22">
        <v>1.7842137147993983E-2</v>
      </c>
      <c r="F30" s="21">
        <v>878</v>
      </c>
      <c r="G30" s="22">
        <v>2.0271518285925379E-2</v>
      </c>
      <c r="H30" s="23">
        <v>3.9863325740318922E-2</v>
      </c>
      <c r="I30" s="21">
        <v>738</v>
      </c>
      <c r="J30" s="23">
        <v>0.23712737127371275</v>
      </c>
      <c r="K30" s="21">
        <v>1651</v>
      </c>
      <c r="L30" s="22">
        <v>1.6743572841133817E-2</v>
      </c>
      <c r="M30" s="21">
        <v>1609</v>
      </c>
      <c r="N30" s="22">
        <v>1.9263001628196531E-2</v>
      </c>
      <c r="O30" s="23">
        <v>2.6103169670602888E-2</v>
      </c>
    </row>
    <row r="31" spans="2:15" ht="14.45" customHeight="1" thickBot="1" x14ac:dyDescent="0.25">
      <c r="B31" s="88" t="s">
        <v>43</v>
      </c>
      <c r="C31" s="89"/>
      <c r="D31" s="24">
        <f>SUM(D11:D30)</f>
        <v>46222</v>
      </c>
      <c r="E31" s="25">
        <f>D31/D33</f>
        <v>0.9032850638056712</v>
      </c>
      <c r="F31" s="24">
        <f>SUM(F11:F30)</f>
        <v>39729</v>
      </c>
      <c r="G31" s="25">
        <f>F31/F33</f>
        <v>0.91727465829331367</v>
      </c>
      <c r="H31" s="26">
        <f>D31/F31-1</f>
        <v>0.16343225351758162</v>
      </c>
      <c r="I31" s="24">
        <f>SUM(I11:I30)</f>
        <v>43547</v>
      </c>
      <c r="J31" s="25">
        <f>D31/I31-1</f>
        <v>6.1427882517739452E-2</v>
      </c>
      <c r="K31" s="24">
        <f>SUM(K11:K30)</f>
        <v>89769</v>
      </c>
      <c r="L31" s="25">
        <f>K31/K33</f>
        <v>0.91038993965823234</v>
      </c>
      <c r="M31" s="24">
        <f>SUM(M11:M30)</f>
        <v>76893</v>
      </c>
      <c r="N31" s="25">
        <f>M31/M33</f>
        <v>0.92056555885451585</v>
      </c>
      <c r="O31" s="26">
        <f>K31/M31-1</f>
        <v>0.16745347430845459</v>
      </c>
    </row>
    <row r="32" spans="2:15" ht="14.45" customHeight="1" thickBot="1" x14ac:dyDescent="0.25">
      <c r="B32" s="88" t="s">
        <v>12</v>
      </c>
      <c r="C32" s="89"/>
      <c r="D32" s="24">
        <f>D33-SUM(D11:D30)</f>
        <v>4949</v>
      </c>
      <c r="E32" s="25">
        <f>D32/D33</f>
        <v>9.6714936194328818E-2</v>
      </c>
      <c r="F32" s="24">
        <f>F33-SUM(F11:F30)</f>
        <v>3583</v>
      </c>
      <c r="G32" s="25">
        <f>F32/F33</f>
        <v>8.272534170668637E-2</v>
      </c>
      <c r="H32" s="26">
        <f>D32/F32-1</f>
        <v>0.38124476695506559</v>
      </c>
      <c r="I32" s="24">
        <f>I33-SUM(I11:I30)</f>
        <v>3887</v>
      </c>
      <c r="J32" s="25">
        <f>D32/I32-1</f>
        <v>0.27321842037561095</v>
      </c>
      <c r="K32" s="24">
        <f>K33-SUM(K11:K30)</f>
        <v>8836</v>
      </c>
      <c r="L32" s="25">
        <f>K32/K33</f>
        <v>8.9610060341767661E-2</v>
      </c>
      <c r="M32" s="24">
        <f>M33-SUM(M11:M30)</f>
        <v>6635</v>
      </c>
      <c r="N32" s="25">
        <f>M32/M33</f>
        <v>7.9434441145484147E-2</v>
      </c>
      <c r="O32" s="26">
        <f>K32/M32-1</f>
        <v>0.33172569706104005</v>
      </c>
    </row>
    <row r="33" spans="2:16" ht="14.45" customHeight="1" thickBot="1" x14ac:dyDescent="0.25">
      <c r="B33" s="84" t="s">
        <v>13</v>
      </c>
      <c r="C33" s="85"/>
      <c r="D33" s="27">
        <v>51171</v>
      </c>
      <c r="E33" s="28">
        <v>1</v>
      </c>
      <c r="F33" s="27">
        <v>43312</v>
      </c>
      <c r="G33" s="28">
        <v>0.99999999999999933</v>
      </c>
      <c r="H33" s="29">
        <v>0.1814508681196898</v>
      </c>
      <c r="I33" s="27">
        <v>47434</v>
      </c>
      <c r="J33" s="29">
        <v>7.8783151326053069E-2</v>
      </c>
      <c r="K33" s="27">
        <v>98605</v>
      </c>
      <c r="L33" s="28">
        <v>1</v>
      </c>
      <c r="M33" s="27">
        <v>83528</v>
      </c>
      <c r="N33" s="28">
        <v>1.0000000000000002</v>
      </c>
      <c r="O33" s="29">
        <v>0.1805023465185327</v>
      </c>
      <c r="P33" s="30"/>
    </row>
    <row r="34" spans="2:16" ht="14.45" customHeight="1" x14ac:dyDescent="0.2">
      <c r="B34" s="31" t="s">
        <v>70</v>
      </c>
    </row>
    <row r="35" spans="2:16" x14ac:dyDescent="0.2">
      <c r="B35" s="32" t="s">
        <v>69</v>
      </c>
    </row>
  </sheetData>
  <mergeCells count="26">
    <mergeCell ref="O9:O10"/>
    <mergeCell ref="K7:L8"/>
    <mergeCell ref="M7:N8"/>
    <mergeCell ref="J9:J10"/>
    <mergeCell ref="D7:E8"/>
    <mergeCell ref="F7:G8"/>
    <mergeCell ref="H9:H10"/>
    <mergeCell ref="B2:O2"/>
    <mergeCell ref="B3:O3"/>
    <mergeCell ref="O7:O8"/>
    <mergeCell ref="H7:H8"/>
    <mergeCell ref="I7:I8"/>
    <mergeCell ref="J7:J8"/>
    <mergeCell ref="B5:B7"/>
    <mergeCell ref="D5:H5"/>
    <mergeCell ref="I5:J5"/>
    <mergeCell ref="K5:O5"/>
    <mergeCell ref="C5:C7"/>
    <mergeCell ref="D6:H6"/>
    <mergeCell ref="I6:J6"/>
    <mergeCell ref="K6:O6"/>
    <mergeCell ref="B31:C31"/>
    <mergeCell ref="B32:C32"/>
    <mergeCell ref="B33:C33"/>
    <mergeCell ref="B8:B10"/>
    <mergeCell ref="C8:C10"/>
  </mergeCells>
  <conditionalFormatting sqref="D11:O30">
    <cfRule type="cellIs" dxfId="1" priority="1" operator="equal">
      <formula>0</formula>
    </cfRule>
  </conditionalFormatting>
  <conditionalFormatting sqref="J11:J30 H11:H32 O11:O32">
    <cfRule type="cellIs" dxfId="0" priority="5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Summary table</vt:lpstr>
      <vt:lpstr>PC ranking</vt:lpstr>
      <vt:lpstr>Passenger Cars - Fuels</vt:lpstr>
      <vt:lpstr>PC for Ind.Customers</vt:lpstr>
      <vt:lpstr>PC for Business</vt:lpstr>
      <vt:lpstr>LCV up to 3.5T</vt:lpstr>
      <vt:lpstr>PC &amp; LCV up to 3.5T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Polski Związek Przemysłu Motoryzacyjnego</dc:creator>
  <cp:lastModifiedBy>Marek Wolfigiel</cp:lastModifiedBy>
  <cp:lastPrinted>2022-11-16T14:23:11Z</cp:lastPrinted>
  <dcterms:created xsi:type="dcterms:W3CDTF">2011-02-07T09:02:19Z</dcterms:created>
  <dcterms:modified xsi:type="dcterms:W3CDTF">2024-03-05T09:49:30Z</dcterms:modified>
</cp:coreProperties>
</file>