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3\CEP\Informacje prasowe\2023.05\SOiSD\"/>
    </mc:Choice>
  </mc:AlternateContent>
  <xr:revisionPtr revIDLastSave="0" documentId="13_ncr:1_{11D90B85-77E7-4316-9DF9-711AAF18CF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table" sheetId="15" r:id="rId1"/>
    <sheet name="Passenger Cars Ranking" sheetId="4" r:id="rId2"/>
    <sheet name="Passenger Cars - Fuels" sheetId="16" r:id="rId3"/>
    <sheet name="PC for ind.Customers" sheetId="11" r:id="rId4"/>
    <sheet name="PC for Business" sheetId="12" r:id="rId5"/>
    <sheet name="LCV up to 3.5T" sheetId="7" r:id="rId6"/>
    <sheet name="PC&amp;LCV up to 3.5T" sheetId="1" r:id="rId7"/>
  </sheets>
  <externalReferences>
    <externalReference r:id="rId8"/>
  </externalReferences>
  <definedNames>
    <definedName name="Mnth">[1]INDEX!$E$16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5" l="1"/>
  <c r="F7" i="15"/>
  <c r="D7" i="15"/>
  <c r="C7" i="15"/>
  <c r="E7" i="15" l="1"/>
  <c r="H7" i="15"/>
  <c r="D70" i="12" l="1"/>
  <c r="E70" i="12" s="1"/>
  <c r="F70" i="12"/>
  <c r="G70" i="12" s="1"/>
  <c r="J70" i="12"/>
  <c r="K70" i="12" s="1"/>
  <c r="D70" i="11"/>
  <c r="E70" i="11" s="1"/>
  <c r="F70" i="11"/>
  <c r="G70" i="11" s="1"/>
  <c r="J70" i="11"/>
  <c r="K70" i="11" s="1"/>
  <c r="J52" i="7"/>
  <c r="H70" i="12" l="1"/>
  <c r="H70" i="11"/>
  <c r="R51" i="7"/>
  <c r="S33" i="11" l="1"/>
  <c r="T33" i="11" s="1"/>
  <c r="Q33" i="11"/>
  <c r="R33" i="11" s="1"/>
  <c r="S32" i="11"/>
  <c r="T32" i="11" s="1"/>
  <c r="Q32" i="11"/>
  <c r="R32" i="11" s="1"/>
  <c r="Q69" i="11"/>
  <c r="R69" i="11" s="1"/>
  <c r="S69" i="11"/>
  <c r="T69" i="11" s="1"/>
  <c r="D29" i="1"/>
  <c r="E29" i="1" s="1"/>
  <c r="F29" i="1"/>
  <c r="G29" i="1" s="1"/>
  <c r="I29" i="1"/>
  <c r="K29" i="1"/>
  <c r="L29" i="1" s="1"/>
  <c r="M29" i="1"/>
  <c r="N29" i="1" s="1"/>
  <c r="D30" i="1"/>
  <c r="F30" i="1"/>
  <c r="G30" i="1" s="1"/>
  <c r="I30" i="1"/>
  <c r="K30" i="1"/>
  <c r="L30" i="1" s="1"/>
  <c r="M30" i="1"/>
  <c r="N30" i="1" s="1"/>
  <c r="D26" i="7"/>
  <c r="E26" i="7" s="1"/>
  <c r="F26" i="7"/>
  <c r="G26" i="7" s="1"/>
  <c r="I26" i="7"/>
  <c r="K26" i="7"/>
  <c r="M26" i="7"/>
  <c r="N26" i="7" s="1"/>
  <c r="D27" i="7"/>
  <c r="E27" i="7" s="1"/>
  <c r="F27" i="7"/>
  <c r="G27" i="7" s="1"/>
  <c r="I27" i="7"/>
  <c r="K27" i="7"/>
  <c r="M27" i="7"/>
  <c r="N27" i="7" s="1"/>
  <c r="D51" i="7"/>
  <c r="D52" i="7" s="1"/>
  <c r="F51" i="7"/>
  <c r="J51" i="7"/>
  <c r="S51" i="7"/>
  <c r="R52" i="7"/>
  <c r="T51" i="7"/>
  <c r="D32" i="12"/>
  <c r="F32" i="12"/>
  <c r="G32" i="12" s="1"/>
  <c r="J32" i="12"/>
  <c r="Q32" i="12"/>
  <c r="S32" i="12"/>
  <c r="T32" i="12" s="1"/>
  <c r="D33" i="12"/>
  <c r="E33" i="12" s="1"/>
  <c r="F33" i="12"/>
  <c r="G33" i="12" s="1"/>
  <c r="J33" i="12"/>
  <c r="Q33" i="12"/>
  <c r="S33" i="12"/>
  <c r="T33" i="12" s="1"/>
  <c r="D69" i="12"/>
  <c r="F69" i="12"/>
  <c r="G69" i="12" s="1"/>
  <c r="J69" i="12"/>
  <c r="Q69" i="12"/>
  <c r="R69" i="12" s="1"/>
  <c r="S69" i="12"/>
  <c r="T69" i="12" s="1"/>
  <c r="Q70" i="12"/>
  <c r="S70" i="12"/>
  <c r="T70" i="12" s="1"/>
  <c r="D32" i="11"/>
  <c r="E32" i="11" s="1"/>
  <c r="F32" i="11"/>
  <c r="J32" i="11"/>
  <c r="D33" i="11"/>
  <c r="F33" i="11"/>
  <c r="G33" i="11" s="1"/>
  <c r="J33" i="11"/>
  <c r="D69" i="11"/>
  <c r="F69" i="11"/>
  <c r="G69" i="11" s="1"/>
  <c r="J69" i="11"/>
  <c r="Q70" i="11"/>
  <c r="R70" i="11" s="1"/>
  <c r="S70" i="11"/>
  <c r="T70" i="11" s="1"/>
  <c r="D29" i="4"/>
  <c r="F29" i="4"/>
  <c r="G29" i="4" s="1"/>
  <c r="I29" i="4"/>
  <c r="K29" i="4"/>
  <c r="L29" i="4" s="1"/>
  <c r="M29" i="4"/>
  <c r="N29" i="4" s="1"/>
  <c r="D30" i="4"/>
  <c r="F30" i="4"/>
  <c r="G30" i="4" s="1"/>
  <c r="I30" i="4"/>
  <c r="K30" i="4"/>
  <c r="L30" i="4" s="1"/>
  <c r="M30" i="4"/>
  <c r="N30" i="4" s="1"/>
  <c r="D63" i="4"/>
  <c r="E63" i="4" s="1"/>
  <c r="F63" i="4"/>
  <c r="G63" i="4" s="1"/>
  <c r="J63" i="4"/>
  <c r="Q63" i="4"/>
  <c r="R63" i="4" s="1"/>
  <c r="S63" i="4"/>
  <c r="T63" i="4" s="1"/>
  <c r="D64" i="4"/>
  <c r="E64" i="4" s="1"/>
  <c r="F64" i="4"/>
  <c r="G64" i="4" s="1"/>
  <c r="J64" i="4"/>
  <c r="Q64" i="4"/>
  <c r="R64" i="4" s="1"/>
  <c r="S64" i="4"/>
  <c r="T64" i="4" s="1"/>
  <c r="V51" i="7" l="1"/>
  <c r="T52" i="7"/>
  <c r="U52" i="7" s="1"/>
  <c r="G51" i="7"/>
  <c r="F52" i="7"/>
  <c r="G52" i="7" s="1"/>
  <c r="O26" i="7"/>
  <c r="J27" i="7"/>
  <c r="K33" i="11"/>
  <c r="H32" i="11"/>
  <c r="K32" i="11"/>
  <c r="H69" i="12"/>
  <c r="U33" i="12"/>
  <c r="U70" i="12"/>
  <c r="H51" i="7"/>
  <c r="U32" i="12"/>
  <c r="H30" i="1"/>
  <c r="K69" i="12"/>
  <c r="K32" i="12"/>
  <c r="E30" i="1"/>
  <c r="J29" i="1"/>
  <c r="O29" i="1"/>
  <c r="J30" i="1"/>
  <c r="J26" i="7"/>
  <c r="H26" i="7"/>
  <c r="R70" i="12"/>
  <c r="E69" i="12"/>
  <c r="R32" i="12"/>
  <c r="H32" i="12"/>
  <c r="E33" i="11"/>
  <c r="U63" i="4"/>
  <c r="S52" i="7"/>
  <c r="U51" i="7"/>
  <c r="E51" i="7"/>
  <c r="K51" i="7"/>
  <c r="O27" i="7"/>
  <c r="H27" i="7"/>
  <c r="L27" i="7"/>
  <c r="H69" i="11"/>
  <c r="U33" i="11"/>
  <c r="E32" i="12"/>
  <c r="H33" i="12"/>
  <c r="K33" i="12"/>
  <c r="U69" i="12"/>
  <c r="R33" i="12"/>
  <c r="U69" i="11"/>
  <c r="U70" i="11"/>
  <c r="U32" i="11"/>
  <c r="E69" i="11"/>
  <c r="K69" i="11"/>
  <c r="H33" i="11"/>
  <c r="G32" i="11"/>
  <c r="H29" i="1"/>
  <c r="O30" i="1"/>
  <c r="L26" i="7"/>
  <c r="U64" i="4"/>
  <c r="J30" i="4"/>
  <c r="J29" i="4"/>
  <c r="K63" i="4"/>
  <c r="E29" i="4"/>
  <c r="H29" i="4"/>
  <c r="O30" i="4"/>
  <c r="H30" i="4"/>
  <c r="K64" i="4"/>
  <c r="H63" i="4"/>
  <c r="H64" i="4"/>
  <c r="O29" i="4"/>
  <c r="E30" i="4"/>
  <c r="V52" i="7" l="1"/>
  <c r="H52" i="7"/>
  <c r="E52" i="7"/>
  <c r="K52" i="7"/>
</calcChain>
</file>

<file path=xl/sharedStrings.xml><?xml version="1.0" encoding="utf-8"?>
<sst xmlns="http://schemas.openxmlformats.org/spreadsheetml/2006/main" count="826" uniqueCount="195">
  <si>
    <t>Pozycja</t>
  </si>
  <si>
    <t>Marka</t>
  </si>
  <si>
    <t>Udział %</t>
  </si>
  <si>
    <t>PZPM*</t>
  </si>
  <si>
    <t>Sztuki / Units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</si>
  <si>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</si>
  <si>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</si>
  <si>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</si>
  <si>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</si>
  <si>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</si>
  <si>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</si>
  <si>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</si>
  <si>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</si>
  <si>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</si>
  <si>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Light Commercial Vehicles up to 3.5T, Market Share %</t>
  </si>
  <si>
    <t>Pierwsze rejestracje NOWYCH samochodów osobowych i dostawczych, udział w rynku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</si>
  <si>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</si>
  <si>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</si>
  <si>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</si>
  <si>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</si>
  <si>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</si>
  <si>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</si>
  <si>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</si>
  <si>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</si>
  <si>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</si>
  <si>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</si>
  <si>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</si>
  <si>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</si>
  <si>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</si>
  <si>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</si>
  <si>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</si>
  <si>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</si>
  <si>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</si>
  <si>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</si>
  <si>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</si>
  <si>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</si>
  <si>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Skoda Fabia</t>
  </si>
  <si>
    <t>Dacia Duster</t>
  </si>
  <si>
    <t>Toyota Yaris</t>
  </si>
  <si>
    <t>MAZDA</t>
  </si>
  <si>
    <t>Kia Sportage</t>
  </si>
  <si>
    <t>Model</t>
  </si>
  <si>
    <t>RAZEM 1-20</t>
  </si>
  <si>
    <t>Skoda Superb</t>
  </si>
  <si>
    <t>SEAT</t>
  </si>
  <si>
    <t>Pierwsze rejestracje NOWYCH samochodów osobowych*, udział w rynku %</t>
  </si>
  <si>
    <t>RAZEM 1-15</t>
  </si>
  <si>
    <t>Zmiana poz r/r</t>
  </si>
  <si>
    <t>Ch position y/y</t>
  </si>
  <si>
    <t>IVECO</t>
  </si>
  <si>
    <t>Toyota Corolla</t>
  </si>
  <si>
    <t>Hyundai Tucson</t>
  </si>
  <si>
    <t>Toyota C-HR</t>
  </si>
  <si>
    <t>MAN</t>
  </si>
  <si>
    <t>Renault Master</t>
  </si>
  <si>
    <t>Iveco Daily</t>
  </si>
  <si>
    <t>Ford Transit</t>
  </si>
  <si>
    <t>RAZEM 1-10</t>
  </si>
  <si>
    <t>Toyota RAV4</t>
  </si>
  <si>
    <t>Mercedes-Benz Sprinter</t>
  </si>
  <si>
    <t>Skoda Kamiq</t>
  </si>
  <si>
    <t>LEXUS</t>
  </si>
  <si>
    <t>Kia Stonic</t>
  </si>
  <si>
    <t>Zmiana poz
r/r</t>
  </si>
  <si>
    <t>Ch. Position
y/y</t>
  </si>
  <si>
    <t>Pierwsze rejestracje NOWYCH samochodów dostawczych o DMC&lt;=3,5T*, udział w rynku %</t>
  </si>
  <si>
    <t>Volkswagen T-Roc</t>
  </si>
  <si>
    <t>Toyota Proace City</t>
  </si>
  <si>
    <t xml:space="preserve">   Source: PZPM on the basis of CEP (Central Register of Vehicles)</t>
  </si>
  <si>
    <t>* PZPM na podstawie CEP (Centralnej Ewidencji Pojazdów)</t>
  </si>
  <si>
    <t>Dacia Sandero</t>
  </si>
  <si>
    <t>Kia Xceed</t>
  </si>
  <si>
    <t>Benzyna</t>
  </si>
  <si>
    <t>Diesel</t>
  </si>
  <si>
    <t>w tym:</t>
  </si>
  <si>
    <t>BEV</t>
  </si>
  <si>
    <t>PHEV</t>
  </si>
  <si>
    <t>FCEV</t>
  </si>
  <si>
    <t>HEV</t>
  </si>
  <si>
    <t>MHEV</t>
  </si>
  <si>
    <t>LPG</t>
  </si>
  <si>
    <t>CNG/LNG</t>
  </si>
  <si>
    <t>Alternatywne/inne</t>
  </si>
  <si>
    <t>Inne / b.d.</t>
  </si>
  <si>
    <t>+0,0 pp</t>
  </si>
  <si>
    <t>Toyota Yaris Cross</t>
  </si>
  <si>
    <t>Skoda Karoq</t>
  </si>
  <si>
    <t>ISUZU</t>
  </si>
  <si>
    <t>Volvo XC60</t>
  </si>
  <si>
    <t>Skoda Kodiaq</t>
  </si>
  <si>
    <t>Volkswagen Passat</t>
  </si>
  <si>
    <t>Fiat Ducato</t>
  </si>
  <si>
    <t>Kia Ceed</t>
  </si>
  <si>
    <t>Ford Transit Custom</t>
  </si>
  <si>
    <t>Toyota Aygo X</t>
  </si>
  <si>
    <t>Volkswagen Crafter</t>
  </si>
  <si>
    <t>Hyundai i30</t>
  </si>
  <si>
    <t>Fiat Doblo</t>
  </si>
  <si>
    <t>Suzuki Vitara</t>
  </si>
  <si>
    <t>Toyota Corolla Cross</t>
  </si>
  <si>
    <t>Peugeot Boxer</t>
  </si>
  <si>
    <t>Lut/Sty
Zmiana %</t>
  </si>
  <si>
    <t>Feb/Jan Ch %</t>
  </si>
  <si>
    <t>Rejestracje nowych samochodów osobowych na KLIENTÓW INDYWIDUALNYCH,
ranking marek - 2023 narastająco</t>
  </si>
  <si>
    <t>Rejestracje nowych samochodów osobowych na Inywidualnych Klentów,
ranking modeli - 2023 narastająco</t>
  </si>
  <si>
    <t>Registrations of New PC For Individual Customers, Top Models - 2023 YTD</t>
  </si>
  <si>
    <t>Rejestracje nowych samochodów osobowych na REGON,
ranking marek - 2023 narastająco</t>
  </si>
  <si>
    <t>Registrations of New PC For Business Activity, Top Makes - 2023 YTD</t>
  </si>
  <si>
    <t>Rejestracje nowych samochodów osobowych na REGON,
ranking modeli - 2023 narastająco</t>
  </si>
  <si>
    <t>Rejestracje nowych samochodów dostawczych do 3,5T, ranking modeli - 2023 narastająco</t>
  </si>
  <si>
    <t>Registrations of new LCV up to 3.5T, Top Models - 2023 YTD</t>
  </si>
  <si>
    <t>Rejestracje nowych samochodów osobowych OGÓŁEM, ranking modeli - 2023 narastająco</t>
  </si>
  <si>
    <t>SSANGYONG</t>
  </si>
  <si>
    <t>CUPRA</t>
  </si>
  <si>
    <t/>
  </si>
  <si>
    <t>TESLA</t>
  </si>
  <si>
    <t>Volkswagen Golf</t>
  </si>
  <si>
    <t>Renault Captur</t>
  </si>
  <si>
    <t>+1,0 pp</t>
  </si>
  <si>
    <t>Cupra Formentor</t>
  </si>
  <si>
    <t>Kwiecień</t>
  </si>
  <si>
    <t>April</t>
  </si>
  <si>
    <t>Kwi/Mar
Zmiana %</t>
  </si>
  <si>
    <t>Apr/Mar Ch %</t>
  </si>
  <si>
    <t>Kwi/Mar
Zmiana poz</t>
  </si>
  <si>
    <t>Apr/Mar Ch position</t>
  </si>
  <si>
    <t>Rejestracje nowych samochodów dostawczych do 3,5T, ranking modeli - Kwiecień 2023</t>
  </si>
  <si>
    <t>Registrations of new LCV up to 3.5T, Top Models - April 2023</t>
  </si>
  <si>
    <t>Volkswagen Tiguan</t>
  </si>
  <si>
    <t>Lexus NX</t>
  </si>
  <si>
    <t>-0,4 pp</t>
  </si>
  <si>
    <t>72,2</t>
  </si>
  <si>
    <t>5,3</t>
  </si>
  <si>
    <t>+0,2 pp</t>
  </si>
  <si>
    <t>30,0</t>
  </si>
  <si>
    <t>Registrations of New PC For Individual Customers, Top Makes - 2023 YTD</t>
  </si>
  <si>
    <t>Maj</t>
  </si>
  <si>
    <t>May</t>
  </si>
  <si>
    <t>Rok narastająco Styczeń - Maj</t>
  </si>
  <si>
    <t>YTD January - May</t>
  </si>
  <si>
    <t>Rok narastająco Styczeń -Maj</t>
  </si>
  <si>
    <t>Opel Movano</t>
  </si>
  <si>
    <t>Toyota Proace</t>
  </si>
  <si>
    <t>Rejestracje nowych samochodów osobowych OGÓŁEM, ranking modeli -Maj 2023</t>
  </si>
  <si>
    <t>Rejestracje nowych samochodów osobowych na KLIENTÓW INDYWIDUALNYCH, ranking marek - Maj 2023</t>
  </si>
  <si>
    <t>Registrations of New PC For Individual Customers, Top Makes - May 2023</t>
  </si>
  <si>
    <t>HONDA</t>
  </si>
  <si>
    <t>Rejestracje nowych samochodów osobowych na KLIENTÓW INDYWIDUALNYCH, ranking modeli - Maj 2023</t>
  </si>
  <si>
    <t>Registrations of New PC For Individual Customers, Top Models - Maj 2023</t>
  </si>
  <si>
    <t>Volkswagen T-Cross</t>
  </si>
  <si>
    <t>Rejestracje nowych samochodów osobowych na REGON, ranking marek - Maj 2023</t>
  </si>
  <si>
    <t>Registrations of New PC For Business Activity, Top Makes - May 2023</t>
  </si>
  <si>
    <t>Rejestracje nowych samochodów osobowych na REGON, ranking modeli - Maj 2023</t>
  </si>
  <si>
    <t>Registrations of New PC For Business Activity, Top Models - May 2023</t>
  </si>
  <si>
    <t>Audi A3</t>
  </si>
  <si>
    <t>PZPM based on CEP</t>
  </si>
  <si>
    <t>units</t>
  </si>
  <si>
    <t>FIRST REGISTRATIONS OF NEW PC &amp; LCV UP TO 3.5T</t>
  </si>
  <si>
    <t>% change y/y</t>
  </si>
  <si>
    <t>PC</t>
  </si>
  <si>
    <t>LCV - TOTAL</t>
  </si>
  <si>
    <t>LCV up to 3.5T</t>
  </si>
  <si>
    <t>SPECIAL VEHICLES up to 3.5t</t>
  </si>
  <si>
    <t>TOTAL PC &amp; LCV</t>
  </si>
  <si>
    <t>*including minibuses registered as Passenger Cars</t>
  </si>
  <si>
    <t>2023
May</t>
  </si>
  <si>
    <t>2022
May</t>
  </si>
  <si>
    <t>2023
Jan - May</t>
  </si>
  <si>
    <t>2022
Jan - May</t>
  </si>
  <si>
    <t>First Registrations of NEW Passenger Cars by Fuel Type</t>
  </si>
  <si>
    <t>Fuel Type</t>
  </si>
  <si>
    <t>Change %
y/y</t>
  </si>
  <si>
    <t>Share
Change
y/y</t>
  </si>
  <si>
    <t>tous. pcs.</t>
  </si>
  <si>
    <t>share %</t>
  </si>
  <si>
    <t>82,8</t>
  </si>
  <si>
    <t>88,4</t>
  </si>
  <si>
    <t>-3,1 pp</t>
  </si>
  <si>
    <t>17,9</t>
  </si>
  <si>
    <t>19,4</t>
  </si>
  <si>
    <t>-0,5 pp</t>
  </si>
  <si>
    <t>89,4</t>
  </si>
  <si>
    <t>+3,6 pp</t>
  </si>
  <si>
    <t>3,8</t>
  </si>
  <si>
    <t>6,7</t>
  </si>
  <si>
    <t>+1,2 pp</t>
  </si>
  <si>
    <t>4,4</t>
  </si>
  <si>
    <t>5,4</t>
  </si>
  <si>
    <t>28,7</t>
  </si>
  <si>
    <t>35,8</t>
  </si>
  <si>
    <t>+1,6 pp</t>
  </si>
  <si>
    <t>36,2</t>
  </si>
  <si>
    <t>5,2</t>
  </si>
  <si>
    <t>Jan-May 2022</t>
  </si>
  <si>
    <t>Jan-May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</si>
</sst>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68" formatCode="#,##0.000"/>
    <numFmt numFmtId="169" formatCode="#,##0.0"/>
    <numFmt numFmtId="170" formatCode="[Black]\+0.0%;[Red]\-0.0%"/>
    <numFmt numFmtId="171" formatCode="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10"/>
      <color rgb="FFFF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i/>
      <sz val="11"/>
      <color theme="1"/>
      <name val="Arial Nova"/>
      <family val="2"/>
    </font>
    <font>
      <sz val="11"/>
      <color theme="1"/>
      <name val="Arial Nova"/>
      <family val="2"/>
    </font>
    <font>
      <i/>
      <sz val="11"/>
      <color rgb="FFFF0000"/>
      <name val="Arial Nova"/>
      <family val="2"/>
    </font>
    <font>
      <b/>
      <sz val="11"/>
      <color theme="0"/>
      <name val="Arial Nova"/>
      <family val="2"/>
    </font>
    <font>
      <b/>
      <sz val="10"/>
      <color theme="0"/>
      <name val="Arial Nova"/>
      <family val="2"/>
    </font>
    <font>
      <sz val="10"/>
      <color theme="1"/>
      <name val="Arial Nova"/>
      <family val="2"/>
    </font>
    <font>
      <b/>
      <sz val="10"/>
      <color theme="0"/>
      <name val="Barlow"/>
      <charset val="238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/>
      <bottom/>
      <diagonal/>
    </border>
    <border>
      <left/>
      <right style="thin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7" fillId="0" borderId="0" xfId="0" applyFont="1"/>
    <xf numFmtId="0" fontId="9" fillId="0" borderId="0" xfId="0" applyFont="1"/>
    <xf numFmtId="14" fontId="8" fillId="0" borderId="0" xfId="0" applyNumberFormat="1" applyFont="1"/>
    <xf numFmtId="0" fontId="8" fillId="0" borderId="0" xfId="0" applyFont="1"/>
    <xf numFmtId="0" fontId="12" fillId="0" borderId="0" xfId="7" applyFont="1" applyAlignment="1">
      <alignment horizontal="center" vertical="center"/>
    </xf>
    <xf numFmtId="0" fontId="14" fillId="0" borderId="0" xfId="7" applyFont="1" applyAlignment="1">
      <alignment horizontal="right" vertical="center"/>
    </xf>
    <xf numFmtId="0" fontId="16" fillId="2" borderId="33" xfId="7" applyFont="1" applyFill="1" applyBorder="1" applyAlignment="1">
      <alignment horizontal="center" vertical="center" wrapText="1"/>
    </xf>
    <xf numFmtId="0" fontId="16" fillId="2" borderId="20" xfId="7" applyFont="1" applyFill="1" applyBorder="1" applyAlignment="1">
      <alignment horizontal="center" wrapText="1"/>
    </xf>
    <xf numFmtId="0" fontId="16" fillId="2" borderId="31" xfId="7" applyFont="1" applyFill="1" applyBorder="1" applyAlignment="1">
      <alignment horizontal="center" vertical="center" wrapText="1"/>
    </xf>
    <xf numFmtId="0" fontId="17" fillId="2" borderId="23" xfId="7" applyFont="1" applyFill="1" applyBorder="1" applyAlignment="1">
      <alignment horizontal="center" vertical="center" wrapText="1"/>
    </xf>
    <xf numFmtId="0" fontId="17" fillId="2" borderId="21" xfId="7" applyFont="1" applyFill="1" applyBorder="1" applyAlignment="1">
      <alignment horizontal="center" vertical="top" wrapText="1"/>
    </xf>
    <xf numFmtId="0" fontId="17" fillId="2" borderId="18" xfId="7" applyFont="1" applyFill="1" applyBorder="1" applyAlignment="1">
      <alignment horizontal="center" vertical="center" wrapText="1"/>
    </xf>
    <xf numFmtId="0" fontId="12" fillId="0" borderId="16" xfId="7" applyFont="1" applyBorder="1" applyAlignment="1">
      <alignment horizontal="center" vertical="center"/>
    </xf>
    <xf numFmtId="0" fontId="18" fillId="0" borderId="19" xfId="7" applyFont="1" applyBorder="1" applyAlignment="1">
      <alignment vertical="center"/>
    </xf>
    <xf numFmtId="3" fontId="18" fillId="0" borderId="22" xfId="7" applyNumberFormat="1" applyFont="1" applyBorder="1" applyAlignment="1">
      <alignment vertical="center"/>
    </xf>
    <xf numFmtId="10" fontId="18" fillId="0" borderId="19" xfId="16" applyNumberFormat="1" applyFont="1" applyBorder="1" applyAlignment="1">
      <alignment vertical="center"/>
    </xf>
    <xf numFmtId="165" fontId="18" fillId="0" borderId="19" xfId="16" applyNumberFormat="1" applyFont="1" applyBorder="1" applyAlignment="1">
      <alignment vertical="center"/>
    </xf>
    <xf numFmtId="10" fontId="8" fillId="0" borderId="0" xfId="0" applyNumberFormat="1" applyFont="1"/>
    <xf numFmtId="0" fontId="19" fillId="4" borderId="16" xfId="0" applyFont="1" applyFill="1" applyBorder="1" applyAlignment="1">
      <alignment horizontal="center" vertical="center" wrapText="1"/>
    </xf>
    <xf numFmtId="0" fontId="18" fillId="4" borderId="19" xfId="7" applyFont="1" applyFill="1" applyBorder="1" applyAlignment="1">
      <alignment vertical="center"/>
    </xf>
    <xf numFmtId="3" fontId="18" fillId="4" borderId="22" xfId="7" applyNumberFormat="1" applyFont="1" applyFill="1" applyBorder="1" applyAlignment="1">
      <alignment vertical="center"/>
    </xf>
    <xf numFmtId="10" fontId="18" fillId="4" borderId="19" xfId="16" applyNumberFormat="1" applyFont="1" applyFill="1" applyBorder="1" applyAlignment="1">
      <alignment vertical="center"/>
    </xf>
    <xf numFmtId="165" fontId="18" fillId="4" borderId="19" xfId="16" applyNumberFormat="1" applyFont="1" applyFill="1" applyBorder="1" applyAlignment="1">
      <alignment vertical="center"/>
    </xf>
    <xf numFmtId="3" fontId="18" fillId="3" borderId="22" xfId="7" applyNumberFormat="1" applyFont="1" applyFill="1" applyBorder="1" applyAlignment="1">
      <alignment vertical="center"/>
    </xf>
    <xf numFmtId="10" fontId="18" fillId="3" borderId="19" xfId="16" applyNumberFormat="1" applyFont="1" applyFill="1" applyBorder="1" applyAlignment="1">
      <alignment vertical="center"/>
    </xf>
    <xf numFmtId="165" fontId="18" fillId="3" borderId="19" xfId="16" applyNumberFormat="1" applyFont="1" applyFill="1" applyBorder="1" applyAlignment="1">
      <alignment vertical="center"/>
    </xf>
    <xf numFmtId="3" fontId="10" fillId="2" borderId="22" xfId="7" applyNumberFormat="1" applyFont="1" applyFill="1" applyBorder="1" applyAlignment="1">
      <alignment vertical="center"/>
    </xf>
    <xf numFmtId="9" fontId="10" fillId="2" borderId="19" xfId="16" applyFont="1" applyFill="1" applyBorder="1" applyAlignment="1">
      <alignment vertical="center"/>
    </xf>
    <xf numFmtId="165" fontId="10" fillId="2" borderId="19" xfId="7" applyNumberFormat="1" applyFont="1" applyFill="1" applyBorder="1" applyAlignment="1">
      <alignment vertical="center"/>
    </xf>
    <xf numFmtId="0" fontId="18" fillId="0" borderId="0" xfId="7" applyFont="1"/>
    <xf numFmtId="0" fontId="20" fillId="0" borderId="0" xfId="0" applyFont="1"/>
    <xf numFmtId="0" fontId="21" fillId="0" borderId="0" xfId="0" applyFont="1"/>
    <xf numFmtId="0" fontId="11" fillId="0" borderId="0" xfId="0" applyFont="1"/>
    <xf numFmtId="0" fontId="22" fillId="0" borderId="0" xfId="6" applyFont="1" applyAlignment="1">
      <alignment horizontal="center" vertical="top"/>
    </xf>
    <xf numFmtId="1" fontId="18" fillId="0" borderId="16" xfId="16" applyNumberFormat="1" applyFont="1" applyBorder="1" applyAlignment="1">
      <alignment horizontal="center"/>
    </xf>
    <xf numFmtId="1" fontId="18" fillId="4" borderId="16" xfId="16" applyNumberFormat="1" applyFont="1" applyFill="1" applyBorder="1" applyAlignment="1">
      <alignment horizontal="center"/>
    </xf>
    <xf numFmtId="3" fontId="18" fillId="3" borderId="16" xfId="7" applyNumberFormat="1" applyFont="1" applyFill="1" applyBorder="1" applyAlignment="1">
      <alignment vertical="center"/>
    </xf>
    <xf numFmtId="0" fontId="18" fillId="3" borderId="16" xfId="7" applyFont="1" applyFill="1" applyBorder="1" applyAlignment="1">
      <alignment vertical="center"/>
    </xf>
    <xf numFmtId="3" fontId="10" fillId="2" borderId="16" xfId="7" applyNumberFormat="1" applyFont="1" applyFill="1" applyBorder="1" applyAlignment="1">
      <alignment vertical="center"/>
    </xf>
    <xf numFmtId="0" fontId="11" fillId="0" borderId="0" xfId="0" applyFont="1" applyAlignment="1">
      <alignment horizontal="right"/>
    </xf>
    <xf numFmtId="0" fontId="18" fillId="0" borderId="5" xfId="0" applyFont="1" applyBorder="1" applyAlignment="1">
      <alignment horizontal="left"/>
    </xf>
    <xf numFmtId="0" fontId="18" fillId="0" borderId="6" xfId="20" applyNumberFormat="1" applyFont="1" applyBorder="1" applyAlignment="1">
      <alignment horizontal="right"/>
    </xf>
    <xf numFmtId="165" fontId="18" fillId="0" borderId="12" xfId="20" applyNumberFormat="1" applyFont="1" applyBorder="1" applyAlignment="1">
      <alignment horizontal="right"/>
    </xf>
    <xf numFmtId="170" fontId="18" fillId="0" borderId="15" xfId="16" applyNumberFormat="1" applyFont="1" applyBorder="1"/>
    <xf numFmtId="170" fontId="23" fillId="0" borderId="5" xfId="16" applyNumberFormat="1" applyFont="1" applyBorder="1" applyAlignment="1">
      <alignment horizontal="right"/>
    </xf>
    <xf numFmtId="171" fontId="18" fillId="0" borderId="6" xfId="20" applyNumberFormat="1" applyFont="1" applyBorder="1" applyAlignment="1">
      <alignment horizontal="right"/>
    </xf>
    <xf numFmtId="170" fontId="18" fillId="0" borderId="5" xfId="16" applyNumberFormat="1" applyFont="1" applyBorder="1"/>
    <xf numFmtId="170" fontId="18" fillId="0" borderId="5" xfId="16" applyNumberFormat="1" applyFont="1" applyBorder="1" applyAlignment="1">
      <alignment horizontal="right"/>
    </xf>
    <xf numFmtId="0" fontId="18" fillId="0" borderId="5" xfId="0" applyFont="1" applyBorder="1" applyAlignment="1">
      <alignment horizontal="left" indent="1"/>
    </xf>
    <xf numFmtId="3" fontId="18" fillId="0" borderId="6" xfId="20" applyNumberFormat="1" applyFont="1" applyBorder="1" applyAlignment="1">
      <alignment horizontal="right"/>
    </xf>
    <xf numFmtId="170" fontId="11" fillId="0" borderId="5" xfId="16" applyNumberFormat="1" applyFont="1" applyBorder="1"/>
    <xf numFmtId="170" fontId="11" fillId="0" borderId="5" xfId="16" applyNumberFormat="1" applyFont="1" applyBorder="1" applyAlignment="1">
      <alignment horizontal="right"/>
    </xf>
    <xf numFmtId="168" fontId="18" fillId="0" borderId="6" xfId="20" applyNumberFormat="1" applyFont="1" applyBorder="1" applyAlignment="1">
      <alignment horizontal="right"/>
    </xf>
    <xf numFmtId="169" fontId="18" fillId="0" borderId="6" xfId="20" applyNumberFormat="1" applyFont="1" applyBorder="1" applyAlignment="1">
      <alignment horizontal="right"/>
    </xf>
    <xf numFmtId="0" fontId="18" fillId="0" borderId="8" xfId="0" applyFont="1" applyBorder="1" applyAlignment="1">
      <alignment horizontal="left" indent="1"/>
    </xf>
    <xf numFmtId="165" fontId="18" fillId="0" borderId="13" xfId="20" applyNumberFormat="1" applyFont="1" applyBorder="1" applyAlignment="1">
      <alignment horizontal="right"/>
    </xf>
    <xf numFmtId="170" fontId="18" fillId="0" borderId="8" xfId="16" applyNumberFormat="1" applyFont="1" applyBorder="1"/>
    <xf numFmtId="170" fontId="23" fillId="0" borderId="8" xfId="16" applyNumberFormat="1" applyFont="1" applyBorder="1" applyAlignment="1">
      <alignment horizontal="right"/>
    </xf>
    <xf numFmtId="0" fontId="13" fillId="0" borderId="0" xfId="7" applyFont="1" applyAlignment="1">
      <alignment vertical="center"/>
    </xf>
    <xf numFmtId="0" fontId="18" fillId="3" borderId="22" xfId="7" applyFont="1" applyFill="1" applyBorder="1" applyAlignment="1">
      <alignment vertical="center"/>
    </xf>
    <xf numFmtId="0" fontId="24" fillId="0" borderId="0" xfId="0" applyFont="1"/>
    <xf numFmtId="0" fontId="25" fillId="0" borderId="0" xfId="0" applyFont="1"/>
    <xf numFmtId="3" fontId="18" fillId="0" borderId="9" xfId="20" applyNumberFormat="1" applyFont="1" applyBorder="1" applyAlignment="1">
      <alignment horizontal="right"/>
    </xf>
    <xf numFmtId="0" fontId="26" fillId="0" borderId="0" xfId="0" applyFont="1"/>
    <xf numFmtId="0" fontId="27" fillId="0" borderId="0" xfId="22" applyFont="1"/>
    <xf numFmtId="0" fontId="28" fillId="0" borderId="0" xfId="0" applyFont="1"/>
    <xf numFmtId="0" fontId="27" fillId="0" borderId="0" xfId="0" applyFont="1"/>
    <xf numFmtId="0" fontId="27" fillId="0" borderId="0" xfId="22" applyFont="1" applyAlignment="1">
      <alignment horizontal="right"/>
    </xf>
    <xf numFmtId="0" fontId="30" fillId="2" borderId="6" xfId="0" applyFont="1" applyFill="1" applyBorder="1" applyAlignment="1">
      <alignment wrapText="1"/>
    </xf>
    <xf numFmtId="166" fontId="30" fillId="2" borderId="4" xfId="23" applyNumberFormat="1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wrapText="1"/>
    </xf>
    <xf numFmtId="166" fontId="31" fillId="0" borderId="4" xfId="23" applyNumberFormat="1" applyFont="1" applyBorder="1" applyAlignment="1">
      <alignment horizontal="center"/>
    </xf>
    <xf numFmtId="165" fontId="31" fillId="0" borderId="4" xfId="20" applyNumberFormat="1" applyFont="1" applyBorder="1" applyAlignment="1">
      <alignment horizontal="center"/>
    </xf>
    <xf numFmtId="0" fontId="31" fillId="0" borderId="6" xfId="0" applyFont="1" applyBorder="1" applyAlignment="1">
      <alignment horizontal="left" wrapText="1" indent="1"/>
    </xf>
    <xf numFmtId="166" fontId="31" fillId="0" borderId="5" xfId="23" applyNumberFormat="1" applyFont="1" applyBorder="1" applyAlignment="1">
      <alignment horizontal="center"/>
    </xf>
    <xf numFmtId="165" fontId="31" fillId="0" borderId="5" xfId="24" applyNumberFormat="1" applyFont="1" applyBorder="1" applyAlignment="1">
      <alignment horizontal="center"/>
    </xf>
    <xf numFmtId="0" fontId="31" fillId="0" borderId="9" xfId="0" applyFont="1" applyBorder="1" applyAlignment="1">
      <alignment horizontal="left" wrapText="1" indent="1"/>
    </xf>
    <xf numFmtId="165" fontId="31" fillId="0" borderId="8" xfId="20" applyNumberFormat="1" applyFont="1" applyBorder="1" applyAlignment="1">
      <alignment horizontal="center"/>
    </xf>
    <xf numFmtId="0" fontId="30" fillId="2" borderId="4" xfId="0" applyFont="1" applyFill="1" applyBorder="1" applyAlignment="1">
      <alignment vertical="center" wrapText="1"/>
    </xf>
    <xf numFmtId="166" fontId="30" fillId="2" borderId="4" xfId="23" applyNumberFormat="1" applyFont="1" applyFill="1" applyBorder="1" applyAlignment="1">
      <alignment horizontal="center" vertical="center"/>
    </xf>
    <xf numFmtId="165" fontId="30" fillId="2" borderId="4" xfId="20" applyNumberFormat="1" applyFont="1" applyFill="1" applyBorder="1" applyAlignment="1">
      <alignment horizontal="center" vertical="center"/>
    </xf>
    <xf numFmtId="0" fontId="31" fillId="0" borderId="7" xfId="22" applyFont="1" applyBorder="1"/>
    <xf numFmtId="0" fontId="27" fillId="0" borderId="7" xfId="22" applyFont="1" applyBorder="1"/>
    <xf numFmtId="166" fontId="27" fillId="0" borderId="0" xfId="22" applyNumberFormat="1" applyFont="1"/>
    <xf numFmtId="0" fontId="29" fillId="2" borderId="1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16" fillId="2" borderId="17" xfId="7" applyFont="1" applyFill="1" applyBorder="1" applyAlignment="1">
      <alignment horizontal="center" wrapText="1"/>
    </xf>
    <xf numFmtId="0" fontId="16" fillId="2" borderId="31" xfId="7" applyFont="1" applyFill="1" applyBorder="1" applyAlignment="1">
      <alignment horizontal="center" wrapText="1"/>
    </xf>
    <xf numFmtId="0" fontId="17" fillId="2" borderId="31" xfId="7" applyFont="1" applyFill="1" applyBorder="1" applyAlignment="1">
      <alignment horizontal="center" vertical="top" wrapText="1"/>
    </xf>
    <xf numFmtId="0" fontId="17" fillId="2" borderId="18" xfId="7" applyFont="1" applyFill="1" applyBorder="1" applyAlignment="1">
      <alignment horizontal="center" vertical="top" wrapText="1"/>
    </xf>
    <xf numFmtId="0" fontId="12" fillId="3" borderId="32" xfId="7" applyFont="1" applyFill="1" applyBorder="1" applyAlignment="1">
      <alignment horizontal="center" vertical="center"/>
    </xf>
    <xf numFmtId="0" fontId="12" fillId="3" borderId="19" xfId="7" applyFont="1" applyFill="1" applyBorder="1" applyAlignment="1">
      <alignment horizontal="center" vertical="center"/>
    </xf>
    <xf numFmtId="0" fontId="15" fillId="2" borderId="30" xfId="7" applyFont="1" applyFill="1" applyBorder="1" applyAlignment="1">
      <alignment horizontal="center" vertical="center"/>
    </xf>
    <xf numFmtId="0" fontId="15" fillId="2" borderId="21" xfId="7" applyFont="1" applyFill="1" applyBorder="1" applyAlignment="1">
      <alignment horizontal="center" vertical="center"/>
    </xf>
    <xf numFmtId="0" fontId="10" fillId="2" borderId="27" xfId="7" applyFont="1" applyFill="1" applyBorder="1" applyAlignment="1">
      <alignment horizontal="center" vertical="center"/>
    </xf>
    <xf numFmtId="0" fontId="10" fillId="2" borderId="20" xfId="7" applyFont="1" applyFill="1" applyBorder="1" applyAlignment="1">
      <alignment horizontal="center" vertical="center"/>
    </xf>
    <xf numFmtId="0" fontId="15" fillId="2" borderId="23" xfId="7" applyFont="1" applyFill="1" applyBorder="1" applyAlignment="1">
      <alignment horizontal="center" vertical="center"/>
    </xf>
    <xf numFmtId="0" fontId="16" fillId="2" borderId="33" xfId="7" applyFont="1" applyFill="1" applyBorder="1" applyAlignment="1">
      <alignment horizontal="center" vertical="center" wrapText="1"/>
    </xf>
    <xf numFmtId="0" fontId="16" fillId="2" borderId="20" xfId="7" applyFont="1" applyFill="1" applyBorder="1" applyAlignment="1">
      <alignment horizontal="center" vertical="center" wrapText="1"/>
    </xf>
    <xf numFmtId="0" fontId="16" fillId="2" borderId="34" xfId="7" applyFont="1" applyFill="1" applyBorder="1" applyAlignment="1">
      <alignment horizontal="center" vertical="center" wrapText="1"/>
    </xf>
    <xf numFmtId="0" fontId="16" fillId="2" borderId="29" xfId="7" applyFont="1" applyFill="1" applyBorder="1" applyAlignment="1">
      <alignment horizontal="center" vertical="center" wrapText="1"/>
    </xf>
    <xf numFmtId="0" fontId="15" fillId="2" borderId="31" xfId="7" applyFont="1" applyFill="1" applyBorder="1" applyAlignment="1">
      <alignment horizontal="center" vertical="top"/>
    </xf>
    <xf numFmtId="0" fontId="15" fillId="2" borderId="18" xfId="7" applyFont="1" applyFill="1" applyBorder="1" applyAlignment="1">
      <alignment horizontal="center" vertical="top"/>
    </xf>
    <xf numFmtId="0" fontId="15" fillId="2" borderId="34" xfId="7" applyFont="1" applyFill="1" applyBorder="1" applyAlignment="1">
      <alignment horizontal="center" vertical="top"/>
    </xf>
    <xf numFmtId="0" fontId="15" fillId="2" borderId="23" xfId="7" applyFont="1" applyFill="1" applyBorder="1" applyAlignment="1">
      <alignment horizontal="center" vertical="top"/>
    </xf>
    <xf numFmtId="0" fontId="10" fillId="2" borderId="33" xfId="7" applyFont="1" applyFill="1" applyBorder="1" applyAlignment="1">
      <alignment horizontal="center" wrapText="1"/>
    </xf>
    <xf numFmtId="0" fontId="10" fillId="2" borderId="34" xfId="7" applyFont="1" applyFill="1" applyBorder="1" applyAlignment="1">
      <alignment horizontal="center" wrapText="1"/>
    </xf>
    <xf numFmtId="0" fontId="10" fillId="2" borderId="17" xfId="7" applyFont="1" applyFill="1" applyBorder="1" applyAlignment="1">
      <alignment horizontal="center" wrapText="1"/>
    </xf>
    <xf numFmtId="0" fontId="10" fillId="2" borderId="31" xfId="7" applyFont="1" applyFill="1" applyBorder="1" applyAlignment="1">
      <alignment horizontal="center" wrapText="1"/>
    </xf>
    <xf numFmtId="0" fontId="16" fillId="2" borderId="17" xfId="7" applyFont="1" applyFill="1" applyBorder="1" applyAlignment="1">
      <alignment horizontal="center" vertical="center" wrapText="1"/>
    </xf>
    <xf numFmtId="0" fontId="16" fillId="2" borderId="31" xfId="7" applyFont="1" applyFill="1" applyBorder="1" applyAlignment="1">
      <alignment horizontal="center" vertical="center" wrapText="1"/>
    </xf>
    <xf numFmtId="0" fontId="12" fillId="0" borderId="0" xfId="7" applyFont="1" applyAlignment="1">
      <alignment horizontal="center" vertical="center"/>
    </xf>
    <xf numFmtId="0" fontId="15" fillId="2" borderId="0" xfId="7" applyFont="1" applyFill="1" applyAlignment="1">
      <alignment horizontal="center" vertical="center"/>
    </xf>
    <xf numFmtId="0" fontId="15" fillId="2" borderId="25" xfId="7" applyFont="1" applyFill="1" applyBorder="1" applyAlignment="1">
      <alignment horizontal="center" vertical="center"/>
    </xf>
    <xf numFmtId="0" fontId="10" fillId="2" borderId="28" xfId="7" applyFont="1" applyFill="1" applyBorder="1" applyAlignment="1">
      <alignment horizontal="center" vertical="center"/>
    </xf>
    <xf numFmtId="0" fontId="10" fillId="2" borderId="26" xfId="7" applyFont="1" applyFill="1" applyBorder="1" applyAlignment="1">
      <alignment horizontal="center" vertical="center"/>
    </xf>
    <xf numFmtId="0" fontId="15" fillId="2" borderId="24" xfId="7" applyFont="1" applyFill="1" applyBorder="1" applyAlignment="1">
      <alignment horizontal="center" vertical="center"/>
    </xf>
    <xf numFmtId="0" fontId="15" fillId="2" borderId="29" xfId="7" applyFont="1" applyFill="1" applyBorder="1" applyAlignment="1">
      <alignment horizontal="center" vertical="center"/>
    </xf>
    <xf numFmtId="0" fontId="17" fillId="2" borderId="31" xfId="7" applyFont="1" applyFill="1" applyBorder="1" applyAlignment="1">
      <alignment horizontal="center" vertical="center" wrapText="1"/>
    </xf>
    <xf numFmtId="0" fontId="17" fillId="2" borderId="18" xfId="7" applyFont="1" applyFill="1" applyBorder="1" applyAlignment="1">
      <alignment horizontal="center" vertical="center" wrapText="1"/>
    </xf>
    <xf numFmtId="0" fontId="10" fillId="2" borderId="33" xfId="7" applyFont="1" applyFill="1" applyBorder="1" applyAlignment="1">
      <alignment horizontal="center" vertical="center"/>
    </xf>
    <xf numFmtId="0" fontId="10" fillId="2" borderId="32" xfId="7" applyFont="1" applyFill="1" applyBorder="1" applyAlignment="1">
      <alignment horizontal="center" vertical="top"/>
    </xf>
    <xf numFmtId="0" fontId="10" fillId="2" borderId="19" xfId="7" applyFont="1" applyFill="1" applyBorder="1" applyAlignment="1">
      <alignment horizontal="center" vertical="top"/>
    </xf>
    <xf numFmtId="0" fontId="13" fillId="0" borderId="0" xfId="7" applyFont="1" applyAlignment="1">
      <alignment horizontal="center" vertical="center"/>
    </xf>
    <xf numFmtId="0" fontId="12" fillId="0" borderId="0" xfId="7" applyFont="1" applyAlignment="1">
      <alignment horizontal="center" wrapText="1"/>
    </xf>
    <xf numFmtId="0" fontId="32" fillId="2" borderId="14" xfId="0" applyFont="1" applyFill="1" applyBorder="1" applyAlignment="1">
      <alignment horizontal="center" vertical="center" wrapText="1"/>
    </xf>
    <xf numFmtId="0" fontId="32" fillId="2" borderId="7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2" fillId="2" borderId="15" xfId="0" applyFont="1" applyFill="1" applyBorder="1" applyAlignment="1">
      <alignment horizontal="center" vertical="center"/>
    </xf>
    <xf numFmtId="49" fontId="32" fillId="2" borderId="1" xfId="0" applyNumberFormat="1" applyFont="1" applyFill="1" applyBorder="1" applyAlignment="1">
      <alignment horizontal="center"/>
    </xf>
    <xf numFmtId="49" fontId="32" fillId="2" borderId="2" xfId="0" applyNumberFormat="1" applyFont="1" applyFill="1" applyBorder="1" applyAlignment="1">
      <alignment horizontal="center"/>
    </xf>
    <xf numFmtId="0" fontId="32" fillId="2" borderId="15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/>
    </xf>
    <xf numFmtId="0" fontId="32" fillId="2" borderId="2" xfId="0" applyFont="1" applyFill="1" applyBorder="1" applyAlignment="1">
      <alignment horizontal="center"/>
    </xf>
    <xf numFmtId="0" fontId="32" fillId="2" borderId="8" xfId="0" applyFont="1" applyFill="1" applyBorder="1" applyAlignment="1">
      <alignment horizontal="center" vertical="center" wrapText="1"/>
    </xf>
  </cellXfs>
  <cellStyles count="25">
    <cellStyle name="Dziesiętny 2" xfId="1" xr:uid="{00000000-0005-0000-0000-000001000000}"/>
    <cellStyle name="Dziesiętny 2 2" xfId="2" xr:uid="{00000000-0005-0000-0000-000002000000}"/>
    <cellStyle name="Dziesiętny 2 3" xfId="3" xr:uid="{00000000-0005-0000-0000-000003000000}"/>
    <cellStyle name="Dziesiętny 3" xfId="4" xr:uid="{00000000-0005-0000-0000-000004000000}"/>
    <cellStyle name="Dziesiętny 4" xfId="5" xr:uid="{00000000-0005-0000-0000-000005000000}"/>
    <cellStyle name="Dziesiętny 5" xfId="23" xr:uid="{2A91A703-6E43-4D20-AA9C-1B31A36106DE}"/>
    <cellStyle name="Hiperłącze" xfId="6" builtinId="8"/>
    <cellStyle name="Normalny" xfId="0" builtinId="0"/>
    <cellStyle name="Normalny 2" xfId="7" xr:uid="{00000000-0005-0000-0000-000008000000}"/>
    <cellStyle name="Normalny 3" xfId="8" xr:uid="{00000000-0005-0000-0000-000009000000}"/>
    <cellStyle name="Normalny 3 2" xfId="9" xr:uid="{00000000-0005-0000-0000-00000A000000}"/>
    <cellStyle name="Normalny 4" xfId="10" xr:uid="{00000000-0005-0000-0000-00000B000000}"/>
    <cellStyle name="Normalny 4 2" xfId="11" xr:uid="{00000000-0005-0000-0000-00000C000000}"/>
    <cellStyle name="Normalny 4 3" xfId="22" xr:uid="{9E7F097E-8505-4D8F-BF05-3938EA3E7AB2}"/>
    <cellStyle name="Normalny 5" xfId="12" xr:uid="{00000000-0005-0000-0000-00000D000000}"/>
    <cellStyle name="Normalny 5 2" xfId="13" xr:uid="{00000000-0005-0000-0000-00000E000000}"/>
    <cellStyle name="Normalny 6" xfId="14" xr:uid="{00000000-0005-0000-0000-00000F000000}"/>
    <cellStyle name="Normalny 7" xfId="15" xr:uid="{00000000-0005-0000-0000-000010000000}"/>
    <cellStyle name="Procentowy 2" xfId="16" xr:uid="{00000000-0005-0000-0000-000012000000}"/>
    <cellStyle name="Procentowy 3" xfId="17" xr:uid="{00000000-0005-0000-0000-000013000000}"/>
    <cellStyle name="Procentowy 3 2" xfId="18" xr:uid="{00000000-0005-0000-0000-000014000000}"/>
    <cellStyle name="Procentowy 4" xfId="19" xr:uid="{00000000-0005-0000-0000-000015000000}"/>
    <cellStyle name="Procentowy 4 2" xfId="20" xr:uid="{00000000-0005-0000-0000-000016000000}"/>
    <cellStyle name="Procentowy 5" xfId="21" xr:uid="{00000000-0005-0000-0000-000017000000}"/>
    <cellStyle name="Procentowy 6" xfId="24" xr:uid="{8E2B7CE6-043F-4BC3-9D39-F8FD44BA68A8}"/>
  </cellStyles>
  <dxfs count="13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5"/>
      </font>
    </dxf>
    <dxf>
      <font>
        <color theme="5"/>
      </font>
    </dxf>
    <dxf>
      <font>
        <color theme="5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7</xdr:col>
      <xdr:colOff>385638</xdr:colOff>
      <xdr:row>40</xdr:row>
      <xdr:rowOff>142058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3613722-20F3-41E1-9C83-CE1E0B3D7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790950"/>
          <a:ext cx="5157663" cy="3761558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20</xdr:row>
      <xdr:rowOff>38100</xdr:rowOff>
    </xdr:from>
    <xdr:to>
      <xdr:col>17</xdr:col>
      <xdr:colOff>474914</xdr:colOff>
      <xdr:row>40</xdr:row>
      <xdr:rowOff>133350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51C56A1-420C-4E27-8361-4DE4D0830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95975" y="3829050"/>
          <a:ext cx="5885114" cy="3714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4FCB4-1F62-43AC-A655-17F98CD390AA}">
  <dimension ref="A1:IV28"/>
  <sheetViews>
    <sheetView showGridLines="0" tabSelected="1" workbookViewId="0">
      <selection activeCell="B5" sqref="B5"/>
    </sheetView>
  </sheetViews>
  <sheetFormatPr defaultColWidth="9.140625" defaultRowHeight="14.25" x14ac:dyDescent="0.2"/>
  <cols>
    <col min="1" max="1" width="1.140625" style="65" customWidth="1"/>
    <col min="2" max="2" width="41" style="65" customWidth="1"/>
    <col min="3" max="5" width="11.140625" style="65" customWidth="1"/>
    <col min="6" max="7" width="15.28515625" style="65" customWidth="1"/>
    <col min="8" max="8" width="11.7109375" style="65" customWidth="1"/>
    <col min="9" max="16384" width="9.140625" style="65"/>
  </cols>
  <sheetData>
    <row r="1" spans="1:256" x14ac:dyDescent="0.2">
      <c r="A1" s="64"/>
      <c r="C1" s="66"/>
      <c r="E1" s="64"/>
      <c r="F1" s="64"/>
      <c r="G1" s="64"/>
      <c r="H1" s="3">
        <v>45082</v>
      </c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</row>
    <row r="2" spans="1:256" ht="15.75" customHeight="1" x14ac:dyDescent="0.2">
      <c r="B2" s="67" t="s">
        <v>155</v>
      </c>
      <c r="H2" s="68" t="s">
        <v>156</v>
      </c>
    </row>
    <row r="3" spans="1:256" ht="24.75" customHeight="1" x14ac:dyDescent="0.2">
      <c r="B3" s="86" t="s">
        <v>157</v>
      </c>
      <c r="C3" s="87"/>
      <c r="D3" s="87"/>
      <c r="E3" s="87"/>
      <c r="F3" s="87"/>
      <c r="G3" s="87"/>
      <c r="H3" s="88"/>
    </row>
    <row r="4" spans="1:256" ht="24.75" customHeight="1" x14ac:dyDescent="0.2">
      <c r="B4" s="69"/>
      <c r="C4" s="70" t="s">
        <v>165</v>
      </c>
      <c r="D4" s="70" t="s">
        <v>166</v>
      </c>
      <c r="E4" s="71" t="s">
        <v>158</v>
      </c>
      <c r="F4" s="70" t="s">
        <v>167</v>
      </c>
      <c r="G4" s="70" t="s">
        <v>168</v>
      </c>
      <c r="H4" s="71" t="s">
        <v>158</v>
      </c>
    </row>
    <row r="5" spans="1:256" ht="24.75" customHeight="1" x14ac:dyDescent="0.2">
      <c r="B5" s="72" t="s">
        <v>159</v>
      </c>
      <c r="C5" s="73">
        <v>38575</v>
      </c>
      <c r="D5" s="73">
        <v>35897</v>
      </c>
      <c r="E5" s="74">
        <v>7.460233445691844E-2</v>
      </c>
      <c r="F5" s="73">
        <v>197091</v>
      </c>
      <c r="G5" s="73">
        <v>172820</v>
      </c>
      <c r="H5" s="74">
        <v>0.1404409211896771</v>
      </c>
    </row>
    <row r="6" spans="1:256" ht="24.75" customHeight="1" x14ac:dyDescent="0.2">
      <c r="B6" s="72" t="s">
        <v>160</v>
      </c>
      <c r="C6" s="73">
        <v>5538</v>
      </c>
      <c r="D6" s="73">
        <v>5302</v>
      </c>
      <c r="E6" s="74">
        <v>4.4511505092417858E-2</v>
      </c>
      <c r="F6" s="73">
        <v>25507</v>
      </c>
      <c r="G6" s="73">
        <v>26046</v>
      </c>
      <c r="H6" s="74">
        <v>-2.0694156492359617E-2</v>
      </c>
    </row>
    <row r="7" spans="1:256" ht="24.75" customHeight="1" x14ac:dyDescent="0.2">
      <c r="B7" s="75" t="s">
        <v>161</v>
      </c>
      <c r="C7" s="76">
        <f>C6-C8</f>
        <v>5321</v>
      </c>
      <c r="D7" s="76">
        <f>D6-D8</f>
        <v>5071</v>
      </c>
      <c r="E7" s="77">
        <f>C7/D7-1</f>
        <v>4.9299940840070944E-2</v>
      </c>
      <c r="F7" s="76">
        <f>F6-F8</f>
        <v>24734</v>
      </c>
      <c r="G7" s="76">
        <f>G6-G8</f>
        <v>25010</v>
      </c>
      <c r="H7" s="77">
        <f>F7/G7-1</f>
        <v>-1.1035585765693745E-2</v>
      </c>
    </row>
    <row r="8" spans="1:256" ht="24.75" customHeight="1" x14ac:dyDescent="0.2">
      <c r="B8" s="78" t="s">
        <v>162</v>
      </c>
      <c r="C8" s="76">
        <v>217</v>
      </c>
      <c r="D8" s="76">
        <v>231</v>
      </c>
      <c r="E8" s="79">
        <v>-6.0606060606060552E-2</v>
      </c>
      <c r="F8" s="76">
        <v>773</v>
      </c>
      <c r="G8" s="76">
        <v>1036</v>
      </c>
      <c r="H8" s="79">
        <v>-0.25386100386100385</v>
      </c>
    </row>
    <row r="9" spans="1:256" ht="25.5" customHeight="1" x14ac:dyDescent="0.2">
      <c r="B9" s="80" t="s">
        <v>163</v>
      </c>
      <c r="C9" s="81">
        <v>44113</v>
      </c>
      <c r="D9" s="81">
        <v>41199</v>
      </c>
      <c r="E9" s="82">
        <v>7.0729872084273948E-2</v>
      </c>
      <c r="F9" s="81">
        <v>222598</v>
      </c>
      <c r="G9" s="81">
        <v>198866</v>
      </c>
      <c r="H9" s="82">
        <v>0.11933663874166522</v>
      </c>
    </row>
    <row r="10" spans="1:256" x14ac:dyDescent="0.2">
      <c r="B10" s="83" t="s">
        <v>164</v>
      </c>
      <c r="C10" s="84"/>
      <c r="D10" s="84"/>
      <c r="E10" s="84"/>
      <c r="F10" s="84"/>
      <c r="G10" s="84"/>
      <c r="H10" s="84"/>
    </row>
    <row r="11" spans="1:256" x14ac:dyDescent="0.2">
      <c r="B11" s="67"/>
      <c r="F11" s="85"/>
      <c r="G11" s="85"/>
    </row>
    <row r="28" spans="2:2" x14ac:dyDescent="0.2">
      <c r="B28" s="67"/>
    </row>
  </sheetData>
  <mergeCells count="1">
    <mergeCell ref="B3:H3"/>
  </mergeCells>
  <conditionalFormatting sqref="E7 H7">
    <cfRule type="cellIs" dxfId="133" priority="4" operator="lessThan">
      <formula>0</formula>
    </cfRule>
  </conditionalFormatting>
  <conditionalFormatting sqref="E5 H5">
    <cfRule type="cellIs" dxfId="132" priority="3" operator="lessThan">
      <formula>0</formula>
    </cfRule>
  </conditionalFormatting>
  <conditionalFormatting sqref="H6 E6">
    <cfRule type="cellIs" dxfId="131" priority="2" operator="lessThan">
      <formula>0</formula>
    </cfRule>
  </conditionalFormatting>
  <conditionalFormatting sqref="H8:H9 E8:E9">
    <cfRule type="cellIs" dxfId="130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B1:V67"/>
  <sheetViews>
    <sheetView showGridLines="0" zoomScale="90" zoomScaleNormal="90" workbookViewId="0">
      <selection activeCell="O1" sqref="O1"/>
    </sheetView>
  </sheetViews>
  <sheetFormatPr defaultColWidth="9.140625" defaultRowHeight="14.25" x14ac:dyDescent="0.2"/>
  <cols>
    <col min="1" max="1" width="1.7109375" style="4" customWidth="1"/>
    <col min="2" max="2" width="8.140625" style="4" customWidth="1"/>
    <col min="3" max="3" width="19.28515625" style="4" customWidth="1"/>
    <col min="4" max="14" width="10.28515625" style="4" customWidth="1"/>
    <col min="15" max="15" width="13" style="4" customWidth="1"/>
    <col min="16" max="16" width="23.140625" style="4" customWidth="1"/>
    <col min="17" max="22" width="10.28515625" style="4" customWidth="1"/>
    <col min="23" max="23" width="11.28515625" style="4" customWidth="1"/>
    <col min="24" max="16384" width="9.140625" style="4"/>
  </cols>
  <sheetData>
    <row r="1" spans="2:16" x14ac:dyDescent="0.2">
      <c r="B1" s="4" t="s">
        <v>3</v>
      </c>
      <c r="D1" s="2"/>
      <c r="O1" s="3">
        <v>45082</v>
      </c>
    </row>
    <row r="2" spans="2:16" ht="14.45" customHeight="1" thickBot="1" x14ac:dyDescent="0.25">
      <c r="B2" s="114" t="s">
        <v>45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2:16" ht="14.45" customHeight="1" x14ac:dyDescent="0.2">
      <c r="B3" s="108" t="s">
        <v>0</v>
      </c>
      <c r="C3" s="110" t="s">
        <v>1</v>
      </c>
      <c r="D3" s="97" t="s">
        <v>136</v>
      </c>
      <c r="E3" s="97"/>
      <c r="F3" s="97"/>
      <c r="G3" s="97"/>
      <c r="H3" s="117"/>
      <c r="I3" s="118" t="s">
        <v>120</v>
      </c>
      <c r="J3" s="117"/>
      <c r="K3" s="118" t="s">
        <v>138</v>
      </c>
      <c r="L3" s="97"/>
      <c r="M3" s="97"/>
      <c r="N3" s="97"/>
      <c r="O3" s="98"/>
    </row>
    <row r="4" spans="2:16" ht="14.45" customHeight="1" thickBot="1" x14ac:dyDescent="0.25">
      <c r="B4" s="109"/>
      <c r="C4" s="111"/>
      <c r="D4" s="115" t="s">
        <v>137</v>
      </c>
      <c r="E4" s="115"/>
      <c r="F4" s="115"/>
      <c r="G4" s="115"/>
      <c r="H4" s="116"/>
      <c r="I4" s="119" t="s">
        <v>121</v>
      </c>
      <c r="J4" s="116"/>
      <c r="K4" s="119" t="s">
        <v>139</v>
      </c>
      <c r="L4" s="115"/>
      <c r="M4" s="115"/>
      <c r="N4" s="115"/>
      <c r="O4" s="120"/>
    </row>
    <row r="5" spans="2:16" ht="14.45" customHeight="1" x14ac:dyDescent="0.2">
      <c r="B5" s="109"/>
      <c r="C5" s="111"/>
      <c r="D5" s="100">
        <v>2023</v>
      </c>
      <c r="E5" s="101"/>
      <c r="F5" s="100">
        <v>2022</v>
      </c>
      <c r="G5" s="101"/>
      <c r="H5" s="89" t="s">
        <v>5</v>
      </c>
      <c r="I5" s="112">
        <v>2022</v>
      </c>
      <c r="J5" s="112" t="s">
        <v>101</v>
      </c>
      <c r="K5" s="100">
        <v>2023</v>
      </c>
      <c r="L5" s="101"/>
      <c r="M5" s="100">
        <v>2022</v>
      </c>
      <c r="N5" s="101"/>
      <c r="O5" s="89" t="s">
        <v>5</v>
      </c>
    </row>
    <row r="6" spans="2:16" ht="14.45" customHeight="1" thickBot="1" x14ac:dyDescent="0.25">
      <c r="B6" s="106" t="s">
        <v>6</v>
      </c>
      <c r="C6" s="104" t="s">
        <v>7</v>
      </c>
      <c r="D6" s="102"/>
      <c r="E6" s="103"/>
      <c r="F6" s="102"/>
      <c r="G6" s="103"/>
      <c r="H6" s="90"/>
      <c r="I6" s="113"/>
      <c r="J6" s="113"/>
      <c r="K6" s="102"/>
      <c r="L6" s="103"/>
      <c r="M6" s="102"/>
      <c r="N6" s="103"/>
      <c r="O6" s="90"/>
    </row>
    <row r="7" spans="2:16" ht="14.45" customHeight="1" x14ac:dyDescent="0.2">
      <c r="B7" s="106"/>
      <c r="C7" s="104"/>
      <c r="D7" s="7" t="s">
        <v>8</v>
      </c>
      <c r="E7" s="8" t="s">
        <v>2</v>
      </c>
      <c r="F7" s="7" t="s">
        <v>8</v>
      </c>
      <c r="G7" s="8" t="s">
        <v>2</v>
      </c>
      <c r="H7" s="91" t="s">
        <v>9</v>
      </c>
      <c r="I7" s="9" t="s">
        <v>8</v>
      </c>
      <c r="J7" s="121" t="s">
        <v>102</v>
      </c>
      <c r="K7" s="7" t="s">
        <v>8</v>
      </c>
      <c r="L7" s="8" t="s">
        <v>2</v>
      </c>
      <c r="M7" s="7" t="s">
        <v>8</v>
      </c>
      <c r="N7" s="8" t="s">
        <v>2</v>
      </c>
      <c r="O7" s="91" t="s">
        <v>9</v>
      </c>
    </row>
    <row r="8" spans="2:16" ht="14.45" customHeight="1" thickBot="1" x14ac:dyDescent="0.25">
      <c r="B8" s="107"/>
      <c r="C8" s="105"/>
      <c r="D8" s="10" t="s">
        <v>10</v>
      </c>
      <c r="E8" s="11" t="s">
        <v>11</v>
      </c>
      <c r="F8" s="10" t="s">
        <v>10</v>
      </c>
      <c r="G8" s="11" t="s">
        <v>11</v>
      </c>
      <c r="H8" s="92"/>
      <c r="I8" s="12" t="s">
        <v>10</v>
      </c>
      <c r="J8" s="122"/>
      <c r="K8" s="10" t="s">
        <v>10</v>
      </c>
      <c r="L8" s="11" t="s">
        <v>11</v>
      </c>
      <c r="M8" s="10" t="s">
        <v>10</v>
      </c>
      <c r="N8" s="11" t="s">
        <v>11</v>
      </c>
      <c r="O8" s="92"/>
    </row>
    <row r="9" spans="2:16" ht="14.25" customHeight="1" thickBot="1" x14ac:dyDescent="0.25">
      <c r="B9" s="13">
        <v>1</v>
      </c>
      <c r="C9" s="14" t="s">
        <v>19</v>
      </c>
      <c r="D9" s="15">
        <v>5520</v>
      </c>
      <c r="E9" s="16">
        <v>0.14309786130913804</v>
      </c>
      <c r="F9" s="15">
        <v>6080</v>
      </c>
      <c r="G9" s="16">
        <v>0.16937348524946375</v>
      </c>
      <c r="H9" s="17">
        <v>-9.210526315789469E-2</v>
      </c>
      <c r="I9" s="15">
        <v>5875</v>
      </c>
      <c r="J9" s="17">
        <v>-6.0425531914893638E-2</v>
      </c>
      <c r="K9" s="15">
        <v>37534</v>
      </c>
      <c r="L9" s="16">
        <v>0.19043994905906408</v>
      </c>
      <c r="M9" s="15">
        <v>30947</v>
      </c>
      <c r="N9" s="16">
        <v>0.17907070940863326</v>
      </c>
      <c r="O9" s="17">
        <v>0.21284777199728566</v>
      </c>
      <c r="P9" s="18"/>
    </row>
    <row r="10" spans="2:16" ht="14.45" customHeight="1" thickBot="1" x14ac:dyDescent="0.25">
      <c r="B10" s="19">
        <v>2</v>
      </c>
      <c r="C10" s="20" t="s">
        <v>17</v>
      </c>
      <c r="D10" s="21">
        <v>4302</v>
      </c>
      <c r="E10" s="22">
        <v>0.11152300712896954</v>
      </c>
      <c r="F10" s="21">
        <v>2966</v>
      </c>
      <c r="G10" s="22">
        <v>8.2625289021366691E-2</v>
      </c>
      <c r="H10" s="23">
        <v>0.45043830074173963</v>
      </c>
      <c r="I10" s="21">
        <v>4292</v>
      </c>
      <c r="J10" s="23">
        <v>2.3299161230194709E-3</v>
      </c>
      <c r="K10" s="21">
        <v>21276</v>
      </c>
      <c r="L10" s="22">
        <v>0.10795013470934746</v>
      </c>
      <c r="M10" s="21">
        <v>14445</v>
      </c>
      <c r="N10" s="22">
        <v>8.3584075917139219E-2</v>
      </c>
      <c r="O10" s="23">
        <v>0.47289719626168214</v>
      </c>
      <c r="P10" s="18"/>
    </row>
    <row r="11" spans="2:16" ht="14.45" customHeight="1" thickBot="1" x14ac:dyDescent="0.25">
      <c r="B11" s="13">
        <v>3</v>
      </c>
      <c r="C11" s="14" t="s">
        <v>22</v>
      </c>
      <c r="D11" s="15">
        <v>3338</v>
      </c>
      <c r="E11" s="16">
        <v>8.6532728451069352E-2</v>
      </c>
      <c r="F11" s="15">
        <v>3026</v>
      </c>
      <c r="G11" s="16">
        <v>8.4296737888960083E-2</v>
      </c>
      <c r="H11" s="17">
        <v>0.10310641110376739</v>
      </c>
      <c r="I11" s="15">
        <v>2752</v>
      </c>
      <c r="J11" s="17">
        <v>0.2129360465116279</v>
      </c>
      <c r="K11" s="15">
        <v>15141</v>
      </c>
      <c r="L11" s="16">
        <v>7.6822381539491905E-2</v>
      </c>
      <c r="M11" s="15">
        <v>15465</v>
      </c>
      <c r="N11" s="16">
        <v>8.9486170582108546E-2</v>
      </c>
      <c r="O11" s="17">
        <v>-2.0950533462657628E-2</v>
      </c>
      <c r="P11" s="18"/>
    </row>
    <row r="12" spans="2:16" ht="14.45" customHeight="1" thickBot="1" x14ac:dyDescent="0.25">
      <c r="B12" s="19">
        <v>4</v>
      </c>
      <c r="C12" s="20" t="s">
        <v>18</v>
      </c>
      <c r="D12" s="21">
        <v>3575</v>
      </c>
      <c r="E12" s="22">
        <v>9.2676604018146466E-2</v>
      </c>
      <c r="F12" s="21">
        <v>3192</v>
      </c>
      <c r="G12" s="22">
        <v>8.8921079755968468E-2</v>
      </c>
      <c r="H12" s="23">
        <v>0.11998746867167909</v>
      </c>
      <c r="I12" s="21">
        <v>3024</v>
      </c>
      <c r="J12" s="23">
        <v>0.18220899470899465</v>
      </c>
      <c r="K12" s="21">
        <v>14469</v>
      </c>
      <c r="L12" s="22">
        <v>7.3412789016241223E-2</v>
      </c>
      <c r="M12" s="21">
        <v>11876</v>
      </c>
      <c r="N12" s="22">
        <v>6.8718898275662535E-2</v>
      </c>
      <c r="O12" s="23">
        <v>0.2183395082519366</v>
      </c>
      <c r="P12" s="18"/>
    </row>
    <row r="13" spans="2:16" ht="14.45" customHeight="1" thickBot="1" x14ac:dyDescent="0.25">
      <c r="B13" s="13">
        <v>5</v>
      </c>
      <c r="C13" s="14" t="s">
        <v>32</v>
      </c>
      <c r="D13" s="15">
        <v>2325</v>
      </c>
      <c r="E13" s="16">
        <v>6.0272197018794556E-2</v>
      </c>
      <c r="F13" s="15">
        <v>1697</v>
      </c>
      <c r="G13" s="16">
        <v>4.7274145471766442E-2</v>
      </c>
      <c r="H13" s="17">
        <v>0.37006482027106657</v>
      </c>
      <c r="I13" s="15">
        <v>2073</v>
      </c>
      <c r="J13" s="17">
        <v>0.12156295224312585</v>
      </c>
      <c r="K13" s="15">
        <v>10444</v>
      </c>
      <c r="L13" s="16">
        <v>5.2990750465521E-2</v>
      </c>
      <c r="M13" s="15">
        <v>7657</v>
      </c>
      <c r="N13" s="16">
        <v>4.4306214558500173E-2</v>
      </c>
      <c r="O13" s="17">
        <v>0.36398067128118061</v>
      </c>
      <c r="P13" s="18"/>
    </row>
    <row r="14" spans="2:16" ht="14.45" customHeight="1" thickBot="1" x14ac:dyDescent="0.25">
      <c r="B14" s="19">
        <v>6</v>
      </c>
      <c r="C14" s="20" t="s">
        <v>23</v>
      </c>
      <c r="D14" s="21">
        <v>2405</v>
      </c>
      <c r="E14" s="22">
        <v>6.2346079066753081E-2</v>
      </c>
      <c r="F14" s="21">
        <v>2574</v>
      </c>
      <c r="G14" s="22">
        <v>7.1705156419756527E-2</v>
      </c>
      <c r="H14" s="23">
        <v>-6.5656565656565635E-2</v>
      </c>
      <c r="I14" s="21">
        <v>1900</v>
      </c>
      <c r="J14" s="23">
        <v>0.26578947368421058</v>
      </c>
      <c r="K14" s="21">
        <v>10354</v>
      </c>
      <c r="L14" s="22">
        <v>5.25341086097285E-2</v>
      </c>
      <c r="M14" s="21">
        <v>11963</v>
      </c>
      <c r="N14" s="22">
        <v>6.9222312232380512E-2</v>
      </c>
      <c r="O14" s="23">
        <v>-0.1344980356097969</v>
      </c>
    </row>
    <row r="15" spans="2:16" ht="14.45" customHeight="1" thickBot="1" x14ac:dyDescent="0.25">
      <c r="B15" s="13">
        <v>7</v>
      </c>
      <c r="C15" s="14" t="s">
        <v>16</v>
      </c>
      <c r="D15" s="15">
        <v>2252</v>
      </c>
      <c r="E15" s="16">
        <v>5.8379779650032403E-2</v>
      </c>
      <c r="F15" s="15">
        <v>1959</v>
      </c>
      <c r="G15" s="16">
        <v>5.4572805526924256E-2</v>
      </c>
      <c r="H15" s="17">
        <v>0.14956610515569158</v>
      </c>
      <c r="I15" s="15">
        <v>1770</v>
      </c>
      <c r="J15" s="17">
        <v>0.27231638418079096</v>
      </c>
      <c r="K15" s="15">
        <v>9579</v>
      </c>
      <c r="L15" s="16">
        <v>4.8601914851515292E-2</v>
      </c>
      <c r="M15" s="15">
        <v>10036</v>
      </c>
      <c r="N15" s="16">
        <v>5.8071982409443348E-2</v>
      </c>
      <c r="O15" s="17">
        <v>-4.5536070147469077E-2</v>
      </c>
    </row>
    <row r="16" spans="2:16" ht="14.45" customHeight="1" thickBot="1" x14ac:dyDescent="0.25">
      <c r="B16" s="19">
        <v>8</v>
      </c>
      <c r="C16" s="20" t="s">
        <v>29</v>
      </c>
      <c r="D16" s="21">
        <v>1388</v>
      </c>
      <c r="E16" s="22">
        <v>3.598185353208036E-2</v>
      </c>
      <c r="F16" s="21">
        <v>1090</v>
      </c>
      <c r="G16" s="22">
        <v>3.0364654427946624E-2</v>
      </c>
      <c r="H16" s="23">
        <v>0.273394495412844</v>
      </c>
      <c r="I16" s="21">
        <v>1488</v>
      </c>
      <c r="J16" s="23">
        <v>-6.7204301075268869E-2</v>
      </c>
      <c r="K16" s="21">
        <v>8245</v>
      </c>
      <c r="L16" s="22">
        <v>4.1833467788990872E-2</v>
      </c>
      <c r="M16" s="21">
        <v>7373</v>
      </c>
      <c r="N16" s="22">
        <v>4.2662886240018516E-2</v>
      </c>
      <c r="O16" s="23">
        <v>0.11826936118269371</v>
      </c>
    </row>
    <row r="17" spans="2:17" ht="14.45" customHeight="1" thickBot="1" x14ac:dyDescent="0.25">
      <c r="B17" s="13">
        <v>9</v>
      </c>
      <c r="C17" s="14" t="s">
        <v>31</v>
      </c>
      <c r="D17" s="15">
        <v>1539</v>
      </c>
      <c r="E17" s="16">
        <v>3.9896305897602076E-2</v>
      </c>
      <c r="F17" s="15">
        <v>2000</v>
      </c>
      <c r="G17" s="16">
        <v>5.5714962253113072E-2</v>
      </c>
      <c r="H17" s="17">
        <v>-0.23050000000000004</v>
      </c>
      <c r="I17" s="15">
        <v>1610</v>
      </c>
      <c r="J17" s="17">
        <v>-4.4099378881987561E-2</v>
      </c>
      <c r="K17" s="15">
        <v>7440</v>
      </c>
      <c r="L17" s="16">
        <v>3.7749060078846826E-2</v>
      </c>
      <c r="M17" s="15">
        <v>9236</v>
      </c>
      <c r="N17" s="16">
        <v>5.3442888554565443E-2</v>
      </c>
      <c r="O17" s="17">
        <v>-0.19445647466435689</v>
      </c>
    </row>
    <row r="18" spans="2:17" ht="14.45" customHeight="1" thickBot="1" x14ac:dyDescent="0.25">
      <c r="B18" s="19">
        <v>10</v>
      </c>
      <c r="C18" s="20" t="s">
        <v>24</v>
      </c>
      <c r="D18" s="21">
        <v>1508</v>
      </c>
      <c r="E18" s="22">
        <v>3.9092676604018148E-2</v>
      </c>
      <c r="F18" s="21">
        <v>1162</v>
      </c>
      <c r="G18" s="22">
        <v>3.2370393069058694E-2</v>
      </c>
      <c r="H18" s="23">
        <v>0.29776247848537007</v>
      </c>
      <c r="I18" s="21">
        <v>1246</v>
      </c>
      <c r="J18" s="23">
        <v>0.21027287319422161</v>
      </c>
      <c r="K18" s="21">
        <v>6766</v>
      </c>
      <c r="L18" s="22">
        <v>3.4329319958800758E-2</v>
      </c>
      <c r="M18" s="21">
        <v>6190</v>
      </c>
      <c r="N18" s="22">
        <v>3.5817613702117813E-2</v>
      </c>
      <c r="O18" s="23">
        <v>9.3053311793214855E-2</v>
      </c>
    </row>
    <row r="19" spans="2:17" ht="14.45" customHeight="1" thickBot="1" x14ac:dyDescent="0.25">
      <c r="B19" s="13">
        <v>11</v>
      </c>
      <c r="C19" s="14" t="s">
        <v>33</v>
      </c>
      <c r="D19" s="15">
        <v>1154</v>
      </c>
      <c r="E19" s="16">
        <v>2.9915748541801686E-2</v>
      </c>
      <c r="F19" s="15">
        <v>921</v>
      </c>
      <c r="G19" s="16">
        <v>2.5656740117558571E-2</v>
      </c>
      <c r="H19" s="17">
        <v>0.2529858849077089</v>
      </c>
      <c r="I19" s="15">
        <v>1120</v>
      </c>
      <c r="J19" s="17">
        <v>3.0357142857142749E-2</v>
      </c>
      <c r="K19" s="15">
        <v>5684</v>
      </c>
      <c r="L19" s="16">
        <v>2.8839470092495344E-2</v>
      </c>
      <c r="M19" s="15">
        <v>5247</v>
      </c>
      <c r="N19" s="16">
        <v>3.0361069320680476E-2</v>
      </c>
      <c r="O19" s="17">
        <v>8.3285687059271973E-2</v>
      </c>
    </row>
    <row r="20" spans="2:17" ht="14.45" customHeight="1" thickBot="1" x14ac:dyDescent="0.25">
      <c r="B20" s="19">
        <v>12</v>
      </c>
      <c r="C20" s="20" t="s">
        <v>21</v>
      </c>
      <c r="D20" s="21">
        <v>1029</v>
      </c>
      <c r="E20" s="22">
        <v>2.6675307841866495E-2</v>
      </c>
      <c r="F20" s="21">
        <v>1907</v>
      </c>
      <c r="G20" s="22">
        <v>5.3124216508343314E-2</v>
      </c>
      <c r="H20" s="23">
        <v>-0.46040901940220236</v>
      </c>
      <c r="I20" s="21">
        <v>1153</v>
      </c>
      <c r="J20" s="23">
        <v>-0.10754553339115347</v>
      </c>
      <c r="K20" s="21">
        <v>5649</v>
      </c>
      <c r="L20" s="22">
        <v>2.8661887148576037E-2</v>
      </c>
      <c r="M20" s="21">
        <v>8532</v>
      </c>
      <c r="N20" s="22">
        <v>4.9369285962272885E-2</v>
      </c>
      <c r="O20" s="23">
        <v>-0.33790436005625879</v>
      </c>
    </row>
    <row r="21" spans="2:17" ht="14.25" customHeight="1" thickBot="1" x14ac:dyDescent="0.25">
      <c r="B21" s="13">
        <v>13</v>
      </c>
      <c r="C21" s="14" t="s">
        <v>39</v>
      </c>
      <c r="D21" s="15">
        <v>956</v>
      </c>
      <c r="E21" s="16">
        <v>2.4782890473104342E-2</v>
      </c>
      <c r="F21" s="15">
        <v>398</v>
      </c>
      <c r="G21" s="16">
        <v>1.1087277488369502E-2</v>
      </c>
      <c r="H21" s="17">
        <v>1.4020100502512562</v>
      </c>
      <c r="I21" s="15">
        <v>1049</v>
      </c>
      <c r="J21" s="17">
        <v>-8.8655862726406132E-2</v>
      </c>
      <c r="K21" s="15">
        <v>4766</v>
      </c>
      <c r="L21" s="16">
        <v>2.4181723163411824E-2</v>
      </c>
      <c r="M21" s="15">
        <v>2631</v>
      </c>
      <c r="N21" s="16">
        <v>1.5223932415229719E-2</v>
      </c>
      <c r="O21" s="17">
        <v>0.81147852527556052</v>
      </c>
    </row>
    <row r="22" spans="2:17" ht="14.25" customHeight="1" thickBot="1" x14ac:dyDescent="0.25">
      <c r="B22" s="19">
        <v>14</v>
      </c>
      <c r="C22" s="20" t="s">
        <v>20</v>
      </c>
      <c r="D22" s="21">
        <v>594</v>
      </c>
      <c r="E22" s="22">
        <v>1.5398574206092029E-2</v>
      </c>
      <c r="F22" s="21">
        <v>583</v>
      </c>
      <c r="G22" s="22">
        <v>1.6240911496782463E-2</v>
      </c>
      <c r="H22" s="23">
        <v>1.8867924528301883E-2</v>
      </c>
      <c r="I22" s="21">
        <v>368</v>
      </c>
      <c r="J22" s="23">
        <v>0.61413043478260865</v>
      </c>
      <c r="K22" s="21">
        <v>4708</v>
      </c>
      <c r="L22" s="22">
        <v>2.3887442856345545E-2</v>
      </c>
      <c r="M22" s="21">
        <v>4536</v>
      </c>
      <c r="N22" s="22">
        <v>2.6246962157157737E-2</v>
      </c>
      <c r="O22" s="23">
        <v>3.79188712522045E-2</v>
      </c>
    </row>
    <row r="23" spans="2:17" ht="14.25" customHeight="1" thickBot="1" x14ac:dyDescent="0.25">
      <c r="B23" s="13">
        <v>15</v>
      </c>
      <c r="C23" s="14" t="s">
        <v>61</v>
      </c>
      <c r="D23" s="15">
        <v>1076</v>
      </c>
      <c r="E23" s="16">
        <v>2.7893713545042127E-2</v>
      </c>
      <c r="F23" s="15">
        <v>421</v>
      </c>
      <c r="G23" s="16">
        <v>1.1727999554280302E-2</v>
      </c>
      <c r="H23" s="17">
        <v>1.5558194774346794</v>
      </c>
      <c r="I23" s="15">
        <v>914</v>
      </c>
      <c r="J23" s="17">
        <v>0.17724288840262581</v>
      </c>
      <c r="K23" s="15">
        <v>4611</v>
      </c>
      <c r="L23" s="16">
        <v>2.3395284411769184E-2</v>
      </c>
      <c r="M23" s="15">
        <v>1775</v>
      </c>
      <c r="N23" s="16">
        <v>1.0270801990510357E-2</v>
      </c>
      <c r="O23" s="17">
        <v>1.5977464788732396</v>
      </c>
    </row>
    <row r="24" spans="2:17" ht="14.45" customHeight="1" thickBot="1" x14ac:dyDescent="0.25">
      <c r="B24" s="19">
        <v>16</v>
      </c>
      <c r="C24" s="20" t="s">
        <v>27</v>
      </c>
      <c r="D24" s="21">
        <v>850</v>
      </c>
      <c r="E24" s="22">
        <v>2.2034996759559299E-2</v>
      </c>
      <c r="F24" s="21">
        <v>900</v>
      </c>
      <c r="G24" s="22">
        <v>2.5071733013900883E-2</v>
      </c>
      <c r="H24" s="23">
        <v>-5.555555555555558E-2</v>
      </c>
      <c r="I24" s="21">
        <v>513</v>
      </c>
      <c r="J24" s="23">
        <v>0.65692007797270957</v>
      </c>
      <c r="K24" s="21">
        <v>4248</v>
      </c>
      <c r="L24" s="22">
        <v>2.1553495593406091E-2</v>
      </c>
      <c r="M24" s="21">
        <v>4499</v>
      </c>
      <c r="N24" s="22">
        <v>2.6032866566369633E-2</v>
      </c>
      <c r="O24" s="23">
        <v>-5.5790175594576552E-2</v>
      </c>
    </row>
    <row r="25" spans="2:17" ht="14.45" customHeight="1" thickBot="1" x14ac:dyDescent="0.25">
      <c r="B25" s="13">
        <v>17</v>
      </c>
      <c r="C25" s="14" t="s">
        <v>113</v>
      </c>
      <c r="D25" s="15">
        <v>813</v>
      </c>
      <c r="E25" s="16">
        <v>2.1075826312378483E-2</v>
      </c>
      <c r="F25" s="15">
        <v>460</v>
      </c>
      <c r="G25" s="16">
        <v>1.2814441318216007E-2</v>
      </c>
      <c r="H25" s="17">
        <v>0.76739130434782599</v>
      </c>
      <c r="I25" s="15">
        <v>701</v>
      </c>
      <c r="J25" s="17">
        <v>0.15977175463623405</v>
      </c>
      <c r="K25" s="15">
        <v>3167</v>
      </c>
      <c r="L25" s="16">
        <v>1.6068719525498373E-2</v>
      </c>
      <c r="M25" s="15">
        <v>1359</v>
      </c>
      <c r="N25" s="16">
        <v>7.8636731859738455E-3</v>
      </c>
      <c r="O25" s="17">
        <v>1.3303899926416483</v>
      </c>
    </row>
    <row r="26" spans="2:17" ht="14.45" customHeight="1" thickBot="1" x14ac:dyDescent="0.25">
      <c r="B26" s="19">
        <v>18</v>
      </c>
      <c r="C26" s="20" t="s">
        <v>30</v>
      </c>
      <c r="D26" s="21">
        <v>496</v>
      </c>
      <c r="E26" s="22">
        <v>1.2858068697342838E-2</v>
      </c>
      <c r="F26" s="21">
        <v>420</v>
      </c>
      <c r="G26" s="22">
        <v>1.1700142073153745E-2</v>
      </c>
      <c r="H26" s="23">
        <v>0.18095238095238098</v>
      </c>
      <c r="I26" s="21">
        <v>548</v>
      </c>
      <c r="J26" s="23">
        <v>-9.4890510948905105E-2</v>
      </c>
      <c r="K26" s="21">
        <v>3123</v>
      </c>
      <c r="L26" s="22">
        <v>1.5845472395999819E-2</v>
      </c>
      <c r="M26" s="21">
        <v>1510</v>
      </c>
      <c r="N26" s="22">
        <v>8.73741465108205E-3</v>
      </c>
      <c r="O26" s="23">
        <v>1.0682119205298015</v>
      </c>
    </row>
    <row r="27" spans="2:17" ht="14.45" customHeight="1" thickBot="1" x14ac:dyDescent="0.25">
      <c r="B27" s="13">
        <v>19</v>
      </c>
      <c r="C27" s="14" t="s">
        <v>25</v>
      </c>
      <c r="D27" s="15">
        <v>510</v>
      </c>
      <c r="E27" s="16">
        <v>1.3220998055735581E-2</v>
      </c>
      <c r="F27" s="15">
        <v>663</v>
      </c>
      <c r="G27" s="16">
        <v>1.8469509986906985E-2</v>
      </c>
      <c r="H27" s="17">
        <v>-0.23076923076923073</v>
      </c>
      <c r="I27" s="15">
        <v>500</v>
      </c>
      <c r="J27" s="17">
        <v>2.0000000000000018E-2</v>
      </c>
      <c r="K27" s="15">
        <v>2766</v>
      </c>
      <c r="L27" s="16">
        <v>1.4034126368022893E-2</v>
      </c>
      <c r="M27" s="15">
        <v>2295</v>
      </c>
      <c r="N27" s="16">
        <v>1.3279712996180998E-2</v>
      </c>
      <c r="O27" s="17">
        <v>0.20522875816993458</v>
      </c>
      <c r="P27" s="3"/>
    </row>
    <row r="28" spans="2:17" ht="14.45" customHeight="1" thickBot="1" x14ac:dyDescent="0.25">
      <c r="B28" s="19">
        <v>20</v>
      </c>
      <c r="C28" s="20" t="s">
        <v>26</v>
      </c>
      <c r="D28" s="21">
        <v>245</v>
      </c>
      <c r="E28" s="22">
        <v>6.3512637718729746E-3</v>
      </c>
      <c r="F28" s="21">
        <v>686</v>
      </c>
      <c r="G28" s="22">
        <v>1.9110232052817783E-2</v>
      </c>
      <c r="H28" s="23">
        <v>-0.64285714285714279</v>
      </c>
      <c r="I28" s="21">
        <v>301</v>
      </c>
      <c r="J28" s="23">
        <v>-0.18604651162790697</v>
      </c>
      <c r="K28" s="21">
        <v>2566</v>
      </c>
      <c r="L28" s="22">
        <v>1.3019366688484E-2</v>
      </c>
      <c r="M28" s="21">
        <v>2151</v>
      </c>
      <c r="N28" s="22">
        <v>1.2446476102302975E-2</v>
      </c>
      <c r="O28" s="23">
        <v>0.1929335192933519</v>
      </c>
      <c r="P28" s="3"/>
    </row>
    <row r="29" spans="2:17" ht="14.45" customHeight="1" thickBot="1" x14ac:dyDescent="0.25">
      <c r="B29" s="93" t="s">
        <v>42</v>
      </c>
      <c r="C29" s="94"/>
      <c r="D29" s="24">
        <f>SUM(D9:D28)</f>
        <v>35875</v>
      </c>
      <c r="E29" s="25">
        <f>D29/D31</f>
        <v>0.93000648088139992</v>
      </c>
      <c r="F29" s="24">
        <f>SUM(F9:F28)</f>
        <v>33105</v>
      </c>
      <c r="G29" s="25">
        <f>F29/F31</f>
        <v>0.92222191269465414</v>
      </c>
      <c r="H29" s="26">
        <f>D29/F29-1</f>
        <v>8.367316115390433E-2</v>
      </c>
      <c r="I29" s="24">
        <f>SUM(I9:I28)</f>
        <v>33197</v>
      </c>
      <c r="J29" s="25">
        <f>D29/I29-1</f>
        <v>8.0669940054824307E-2</v>
      </c>
      <c r="K29" s="24">
        <f>SUM(K9:K28)</f>
        <v>182536</v>
      </c>
      <c r="L29" s="25">
        <f>K29/K31</f>
        <v>0.92615086432155702</v>
      </c>
      <c r="M29" s="24">
        <f>SUM(M9:M28)</f>
        <v>159723</v>
      </c>
      <c r="N29" s="25">
        <f>M29/M31</f>
        <v>0.92421594722833</v>
      </c>
      <c r="O29" s="26">
        <f>K29/M29-1</f>
        <v>0.14282852187850215</v>
      </c>
    </row>
    <row r="30" spans="2:17" ht="14.45" customHeight="1" thickBot="1" x14ac:dyDescent="0.25">
      <c r="B30" s="93" t="s">
        <v>12</v>
      </c>
      <c r="C30" s="94"/>
      <c r="D30" s="24">
        <f>D31-SUM(D9:D28)</f>
        <v>2700</v>
      </c>
      <c r="E30" s="25">
        <f>D30/D31</f>
        <v>6.9993519118600134E-2</v>
      </c>
      <c r="F30" s="24">
        <f>F31-SUM(F9:F28)</f>
        <v>2792</v>
      </c>
      <c r="G30" s="25">
        <f>F30/F31</f>
        <v>7.7778087305345855E-2</v>
      </c>
      <c r="H30" s="26">
        <f>D30/F30-1</f>
        <v>-3.2951289398280847E-2</v>
      </c>
      <c r="I30" s="24">
        <f>I31-SUM(I9:I28)</f>
        <v>2288</v>
      </c>
      <c r="J30" s="25">
        <f>D30/I30-1</f>
        <v>0.18006993006993</v>
      </c>
      <c r="K30" s="24">
        <f>K31-SUM(K9:K28)</f>
        <v>14555</v>
      </c>
      <c r="L30" s="25">
        <f>K30/K31</f>
        <v>7.3849135678442951E-2</v>
      </c>
      <c r="M30" s="24">
        <f>M31-SUM(M9:M28)</f>
        <v>13097</v>
      </c>
      <c r="N30" s="25">
        <f>M30/M31</f>
        <v>7.5784052771669941E-2</v>
      </c>
      <c r="O30" s="26">
        <f>K30/M30-1</f>
        <v>0.11132320378712679</v>
      </c>
    </row>
    <row r="31" spans="2:17" ht="14.45" customHeight="1" thickBot="1" x14ac:dyDescent="0.25">
      <c r="B31" s="124" t="s">
        <v>13</v>
      </c>
      <c r="C31" s="125"/>
      <c r="D31" s="27">
        <v>38575</v>
      </c>
      <c r="E31" s="28">
        <v>1</v>
      </c>
      <c r="F31" s="27">
        <v>35897</v>
      </c>
      <c r="G31" s="28">
        <v>0.99999999999999978</v>
      </c>
      <c r="H31" s="29">
        <v>7.460233445691844E-2</v>
      </c>
      <c r="I31" s="27">
        <v>35485</v>
      </c>
      <c r="J31" s="29">
        <v>8.7079047484852845E-2</v>
      </c>
      <c r="K31" s="27">
        <v>197091</v>
      </c>
      <c r="L31" s="28">
        <v>1</v>
      </c>
      <c r="M31" s="27">
        <v>172820</v>
      </c>
      <c r="N31" s="28">
        <v>0.99999999999999978</v>
      </c>
      <c r="O31" s="29">
        <v>0.1404409211896771</v>
      </c>
      <c r="P31" s="30"/>
      <c r="Q31" s="30"/>
    </row>
    <row r="32" spans="2:17" ht="14.45" customHeight="1" x14ac:dyDescent="0.2">
      <c r="B32" s="31" t="s">
        <v>69</v>
      </c>
    </row>
    <row r="33" spans="2:22" x14ac:dyDescent="0.2">
      <c r="B33" s="32" t="s">
        <v>68</v>
      </c>
    </row>
    <row r="35" spans="2:22" x14ac:dyDescent="0.2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</row>
    <row r="36" spans="2:22" ht="15" thickBot="1" x14ac:dyDescent="0.25">
      <c r="B36" s="114" t="s">
        <v>143</v>
      </c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33"/>
      <c r="N36" s="33"/>
      <c r="O36" s="114" t="s">
        <v>111</v>
      </c>
      <c r="P36" s="114"/>
      <c r="Q36" s="114"/>
      <c r="R36" s="114"/>
      <c r="S36" s="114"/>
      <c r="T36" s="114"/>
      <c r="U36" s="114"/>
      <c r="V36" s="114"/>
    </row>
    <row r="37" spans="2:22" x14ac:dyDescent="0.2">
      <c r="B37" s="108" t="s">
        <v>0</v>
      </c>
      <c r="C37" s="110" t="s">
        <v>41</v>
      </c>
      <c r="D37" s="123" t="s">
        <v>136</v>
      </c>
      <c r="E37" s="97"/>
      <c r="F37" s="97"/>
      <c r="G37" s="97"/>
      <c r="H37" s="97"/>
      <c r="I37" s="98"/>
      <c r="J37" s="97" t="s">
        <v>120</v>
      </c>
      <c r="K37" s="97"/>
      <c r="L37" s="98"/>
      <c r="O37" s="108" t="s">
        <v>0</v>
      </c>
      <c r="P37" s="110" t="s">
        <v>41</v>
      </c>
      <c r="Q37" s="123" t="s">
        <v>140</v>
      </c>
      <c r="R37" s="97"/>
      <c r="S37" s="97"/>
      <c r="T37" s="97"/>
      <c r="U37" s="97"/>
      <c r="V37" s="98"/>
    </row>
    <row r="38" spans="2:22" ht="15" customHeight="1" thickBot="1" x14ac:dyDescent="0.25">
      <c r="B38" s="109"/>
      <c r="C38" s="111"/>
      <c r="D38" s="99" t="s">
        <v>137</v>
      </c>
      <c r="E38" s="95"/>
      <c r="F38" s="95"/>
      <c r="G38" s="95"/>
      <c r="H38" s="95"/>
      <c r="I38" s="96"/>
      <c r="J38" s="95" t="s">
        <v>121</v>
      </c>
      <c r="K38" s="95"/>
      <c r="L38" s="96"/>
      <c r="O38" s="109"/>
      <c r="P38" s="111"/>
      <c r="Q38" s="99" t="s">
        <v>139</v>
      </c>
      <c r="R38" s="95"/>
      <c r="S38" s="95"/>
      <c r="T38" s="95"/>
      <c r="U38" s="95"/>
      <c r="V38" s="96"/>
    </row>
    <row r="39" spans="2:22" ht="15" customHeight="1" x14ac:dyDescent="0.2">
      <c r="B39" s="109"/>
      <c r="C39" s="111"/>
      <c r="D39" s="100">
        <v>2023</v>
      </c>
      <c r="E39" s="101"/>
      <c r="F39" s="100">
        <v>2022</v>
      </c>
      <c r="G39" s="101"/>
      <c r="H39" s="89" t="s">
        <v>5</v>
      </c>
      <c r="I39" s="89" t="s">
        <v>47</v>
      </c>
      <c r="J39" s="89">
        <v>2022</v>
      </c>
      <c r="K39" s="89" t="s">
        <v>122</v>
      </c>
      <c r="L39" s="89" t="s">
        <v>124</v>
      </c>
      <c r="O39" s="109"/>
      <c r="P39" s="111"/>
      <c r="Q39" s="100">
        <v>2023</v>
      </c>
      <c r="R39" s="101"/>
      <c r="S39" s="100">
        <v>2022</v>
      </c>
      <c r="T39" s="101"/>
      <c r="U39" s="89" t="s">
        <v>5</v>
      </c>
      <c r="V39" s="89" t="s">
        <v>63</v>
      </c>
    </row>
    <row r="40" spans="2:22" ht="15" customHeight="1" thickBot="1" x14ac:dyDescent="0.25">
      <c r="B40" s="106" t="s">
        <v>6</v>
      </c>
      <c r="C40" s="104" t="s">
        <v>41</v>
      </c>
      <c r="D40" s="102"/>
      <c r="E40" s="103"/>
      <c r="F40" s="102"/>
      <c r="G40" s="103"/>
      <c r="H40" s="90"/>
      <c r="I40" s="90"/>
      <c r="J40" s="90"/>
      <c r="K40" s="90"/>
      <c r="L40" s="90"/>
      <c r="O40" s="106" t="s">
        <v>6</v>
      </c>
      <c r="P40" s="104" t="s">
        <v>41</v>
      </c>
      <c r="Q40" s="102"/>
      <c r="R40" s="103"/>
      <c r="S40" s="102"/>
      <c r="T40" s="103"/>
      <c r="U40" s="90"/>
      <c r="V40" s="90"/>
    </row>
    <row r="41" spans="2:22" ht="15" customHeight="1" x14ac:dyDescent="0.2">
      <c r="B41" s="106"/>
      <c r="C41" s="104"/>
      <c r="D41" s="7" t="s">
        <v>8</v>
      </c>
      <c r="E41" s="8" t="s">
        <v>2</v>
      </c>
      <c r="F41" s="7" t="s">
        <v>8</v>
      </c>
      <c r="G41" s="8" t="s">
        <v>2</v>
      </c>
      <c r="H41" s="91" t="s">
        <v>9</v>
      </c>
      <c r="I41" s="91" t="s">
        <v>48</v>
      </c>
      <c r="J41" s="91" t="s">
        <v>8</v>
      </c>
      <c r="K41" s="91" t="s">
        <v>123</v>
      </c>
      <c r="L41" s="91" t="s">
        <v>125</v>
      </c>
      <c r="O41" s="106"/>
      <c r="P41" s="104"/>
      <c r="Q41" s="7" t="s">
        <v>8</v>
      </c>
      <c r="R41" s="8" t="s">
        <v>2</v>
      </c>
      <c r="S41" s="7" t="s">
        <v>8</v>
      </c>
      <c r="T41" s="8" t="s">
        <v>2</v>
      </c>
      <c r="U41" s="91" t="s">
        <v>9</v>
      </c>
      <c r="V41" s="91" t="s">
        <v>64</v>
      </c>
    </row>
    <row r="42" spans="2:22" ht="15" customHeight="1" thickBot="1" x14ac:dyDescent="0.25">
      <c r="B42" s="107"/>
      <c r="C42" s="105"/>
      <c r="D42" s="10" t="s">
        <v>10</v>
      </c>
      <c r="E42" s="11" t="s">
        <v>11</v>
      </c>
      <c r="F42" s="10" t="s">
        <v>10</v>
      </c>
      <c r="G42" s="11" t="s">
        <v>11</v>
      </c>
      <c r="H42" s="92"/>
      <c r="I42" s="92"/>
      <c r="J42" s="92" t="s">
        <v>10</v>
      </c>
      <c r="K42" s="92"/>
      <c r="L42" s="92"/>
      <c r="O42" s="107"/>
      <c r="P42" s="105"/>
      <c r="Q42" s="10" t="s">
        <v>10</v>
      </c>
      <c r="R42" s="11" t="s">
        <v>11</v>
      </c>
      <c r="S42" s="10" t="s">
        <v>10</v>
      </c>
      <c r="T42" s="11" t="s">
        <v>11</v>
      </c>
      <c r="U42" s="92"/>
      <c r="V42" s="92"/>
    </row>
    <row r="43" spans="2:22" ht="15" thickBot="1" x14ac:dyDescent="0.25">
      <c r="B43" s="13">
        <v>1</v>
      </c>
      <c r="C43" s="14" t="s">
        <v>50</v>
      </c>
      <c r="D43" s="15">
        <v>1833</v>
      </c>
      <c r="E43" s="16">
        <v>4.7517822423849644E-2</v>
      </c>
      <c r="F43" s="15">
        <v>1534</v>
      </c>
      <c r="G43" s="16">
        <v>4.2733376048137726E-2</v>
      </c>
      <c r="H43" s="17">
        <v>0.19491525423728806</v>
      </c>
      <c r="I43" s="35">
        <v>0</v>
      </c>
      <c r="J43" s="15">
        <v>1865</v>
      </c>
      <c r="K43" s="17">
        <v>-1.7158176943699699E-2</v>
      </c>
      <c r="L43" s="35">
        <v>0</v>
      </c>
      <c r="O43" s="13">
        <v>1</v>
      </c>
      <c r="P43" s="14" t="s">
        <v>50</v>
      </c>
      <c r="Q43" s="15">
        <v>8696</v>
      </c>
      <c r="R43" s="16">
        <v>4.4121750866351075E-2</v>
      </c>
      <c r="S43" s="15">
        <v>8928</v>
      </c>
      <c r="T43" s="16">
        <v>5.1660687420437452E-2</v>
      </c>
      <c r="U43" s="17">
        <v>-2.5985663082437327E-2</v>
      </c>
      <c r="V43" s="35">
        <v>0</v>
      </c>
    </row>
    <row r="44" spans="2:22" ht="15" customHeight="1" thickBot="1" x14ac:dyDescent="0.25">
      <c r="B44" s="19">
        <v>2</v>
      </c>
      <c r="C44" s="20" t="s">
        <v>35</v>
      </c>
      <c r="D44" s="21">
        <v>1619</v>
      </c>
      <c r="E44" s="22">
        <v>4.1970187945560594E-2</v>
      </c>
      <c r="F44" s="21">
        <v>492</v>
      </c>
      <c r="G44" s="22">
        <v>1.3705880714265817E-2</v>
      </c>
      <c r="H44" s="23">
        <v>2.2906504065040649</v>
      </c>
      <c r="I44" s="36">
        <v>14</v>
      </c>
      <c r="J44" s="21">
        <v>1258</v>
      </c>
      <c r="K44" s="23">
        <v>0.28696343402225755</v>
      </c>
      <c r="L44" s="36">
        <v>0</v>
      </c>
      <c r="O44" s="19">
        <v>2</v>
      </c>
      <c r="P44" s="20" t="s">
        <v>38</v>
      </c>
      <c r="Q44" s="21">
        <v>6883</v>
      </c>
      <c r="R44" s="22">
        <v>3.4922954371331007E-2</v>
      </c>
      <c r="S44" s="21">
        <v>5215</v>
      </c>
      <c r="T44" s="22">
        <v>3.0175905566485361E-2</v>
      </c>
      <c r="U44" s="23">
        <v>0.31984659635666346</v>
      </c>
      <c r="V44" s="36">
        <v>1</v>
      </c>
    </row>
    <row r="45" spans="2:22" ht="15" customHeight="1" thickBot="1" x14ac:dyDescent="0.25">
      <c r="B45" s="13">
        <v>3</v>
      </c>
      <c r="C45" s="14" t="s">
        <v>40</v>
      </c>
      <c r="D45" s="15">
        <v>1260</v>
      </c>
      <c r="E45" s="16">
        <v>3.266364225534673E-2</v>
      </c>
      <c r="F45" s="15">
        <v>1198</v>
      </c>
      <c r="G45" s="16">
        <v>3.337326238961473E-2</v>
      </c>
      <c r="H45" s="17">
        <v>5.175292153589317E-2</v>
      </c>
      <c r="I45" s="35">
        <v>0</v>
      </c>
      <c r="J45" s="15">
        <v>971</v>
      </c>
      <c r="K45" s="17">
        <v>0.29763130792996906</v>
      </c>
      <c r="L45" s="35">
        <v>2</v>
      </c>
      <c r="O45" s="13">
        <v>3</v>
      </c>
      <c r="P45" s="14" t="s">
        <v>85</v>
      </c>
      <c r="Q45" s="15">
        <v>6758</v>
      </c>
      <c r="R45" s="16">
        <v>3.42887295716192E-2</v>
      </c>
      <c r="S45" s="15">
        <v>2798</v>
      </c>
      <c r="T45" s="16">
        <v>1.6190255757435483E-2</v>
      </c>
      <c r="U45" s="17">
        <v>1.4152966404574698</v>
      </c>
      <c r="V45" s="35">
        <v>9</v>
      </c>
    </row>
    <row r="46" spans="2:22" ht="15" thickBot="1" x14ac:dyDescent="0.25">
      <c r="B46" s="19">
        <v>4</v>
      </c>
      <c r="C46" s="20" t="s">
        <v>51</v>
      </c>
      <c r="D46" s="21">
        <v>981</v>
      </c>
      <c r="E46" s="22">
        <v>2.543097861309138E-2</v>
      </c>
      <c r="F46" s="21">
        <v>966</v>
      </c>
      <c r="G46" s="22">
        <v>2.6910326768253615E-2</v>
      </c>
      <c r="H46" s="23">
        <v>1.552795031055898E-2</v>
      </c>
      <c r="I46" s="36">
        <v>2</v>
      </c>
      <c r="J46" s="21">
        <v>717</v>
      </c>
      <c r="K46" s="23">
        <v>0.36820083682008375</v>
      </c>
      <c r="L46" s="36">
        <v>3</v>
      </c>
      <c r="O46" s="19">
        <v>4</v>
      </c>
      <c r="P46" s="20" t="s">
        <v>35</v>
      </c>
      <c r="Q46" s="21">
        <v>6103</v>
      </c>
      <c r="R46" s="22">
        <v>3.0965391621129327E-2</v>
      </c>
      <c r="S46" s="21">
        <v>2997</v>
      </c>
      <c r="T46" s="22">
        <v>1.7341742853836363E-2</v>
      </c>
      <c r="U46" s="23">
        <v>1.0363697030363697</v>
      </c>
      <c r="V46" s="36">
        <v>7</v>
      </c>
    </row>
    <row r="47" spans="2:22" ht="15" customHeight="1" thickBot="1" x14ac:dyDescent="0.25">
      <c r="B47" s="13">
        <v>5</v>
      </c>
      <c r="C47" s="14" t="s">
        <v>38</v>
      </c>
      <c r="D47" s="15">
        <v>931</v>
      </c>
      <c r="E47" s="16">
        <v>2.4134802333117305E-2</v>
      </c>
      <c r="F47" s="15">
        <v>663</v>
      </c>
      <c r="G47" s="16">
        <v>1.8469509986906985E-2</v>
      </c>
      <c r="H47" s="17">
        <v>0.40422322775263941</v>
      </c>
      <c r="I47" s="35">
        <v>4</v>
      </c>
      <c r="J47" s="15">
        <v>587</v>
      </c>
      <c r="K47" s="17">
        <v>0.58603066439522999</v>
      </c>
      <c r="L47" s="35">
        <v>6</v>
      </c>
      <c r="O47" s="13">
        <v>5</v>
      </c>
      <c r="P47" s="14" t="s">
        <v>40</v>
      </c>
      <c r="Q47" s="15">
        <v>4848</v>
      </c>
      <c r="R47" s="16">
        <v>2.459777463202277E-2</v>
      </c>
      <c r="S47" s="15">
        <v>5282</v>
      </c>
      <c r="T47" s="16">
        <v>3.0563592176831387E-2</v>
      </c>
      <c r="U47" s="17">
        <v>-8.2165846270352172E-2</v>
      </c>
      <c r="V47" s="35">
        <v>-3</v>
      </c>
    </row>
    <row r="48" spans="2:22" ht="15" thickBot="1" x14ac:dyDescent="0.25">
      <c r="B48" s="19">
        <v>6</v>
      </c>
      <c r="C48" s="20" t="s">
        <v>66</v>
      </c>
      <c r="D48" s="21">
        <v>797</v>
      </c>
      <c r="E48" s="22">
        <v>2.066104990278678E-2</v>
      </c>
      <c r="F48" s="21">
        <v>853</v>
      </c>
      <c r="G48" s="22">
        <v>2.3762431400952726E-2</v>
      </c>
      <c r="H48" s="23">
        <v>-6.5650644783118439E-2</v>
      </c>
      <c r="I48" s="36">
        <v>1</v>
      </c>
      <c r="J48" s="21">
        <v>659</v>
      </c>
      <c r="K48" s="23">
        <v>0.20940819423368739</v>
      </c>
      <c r="L48" s="36">
        <v>3</v>
      </c>
      <c r="O48" s="19">
        <v>6</v>
      </c>
      <c r="P48" s="20" t="s">
        <v>52</v>
      </c>
      <c r="Q48" s="21">
        <v>4710</v>
      </c>
      <c r="R48" s="22">
        <v>2.3897590453140934E-2</v>
      </c>
      <c r="S48" s="21">
        <v>4028</v>
      </c>
      <c r="T48" s="22">
        <v>2.3307487559310267E-2</v>
      </c>
      <c r="U48" s="23">
        <v>0.16931479642502478</v>
      </c>
      <c r="V48" s="36">
        <v>0</v>
      </c>
    </row>
    <row r="49" spans="2:22" ht="15" thickBot="1" x14ac:dyDescent="0.25">
      <c r="B49" s="13">
        <v>7</v>
      </c>
      <c r="C49" s="14" t="s">
        <v>37</v>
      </c>
      <c r="D49" s="15">
        <v>732</v>
      </c>
      <c r="E49" s="16">
        <v>1.897602073882048E-2</v>
      </c>
      <c r="F49" s="15">
        <v>553</v>
      </c>
      <c r="G49" s="16">
        <v>1.5405187062985765E-2</v>
      </c>
      <c r="H49" s="17">
        <v>0.32368896925858959</v>
      </c>
      <c r="I49" s="35">
        <v>7</v>
      </c>
      <c r="J49" s="15">
        <v>1011</v>
      </c>
      <c r="K49" s="17">
        <v>-0.27596439169139464</v>
      </c>
      <c r="L49" s="35">
        <v>-3</v>
      </c>
      <c r="O49" s="13">
        <v>7</v>
      </c>
      <c r="P49" s="14" t="s">
        <v>37</v>
      </c>
      <c r="Q49" s="15">
        <v>4411</v>
      </c>
      <c r="R49" s="16">
        <v>2.2380524732230289E-2</v>
      </c>
      <c r="S49" s="15">
        <v>3340</v>
      </c>
      <c r="T49" s="16">
        <v>1.9326466844115264E-2</v>
      </c>
      <c r="U49" s="17">
        <v>0.32065868263473063</v>
      </c>
      <c r="V49" s="35">
        <v>2</v>
      </c>
    </row>
    <row r="50" spans="2:22" ht="15" thickBot="1" x14ac:dyDescent="0.25">
      <c r="B50" s="19">
        <v>8</v>
      </c>
      <c r="C50" s="20" t="s">
        <v>92</v>
      </c>
      <c r="D50" s="21">
        <v>704</v>
      </c>
      <c r="E50" s="22">
        <v>1.8250162022034996E-2</v>
      </c>
      <c r="F50" s="21">
        <v>752</v>
      </c>
      <c r="G50" s="22">
        <v>2.0948825807170515E-2</v>
      </c>
      <c r="H50" s="23">
        <v>-6.3829787234042534E-2</v>
      </c>
      <c r="I50" s="36">
        <v>0</v>
      </c>
      <c r="J50" s="21">
        <v>500</v>
      </c>
      <c r="K50" s="23">
        <v>0.40799999999999992</v>
      </c>
      <c r="L50" s="36">
        <v>6</v>
      </c>
      <c r="O50" s="19">
        <v>8</v>
      </c>
      <c r="P50" s="20" t="s">
        <v>51</v>
      </c>
      <c r="Q50" s="21">
        <v>3814</v>
      </c>
      <c r="R50" s="22">
        <v>1.9351467088806692E-2</v>
      </c>
      <c r="S50" s="21">
        <v>4569</v>
      </c>
      <c r="T50" s="22">
        <v>2.6437912278671451E-2</v>
      </c>
      <c r="U50" s="23">
        <v>-0.16524403589406877</v>
      </c>
      <c r="V50" s="36">
        <v>-3</v>
      </c>
    </row>
    <row r="51" spans="2:22" ht="15" thickBot="1" x14ac:dyDescent="0.25">
      <c r="B51" s="13">
        <v>9</v>
      </c>
      <c r="C51" s="14" t="s">
        <v>119</v>
      </c>
      <c r="D51" s="15">
        <v>651</v>
      </c>
      <c r="E51" s="16">
        <v>1.6876215165262477E-2</v>
      </c>
      <c r="F51" s="15">
        <v>429</v>
      </c>
      <c r="G51" s="16">
        <v>1.1950859403292755E-2</v>
      </c>
      <c r="H51" s="17">
        <v>0.5174825174825175</v>
      </c>
      <c r="I51" s="35">
        <v>10</v>
      </c>
      <c r="J51" s="15">
        <v>521</v>
      </c>
      <c r="K51" s="17">
        <v>0.24952015355086377</v>
      </c>
      <c r="L51" s="35">
        <v>3</v>
      </c>
      <c r="O51" s="13">
        <v>9</v>
      </c>
      <c r="P51" s="14" t="s">
        <v>66</v>
      </c>
      <c r="Q51" s="15">
        <v>3325</v>
      </c>
      <c r="R51" s="16">
        <v>1.6870379672334099E-2</v>
      </c>
      <c r="S51" s="15">
        <v>3327</v>
      </c>
      <c r="T51" s="16">
        <v>1.9251244068973498E-2</v>
      </c>
      <c r="U51" s="17">
        <v>-6.0114217012319227E-4</v>
      </c>
      <c r="V51" s="35">
        <v>1</v>
      </c>
    </row>
    <row r="52" spans="2:22" ht="15" thickBot="1" x14ac:dyDescent="0.25">
      <c r="B52" s="19">
        <v>10</v>
      </c>
      <c r="C52" s="20" t="s">
        <v>58</v>
      </c>
      <c r="D52" s="21">
        <v>632</v>
      </c>
      <c r="E52" s="22">
        <v>1.6383668178872327E-2</v>
      </c>
      <c r="F52" s="21">
        <v>1039</v>
      </c>
      <c r="G52" s="22">
        <v>2.8943922890492243E-2</v>
      </c>
      <c r="H52" s="23">
        <v>-0.39172281039461021</v>
      </c>
      <c r="I52" s="36">
        <v>-6</v>
      </c>
      <c r="J52" s="21">
        <v>490</v>
      </c>
      <c r="K52" s="23">
        <v>0.28979591836734686</v>
      </c>
      <c r="L52" s="36">
        <v>5</v>
      </c>
      <c r="O52" s="19">
        <v>10</v>
      </c>
      <c r="P52" s="20" t="s">
        <v>58</v>
      </c>
      <c r="Q52" s="21">
        <v>3247</v>
      </c>
      <c r="R52" s="22">
        <v>1.6474623397313932E-2</v>
      </c>
      <c r="S52" s="21">
        <v>5205</v>
      </c>
      <c r="T52" s="22">
        <v>3.0118041893299387E-2</v>
      </c>
      <c r="U52" s="23">
        <v>-0.37617675312199805</v>
      </c>
      <c r="V52" s="36">
        <v>-6</v>
      </c>
    </row>
    <row r="53" spans="2:22" ht="15" thickBot="1" x14ac:dyDescent="0.25">
      <c r="B53" s="13">
        <v>11</v>
      </c>
      <c r="C53" s="14" t="s">
        <v>36</v>
      </c>
      <c r="D53" s="15">
        <v>612</v>
      </c>
      <c r="E53" s="16">
        <v>1.5865197666882696E-2</v>
      </c>
      <c r="F53" s="15">
        <v>577</v>
      </c>
      <c r="G53" s="16">
        <v>1.6073766610023122E-2</v>
      </c>
      <c r="H53" s="17">
        <v>6.0658578856152445E-2</v>
      </c>
      <c r="I53" s="35">
        <v>1</v>
      </c>
      <c r="J53" s="15">
        <v>691</v>
      </c>
      <c r="K53" s="17">
        <v>-0.11432706222865407</v>
      </c>
      <c r="L53" s="35">
        <v>-3</v>
      </c>
      <c r="O53" s="13">
        <v>11</v>
      </c>
      <c r="P53" s="14" t="s">
        <v>36</v>
      </c>
      <c r="Q53" s="15">
        <v>3206</v>
      </c>
      <c r="R53" s="16">
        <v>1.6266597663008458E-2</v>
      </c>
      <c r="S53" s="15">
        <v>2573</v>
      </c>
      <c r="T53" s="16">
        <v>1.488832311075107E-2</v>
      </c>
      <c r="U53" s="17">
        <v>0.24601632335794799</v>
      </c>
      <c r="V53" s="35">
        <v>2</v>
      </c>
    </row>
    <row r="54" spans="2:22" ht="15" thickBot="1" x14ac:dyDescent="0.25">
      <c r="B54" s="19">
        <v>12</v>
      </c>
      <c r="C54" s="20" t="s">
        <v>96</v>
      </c>
      <c r="D54" s="21">
        <v>598</v>
      </c>
      <c r="E54" s="22">
        <v>1.5502268308489955E-2</v>
      </c>
      <c r="F54" s="21">
        <v>983</v>
      </c>
      <c r="G54" s="22">
        <v>2.7383903947405076E-2</v>
      </c>
      <c r="H54" s="23">
        <v>-0.39165818921668361</v>
      </c>
      <c r="I54" s="36">
        <v>-7</v>
      </c>
      <c r="J54" s="21">
        <v>434</v>
      </c>
      <c r="K54" s="23">
        <v>0.37788018433179715</v>
      </c>
      <c r="L54" s="36">
        <v>8</v>
      </c>
      <c r="O54" s="19">
        <v>12</v>
      </c>
      <c r="P54" s="20" t="s">
        <v>92</v>
      </c>
      <c r="Q54" s="21">
        <v>2836</v>
      </c>
      <c r="R54" s="22">
        <v>1.4389292255861505E-2</v>
      </c>
      <c r="S54" s="21">
        <v>3519</v>
      </c>
      <c r="T54" s="22">
        <v>2.0362226594144196E-2</v>
      </c>
      <c r="U54" s="23">
        <v>-0.19408922989485644</v>
      </c>
      <c r="V54" s="36">
        <v>-4</v>
      </c>
    </row>
    <row r="55" spans="2:22" ht="15" thickBot="1" x14ac:dyDescent="0.25">
      <c r="B55" s="13">
        <v>13</v>
      </c>
      <c r="C55" s="14" t="s">
        <v>116</v>
      </c>
      <c r="D55" s="15">
        <v>561</v>
      </c>
      <c r="E55" s="16">
        <v>1.4543097861309138E-2</v>
      </c>
      <c r="F55" s="15">
        <v>569</v>
      </c>
      <c r="G55" s="16">
        <v>1.5850906761010669E-2</v>
      </c>
      <c r="H55" s="17">
        <v>-1.4059753954305809E-2</v>
      </c>
      <c r="I55" s="35">
        <v>0</v>
      </c>
      <c r="J55" s="15">
        <v>423</v>
      </c>
      <c r="K55" s="17">
        <v>0.32624113475177308</v>
      </c>
      <c r="L55" s="35">
        <v>8</v>
      </c>
      <c r="O55" s="13">
        <v>13</v>
      </c>
      <c r="P55" s="14" t="s">
        <v>43</v>
      </c>
      <c r="Q55" s="15">
        <v>2829</v>
      </c>
      <c r="R55" s="16">
        <v>1.4353775667077644E-2</v>
      </c>
      <c r="S55" s="15">
        <v>1966</v>
      </c>
      <c r="T55" s="16">
        <v>1.1375998148362458E-2</v>
      </c>
      <c r="U55" s="17">
        <v>0.43896236012207535</v>
      </c>
      <c r="V55" s="35">
        <v>6</v>
      </c>
    </row>
    <row r="56" spans="2:22" x14ac:dyDescent="0.2">
      <c r="B56" s="19">
        <v>14</v>
      </c>
      <c r="C56" s="20" t="s">
        <v>52</v>
      </c>
      <c r="D56" s="21">
        <v>558</v>
      </c>
      <c r="E56" s="22">
        <v>1.4465327284510693E-2</v>
      </c>
      <c r="F56" s="21">
        <v>1393</v>
      </c>
      <c r="G56" s="22">
        <v>3.8805471209293257E-2</v>
      </c>
      <c r="H56" s="23">
        <v>-0.59942569992821249</v>
      </c>
      <c r="I56" s="36">
        <v>-12</v>
      </c>
      <c r="J56" s="21">
        <v>936</v>
      </c>
      <c r="K56" s="23">
        <v>-0.40384615384615385</v>
      </c>
      <c r="L56" s="36">
        <v>-8</v>
      </c>
      <c r="O56" s="19">
        <v>14</v>
      </c>
      <c r="P56" s="20" t="s">
        <v>88</v>
      </c>
      <c r="Q56" s="21">
        <v>2793</v>
      </c>
      <c r="R56" s="22">
        <v>1.4171118924760643E-2</v>
      </c>
      <c r="S56" s="21">
        <v>2424</v>
      </c>
      <c r="T56" s="22">
        <v>1.402615438028006E-2</v>
      </c>
      <c r="U56" s="23">
        <v>0.15222772277227725</v>
      </c>
      <c r="V56" s="36">
        <v>2</v>
      </c>
    </row>
    <row r="57" spans="2:22" ht="15" thickBot="1" x14ac:dyDescent="0.25">
      <c r="B57" s="13">
        <v>15</v>
      </c>
      <c r="C57" s="14" t="s">
        <v>88</v>
      </c>
      <c r="D57" s="15">
        <v>507</v>
      </c>
      <c r="E57" s="16">
        <v>1.3143227478937135E-2</v>
      </c>
      <c r="F57" s="15">
        <v>456</v>
      </c>
      <c r="G57" s="16">
        <v>1.270301139370978E-2</v>
      </c>
      <c r="H57" s="17">
        <v>0.11184210526315796</v>
      </c>
      <c r="I57" s="35">
        <v>3</v>
      </c>
      <c r="J57" s="15">
        <v>504</v>
      </c>
      <c r="K57" s="17">
        <v>5.9523809523809312E-3</v>
      </c>
      <c r="L57" s="35">
        <v>-2</v>
      </c>
      <c r="O57" s="13">
        <v>15</v>
      </c>
      <c r="P57" s="14" t="s">
        <v>60</v>
      </c>
      <c r="Q57" s="15">
        <v>2755</v>
      </c>
      <c r="R57" s="16">
        <v>1.3978314585648254E-2</v>
      </c>
      <c r="S57" s="15">
        <v>1903</v>
      </c>
      <c r="T57" s="16">
        <v>1.1011457007290823E-2</v>
      </c>
      <c r="U57" s="17">
        <v>0.44771413557540729</v>
      </c>
      <c r="V57" s="35">
        <v>5</v>
      </c>
    </row>
    <row r="58" spans="2:22" ht="15" thickBot="1" x14ac:dyDescent="0.25">
      <c r="B58" s="19">
        <v>16</v>
      </c>
      <c r="C58" s="20" t="s">
        <v>43</v>
      </c>
      <c r="D58" s="21">
        <v>500</v>
      </c>
      <c r="E58" s="22">
        <v>1.2961762799740765E-2</v>
      </c>
      <c r="F58" s="21">
        <v>397</v>
      </c>
      <c r="G58" s="22">
        <v>1.1059420007242944E-2</v>
      </c>
      <c r="H58" s="23">
        <v>0.25944584382871527</v>
      </c>
      <c r="I58" s="36">
        <v>8</v>
      </c>
      <c r="J58" s="21">
        <v>607</v>
      </c>
      <c r="K58" s="23">
        <v>-0.17627677100494232</v>
      </c>
      <c r="L58" s="36">
        <v>-6</v>
      </c>
      <c r="O58" s="19">
        <v>16</v>
      </c>
      <c r="P58" s="20" t="s">
        <v>99</v>
      </c>
      <c r="Q58" s="21">
        <v>2652</v>
      </c>
      <c r="R58" s="22">
        <v>1.3455713350685725E-2</v>
      </c>
      <c r="S58" s="21">
        <v>0</v>
      </c>
      <c r="T58" s="22">
        <v>0</v>
      </c>
      <c r="U58" s="23"/>
      <c r="V58" s="36"/>
    </row>
    <row r="59" spans="2:22" ht="15" thickBot="1" x14ac:dyDescent="0.25">
      <c r="B59" s="13">
        <v>17</v>
      </c>
      <c r="C59" s="14" t="s">
        <v>128</v>
      </c>
      <c r="D59" s="15">
        <v>493</v>
      </c>
      <c r="E59" s="16">
        <v>1.2780298120544395E-2</v>
      </c>
      <c r="F59" s="15">
        <v>281</v>
      </c>
      <c r="G59" s="16">
        <v>7.827952196562387E-3</v>
      </c>
      <c r="H59" s="17">
        <v>0.75444839857651247</v>
      </c>
      <c r="I59" s="35">
        <v>19</v>
      </c>
      <c r="J59" s="15">
        <v>437</v>
      </c>
      <c r="K59" s="17">
        <v>0.12814645308924488</v>
      </c>
      <c r="L59" s="35">
        <v>2</v>
      </c>
      <c r="O59" s="13">
        <v>17</v>
      </c>
      <c r="P59" s="14" t="s">
        <v>96</v>
      </c>
      <c r="Q59" s="15">
        <v>2452</v>
      </c>
      <c r="R59" s="16">
        <v>1.244095367114683E-2</v>
      </c>
      <c r="S59" s="15">
        <v>3783</v>
      </c>
      <c r="T59" s="16">
        <v>2.1889827566253905E-2</v>
      </c>
      <c r="U59" s="17">
        <v>-0.35183716627015593</v>
      </c>
      <c r="V59" s="35">
        <v>-10</v>
      </c>
    </row>
    <row r="60" spans="2:22" ht="15" thickBot="1" x14ac:dyDescent="0.25">
      <c r="B60" s="19">
        <v>18</v>
      </c>
      <c r="C60" s="20" t="s">
        <v>86</v>
      </c>
      <c r="D60" s="21">
        <v>465</v>
      </c>
      <c r="E60" s="22">
        <v>1.2054439403758912E-2</v>
      </c>
      <c r="F60" s="21">
        <v>213</v>
      </c>
      <c r="G60" s="22">
        <v>5.9336434799565421E-3</v>
      </c>
      <c r="H60" s="23">
        <v>1.183098591549296</v>
      </c>
      <c r="I60" s="36">
        <v>29</v>
      </c>
      <c r="J60" s="21">
        <v>466</v>
      </c>
      <c r="K60" s="23">
        <v>-2.1459227467811592E-3</v>
      </c>
      <c r="L60" s="36">
        <v>-2</v>
      </c>
      <c r="O60" s="19">
        <v>18</v>
      </c>
      <c r="P60" s="20" t="s">
        <v>119</v>
      </c>
      <c r="Q60" s="21">
        <v>2362</v>
      </c>
      <c r="R60" s="22">
        <v>1.1984311815354328E-2</v>
      </c>
      <c r="S60" s="21">
        <v>1292</v>
      </c>
      <c r="T60" s="22">
        <v>7.475986575627821E-3</v>
      </c>
      <c r="U60" s="23">
        <v>0.82817337461300311</v>
      </c>
      <c r="V60" s="36">
        <v>19</v>
      </c>
    </row>
    <row r="61" spans="2:22" ht="15" thickBot="1" x14ac:dyDescent="0.25">
      <c r="B61" s="13">
        <v>19</v>
      </c>
      <c r="C61" s="14" t="s">
        <v>90</v>
      </c>
      <c r="D61" s="15">
        <v>462</v>
      </c>
      <c r="E61" s="16">
        <v>1.1976668826960466E-2</v>
      </c>
      <c r="F61" s="15">
        <v>372</v>
      </c>
      <c r="G61" s="16">
        <v>1.0362982979079031E-2</v>
      </c>
      <c r="H61" s="17">
        <v>0.24193548387096775</v>
      </c>
      <c r="I61" s="35">
        <v>7</v>
      </c>
      <c r="J61" s="15">
        <v>443</v>
      </c>
      <c r="K61" s="17">
        <v>4.2889390519187387E-2</v>
      </c>
      <c r="L61" s="35">
        <v>-1</v>
      </c>
      <c r="O61" s="13">
        <v>19</v>
      </c>
      <c r="P61" s="14" t="s">
        <v>70</v>
      </c>
      <c r="Q61" s="15">
        <v>2359</v>
      </c>
      <c r="R61" s="16">
        <v>1.1969090420161246E-2</v>
      </c>
      <c r="S61" s="15">
        <v>2442</v>
      </c>
      <c r="T61" s="16">
        <v>1.4130308992014813E-2</v>
      </c>
      <c r="U61" s="17">
        <v>-3.3988533988533964E-2</v>
      </c>
      <c r="V61" s="35">
        <v>-4</v>
      </c>
    </row>
    <row r="62" spans="2:22" ht="15" thickBot="1" x14ac:dyDescent="0.25">
      <c r="B62" s="19">
        <v>20</v>
      </c>
      <c r="C62" s="20" t="s">
        <v>85</v>
      </c>
      <c r="D62" s="21">
        <v>456</v>
      </c>
      <c r="E62" s="22">
        <v>1.1821127673363577E-2</v>
      </c>
      <c r="F62" s="21">
        <v>413</v>
      </c>
      <c r="G62" s="22">
        <v>1.150513970526785E-2</v>
      </c>
      <c r="H62" s="23">
        <v>0.10411622276029053</v>
      </c>
      <c r="I62" s="36">
        <v>0</v>
      </c>
      <c r="J62" s="21">
        <v>1092</v>
      </c>
      <c r="K62" s="23">
        <v>-0.58241758241758235</v>
      </c>
      <c r="L62" s="36">
        <v>-17</v>
      </c>
      <c r="O62" s="19">
        <v>20</v>
      </c>
      <c r="P62" s="20" t="s">
        <v>86</v>
      </c>
      <c r="Q62" s="21">
        <v>2323</v>
      </c>
      <c r="R62" s="22">
        <v>1.1786433677844245E-2</v>
      </c>
      <c r="S62" s="21">
        <v>1336</v>
      </c>
      <c r="T62" s="22">
        <v>7.7305867376461059E-3</v>
      </c>
      <c r="U62" s="23">
        <v>0.73877245508982026</v>
      </c>
      <c r="V62" s="36">
        <v>13</v>
      </c>
    </row>
    <row r="63" spans="2:22" ht="15" thickBot="1" x14ac:dyDescent="0.25">
      <c r="B63" s="93" t="s">
        <v>42</v>
      </c>
      <c r="C63" s="94"/>
      <c r="D63" s="24">
        <f>SUM(D43:D62)</f>
        <v>15352</v>
      </c>
      <c r="E63" s="25">
        <f>D63/D65</f>
        <v>0.39797796500324045</v>
      </c>
      <c r="F63" s="24">
        <f>SUM(F43:F62)</f>
        <v>14133</v>
      </c>
      <c r="G63" s="25">
        <f>F63/F65</f>
        <v>0.39370978076162355</v>
      </c>
      <c r="H63" s="26">
        <f>D63/F63-1</f>
        <v>8.6252034246090625E-2</v>
      </c>
      <c r="I63" s="37"/>
      <c r="J63" s="24">
        <f>SUM(J43:J62)</f>
        <v>14612</v>
      </c>
      <c r="K63" s="25">
        <f>E63/J63-1</f>
        <v>-0.99997276362133836</v>
      </c>
      <c r="L63" s="24"/>
      <c r="O63" s="93" t="s">
        <v>42</v>
      </c>
      <c r="P63" s="94"/>
      <c r="Q63" s="24">
        <f>SUM(Q43:Q62)</f>
        <v>79362</v>
      </c>
      <c r="R63" s="25">
        <f>Q63/Q65</f>
        <v>0.40266678843782822</v>
      </c>
      <c r="S63" s="24">
        <f>SUM(S43:S62)</f>
        <v>66927</v>
      </c>
      <c r="T63" s="25">
        <f>S63/S65</f>
        <v>0.38726420553176716</v>
      </c>
      <c r="U63" s="26">
        <f>Q63/S63-1</f>
        <v>0.18579945313550583</v>
      </c>
      <c r="V63" s="37"/>
    </row>
    <row r="64" spans="2:22" ht="15" thickBot="1" x14ac:dyDescent="0.25">
      <c r="B64" s="93" t="s">
        <v>12</v>
      </c>
      <c r="C64" s="94"/>
      <c r="D64" s="24">
        <f>D65-SUM(D43:D62)</f>
        <v>23223</v>
      </c>
      <c r="E64" s="25">
        <f>D64/D65</f>
        <v>0.60202203499675955</v>
      </c>
      <c r="F64" s="24">
        <f>F65-SUM(F43:F62)</f>
        <v>21764</v>
      </c>
      <c r="G64" s="25">
        <f>F64/F65</f>
        <v>0.60629021923837645</v>
      </c>
      <c r="H64" s="26">
        <f>D64/F64-1</f>
        <v>6.7037309318140004E-2</v>
      </c>
      <c r="I64" s="37"/>
      <c r="J64" s="24">
        <f>J65-SUM(J43:J62)</f>
        <v>20873</v>
      </c>
      <c r="K64" s="25">
        <f>E64/J64-1</f>
        <v>-0.99997115785775903</v>
      </c>
      <c r="L64" s="24"/>
      <c r="O64" s="93" t="s">
        <v>12</v>
      </c>
      <c r="P64" s="94"/>
      <c r="Q64" s="24">
        <f>Q65-SUM(Q43:Q62)</f>
        <v>117729</v>
      </c>
      <c r="R64" s="25">
        <f>Q64/Q65</f>
        <v>0.59733321156217178</v>
      </c>
      <c r="S64" s="24">
        <f>S65-SUM(S43:S62)</f>
        <v>105893</v>
      </c>
      <c r="T64" s="25">
        <f>S64/S65</f>
        <v>0.6127357944682329</v>
      </c>
      <c r="U64" s="26">
        <f>Q64/S64-1</f>
        <v>0.1117732050277167</v>
      </c>
      <c r="V64" s="38"/>
    </row>
    <row r="65" spans="2:22" ht="15" thickBot="1" x14ac:dyDescent="0.25">
      <c r="B65" s="124" t="s">
        <v>34</v>
      </c>
      <c r="C65" s="125"/>
      <c r="D65" s="27">
        <v>38575</v>
      </c>
      <c r="E65" s="28">
        <v>1</v>
      </c>
      <c r="F65" s="27">
        <v>35897</v>
      </c>
      <c r="G65" s="28">
        <v>1</v>
      </c>
      <c r="H65" s="29">
        <v>7.460233445691844E-2</v>
      </c>
      <c r="I65" s="39"/>
      <c r="J65" s="27">
        <v>35485</v>
      </c>
      <c r="K65" s="29">
        <v>8.7079047484852845E-2</v>
      </c>
      <c r="L65" s="27"/>
      <c r="M65" s="30"/>
      <c r="O65" s="124" t="s">
        <v>34</v>
      </c>
      <c r="P65" s="125"/>
      <c r="Q65" s="27">
        <v>197091</v>
      </c>
      <c r="R65" s="28">
        <v>1</v>
      </c>
      <c r="S65" s="27">
        <v>172820</v>
      </c>
      <c r="T65" s="28">
        <v>1</v>
      </c>
      <c r="U65" s="29">
        <v>0.1404409211896771</v>
      </c>
      <c r="V65" s="39"/>
    </row>
    <row r="66" spans="2:22" x14ac:dyDescent="0.2">
      <c r="B66" s="31" t="s">
        <v>69</v>
      </c>
      <c r="O66" s="31" t="s">
        <v>69</v>
      </c>
    </row>
    <row r="67" spans="2:22" x14ac:dyDescent="0.2">
      <c r="B67" s="32" t="s">
        <v>68</v>
      </c>
      <c r="O67" s="32" t="s">
        <v>68</v>
      </c>
    </row>
  </sheetData>
  <mergeCells count="65">
    <mergeCell ref="V41:V42"/>
    <mergeCell ref="B65:C65"/>
    <mergeCell ref="I39:I40"/>
    <mergeCell ref="B64:C64"/>
    <mergeCell ref="H39:H40"/>
    <mergeCell ref="K41:K42"/>
    <mergeCell ref="I41:I42"/>
    <mergeCell ref="K39:K40"/>
    <mergeCell ref="O63:P63"/>
    <mergeCell ref="O64:P64"/>
    <mergeCell ref="O65:P65"/>
    <mergeCell ref="Q39:R40"/>
    <mergeCell ref="S39:T40"/>
    <mergeCell ref="V39:V40"/>
    <mergeCell ref="O40:O42"/>
    <mergeCell ref="B29:C29"/>
    <mergeCell ref="B30:C30"/>
    <mergeCell ref="B31:C31"/>
    <mergeCell ref="F39:G40"/>
    <mergeCell ref="J39:J40"/>
    <mergeCell ref="B36:L36"/>
    <mergeCell ref="D37:I37"/>
    <mergeCell ref="J7:J8"/>
    <mergeCell ref="O36:V36"/>
    <mergeCell ref="O37:O39"/>
    <mergeCell ref="P37:P39"/>
    <mergeCell ref="Q37:V37"/>
    <mergeCell ref="Q38:V38"/>
    <mergeCell ref="M5:N6"/>
    <mergeCell ref="O5:O6"/>
    <mergeCell ref="U39:U40"/>
    <mergeCell ref="P40:P42"/>
    <mergeCell ref="U41:U42"/>
    <mergeCell ref="B2:O2"/>
    <mergeCell ref="D4:H4"/>
    <mergeCell ref="D5:E6"/>
    <mergeCell ref="F5:G6"/>
    <mergeCell ref="C6:C8"/>
    <mergeCell ref="B3:B5"/>
    <mergeCell ref="C3:C5"/>
    <mergeCell ref="B6:B8"/>
    <mergeCell ref="D3:H3"/>
    <mergeCell ref="I3:J3"/>
    <mergeCell ref="K3:O3"/>
    <mergeCell ref="H7:H8"/>
    <mergeCell ref="O7:O8"/>
    <mergeCell ref="I4:J4"/>
    <mergeCell ref="K4:O4"/>
    <mergeCell ref="K5:L6"/>
    <mergeCell ref="H5:H6"/>
    <mergeCell ref="J41:J42"/>
    <mergeCell ref="B63:C63"/>
    <mergeCell ref="J38:L38"/>
    <mergeCell ref="J37:L37"/>
    <mergeCell ref="L39:L40"/>
    <mergeCell ref="L41:L42"/>
    <mergeCell ref="D38:I38"/>
    <mergeCell ref="D39:E40"/>
    <mergeCell ref="C40:C42"/>
    <mergeCell ref="H41:H42"/>
    <mergeCell ref="B40:B42"/>
    <mergeCell ref="B37:B39"/>
    <mergeCell ref="C37:C39"/>
    <mergeCell ref="I5:I6"/>
    <mergeCell ref="J5:J6"/>
  </mergeCells>
  <conditionalFormatting sqref="H29:H30 O29:O30">
    <cfRule type="cellIs" dxfId="129" priority="1594" operator="lessThan">
      <formula>0</formula>
    </cfRule>
  </conditionalFormatting>
  <conditionalFormatting sqref="J9:J28 O9:O28 H9:H28">
    <cfRule type="cellIs" dxfId="128" priority="67" operator="lessThan">
      <formula>0</formula>
    </cfRule>
  </conditionalFormatting>
  <conditionalFormatting sqref="L9:L28 N9:O28 D9:E28 G9:J28">
    <cfRule type="cellIs" dxfId="127" priority="65" operator="equal">
      <formula>0</formula>
    </cfRule>
  </conditionalFormatting>
  <conditionalFormatting sqref="F9:F28">
    <cfRule type="cellIs" dxfId="126" priority="64" operator="equal">
      <formula>0</formula>
    </cfRule>
  </conditionalFormatting>
  <conditionalFormatting sqref="K9:K28">
    <cfRule type="cellIs" dxfId="125" priority="63" operator="equal">
      <formula>0</formula>
    </cfRule>
  </conditionalFormatting>
  <conditionalFormatting sqref="M9:M28">
    <cfRule type="cellIs" dxfId="124" priority="62" operator="equal">
      <formula>0</formula>
    </cfRule>
  </conditionalFormatting>
  <conditionalFormatting sqref="I43:I62">
    <cfRule type="cellIs" dxfId="123" priority="24" operator="lessThan">
      <formula>0</formula>
    </cfRule>
    <cfRule type="cellIs" dxfId="122" priority="25" operator="equal">
      <formula>0</formula>
    </cfRule>
    <cfRule type="cellIs" dxfId="121" priority="26" operator="greaterThan">
      <formula>0</formula>
    </cfRule>
  </conditionalFormatting>
  <conditionalFormatting sqref="H63:H64">
    <cfRule type="cellIs" dxfId="120" priority="18" operator="lessThan">
      <formula>0</formula>
    </cfRule>
  </conditionalFormatting>
  <conditionalFormatting sqref="H43:H62">
    <cfRule type="cellIs" dxfId="119" priority="17" operator="lessThan">
      <formula>0</formula>
    </cfRule>
  </conditionalFormatting>
  <conditionalFormatting sqref="D43:E62 G43:H62">
    <cfRule type="cellIs" dxfId="118" priority="16" operator="equal">
      <formula>0</formula>
    </cfRule>
  </conditionalFormatting>
  <conditionalFormatting sqref="F43:F62">
    <cfRule type="cellIs" dxfId="117" priority="15" operator="equal">
      <formula>0</formula>
    </cfRule>
  </conditionalFormatting>
  <conditionalFormatting sqref="K43:K62">
    <cfRule type="cellIs" dxfId="116" priority="13" operator="lessThan">
      <formula>0</formula>
    </cfRule>
  </conditionalFormatting>
  <conditionalFormatting sqref="J43:K62">
    <cfRule type="cellIs" dxfId="115" priority="12" operator="equal">
      <formula>0</formula>
    </cfRule>
  </conditionalFormatting>
  <conditionalFormatting sqref="L43:L62">
    <cfRule type="cellIs" dxfId="114" priority="9" operator="lessThan">
      <formula>0</formula>
    </cfRule>
    <cfRule type="cellIs" dxfId="113" priority="10" operator="equal">
      <formula>0</formula>
    </cfRule>
    <cfRule type="cellIs" dxfId="112" priority="11" operator="greaterThan">
      <formula>0</formula>
    </cfRule>
  </conditionalFormatting>
  <conditionalFormatting sqref="V43:V62">
    <cfRule type="cellIs" dxfId="111" priority="6" operator="lessThan">
      <formula>0</formula>
    </cfRule>
    <cfRule type="cellIs" dxfId="110" priority="7" operator="equal">
      <formula>0</formula>
    </cfRule>
    <cfRule type="cellIs" dxfId="109" priority="8" operator="greaterThan">
      <formula>0</formula>
    </cfRule>
  </conditionalFormatting>
  <conditionalFormatting sqref="U63:U64">
    <cfRule type="cellIs" dxfId="108" priority="4" operator="lessThan">
      <formula>0</formula>
    </cfRule>
  </conditionalFormatting>
  <conditionalFormatting sqref="U43:U62">
    <cfRule type="cellIs" dxfId="107" priority="3" operator="lessThan">
      <formula>0</formula>
    </cfRule>
  </conditionalFormatting>
  <conditionalFormatting sqref="Q43:R62 T43:U62">
    <cfRule type="cellIs" dxfId="106" priority="2" operator="equal">
      <formula>0</formula>
    </cfRule>
  </conditionalFormatting>
  <conditionalFormatting sqref="S43:S62">
    <cfRule type="cellIs" dxfId="105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5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F108E-5E87-4119-A63F-303A4245AC35}">
  <dimension ref="A1:H19"/>
  <sheetViews>
    <sheetView showGridLines="0" workbookViewId="0">
      <selection activeCell="H1" sqref="H1"/>
    </sheetView>
  </sheetViews>
  <sheetFormatPr defaultColWidth="9.140625" defaultRowHeight="14.25" x14ac:dyDescent="0.2"/>
  <cols>
    <col min="1" max="1" width="4.28515625" style="4" customWidth="1"/>
    <col min="2" max="2" width="19.42578125" style="4" customWidth="1"/>
    <col min="3" max="7" width="10.42578125" style="4" customWidth="1"/>
    <col min="8" max="8" width="11.42578125" style="4" customWidth="1"/>
    <col min="9" max="16384" width="9.140625" style="4"/>
  </cols>
  <sheetData>
    <row r="1" spans="1:8" x14ac:dyDescent="0.2">
      <c r="A1" s="4" t="s">
        <v>3</v>
      </c>
      <c r="B1" s="33"/>
      <c r="C1" s="33"/>
      <c r="D1" s="33"/>
      <c r="E1" s="33"/>
      <c r="F1" s="33"/>
      <c r="G1" s="33"/>
      <c r="H1" s="3">
        <v>45082</v>
      </c>
    </row>
    <row r="2" spans="1:8" x14ac:dyDescent="0.2">
      <c r="A2" s="33"/>
      <c r="B2" s="33"/>
      <c r="C2" s="33"/>
      <c r="D2" s="33"/>
      <c r="E2" s="33"/>
      <c r="F2" s="33"/>
      <c r="G2" s="33"/>
      <c r="H2" s="40" t="s">
        <v>156</v>
      </c>
    </row>
    <row r="3" spans="1:8" ht="14.45" customHeight="1" x14ac:dyDescent="0.2">
      <c r="A3" s="33"/>
      <c r="B3" s="128" t="s">
        <v>169</v>
      </c>
      <c r="C3" s="129"/>
      <c r="D3" s="129"/>
      <c r="E3" s="129"/>
      <c r="F3" s="129"/>
      <c r="G3" s="129"/>
      <c r="H3" s="130"/>
    </row>
    <row r="4" spans="1:8" x14ac:dyDescent="0.2">
      <c r="A4" s="33"/>
      <c r="B4" s="131"/>
      <c r="C4" s="132"/>
      <c r="D4" s="132"/>
      <c r="E4" s="132"/>
      <c r="F4" s="132"/>
      <c r="G4" s="132"/>
      <c r="H4" s="133"/>
    </row>
    <row r="5" spans="1:8" ht="21" customHeight="1" x14ac:dyDescent="0.25">
      <c r="A5" s="33"/>
      <c r="B5" s="134" t="s">
        <v>170</v>
      </c>
      <c r="C5" s="135" t="s">
        <v>193</v>
      </c>
      <c r="D5" s="136"/>
      <c r="E5" s="135" t="s">
        <v>194</v>
      </c>
      <c r="F5" s="136"/>
      <c r="G5" s="137" t="s">
        <v>171</v>
      </c>
      <c r="H5" s="137" t="s">
        <v>172</v>
      </c>
    </row>
    <row r="6" spans="1:8" ht="21" customHeight="1" x14ac:dyDescent="0.25">
      <c r="A6" s="33"/>
      <c r="B6" s="138"/>
      <c r="C6" s="139" t="s">
        <v>173</v>
      </c>
      <c r="D6" s="140" t="s">
        <v>174</v>
      </c>
      <c r="E6" s="139" t="s">
        <v>173</v>
      </c>
      <c r="F6" s="140" t="s">
        <v>174</v>
      </c>
      <c r="G6" s="141"/>
      <c r="H6" s="141"/>
    </row>
    <row r="7" spans="1:8" x14ac:dyDescent="0.2">
      <c r="A7" s="33"/>
      <c r="B7" s="41" t="s">
        <v>72</v>
      </c>
      <c r="C7" s="42" t="s">
        <v>175</v>
      </c>
      <c r="D7" s="43">
        <v>0.47889133202175677</v>
      </c>
      <c r="E7" s="42" t="s">
        <v>176</v>
      </c>
      <c r="F7" s="43">
        <v>0.44838171200105537</v>
      </c>
      <c r="G7" s="44">
        <v>6.7632850241545972E-2</v>
      </c>
      <c r="H7" s="45" t="s">
        <v>177</v>
      </c>
    </row>
    <row r="8" spans="1:8" x14ac:dyDescent="0.2">
      <c r="A8" s="33"/>
      <c r="B8" s="41" t="s">
        <v>73</v>
      </c>
      <c r="C8" s="46" t="s">
        <v>178</v>
      </c>
      <c r="D8" s="43">
        <v>0.10339081124869806</v>
      </c>
      <c r="E8" s="42" t="s">
        <v>179</v>
      </c>
      <c r="F8" s="43">
        <v>9.8218589382569471E-2</v>
      </c>
      <c r="G8" s="47">
        <v>8.3798882681564324E-2</v>
      </c>
      <c r="H8" s="45" t="s">
        <v>180</v>
      </c>
    </row>
    <row r="9" spans="1:8" x14ac:dyDescent="0.2">
      <c r="A9" s="33"/>
      <c r="B9" s="41" t="s">
        <v>82</v>
      </c>
      <c r="C9" s="42" t="s">
        <v>131</v>
      </c>
      <c r="D9" s="43">
        <v>0.4177178567295452</v>
      </c>
      <c r="E9" s="42" t="s">
        <v>181</v>
      </c>
      <c r="F9" s="43">
        <v>0.45339969861637519</v>
      </c>
      <c r="G9" s="47">
        <v>0.23822714681440438</v>
      </c>
      <c r="H9" s="48" t="s">
        <v>182</v>
      </c>
    </row>
    <row r="10" spans="1:8" x14ac:dyDescent="0.2">
      <c r="A10" s="33"/>
      <c r="B10" s="49" t="s">
        <v>74</v>
      </c>
      <c r="C10" s="50"/>
      <c r="D10" s="43"/>
      <c r="E10" s="50"/>
      <c r="F10" s="43"/>
      <c r="G10" s="51"/>
      <c r="H10" s="52"/>
    </row>
    <row r="11" spans="1:8" x14ac:dyDescent="0.2">
      <c r="A11" s="33"/>
      <c r="B11" s="49" t="s">
        <v>75</v>
      </c>
      <c r="C11" s="53" t="s">
        <v>183</v>
      </c>
      <c r="D11" s="43">
        <v>2.2138641360953594E-2</v>
      </c>
      <c r="E11" s="53" t="s">
        <v>184</v>
      </c>
      <c r="F11" s="43">
        <v>3.3928489885382891E-2</v>
      </c>
      <c r="G11" s="47">
        <v>0.76315789473684226</v>
      </c>
      <c r="H11" s="48" t="s">
        <v>185</v>
      </c>
    </row>
    <row r="12" spans="1:8" x14ac:dyDescent="0.2">
      <c r="A12" s="33"/>
      <c r="B12" s="49" t="s">
        <v>76</v>
      </c>
      <c r="C12" s="53" t="s">
        <v>186</v>
      </c>
      <c r="D12" s="43">
        <v>2.5205416039810209E-2</v>
      </c>
      <c r="E12" s="53" t="s">
        <v>187</v>
      </c>
      <c r="F12" s="43">
        <v>2.7403585145947811E-2</v>
      </c>
      <c r="G12" s="47">
        <v>0.22727272727272729</v>
      </c>
      <c r="H12" s="48" t="s">
        <v>133</v>
      </c>
    </row>
    <row r="13" spans="1:8" x14ac:dyDescent="0.2">
      <c r="A13" s="33"/>
      <c r="B13" s="49" t="s">
        <v>77</v>
      </c>
      <c r="C13" s="53">
        <v>3.6999999999999998E-2</v>
      </c>
      <c r="D13" s="43">
        <v>2.1409559078810323E-4</v>
      </c>
      <c r="E13" s="53">
        <v>5.1999999999999998E-2</v>
      </c>
      <c r="F13" s="43">
        <v>2.6383751668011222E-4</v>
      </c>
      <c r="G13" s="47">
        <v>0.40540540540540548</v>
      </c>
      <c r="H13" s="48" t="s">
        <v>84</v>
      </c>
    </row>
    <row r="14" spans="1:8" x14ac:dyDescent="0.2">
      <c r="A14" s="33"/>
      <c r="B14" s="49" t="s">
        <v>78</v>
      </c>
      <c r="C14" s="53" t="s">
        <v>188</v>
      </c>
      <c r="D14" s="43">
        <v>0.16595880106469157</v>
      </c>
      <c r="E14" s="53" t="s">
        <v>189</v>
      </c>
      <c r="F14" s="43">
        <v>0.18170286821823423</v>
      </c>
      <c r="G14" s="47">
        <v>0.2473867595818815</v>
      </c>
      <c r="H14" s="48" t="s">
        <v>190</v>
      </c>
    </row>
    <row r="15" spans="1:8" x14ac:dyDescent="0.2">
      <c r="A15" s="33"/>
      <c r="B15" s="49" t="s">
        <v>79</v>
      </c>
      <c r="C15" s="53" t="s">
        <v>134</v>
      </c>
      <c r="D15" s="43">
        <v>0.17363731049647033</v>
      </c>
      <c r="E15" s="53" t="s">
        <v>191</v>
      </c>
      <c r="F15" s="43">
        <v>0.18388967532764053</v>
      </c>
      <c r="G15" s="47">
        <v>0.20666666666666678</v>
      </c>
      <c r="H15" s="48" t="s">
        <v>118</v>
      </c>
    </row>
    <row r="16" spans="1:8" x14ac:dyDescent="0.2">
      <c r="A16" s="33"/>
      <c r="B16" s="49" t="s">
        <v>80</v>
      </c>
      <c r="C16" s="54" t="s">
        <v>132</v>
      </c>
      <c r="D16" s="43">
        <v>3.0552019442194191E-2</v>
      </c>
      <c r="E16" s="54" t="s">
        <v>192</v>
      </c>
      <c r="F16" s="43">
        <v>2.621124252248961E-2</v>
      </c>
      <c r="G16" s="47">
        <v>-1.8867924528301772E-2</v>
      </c>
      <c r="H16" s="45" t="s">
        <v>130</v>
      </c>
    </row>
    <row r="17" spans="1:8" x14ac:dyDescent="0.2">
      <c r="A17" s="33"/>
      <c r="B17" s="49" t="s">
        <v>81</v>
      </c>
      <c r="C17" s="50">
        <v>0</v>
      </c>
      <c r="D17" s="43">
        <v>0</v>
      </c>
      <c r="E17" s="50">
        <v>0</v>
      </c>
      <c r="F17" s="43">
        <v>0</v>
      </c>
      <c r="G17" s="47" t="s">
        <v>114</v>
      </c>
      <c r="H17" s="48" t="s">
        <v>84</v>
      </c>
    </row>
    <row r="18" spans="1:8" x14ac:dyDescent="0.2">
      <c r="A18" s="33"/>
      <c r="B18" s="55" t="s">
        <v>83</v>
      </c>
      <c r="C18" s="63">
        <v>0</v>
      </c>
      <c r="D18" s="56">
        <v>1.1572734637033122E-5</v>
      </c>
      <c r="E18" s="63">
        <v>0</v>
      </c>
      <c r="F18" s="56">
        <v>0</v>
      </c>
      <c r="G18" s="57"/>
      <c r="H18" s="58" t="s">
        <v>84</v>
      </c>
    </row>
    <row r="19" spans="1:8" x14ac:dyDescent="0.2">
      <c r="B19" s="4" t="s">
        <v>68</v>
      </c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W74"/>
  <sheetViews>
    <sheetView showGridLines="0" workbookViewId="0">
      <selection activeCell="V1" sqref="V1"/>
    </sheetView>
  </sheetViews>
  <sheetFormatPr defaultColWidth="9.140625" defaultRowHeight="14.25" x14ac:dyDescent="0.2"/>
  <cols>
    <col min="1" max="1" width="2.5703125" style="4" customWidth="1"/>
    <col min="2" max="2" width="8.140625" style="4" customWidth="1"/>
    <col min="3" max="3" width="20.140625" style="4" customWidth="1"/>
    <col min="4" max="12" width="10.5703125" style="4" customWidth="1"/>
    <col min="13" max="13" width="1.7109375" style="4" customWidth="1"/>
    <col min="14" max="14" width="1.42578125" style="4" customWidth="1"/>
    <col min="15" max="15" width="9.140625" style="4"/>
    <col min="16" max="16" width="16.7109375" style="4" bestFit="1" customWidth="1"/>
    <col min="17" max="21" width="10.42578125" style="4" customWidth="1"/>
    <col min="22" max="22" width="13" style="4" customWidth="1"/>
    <col min="23" max="23" width="12" style="4" customWidth="1"/>
    <col min="24" max="24" width="11.140625" style="4" customWidth="1"/>
    <col min="25" max="25" width="16.42578125" style="4" customWidth="1"/>
    <col min="26" max="30" width="9.140625" style="4"/>
    <col min="31" max="31" width="12.140625" style="4" customWidth="1"/>
    <col min="32" max="32" width="11.42578125" style="4" customWidth="1"/>
    <col min="33" max="16384" width="9.140625" style="4"/>
  </cols>
  <sheetData>
    <row r="1" spans="2:22" x14ac:dyDescent="0.2">
      <c r="B1" s="33" t="s">
        <v>3</v>
      </c>
      <c r="D1" s="2"/>
      <c r="L1" s="3"/>
      <c r="P1" s="1"/>
      <c r="V1" s="3">
        <v>45082</v>
      </c>
    </row>
    <row r="2" spans="2:22" x14ac:dyDescent="0.2">
      <c r="D2" s="2"/>
      <c r="L2" s="3"/>
      <c r="O2" s="127" t="s">
        <v>103</v>
      </c>
      <c r="P2" s="127"/>
      <c r="Q2" s="127"/>
      <c r="R2" s="127"/>
      <c r="S2" s="127"/>
      <c r="T2" s="127"/>
      <c r="U2" s="127"/>
      <c r="V2" s="127"/>
    </row>
    <row r="3" spans="2:22" ht="14.45" customHeight="1" x14ac:dyDescent="0.2">
      <c r="B3" s="114" t="s">
        <v>144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30"/>
      <c r="N3" s="33"/>
      <c r="O3" s="127"/>
      <c r="P3" s="127"/>
      <c r="Q3" s="127"/>
      <c r="R3" s="127"/>
      <c r="S3" s="127"/>
      <c r="T3" s="127"/>
      <c r="U3" s="127"/>
      <c r="V3" s="127"/>
    </row>
    <row r="4" spans="2:22" ht="14.45" customHeight="1" x14ac:dyDescent="0.2">
      <c r="B4" s="126" t="s">
        <v>145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30"/>
      <c r="N4" s="33"/>
      <c r="O4" s="126" t="s">
        <v>135</v>
      </c>
      <c r="P4" s="126"/>
      <c r="Q4" s="126"/>
      <c r="R4" s="126"/>
      <c r="S4" s="126"/>
      <c r="T4" s="126"/>
      <c r="U4" s="126"/>
      <c r="V4" s="126"/>
    </row>
    <row r="5" spans="2:22" ht="14.45" customHeight="1" thickBot="1" x14ac:dyDescent="0.25">
      <c r="B5" s="34"/>
      <c r="C5" s="34"/>
      <c r="D5" s="34"/>
      <c r="E5" s="34"/>
      <c r="F5" s="34"/>
      <c r="G5" s="34"/>
      <c r="H5" s="34"/>
      <c r="I5" s="34"/>
      <c r="J5" s="34"/>
      <c r="K5" s="30"/>
      <c r="L5" s="6" t="s">
        <v>4</v>
      </c>
      <c r="M5" s="30"/>
      <c r="N5" s="30"/>
      <c r="O5" s="59"/>
      <c r="P5" s="59"/>
      <c r="Q5" s="59"/>
      <c r="R5" s="59"/>
      <c r="S5" s="59"/>
      <c r="T5" s="59"/>
      <c r="U5" s="59"/>
      <c r="V5" s="6" t="s">
        <v>4</v>
      </c>
    </row>
    <row r="6" spans="2:22" ht="14.45" customHeight="1" x14ac:dyDescent="0.2">
      <c r="B6" s="108" t="s">
        <v>0</v>
      </c>
      <c r="C6" s="110" t="s">
        <v>1</v>
      </c>
      <c r="D6" s="123" t="s">
        <v>136</v>
      </c>
      <c r="E6" s="97"/>
      <c r="F6" s="97"/>
      <c r="G6" s="97"/>
      <c r="H6" s="97"/>
      <c r="I6" s="98"/>
      <c r="J6" s="97" t="s">
        <v>120</v>
      </c>
      <c r="K6" s="97"/>
      <c r="L6" s="98"/>
      <c r="M6" s="30"/>
      <c r="N6" s="30"/>
      <c r="O6" s="108" t="s">
        <v>0</v>
      </c>
      <c r="P6" s="110" t="s">
        <v>1</v>
      </c>
      <c r="Q6" s="123" t="s">
        <v>140</v>
      </c>
      <c r="R6" s="97"/>
      <c r="S6" s="97"/>
      <c r="T6" s="97"/>
      <c r="U6" s="97"/>
      <c r="V6" s="98"/>
    </row>
    <row r="7" spans="2:22" ht="14.45" customHeight="1" thickBot="1" x14ac:dyDescent="0.25">
      <c r="B7" s="109"/>
      <c r="C7" s="111"/>
      <c r="D7" s="99" t="s">
        <v>137</v>
      </c>
      <c r="E7" s="95"/>
      <c r="F7" s="95"/>
      <c r="G7" s="95"/>
      <c r="H7" s="95"/>
      <c r="I7" s="96"/>
      <c r="J7" s="95" t="s">
        <v>121</v>
      </c>
      <c r="K7" s="95"/>
      <c r="L7" s="96"/>
      <c r="M7" s="30"/>
      <c r="N7" s="30"/>
      <c r="O7" s="109"/>
      <c r="P7" s="111"/>
      <c r="Q7" s="99" t="s">
        <v>139</v>
      </c>
      <c r="R7" s="95"/>
      <c r="S7" s="95"/>
      <c r="T7" s="95"/>
      <c r="U7" s="95"/>
      <c r="V7" s="96"/>
    </row>
    <row r="8" spans="2:22" ht="14.45" customHeight="1" x14ac:dyDescent="0.2">
      <c r="B8" s="109"/>
      <c r="C8" s="111"/>
      <c r="D8" s="100">
        <v>2023</v>
      </c>
      <c r="E8" s="101"/>
      <c r="F8" s="100">
        <v>2022</v>
      </c>
      <c r="G8" s="101"/>
      <c r="H8" s="89" t="s">
        <v>5</v>
      </c>
      <c r="I8" s="89" t="s">
        <v>47</v>
      </c>
      <c r="J8" s="89">
        <v>2022</v>
      </c>
      <c r="K8" s="89" t="s">
        <v>122</v>
      </c>
      <c r="L8" s="89" t="s">
        <v>124</v>
      </c>
      <c r="M8" s="30"/>
      <c r="N8" s="30"/>
      <c r="O8" s="109"/>
      <c r="P8" s="111"/>
      <c r="Q8" s="100">
        <v>2023</v>
      </c>
      <c r="R8" s="101"/>
      <c r="S8" s="100">
        <v>2022</v>
      </c>
      <c r="T8" s="101"/>
      <c r="U8" s="89" t="s">
        <v>5</v>
      </c>
      <c r="V8" s="89" t="s">
        <v>63</v>
      </c>
    </row>
    <row r="9" spans="2:22" ht="14.45" customHeight="1" thickBot="1" x14ac:dyDescent="0.25">
      <c r="B9" s="106" t="s">
        <v>6</v>
      </c>
      <c r="C9" s="104" t="s">
        <v>7</v>
      </c>
      <c r="D9" s="102"/>
      <c r="E9" s="103"/>
      <c r="F9" s="102"/>
      <c r="G9" s="103"/>
      <c r="H9" s="90"/>
      <c r="I9" s="90"/>
      <c r="J9" s="90"/>
      <c r="K9" s="90"/>
      <c r="L9" s="90"/>
      <c r="M9" s="30"/>
      <c r="N9" s="30"/>
      <c r="O9" s="106" t="s">
        <v>6</v>
      </c>
      <c r="P9" s="104" t="s">
        <v>7</v>
      </c>
      <c r="Q9" s="102"/>
      <c r="R9" s="103"/>
      <c r="S9" s="102"/>
      <c r="T9" s="103"/>
      <c r="U9" s="90"/>
      <c r="V9" s="90"/>
    </row>
    <row r="10" spans="2:22" ht="14.45" customHeight="1" x14ac:dyDescent="0.2">
      <c r="B10" s="106"/>
      <c r="C10" s="104"/>
      <c r="D10" s="7" t="s">
        <v>8</v>
      </c>
      <c r="E10" s="8" t="s">
        <v>2</v>
      </c>
      <c r="F10" s="7" t="s">
        <v>8</v>
      </c>
      <c r="G10" s="8" t="s">
        <v>2</v>
      </c>
      <c r="H10" s="91" t="s">
        <v>9</v>
      </c>
      <c r="I10" s="91" t="s">
        <v>48</v>
      </c>
      <c r="J10" s="91" t="s">
        <v>8</v>
      </c>
      <c r="K10" s="91" t="s">
        <v>123</v>
      </c>
      <c r="L10" s="91" t="s">
        <v>125</v>
      </c>
      <c r="M10" s="30"/>
      <c r="N10" s="30"/>
      <c r="O10" s="106"/>
      <c r="P10" s="104"/>
      <c r="Q10" s="7" t="s">
        <v>8</v>
      </c>
      <c r="R10" s="8" t="s">
        <v>2</v>
      </c>
      <c r="S10" s="7" t="s">
        <v>8</v>
      </c>
      <c r="T10" s="8" t="s">
        <v>2</v>
      </c>
      <c r="U10" s="91" t="s">
        <v>9</v>
      </c>
      <c r="V10" s="91" t="s">
        <v>64</v>
      </c>
    </row>
    <row r="11" spans="2:22" ht="14.45" customHeight="1" thickBot="1" x14ac:dyDescent="0.25">
      <c r="B11" s="107"/>
      <c r="C11" s="105"/>
      <c r="D11" s="10" t="s">
        <v>10</v>
      </c>
      <c r="E11" s="11" t="s">
        <v>11</v>
      </c>
      <c r="F11" s="10" t="s">
        <v>10</v>
      </c>
      <c r="G11" s="11" t="s">
        <v>11</v>
      </c>
      <c r="H11" s="92"/>
      <c r="I11" s="92"/>
      <c r="J11" s="92" t="s">
        <v>10</v>
      </c>
      <c r="K11" s="92"/>
      <c r="L11" s="92"/>
      <c r="M11" s="30"/>
      <c r="N11" s="30"/>
      <c r="O11" s="107"/>
      <c r="P11" s="105"/>
      <c r="Q11" s="10" t="s">
        <v>10</v>
      </c>
      <c r="R11" s="11" t="s">
        <v>11</v>
      </c>
      <c r="S11" s="10" t="s">
        <v>10</v>
      </c>
      <c r="T11" s="11" t="s">
        <v>11</v>
      </c>
      <c r="U11" s="92"/>
      <c r="V11" s="92"/>
    </row>
    <row r="12" spans="2:22" ht="14.45" customHeight="1" thickBot="1" x14ac:dyDescent="0.25">
      <c r="B12" s="13">
        <v>1</v>
      </c>
      <c r="C12" s="14" t="s">
        <v>19</v>
      </c>
      <c r="D12" s="15">
        <v>1348</v>
      </c>
      <c r="E12" s="16">
        <v>0.13881165688394603</v>
      </c>
      <c r="F12" s="15">
        <v>2003</v>
      </c>
      <c r="G12" s="16">
        <v>0.1924666090131642</v>
      </c>
      <c r="H12" s="17">
        <v>-0.32700948577134303</v>
      </c>
      <c r="I12" s="35">
        <v>0</v>
      </c>
      <c r="J12" s="15">
        <v>1448</v>
      </c>
      <c r="K12" s="17">
        <v>-6.9060773480662974E-2</v>
      </c>
      <c r="L12" s="35">
        <v>0</v>
      </c>
      <c r="M12" s="30"/>
      <c r="N12" s="30"/>
      <c r="O12" s="13">
        <v>1</v>
      </c>
      <c r="P12" s="14" t="s">
        <v>19</v>
      </c>
      <c r="Q12" s="15">
        <v>11419</v>
      </c>
      <c r="R12" s="16">
        <v>0.20702345987889337</v>
      </c>
      <c r="S12" s="15">
        <v>9827</v>
      </c>
      <c r="T12" s="16">
        <v>0.19062306021104905</v>
      </c>
      <c r="U12" s="17">
        <v>0.16200264577185308</v>
      </c>
      <c r="V12" s="35">
        <v>0</v>
      </c>
    </row>
    <row r="13" spans="2:22" ht="14.45" customHeight="1" thickBot="1" x14ac:dyDescent="0.25">
      <c r="B13" s="19">
        <v>2</v>
      </c>
      <c r="C13" s="20" t="s">
        <v>22</v>
      </c>
      <c r="D13" s="21">
        <v>1032</v>
      </c>
      <c r="E13" s="22">
        <v>0.10627123880135929</v>
      </c>
      <c r="F13" s="21">
        <v>1204</v>
      </c>
      <c r="G13" s="22">
        <v>0.11569136158354953</v>
      </c>
      <c r="H13" s="23">
        <v>-0.1428571428571429</v>
      </c>
      <c r="I13" s="36">
        <v>0</v>
      </c>
      <c r="J13" s="21">
        <v>1028</v>
      </c>
      <c r="K13" s="23">
        <v>3.8910505836575737E-3</v>
      </c>
      <c r="L13" s="36">
        <v>0</v>
      </c>
      <c r="M13" s="30"/>
      <c r="N13" s="30"/>
      <c r="O13" s="19">
        <v>2</v>
      </c>
      <c r="P13" s="20" t="s">
        <v>22</v>
      </c>
      <c r="Q13" s="21">
        <v>6070</v>
      </c>
      <c r="R13" s="22">
        <v>0.11004749990935132</v>
      </c>
      <c r="S13" s="21">
        <v>6580</v>
      </c>
      <c r="T13" s="22">
        <v>0.12763811297330852</v>
      </c>
      <c r="U13" s="23">
        <v>-7.7507598784194554E-2</v>
      </c>
      <c r="V13" s="36">
        <v>0</v>
      </c>
    </row>
    <row r="14" spans="2:22" ht="14.45" customHeight="1" thickBot="1" x14ac:dyDescent="0.25">
      <c r="B14" s="13">
        <v>3</v>
      </c>
      <c r="C14" s="14" t="s">
        <v>17</v>
      </c>
      <c r="D14" s="15">
        <v>1012</v>
      </c>
      <c r="E14" s="16">
        <v>0.10421171866954999</v>
      </c>
      <c r="F14" s="15">
        <v>819</v>
      </c>
      <c r="G14" s="16">
        <v>7.8697030844623816E-2</v>
      </c>
      <c r="H14" s="17">
        <v>0.2356532356532357</v>
      </c>
      <c r="I14" s="35">
        <v>2</v>
      </c>
      <c r="J14" s="15">
        <v>1000</v>
      </c>
      <c r="K14" s="17">
        <v>1.2000000000000011E-2</v>
      </c>
      <c r="L14" s="35">
        <v>0</v>
      </c>
      <c r="M14" s="30"/>
      <c r="N14" s="30"/>
      <c r="O14" s="13">
        <v>3</v>
      </c>
      <c r="P14" s="14" t="s">
        <v>17</v>
      </c>
      <c r="Q14" s="15">
        <v>5271</v>
      </c>
      <c r="R14" s="16">
        <v>9.5561840530838688E-2</v>
      </c>
      <c r="S14" s="15">
        <v>4068</v>
      </c>
      <c r="T14" s="16">
        <v>7.8910614525139658E-2</v>
      </c>
      <c r="U14" s="17">
        <v>0.29572271386430682</v>
      </c>
      <c r="V14" s="35">
        <v>2</v>
      </c>
    </row>
    <row r="15" spans="2:22" ht="14.45" customHeight="1" thickBot="1" x14ac:dyDescent="0.25">
      <c r="B15" s="19">
        <v>4</v>
      </c>
      <c r="C15" s="20" t="s">
        <v>18</v>
      </c>
      <c r="D15" s="21">
        <v>861</v>
      </c>
      <c r="E15" s="22">
        <v>8.8662341674389869E-2</v>
      </c>
      <c r="F15" s="21">
        <v>928</v>
      </c>
      <c r="G15" s="22">
        <v>8.9170750456423559E-2</v>
      </c>
      <c r="H15" s="23">
        <v>-7.219827586206895E-2</v>
      </c>
      <c r="I15" s="36">
        <v>-1</v>
      </c>
      <c r="J15" s="21">
        <v>753</v>
      </c>
      <c r="K15" s="23">
        <v>0.14342629482071723</v>
      </c>
      <c r="L15" s="36">
        <v>0</v>
      </c>
      <c r="M15" s="30"/>
      <c r="N15" s="30"/>
      <c r="O15" s="19">
        <v>4</v>
      </c>
      <c r="P15" s="20" t="s">
        <v>29</v>
      </c>
      <c r="Q15" s="21">
        <v>3825</v>
      </c>
      <c r="R15" s="22">
        <v>6.93462417056456E-2</v>
      </c>
      <c r="S15" s="21">
        <v>4167</v>
      </c>
      <c r="T15" s="22">
        <v>8.0831005586592175E-2</v>
      </c>
      <c r="U15" s="23">
        <v>-8.2073434125270017E-2</v>
      </c>
      <c r="V15" s="36">
        <v>0</v>
      </c>
    </row>
    <row r="16" spans="2:22" ht="14.45" customHeight="1" thickBot="1" x14ac:dyDescent="0.25">
      <c r="B16" s="13">
        <v>5</v>
      </c>
      <c r="C16" s="14" t="s">
        <v>23</v>
      </c>
      <c r="D16" s="15">
        <v>763</v>
      </c>
      <c r="E16" s="16">
        <v>7.857069302852436E-2</v>
      </c>
      <c r="F16" s="15">
        <v>908</v>
      </c>
      <c r="G16" s="16">
        <v>8.7248967041414438E-2</v>
      </c>
      <c r="H16" s="17">
        <v>-0.1596916299559471</v>
      </c>
      <c r="I16" s="35">
        <v>-1</v>
      </c>
      <c r="J16" s="15">
        <v>686</v>
      </c>
      <c r="K16" s="17">
        <v>0.11224489795918369</v>
      </c>
      <c r="L16" s="35">
        <v>1</v>
      </c>
      <c r="M16" s="30"/>
      <c r="N16" s="30"/>
      <c r="O16" s="13">
        <v>5</v>
      </c>
      <c r="P16" s="14" t="s">
        <v>23</v>
      </c>
      <c r="Q16" s="15">
        <v>3794</v>
      </c>
      <c r="R16" s="16">
        <v>6.8784219877442987E-2</v>
      </c>
      <c r="S16" s="15">
        <v>4440</v>
      </c>
      <c r="T16" s="16">
        <v>8.6126629422718814E-2</v>
      </c>
      <c r="U16" s="17">
        <v>-0.14549549549549545</v>
      </c>
      <c r="V16" s="35">
        <v>-2</v>
      </c>
    </row>
    <row r="17" spans="2:22" ht="14.45" customHeight="1" thickBot="1" x14ac:dyDescent="0.25">
      <c r="B17" s="19">
        <v>6</v>
      </c>
      <c r="C17" s="20" t="s">
        <v>29</v>
      </c>
      <c r="D17" s="21">
        <v>630</v>
      </c>
      <c r="E17" s="22">
        <v>6.4874884151992579E-2</v>
      </c>
      <c r="F17" s="21">
        <v>541</v>
      </c>
      <c r="G17" s="22">
        <v>5.1984241375996929E-2</v>
      </c>
      <c r="H17" s="23">
        <v>0.16451016635859528</v>
      </c>
      <c r="I17" s="36">
        <v>0</v>
      </c>
      <c r="J17" s="21">
        <v>728</v>
      </c>
      <c r="K17" s="23">
        <v>-0.13461538461538458</v>
      </c>
      <c r="L17" s="36">
        <v>-1</v>
      </c>
      <c r="M17" s="30"/>
      <c r="N17" s="30"/>
      <c r="O17" s="19">
        <v>6</v>
      </c>
      <c r="P17" s="20" t="s">
        <v>18</v>
      </c>
      <c r="Q17" s="21">
        <v>3766</v>
      </c>
      <c r="R17" s="22">
        <v>6.8276587258421256E-2</v>
      </c>
      <c r="S17" s="21">
        <v>3385</v>
      </c>
      <c r="T17" s="22">
        <v>6.5661855990068282E-2</v>
      </c>
      <c r="U17" s="23">
        <v>0.1125553914327917</v>
      </c>
      <c r="V17" s="36">
        <v>0</v>
      </c>
    </row>
    <row r="18" spans="2:22" ht="14.45" customHeight="1" thickBot="1" x14ac:dyDescent="0.25">
      <c r="B18" s="13">
        <v>7</v>
      </c>
      <c r="C18" s="14" t="s">
        <v>24</v>
      </c>
      <c r="D18" s="15">
        <v>474</v>
      </c>
      <c r="E18" s="16">
        <v>4.8810627123880138E-2</v>
      </c>
      <c r="F18" s="15">
        <v>352</v>
      </c>
      <c r="G18" s="16">
        <v>3.3823388104160662E-2</v>
      </c>
      <c r="H18" s="17">
        <v>0.34659090909090917</v>
      </c>
      <c r="I18" s="35">
        <v>1</v>
      </c>
      <c r="J18" s="15">
        <v>390</v>
      </c>
      <c r="K18" s="17">
        <v>0.21538461538461529</v>
      </c>
      <c r="L18" s="35">
        <v>0</v>
      </c>
      <c r="M18" s="30"/>
      <c r="N18" s="30"/>
      <c r="O18" s="13">
        <v>7</v>
      </c>
      <c r="P18" s="14" t="s">
        <v>24</v>
      </c>
      <c r="Q18" s="15">
        <v>2077</v>
      </c>
      <c r="R18" s="16">
        <v>3.7655462489575402E-2</v>
      </c>
      <c r="S18" s="15">
        <v>2026</v>
      </c>
      <c r="T18" s="16">
        <v>3.9300124146492858E-2</v>
      </c>
      <c r="U18" s="17">
        <v>2.5172754195458946E-2</v>
      </c>
      <c r="V18" s="35">
        <v>0</v>
      </c>
    </row>
    <row r="19" spans="2:22" ht="14.45" customHeight="1" thickBot="1" x14ac:dyDescent="0.25">
      <c r="B19" s="19">
        <v>8</v>
      </c>
      <c r="C19" s="20" t="s">
        <v>32</v>
      </c>
      <c r="D19" s="21">
        <v>392</v>
      </c>
      <c r="E19" s="22">
        <v>4.0366594583462055E-2</v>
      </c>
      <c r="F19" s="21">
        <v>181</v>
      </c>
      <c r="G19" s="22">
        <v>1.7392139905832611E-2</v>
      </c>
      <c r="H19" s="23">
        <v>1.165745856353591</v>
      </c>
      <c r="I19" s="36">
        <v>8</v>
      </c>
      <c r="J19" s="21">
        <v>315</v>
      </c>
      <c r="K19" s="23">
        <v>0.24444444444444446</v>
      </c>
      <c r="L19" s="36">
        <v>2</v>
      </c>
      <c r="M19" s="30"/>
      <c r="N19" s="30"/>
      <c r="O19" s="19">
        <v>8</v>
      </c>
      <c r="P19" s="20" t="s">
        <v>30</v>
      </c>
      <c r="Q19" s="21">
        <v>1937</v>
      </c>
      <c r="R19" s="22">
        <v>3.5117299394466804E-2</v>
      </c>
      <c r="S19" s="21">
        <v>998</v>
      </c>
      <c r="T19" s="22">
        <v>1.9359093730602111E-2</v>
      </c>
      <c r="U19" s="23">
        <v>0.9408817635270541</v>
      </c>
      <c r="V19" s="36">
        <v>6</v>
      </c>
    </row>
    <row r="20" spans="2:22" ht="14.45" customHeight="1" thickBot="1" x14ac:dyDescent="0.25">
      <c r="B20" s="13">
        <v>9</v>
      </c>
      <c r="C20" s="14" t="s">
        <v>61</v>
      </c>
      <c r="D20" s="15">
        <v>322</v>
      </c>
      <c r="E20" s="16">
        <v>3.3158274122129544E-2</v>
      </c>
      <c r="F20" s="15">
        <v>133</v>
      </c>
      <c r="G20" s="16">
        <v>1.2779859709810704E-2</v>
      </c>
      <c r="H20" s="17">
        <v>1.4210526315789473</v>
      </c>
      <c r="I20" s="35">
        <v>11</v>
      </c>
      <c r="J20" s="15">
        <v>297</v>
      </c>
      <c r="K20" s="17">
        <v>8.4175084175084125E-2</v>
      </c>
      <c r="L20" s="35">
        <v>2</v>
      </c>
      <c r="M20" s="30"/>
      <c r="N20" s="30"/>
      <c r="O20" s="13">
        <v>9</v>
      </c>
      <c r="P20" s="14" t="s">
        <v>39</v>
      </c>
      <c r="Q20" s="15">
        <v>1722</v>
      </c>
      <c r="R20" s="16">
        <v>3.1219406069835743E-2</v>
      </c>
      <c r="S20" s="15">
        <v>1312</v>
      </c>
      <c r="T20" s="16">
        <v>2.5450031036623216E-2</v>
      </c>
      <c r="U20" s="17">
        <v>0.3125</v>
      </c>
      <c r="V20" s="35">
        <v>1</v>
      </c>
    </row>
    <row r="21" spans="2:22" ht="14.45" customHeight="1" thickBot="1" x14ac:dyDescent="0.25">
      <c r="B21" s="19">
        <v>10</v>
      </c>
      <c r="C21" s="20" t="s">
        <v>30</v>
      </c>
      <c r="D21" s="21">
        <v>318</v>
      </c>
      <c r="E21" s="22">
        <v>3.2746370095767689E-2</v>
      </c>
      <c r="F21" s="21">
        <v>268</v>
      </c>
      <c r="G21" s="22">
        <v>2.5751897761122321E-2</v>
      </c>
      <c r="H21" s="23">
        <v>0.18656716417910446</v>
      </c>
      <c r="I21" s="36">
        <v>1</v>
      </c>
      <c r="J21" s="21">
        <v>340</v>
      </c>
      <c r="K21" s="23">
        <v>-6.4705882352941169E-2</v>
      </c>
      <c r="L21" s="36">
        <v>-2</v>
      </c>
      <c r="M21" s="30"/>
      <c r="N21" s="30"/>
      <c r="O21" s="19">
        <v>10</v>
      </c>
      <c r="P21" s="20" t="s">
        <v>32</v>
      </c>
      <c r="Q21" s="21">
        <v>1671</v>
      </c>
      <c r="R21" s="22">
        <v>3.0294789513760471E-2</v>
      </c>
      <c r="S21" s="21">
        <v>894</v>
      </c>
      <c r="T21" s="22">
        <v>1.7341713221601489E-2</v>
      </c>
      <c r="U21" s="23">
        <v>0.86912751677852351</v>
      </c>
      <c r="V21" s="36">
        <v>6</v>
      </c>
    </row>
    <row r="22" spans="2:22" ht="14.45" customHeight="1" thickBot="1" x14ac:dyDescent="0.25">
      <c r="B22" s="13">
        <v>11</v>
      </c>
      <c r="C22" s="14" t="s">
        <v>39</v>
      </c>
      <c r="D22" s="15">
        <v>303</v>
      </c>
      <c r="E22" s="16">
        <v>3.1201729996910718E-2</v>
      </c>
      <c r="F22" s="15">
        <v>184</v>
      </c>
      <c r="G22" s="16">
        <v>1.7680407418083983E-2</v>
      </c>
      <c r="H22" s="17">
        <v>0.64673913043478271</v>
      </c>
      <c r="I22" s="35">
        <v>4</v>
      </c>
      <c r="J22" s="15">
        <v>323</v>
      </c>
      <c r="K22" s="17">
        <v>-6.1919504643962897E-2</v>
      </c>
      <c r="L22" s="35">
        <v>-2</v>
      </c>
      <c r="M22" s="30"/>
      <c r="N22" s="30"/>
      <c r="O22" s="13">
        <v>11</v>
      </c>
      <c r="P22" s="14" t="s">
        <v>61</v>
      </c>
      <c r="Q22" s="15">
        <v>1410</v>
      </c>
      <c r="R22" s="16">
        <v>2.5562928315022299E-2</v>
      </c>
      <c r="S22" s="15">
        <v>458</v>
      </c>
      <c r="T22" s="16">
        <v>8.8842333954065791E-3</v>
      </c>
      <c r="U22" s="17">
        <v>2.0786026200873362</v>
      </c>
      <c r="V22" s="35">
        <v>11</v>
      </c>
    </row>
    <row r="23" spans="2:22" ht="14.45" customHeight="1" thickBot="1" x14ac:dyDescent="0.25">
      <c r="B23" s="19">
        <v>12</v>
      </c>
      <c r="C23" s="20" t="s">
        <v>16</v>
      </c>
      <c r="D23" s="21">
        <v>274</v>
      </c>
      <c r="E23" s="22">
        <v>2.8215425805787252E-2</v>
      </c>
      <c r="F23" s="21">
        <v>265</v>
      </c>
      <c r="G23" s="22">
        <v>2.5463630248870953E-2</v>
      </c>
      <c r="H23" s="23">
        <v>3.3962264150943389E-2</v>
      </c>
      <c r="I23" s="36">
        <v>0</v>
      </c>
      <c r="J23" s="21">
        <v>224</v>
      </c>
      <c r="K23" s="23">
        <v>0.22321428571428581</v>
      </c>
      <c r="L23" s="36">
        <v>1</v>
      </c>
      <c r="M23" s="30"/>
      <c r="N23" s="30"/>
      <c r="O23" s="19">
        <v>12</v>
      </c>
      <c r="P23" s="20" t="s">
        <v>31</v>
      </c>
      <c r="Q23" s="21">
        <v>1385</v>
      </c>
      <c r="R23" s="22">
        <v>2.5109684905181479E-2</v>
      </c>
      <c r="S23" s="21">
        <v>1620</v>
      </c>
      <c r="T23" s="22">
        <v>3.1424581005586594E-2</v>
      </c>
      <c r="U23" s="23">
        <v>-0.14506172839506171</v>
      </c>
      <c r="V23" s="36">
        <v>-3</v>
      </c>
    </row>
    <row r="24" spans="2:22" ht="14.45" customHeight="1" thickBot="1" x14ac:dyDescent="0.25">
      <c r="B24" s="13">
        <v>13</v>
      </c>
      <c r="C24" s="14" t="s">
        <v>31</v>
      </c>
      <c r="D24" s="15">
        <v>260</v>
      </c>
      <c r="E24" s="16">
        <v>2.677376171352075E-2</v>
      </c>
      <c r="F24" s="15">
        <v>348</v>
      </c>
      <c r="G24" s="16">
        <v>3.3439031421158838E-2</v>
      </c>
      <c r="H24" s="17">
        <v>-0.25287356321839083</v>
      </c>
      <c r="I24" s="35">
        <v>-4</v>
      </c>
      <c r="J24" s="15">
        <v>269</v>
      </c>
      <c r="K24" s="17">
        <v>-3.3457249070631967E-2</v>
      </c>
      <c r="L24" s="35">
        <v>-1</v>
      </c>
      <c r="M24" s="30"/>
      <c r="N24" s="30"/>
      <c r="O24" s="13">
        <v>13</v>
      </c>
      <c r="P24" s="14" t="s">
        <v>16</v>
      </c>
      <c r="Q24" s="15">
        <v>1286</v>
      </c>
      <c r="R24" s="16">
        <v>2.3314841002211827E-2</v>
      </c>
      <c r="S24" s="15">
        <v>1113</v>
      </c>
      <c r="T24" s="16">
        <v>2.1589851024208566E-2</v>
      </c>
      <c r="U24" s="17">
        <v>0.15543575920934405</v>
      </c>
      <c r="V24" s="35">
        <v>-1</v>
      </c>
    </row>
    <row r="25" spans="2:22" ht="14.45" customHeight="1" thickBot="1" x14ac:dyDescent="0.25">
      <c r="B25" s="19">
        <v>14</v>
      </c>
      <c r="C25" s="20" t="s">
        <v>113</v>
      </c>
      <c r="D25" s="21">
        <v>213</v>
      </c>
      <c r="E25" s="22">
        <v>2.1933889403768923E-2</v>
      </c>
      <c r="F25" s="21">
        <v>122</v>
      </c>
      <c r="G25" s="22">
        <v>1.1722878831555684E-2</v>
      </c>
      <c r="H25" s="23">
        <v>0.74590163934426235</v>
      </c>
      <c r="I25" s="36">
        <v>7</v>
      </c>
      <c r="J25" s="21">
        <v>161</v>
      </c>
      <c r="K25" s="23">
        <v>0.32298136645962727</v>
      </c>
      <c r="L25" s="36">
        <v>1</v>
      </c>
      <c r="M25" s="30"/>
      <c r="N25" s="30"/>
      <c r="O25" s="19">
        <v>14</v>
      </c>
      <c r="P25" s="20" t="s">
        <v>21</v>
      </c>
      <c r="Q25" s="21">
        <v>915</v>
      </c>
      <c r="R25" s="22">
        <v>1.6588708800174046E-2</v>
      </c>
      <c r="S25" s="21">
        <v>1949</v>
      </c>
      <c r="T25" s="22">
        <v>3.7806486654252014E-2</v>
      </c>
      <c r="U25" s="23">
        <v>-0.53052847614161114</v>
      </c>
      <c r="V25" s="36">
        <v>-6</v>
      </c>
    </row>
    <row r="26" spans="2:22" ht="14.45" customHeight="1" thickBot="1" x14ac:dyDescent="0.25">
      <c r="B26" s="13">
        <v>15</v>
      </c>
      <c r="C26" s="14" t="s">
        <v>21</v>
      </c>
      <c r="D26" s="15">
        <v>166</v>
      </c>
      <c r="E26" s="16">
        <v>1.7094017094017096E-2</v>
      </c>
      <c r="F26" s="15">
        <v>385</v>
      </c>
      <c r="G26" s="16">
        <v>3.6994330738925725E-2</v>
      </c>
      <c r="H26" s="17">
        <v>-0.56883116883116891</v>
      </c>
      <c r="I26" s="35">
        <v>-8</v>
      </c>
      <c r="J26" s="15">
        <v>183</v>
      </c>
      <c r="K26" s="17">
        <v>-9.289617486338797E-2</v>
      </c>
      <c r="L26" s="35">
        <v>-1</v>
      </c>
      <c r="M26" s="30"/>
      <c r="N26" s="30"/>
      <c r="O26" s="13">
        <v>15</v>
      </c>
      <c r="P26" s="14" t="s">
        <v>33</v>
      </c>
      <c r="Q26" s="15">
        <v>903</v>
      </c>
      <c r="R26" s="16">
        <v>1.6371151963450452E-2</v>
      </c>
      <c r="S26" s="15">
        <v>993</v>
      </c>
      <c r="T26" s="16">
        <v>1.9262104283054002E-2</v>
      </c>
      <c r="U26" s="17">
        <v>-9.0634441087613316E-2</v>
      </c>
      <c r="V26" s="35">
        <v>0</v>
      </c>
    </row>
    <row r="27" spans="2:22" ht="14.45" customHeight="1" thickBot="1" x14ac:dyDescent="0.25">
      <c r="B27" s="19"/>
      <c r="C27" s="20" t="s">
        <v>25</v>
      </c>
      <c r="D27" s="21">
        <v>166</v>
      </c>
      <c r="E27" s="22">
        <v>1.7094017094017096E-2</v>
      </c>
      <c r="F27" s="21">
        <v>293</v>
      </c>
      <c r="G27" s="22">
        <v>2.8154127029883732E-2</v>
      </c>
      <c r="H27" s="23">
        <v>-0.43344709897610922</v>
      </c>
      <c r="I27" s="36">
        <v>-5</v>
      </c>
      <c r="J27" s="21">
        <v>127</v>
      </c>
      <c r="K27" s="23">
        <v>0.30708661417322825</v>
      </c>
      <c r="L27" s="36">
        <v>2</v>
      </c>
      <c r="M27" s="30"/>
      <c r="N27" s="30"/>
      <c r="O27" s="19">
        <v>16</v>
      </c>
      <c r="P27" s="20" t="s">
        <v>25</v>
      </c>
      <c r="Q27" s="21">
        <v>894</v>
      </c>
      <c r="R27" s="22">
        <v>1.6207984335907755E-2</v>
      </c>
      <c r="S27" s="21">
        <v>1059</v>
      </c>
      <c r="T27" s="22">
        <v>2.0542364990689014E-2</v>
      </c>
      <c r="U27" s="23">
        <v>-0.15580736543909346</v>
      </c>
      <c r="V27" s="36">
        <v>-3</v>
      </c>
    </row>
    <row r="28" spans="2:22" ht="14.45" customHeight="1" thickBot="1" x14ac:dyDescent="0.25">
      <c r="B28" s="13">
        <v>17</v>
      </c>
      <c r="C28" s="14" t="s">
        <v>33</v>
      </c>
      <c r="D28" s="15">
        <v>165</v>
      </c>
      <c r="E28" s="16">
        <v>1.699104108742663E-2</v>
      </c>
      <c r="F28" s="15">
        <v>166</v>
      </c>
      <c r="G28" s="16">
        <v>1.5950802344575767E-2</v>
      </c>
      <c r="H28" s="17">
        <v>-6.0240963855421326E-3</v>
      </c>
      <c r="I28" s="35">
        <v>1</v>
      </c>
      <c r="J28" s="15">
        <v>157</v>
      </c>
      <c r="K28" s="17">
        <v>5.0955414012738842E-2</v>
      </c>
      <c r="L28" s="35">
        <v>-1</v>
      </c>
      <c r="M28" s="30"/>
      <c r="N28" s="30"/>
      <c r="O28" s="13">
        <v>17</v>
      </c>
      <c r="P28" s="14" t="s">
        <v>26</v>
      </c>
      <c r="Q28" s="15">
        <v>890</v>
      </c>
      <c r="R28" s="16">
        <v>1.6135465390333226E-2</v>
      </c>
      <c r="S28" s="15">
        <v>861</v>
      </c>
      <c r="T28" s="16">
        <v>1.6701582867783987E-2</v>
      </c>
      <c r="U28" s="17">
        <v>3.3681765389082408E-2</v>
      </c>
      <c r="V28" s="35">
        <v>0</v>
      </c>
    </row>
    <row r="29" spans="2:22" ht="14.45" customHeight="1" thickBot="1" x14ac:dyDescent="0.25">
      <c r="B29" s="19">
        <v>18</v>
      </c>
      <c r="C29" s="20" t="s">
        <v>44</v>
      </c>
      <c r="D29" s="21">
        <v>135</v>
      </c>
      <c r="E29" s="22">
        <v>1.3901760889712697E-2</v>
      </c>
      <c r="F29" s="21">
        <v>140</v>
      </c>
      <c r="G29" s="22">
        <v>1.34524839050639E-2</v>
      </c>
      <c r="H29" s="23">
        <v>-3.5714285714285698E-2</v>
      </c>
      <c r="I29" s="36">
        <v>1</v>
      </c>
      <c r="J29" s="21">
        <v>122</v>
      </c>
      <c r="K29" s="23">
        <v>0.10655737704918034</v>
      </c>
      <c r="L29" s="36">
        <v>0</v>
      </c>
      <c r="M29" s="30"/>
      <c r="N29" s="30"/>
      <c r="O29" s="19">
        <v>18</v>
      </c>
      <c r="P29" s="20" t="s">
        <v>20</v>
      </c>
      <c r="Q29" s="21">
        <v>885</v>
      </c>
      <c r="R29" s="22">
        <v>1.6044816708365061E-2</v>
      </c>
      <c r="S29" s="21">
        <v>664</v>
      </c>
      <c r="T29" s="22">
        <v>1.2880198634388579E-2</v>
      </c>
      <c r="U29" s="23">
        <v>0.33283132530120474</v>
      </c>
      <c r="V29" s="36">
        <v>1</v>
      </c>
    </row>
    <row r="30" spans="2:22" ht="14.45" customHeight="1" thickBot="1" x14ac:dyDescent="0.25">
      <c r="B30" s="13">
        <v>19</v>
      </c>
      <c r="C30" s="14" t="s">
        <v>146</v>
      </c>
      <c r="D30" s="15">
        <v>100</v>
      </c>
      <c r="E30" s="16">
        <v>1.0297600659046443E-2</v>
      </c>
      <c r="F30" s="15">
        <v>214</v>
      </c>
      <c r="G30" s="16">
        <v>2.0563082540597674E-2</v>
      </c>
      <c r="H30" s="17">
        <v>-0.53271028037383172</v>
      </c>
      <c r="I30" s="35">
        <v>-5</v>
      </c>
      <c r="J30" s="15">
        <v>53</v>
      </c>
      <c r="K30" s="17">
        <v>0.8867924528301887</v>
      </c>
      <c r="L30" s="35">
        <v>4</v>
      </c>
      <c r="O30" s="13">
        <v>19</v>
      </c>
      <c r="P30" s="14" t="s">
        <v>113</v>
      </c>
      <c r="Q30" s="15">
        <v>822</v>
      </c>
      <c r="R30" s="16">
        <v>1.4902643315566191E-2</v>
      </c>
      <c r="S30" s="15">
        <v>359</v>
      </c>
      <c r="T30" s="16">
        <v>6.9638423339540654E-3</v>
      </c>
      <c r="U30" s="17">
        <v>1.2896935933147633</v>
      </c>
      <c r="V30" s="35">
        <v>5</v>
      </c>
    </row>
    <row r="31" spans="2:22" ht="14.45" customHeight="1" thickBot="1" x14ac:dyDescent="0.25">
      <c r="B31" s="19">
        <v>20</v>
      </c>
      <c r="C31" s="20" t="s">
        <v>115</v>
      </c>
      <c r="D31" s="21">
        <v>96</v>
      </c>
      <c r="E31" s="22">
        <v>9.8856966326845847E-3</v>
      </c>
      <c r="F31" s="21">
        <v>1</v>
      </c>
      <c r="G31" s="22">
        <v>9.6089170750456425E-5</v>
      </c>
      <c r="H31" s="23">
        <v>95</v>
      </c>
      <c r="I31" s="36">
        <v>15</v>
      </c>
      <c r="J31" s="21">
        <v>51</v>
      </c>
      <c r="K31" s="23">
        <v>0.88235294117647056</v>
      </c>
      <c r="L31" s="36">
        <v>5</v>
      </c>
      <c r="O31" s="19">
        <v>20</v>
      </c>
      <c r="P31" s="20" t="s">
        <v>44</v>
      </c>
      <c r="Q31" s="21">
        <v>731</v>
      </c>
      <c r="R31" s="22">
        <v>1.3252837303745603E-2</v>
      </c>
      <c r="S31" s="21">
        <v>522</v>
      </c>
      <c r="T31" s="22">
        <v>1.0125698324022346E-2</v>
      </c>
      <c r="U31" s="23">
        <v>0.40038314176245215</v>
      </c>
      <c r="V31" s="36">
        <v>1</v>
      </c>
    </row>
    <row r="32" spans="2:22" ht="14.45" customHeight="1" thickBot="1" x14ac:dyDescent="0.25">
      <c r="B32" s="93" t="s">
        <v>42</v>
      </c>
      <c r="C32" s="94"/>
      <c r="D32" s="24">
        <f>SUM(D12:D31)</f>
        <v>9030</v>
      </c>
      <c r="E32" s="25">
        <f>D32/D34</f>
        <v>0.92987333951189377</v>
      </c>
      <c r="F32" s="24">
        <f>SUM(F12:F31)</f>
        <v>9455</v>
      </c>
      <c r="G32" s="25">
        <f>F32/F34</f>
        <v>0.90852310944556547</v>
      </c>
      <c r="H32" s="26">
        <f>D32/F32-1</f>
        <v>-4.4949762030671581E-2</v>
      </c>
      <c r="I32" s="37"/>
      <c r="J32" s="24">
        <f>SUM(J12:J31)</f>
        <v>8655</v>
      </c>
      <c r="K32" s="25">
        <f>D32/J32-1</f>
        <v>4.3327556325823302E-2</v>
      </c>
      <c r="L32" s="24"/>
      <c r="O32" s="93" t="s">
        <v>42</v>
      </c>
      <c r="P32" s="94"/>
      <c r="Q32" s="24">
        <f>SUM(Q12:Q31)</f>
        <v>51673</v>
      </c>
      <c r="R32" s="25">
        <f>Q32/Q34</f>
        <v>0.93681786866818961</v>
      </c>
      <c r="S32" s="24">
        <f>SUM(S12:S31)</f>
        <v>47295</v>
      </c>
      <c r="T32" s="25">
        <f>S32/S34</f>
        <v>0.91742318435754189</v>
      </c>
      <c r="U32" s="26">
        <f>Q32/S32-1</f>
        <v>9.2567924727772422E-2</v>
      </c>
      <c r="V32" s="37"/>
    </row>
    <row r="33" spans="2:23" ht="14.45" customHeight="1" thickBot="1" x14ac:dyDescent="0.25">
      <c r="B33" s="93" t="s">
        <v>12</v>
      </c>
      <c r="C33" s="94"/>
      <c r="D33" s="24">
        <f>D34-SUM(D12:D31)</f>
        <v>681</v>
      </c>
      <c r="E33" s="25">
        <f>D33/D34</f>
        <v>7.0126660488106271E-2</v>
      </c>
      <c r="F33" s="24">
        <f>F34-SUM(F12:F31)</f>
        <v>952</v>
      </c>
      <c r="G33" s="25">
        <f>F33/F34</f>
        <v>9.1476890554434517E-2</v>
      </c>
      <c r="H33" s="26">
        <f>D33/F33-1</f>
        <v>-0.28466386554621848</v>
      </c>
      <c r="I33" s="37"/>
      <c r="J33" s="24">
        <f>J34-SUM(J12:J31)</f>
        <v>575</v>
      </c>
      <c r="K33" s="25">
        <f>D33/J33-1</f>
        <v>0.18434782608695643</v>
      </c>
      <c r="L33" s="24"/>
      <c r="O33" s="93" t="s">
        <v>12</v>
      </c>
      <c r="P33" s="94"/>
      <c r="Q33" s="24">
        <f>Q34-SUM(Q12:Q31)</f>
        <v>3485</v>
      </c>
      <c r="R33" s="25">
        <f>Q33/Q34</f>
        <v>6.3182131331810429E-2</v>
      </c>
      <c r="S33" s="24">
        <f>S34-SUM(S12:S31)</f>
        <v>4257</v>
      </c>
      <c r="T33" s="25">
        <f>S33/S34</f>
        <v>8.2576815642458098E-2</v>
      </c>
      <c r="U33" s="26">
        <f>Q33/S33-1</f>
        <v>-0.18134836739487903</v>
      </c>
      <c r="V33" s="37"/>
    </row>
    <row r="34" spans="2:23" ht="14.45" customHeight="1" thickBot="1" x14ac:dyDescent="0.25">
      <c r="B34" s="124" t="s">
        <v>34</v>
      </c>
      <c r="C34" s="125"/>
      <c r="D34" s="27">
        <v>9711</v>
      </c>
      <c r="E34" s="28">
        <v>1</v>
      </c>
      <c r="F34" s="27">
        <v>10407</v>
      </c>
      <c r="G34" s="28">
        <v>0.99730950321898715</v>
      </c>
      <c r="H34" s="29">
        <v>-6.6878062842317676E-2</v>
      </c>
      <c r="I34" s="39"/>
      <c r="J34" s="27">
        <v>9230</v>
      </c>
      <c r="K34" s="29">
        <v>5.2112676056337959E-2</v>
      </c>
      <c r="L34" s="27"/>
      <c r="M34" s="30"/>
      <c r="N34" s="30"/>
      <c r="O34" s="124" t="s">
        <v>34</v>
      </c>
      <c r="P34" s="125"/>
      <c r="Q34" s="27">
        <v>55158</v>
      </c>
      <c r="R34" s="28">
        <v>1</v>
      </c>
      <c r="S34" s="27">
        <v>51552</v>
      </c>
      <c r="T34" s="28">
        <v>1</v>
      </c>
      <c r="U34" s="29">
        <v>6.9948789571694592E-2</v>
      </c>
      <c r="V34" s="39"/>
    </row>
    <row r="35" spans="2:23" ht="14.45" customHeight="1" x14ac:dyDescent="0.2">
      <c r="B35" s="31" t="s">
        <v>69</v>
      </c>
      <c r="O35" s="31" t="s">
        <v>69</v>
      </c>
    </row>
    <row r="36" spans="2:23" x14ac:dyDescent="0.2">
      <c r="B36" s="32" t="s">
        <v>68</v>
      </c>
      <c r="O36" s="32" t="s">
        <v>68</v>
      </c>
    </row>
    <row r="38" spans="2:23" x14ac:dyDescent="0.2">
      <c r="W38" s="3"/>
    </row>
    <row r="39" spans="2:23" ht="15" customHeight="1" x14ac:dyDescent="0.2">
      <c r="O39" s="127" t="s">
        <v>104</v>
      </c>
      <c r="P39" s="127"/>
      <c r="Q39" s="127"/>
      <c r="R39" s="127"/>
      <c r="S39" s="127"/>
      <c r="T39" s="127"/>
      <c r="U39" s="127"/>
      <c r="V39" s="127"/>
    </row>
    <row r="40" spans="2:23" ht="15" customHeight="1" x14ac:dyDescent="0.2">
      <c r="B40" s="114" t="s">
        <v>147</v>
      </c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30"/>
      <c r="N40" s="33"/>
      <c r="O40" s="127"/>
      <c r="P40" s="127"/>
      <c r="Q40" s="127"/>
      <c r="R40" s="127"/>
      <c r="S40" s="127"/>
      <c r="T40" s="127"/>
      <c r="U40" s="127"/>
      <c r="V40" s="127"/>
    </row>
    <row r="41" spans="2:23" x14ac:dyDescent="0.2">
      <c r="B41" s="126" t="s">
        <v>148</v>
      </c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30"/>
      <c r="N41" s="33"/>
      <c r="O41" s="126" t="s">
        <v>105</v>
      </c>
      <c r="P41" s="126"/>
      <c r="Q41" s="126"/>
      <c r="R41" s="126"/>
      <c r="S41" s="126"/>
      <c r="T41" s="126"/>
      <c r="U41" s="126"/>
      <c r="V41" s="126"/>
    </row>
    <row r="42" spans="2:23" ht="15" customHeight="1" thickBot="1" x14ac:dyDescent="0.25">
      <c r="B42" s="34"/>
      <c r="C42" s="34"/>
      <c r="D42" s="34"/>
      <c r="E42" s="34"/>
      <c r="F42" s="34"/>
      <c r="G42" s="34"/>
      <c r="H42" s="34"/>
      <c r="I42" s="34"/>
      <c r="J42" s="34"/>
      <c r="K42" s="30"/>
      <c r="L42" s="6" t="s">
        <v>4</v>
      </c>
      <c r="M42" s="30"/>
      <c r="N42" s="30"/>
      <c r="O42" s="59"/>
      <c r="P42" s="59"/>
      <c r="Q42" s="59"/>
      <c r="R42" s="59"/>
      <c r="S42" s="59"/>
      <c r="T42" s="59"/>
      <c r="U42" s="59"/>
      <c r="V42" s="6" t="s">
        <v>4</v>
      </c>
    </row>
    <row r="43" spans="2:23" x14ac:dyDescent="0.2">
      <c r="B43" s="108" t="s">
        <v>0</v>
      </c>
      <c r="C43" s="110" t="s">
        <v>41</v>
      </c>
      <c r="D43" s="123" t="s">
        <v>136</v>
      </c>
      <c r="E43" s="97"/>
      <c r="F43" s="97"/>
      <c r="G43" s="97"/>
      <c r="H43" s="97"/>
      <c r="I43" s="98"/>
      <c r="J43" s="97" t="s">
        <v>120</v>
      </c>
      <c r="K43" s="97"/>
      <c r="L43" s="98"/>
      <c r="M43" s="30"/>
      <c r="N43" s="30"/>
      <c r="O43" s="108" t="s">
        <v>0</v>
      </c>
      <c r="P43" s="110" t="s">
        <v>41</v>
      </c>
      <c r="Q43" s="123" t="s">
        <v>140</v>
      </c>
      <c r="R43" s="97"/>
      <c r="S43" s="97"/>
      <c r="T43" s="97"/>
      <c r="U43" s="97"/>
      <c r="V43" s="98"/>
    </row>
    <row r="44" spans="2:23" ht="15" thickBot="1" x14ac:dyDescent="0.25">
      <c r="B44" s="109"/>
      <c r="C44" s="111"/>
      <c r="D44" s="99" t="s">
        <v>137</v>
      </c>
      <c r="E44" s="95"/>
      <c r="F44" s="95"/>
      <c r="G44" s="95"/>
      <c r="H44" s="95"/>
      <c r="I44" s="96"/>
      <c r="J44" s="95" t="s">
        <v>121</v>
      </c>
      <c r="K44" s="95"/>
      <c r="L44" s="96"/>
      <c r="M44" s="30"/>
      <c r="N44" s="30"/>
      <c r="O44" s="109"/>
      <c r="P44" s="111"/>
      <c r="Q44" s="99" t="s">
        <v>139</v>
      </c>
      <c r="R44" s="95"/>
      <c r="S44" s="95"/>
      <c r="T44" s="95"/>
      <c r="U44" s="95"/>
      <c r="V44" s="96"/>
    </row>
    <row r="45" spans="2:23" ht="15" customHeight="1" x14ac:dyDescent="0.2">
      <c r="B45" s="109"/>
      <c r="C45" s="111"/>
      <c r="D45" s="100">
        <v>2023</v>
      </c>
      <c r="E45" s="101"/>
      <c r="F45" s="100">
        <v>2022</v>
      </c>
      <c r="G45" s="101"/>
      <c r="H45" s="89" t="s">
        <v>5</v>
      </c>
      <c r="I45" s="89" t="s">
        <v>47</v>
      </c>
      <c r="J45" s="89">
        <v>2022</v>
      </c>
      <c r="K45" s="89" t="s">
        <v>122</v>
      </c>
      <c r="L45" s="89" t="s">
        <v>124</v>
      </c>
      <c r="M45" s="30"/>
      <c r="N45" s="30"/>
      <c r="O45" s="109"/>
      <c r="P45" s="111"/>
      <c r="Q45" s="100">
        <v>2023</v>
      </c>
      <c r="R45" s="101"/>
      <c r="S45" s="100">
        <v>2022</v>
      </c>
      <c r="T45" s="101"/>
      <c r="U45" s="89" t="s">
        <v>5</v>
      </c>
      <c r="V45" s="89" t="s">
        <v>63</v>
      </c>
    </row>
    <row r="46" spans="2:23" ht="15" customHeight="1" thickBot="1" x14ac:dyDescent="0.25">
      <c r="B46" s="106" t="s">
        <v>6</v>
      </c>
      <c r="C46" s="104" t="s">
        <v>41</v>
      </c>
      <c r="D46" s="102"/>
      <c r="E46" s="103"/>
      <c r="F46" s="102"/>
      <c r="G46" s="103"/>
      <c r="H46" s="90"/>
      <c r="I46" s="90"/>
      <c r="J46" s="90"/>
      <c r="K46" s="90"/>
      <c r="L46" s="90"/>
      <c r="M46" s="30"/>
      <c r="N46" s="30"/>
      <c r="O46" s="106" t="s">
        <v>6</v>
      </c>
      <c r="P46" s="104" t="s">
        <v>41</v>
      </c>
      <c r="Q46" s="102"/>
      <c r="R46" s="103"/>
      <c r="S46" s="102"/>
      <c r="T46" s="103"/>
      <c r="U46" s="90"/>
      <c r="V46" s="90"/>
    </row>
    <row r="47" spans="2:23" ht="15" customHeight="1" x14ac:dyDescent="0.2">
      <c r="B47" s="106"/>
      <c r="C47" s="104"/>
      <c r="D47" s="7" t="s">
        <v>8</v>
      </c>
      <c r="E47" s="8" t="s">
        <v>2</v>
      </c>
      <c r="F47" s="7" t="s">
        <v>8</v>
      </c>
      <c r="G47" s="8" t="s">
        <v>2</v>
      </c>
      <c r="H47" s="91" t="s">
        <v>9</v>
      </c>
      <c r="I47" s="91" t="s">
        <v>48</v>
      </c>
      <c r="J47" s="91" t="s">
        <v>8</v>
      </c>
      <c r="K47" s="91" t="s">
        <v>123</v>
      </c>
      <c r="L47" s="91" t="s">
        <v>125</v>
      </c>
      <c r="M47" s="30"/>
      <c r="N47" s="30"/>
      <c r="O47" s="106"/>
      <c r="P47" s="104"/>
      <c r="Q47" s="7" t="s">
        <v>8</v>
      </c>
      <c r="R47" s="8" t="s">
        <v>2</v>
      </c>
      <c r="S47" s="7" t="s">
        <v>8</v>
      </c>
      <c r="T47" s="8" t="s">
        <v>2</v>
      </c>
      <c r="U47" s="91" t="s">
        <v>9</v>
      </c>
      <c r="V47" s="91" t="s">
        <v>64</v>
      </c>
    </row>
    <row r="48" spans="2:23" ht="15" customHeight="1" thickBot="1" x14ac:dyDescent="0.25">
      <c r="B48" s="107"/>
      <c r="C48" s="105"/>
      <c r="D48" s="10" t="s">
        <v>10</v>
      </c>
      <c r="E48" s="11" t="s">
        <v>11</v>
      </c>
      <c r="F48" s="10" t="s">
        <v>10</v>
      </c>
      <c r="G48" s="11" t="s">
        <v>11</v>
      </c>
      <c r="H48" s="92"/>
      <c r="I48" s="92"/>
      <c r="J48" s="92" t="s">
        <v>10</v>
      </c>
      <c r="K48" s="92"/>
      <c r="L48" s="92"/>
      <c r="M48" s="30"/>
      <c r="N48" s="30"/>
      <c r="O48" s="107"/>
      <c r="P48" s="105"/>
      <c r="Q48" s="10" t="s">
        <v>10</v>
      </c>
      <c r="R48" s="11" t="s">
        <v>11</v>
      </c>
      <c r="S48" s="10" t="s">
        <v>10</v>
      </c>
      <c r="T48" s="11" t="s">
        <v>11</v>
      </c>
      <c r="U48" s="92"/>
      <c r="V48" s="92"/>
    </row>
    <row r="49" spans="2:22" ht="15" thickBot="1" x14ac:dyDescent="0.25">
      <c r="B49" s="13">
        <v>1</v>
      </c>
      <c r="C49" s="14" t="s">
        <v>40</v>
      </c>
      <c r="D49" s="15">
        <v>443</v>
      </c>
      <c r="E49" s="16">
        <v>4.561837091957574E-2</v>
      </c>
      <c r="F49" s="15">
        <v>451</v>
      </c>
      <c r="G49" s="16">
        <v>4.3336216008455844E-2</v>
      </c>
      <c r="H49" s="17">
        <v>-1.7738359201773801E-2</v>
      </c>
      <c r="I49" s="35">
        <v>1</v>
      </c>
      <c r="J49" s="15">
        <v>382</v>
      </c>
      <c r="K49" s="17">
        <v>0.15968586387434547</v>
      </c>
      <c r="L49" s="35">
        <v>2</v>
      </c>
      <c r="M49" s="30"/>
      <c r="N49" s="30"/>
      <c r="O49" s="13">
        <v>1</v>
      </c>
      <c r="P49" s="14" t="s">
        <v>85</v>
      </c>
      <c r="Q49" s="15">
        <v>3206</v>
      </c>
      <c r="R49" s="16">
        <v>5.8123934877986873E-2</v>
      </c>
      <c r="S49" s="15">
        <v>1958</v>
      </c>
      <c r="T49" s="16">
        <v>3.7981067659838608E-2</v>
      </c>
      <c r="U49" s="17">
        <v>0.63738508682328909</v>
      </c>
      <c r="V49" s="35">
        <v>3</v>
      </c>
    </row>
    <row r="50" spans="2:22" ht="15" thickBot="1" x14ac:dyDescent="0.25">
      <c r="B50" s="19">
        <v>2</v>
      </c>
      <c r="C50" s="20" t="s">
        <v>38</v>
      </c>
      <c r="D50" s="21">
        <v>408</v>
      </c>
      <c r="E50" s="22">
        <v>4.2014210688909481E-2</v>
      </c>
      <c r="F50" s="21">
        <v>165</v>
      </c>
      <c r="G50" s="22">
        <v>1.5854713173825311E-2</v>
      </c>
      <c r="H50" s="23">
        <v>1.4727272727272727</v>
      </c>
      <c r="I50" s="36">
        <v>14</v>
      </c>
      <c r="J50" s="21">
        <v>167</v>
      </c>
      <c r="K50" s="23">
        <v>1.44311377245509</v>
      </c>
      <c r="L50" s="36">
        <v>9</v>
      </c>
      <c r="M50" s="30"/>
      <c r="N50" s="30"/>
      <c r="O50" s="19">
        <v>2</v>
      </c>
      <c r="P50" s="20" t="s">
        <v>38</v>
      </c>
      <c r="Q50" s="21">
        <v>2346</v>
      </c>
      <c r="R50" s="22">
        <v>4.2532361579462635E-2</v>
      </c>
      <c r="S50" s="21">
        <v>2226</v>
      </c>
      <c r="T50" s="22">
        <v>4.3179702048417132E-2</v>
      </c>
      <c r="U50" s="23">
        <v>5.3908355795148299E-2</v>
      </c>
      <c r="V50" s="36">
        <v>0</v>
      </c>
    </row>
    <row r="51" spans="2:22" ht="15" thickBot="1" x14ac:dyDescent="0.25">
      <c r="B51" s="13">
        <v>3</v>
      </c>
      <c r="C51" s="14" t="s">
        <v>51</v>
      </c>
      <c r="D51" s="15">
        <v>368</v>
      </c>
      <c r="E51" s="16">
        <v>3.7895170425290906E-2</v>
      </c>
      <c r="F51" s="15">
        <v>392</v>
      </c>
      <c r="G51" s="16">
        <v>3.7666954934178917E-2</v>
      </c>
      <c r="H51" s="17">
        <v>-6.1224489795918324E-2</v>
      </c>
      <c r="I51" s="35">
        <v>1</v>
      </c>
      <c r="J51" s="15">
        <v>285</v>
      </c>
      <c r="K51" s="17">
        <v>0.29122807017543861</v>
      </c>
      <c r="L51" s="35">
        <v>2</v>
      </c>
      <c r="M51" s="30"/>
      <c r="N51" s="30"/>
      <c r="O51" s="13">
        <v>3</v>
      </c>
      <c r="P51" s="14" t="s">
        <v>37</v>
      </c>
      <c r="Q51" s="15">
        <v>2118</v>
      </c>
      <c r="R51" s="16">
        <v>3.8398781681714345E-2</v>
      </c>
      <c r="S51" s="15">
        <v>1988</v>
      </c>
      <c r="T51" s="16">
        <v>3.8563004345127251E-2</v>
      </c>
      <c r="U51" s="17">
        <v>6.5392354124748531E-2</v>
      </c>
      <c r="V51" s="35">
        <v>0</v>
      </c>
    </row>
    <row r="52" spans="2:22" ht="15" thickBot="1" x14ac:dyDescent="0.25">
      <c r="B52" s="19">
        <v>4</v>
      </c>
      <c r="C52" s="20" t="s">
        <v>66</v>
      </c>
      <c r="D52" s="21">
        <v>347</v>
      </c>
      <c r="E52" s="22">
        <v>3.5732674286891156E-2</v>
      </c>
      <c r="F52" s="21">
        <v>369</v>
      </c>
      <c r="G52" s="22">
        <v>3.5456904006918422E-2</v>
      </c>
      <c r="H52" s="23">
        <v>-5.9620596205962051E-2</v>
      </c>
      <c r="I52" s="36">
        <v>1</v>
      </c>
      <c r="J52" s="21">
        <v>294</v>
      </c>
      <c r="K52" s="23">
        <v>0.1802721088435375</v>
      </c>
      <c r="L52" s="36">
        <v>0</v>
      </c>
      <c r="M52" s="30"/>
      <c r="N52" s="30"/>
      <c r="O52" s="19">
        <v>4</v>
      </c>
      <c r="P52" s="20" t="s">
        <v>40</v>
      </c>
      <c r="Q52" s="21">
        <v>2043</v>
      </c>
      <c r="R52" s="22">
        <v>3.7039051452191885E-2</v>
      </c>
      <c r="S52" s="21">
        <v>2289</v>
      </c>
      <c r="T52" s="22">
        <v>4.4401769087523274E-2</v>
      </c>
      <c r="U52" s="23">
        <v>-0.10747051114023587</v>
      </c>
      <c r="V52" s="36">
        <v>-3</v>
      </c>
    </row>
    <row r="53" spans="2:22" ht="15" thickBot="1" x14ac:dyDescent="0.25">
      <c r="B53" s="13">
        <v>5</v>
      </c>
      <c r="C53" s="14" t="s">
        <v>37</v>
      </c>
      <c r="D53" s="15">
        <v>326</v>
      </c>
      <c r="E53" s="16">
        <v>3.3570178148491399E-2</v>
      </c>
      <c r="F53" s="15">
        <v>341</v>
      </c>
      <c r="G53" s="16">
        <v>3.2766407225905639E-2</v>
      </c>
      <c r="H53" s="17">
        <v>-4.3988269794721369E-2</v>
      </c>
      <c r="I53" s="35">
        <v>1</v>
      </c>
      <c r="J53" s="15">
        <v>483</v>
      </c>
      <c r="K53" s="17">
        <v>-0.32505175983436851</v>
      </c>
      <c r="L53" s="35">
        <v>-3</v>
      </c>
      <c r="M53" s="30"/>
      <c r="N53" s="30"/>
      <c r="O53" s="13">
        <v>5</v>
      </c>
      <c r="P53" s="14" t="s">
        <v>52</v>
      </c>
      <c r="Q53" s="15">
        <v>1689</v>
      </c>
      <c r="R53" s="16">
        <v>3.0621124768845862E-2</v>
      </c>
      <c r="S53" s="15">
        <v>1592</v>
      </c>
      <c r="T53" s="16">
        <v>3.0881440099317193E-2</v>
      </c>
      <c r="U53" s="17">
        <v>6.0929648241206058E-2</v>
      </c>
      <c r="V53" s="35">
        <v>3</v>
      </c>
    </row>
    <row r="54" spans="2:22" ht="15" thickBot="1" x14ac:dyDescent="0.25">
      <c r="B54" s="19">
        <v>6</v>
      </c>
      <c r="C54" s="20" t="s">
        <v>50</v>
      </c>
      <c r="D54" s="21">
        <v>250</v>
      </c>
      <c r="E54" s="22">
        <v>2.5744001647616106E-2</v>
      </c>
      <c r="F54" s="21">
        <v>173</v>
      </c>
      <c r="G54" s="22">
        <v>1.6623426539828963E-2</v>
      </c>
      <c r="H54" s="23">
        <v>0.44508670520231219</v>
      </c>
      <c r="I54" s="36">
        <v>9</v>
      </c>
      <c r="J54" s="21">
        <v>190</v>
      </c>
      <c r="K54" s="23">
        <v>0.31578947368421062</v>
      </c>
      <c r="L54" s="36">
        <v>4</v>
      </c>
      <c r="M54" s="30"/>
      <c r="N54" s="30"/>
      <c r="O54" s="19">
        <v>6</v>
      </c>
      <c r="P54" s="20" t="s">
        <v>51</v>
      </c>
      <c r="Q54" s="21">
        <v>1552</v>
      </c>
      <c r="R54" s="22">
        <v>2.8137350882918161E-2</v>
      </c>
      <c r="S54" s="21">
        <v>1949</v>
      </c>
      <c r="T54" s="22">
        <v>3.7806486654252014E-2</v>
      </c>
      <c r="U54" s="23">
        <v>-0.20369420215495126</v>
      </c>
      <c r="V54" s="36">
        <v>-1</v>
      </c>
    </row>
    <row r="55" spans="2:22" ht="15" thickBot="1" x14ac:dyDescent="0.25">
      <c r="B55" s="13">
        <v>7</v>
      </c>
      <c r="C55" s="14" t="s">
        <v>86</v>
      </c>
      <c r="D55" s="15">
        <v>239</v>
      </c>
      <c r="E55" s="16">
        <v>2.4611265575120996E-2</v>
      </c>
      <c r="F55" s="15">
        <v>76</v>
      </c>
      <c r="G55" s="16">
        <v>7.3027769770346879E-3</v>
      </c>
      <c r="H55" s="17">
        <v>2.1447368421052633</v>
      </c>
      <c r="I55" s="35">
        <v>29</v>
      </c>
      <c r="J55" s="15">
        <v>212</v>
      </c>
      <c r="K55" s="17">
        <v>0.12735849056603765</v>
      </c>
      <c r="L55" s="35">
        <v>1</v>
      </c>
      <c r="M55" s="30"/>
      <c r="N55" s="30"/>
      <c r="O55" s="13">
        <v>7</v>
      </c>
      <c r="P55" s="14" t="s">
        <v>66</v>
      </c>
      <c r="Q55" s="15">
        <v>1546</v>
      </c>
      <c r="R55" s="16">
        <v>2.8028572464556364E-2</v>
      </c>
      <c r="S55" s="15">
        <v>1570</v>
      </c>
      <c r="T55" s="16">
        <v>3.0454686530105524E-2</v>
      </c>
      <c r="U55" s="17">
        <v>-1.5286624203821653E-2</v>
      </c>
      <c r="V55" s="35">
        <v>2</v>
      </c>
    </row>
    <row r="56" spans="2:22" ht="15" thickBot="1" x14ac:dyDescent="0.25">
      <c r="B56" s="19">
        <v>8</v>
      </c>
      <c r="C56" s="20" t="s">
        <v>35</v>
      </c>
      <c r="D56" s="21">
        <v>231</v>
      </c>
      <c r="E56" s="22">
        <v>2.3787457522397283E-2</v>
      </c>
      <c r="F56" s="21">
        <v>50</v>
      </c>
      <c r="G56" s="22">
        <v>4.8044585375228216E-3</v>
      </c>
      <c r="H56" s="23">
        <v>3.62</v>
      </c>
      <c r="I56" s="36">
        <v>46</v>
      </c>
      <c r="J56" s="21">
        <v>159</v>
      </c>
      <c r="K56" s="23">
        <v>0.45283018867924518</v>
      </c>
      <c r="L56" s="36">
        <v>5</v>
      </c>
      <c r="M56" s="30"/>
      <c r="N56" s="30"/>
      <c r="O56" s="19">
        <v>8</v>
      </c>
      <c r="P56" s="20" t="s">
        <v>60</v>
      </c>
      <c r="Q56" s="21">
        <v>1222</v>
      </c>
      <c r="R56" s="22">
        <v>2.2154537873019325E-2</v>
      </c>
      <c r="S56" s="21">
        <v>1143</v>
      </c>
      <c r="T56" s="22">
        <v>2.2171787709497206E-2</v>
      </c>
      <c r="U56" s="23">
        <v>6.9116360454943182E-2</v>
      </c>
      <c r="V56" s="36">
        <v>4</v>
      </c>
    </row>
    <row r="57" spans="2:22" ht="15" thickBot="1" x14ac:dyDescent="0.25">
      <c r="B57" s="13">
        <v>9</v>
      </c>
      <c r="C57" s="14" t="s">
        <v>85</v>
      </c>
      <c r="D57" s="15">
        <v>196</v>
      </c>
      <c r="E57" s="16">
        <v>2.0183297291731028E-2</v>
      </c>
      <c r="F57" s="15">
        <v>328</v>
      </c>
      <c r="G57" s="16">
        <v>3.151724800614971E-2</v>
      </c>
      <c r="H57" s="17">
        <v>-0.40243902439024393</v>
      </c>
      <c r="I57" s="35">
        <v>-2</v>
      </c>
      <c r="J57" s="15">
        <v>491</v>
      </c>
      <c r="K57" s="17">
        <v>-0.60081466395112015</v>
      </c>
      <c r="L57" s="35">
        <v>-8</v>
      </c>
      <c r="M57" s="30"/>
      <c r="N57" s="30"/>
      <c r="O57" s="13">
        <v>9</v>
      </c>
      <c r="P57" s="14" t="s">
        <v>70</v>
      </c>
      <c r="Q57" s="15">
        <v>1160</v>
      </c>
      <c r="R57" s="16">
        <v>2.1030494216614092E-2</v>
      </c>
      <c r="S57" s="15">
        <v>1644</v>
      </c>
      <c r="T57" s="16">
        <v>3.1890130353817506E-2</v>
      </c>
      <c r="U57" s="17">
        <v>-0.2944038929440389</v>
      </c>
      <c r="V57" s="35">
        <v>-2</v>
      </c>
    </row>
    <row r="58" spans="2:22" ht="15" thickBot="1" x14ac:dyDescent="0.25">
      <c r="B58" s="19">
        <v>10</v>
      </c>
      <c r="C58" s="20" t="s">
        <v>70</v>
      </c>
      <c r="D58" s="21">
        <v>188</v>
      </c>
      <c r="E58" s="22">
        <v>1.9359489239007311E-2</v>
      </c>
      <c r="F58" s="21">
        <v>89</v>
      </c>
      <c r="G58" s="22">
        <v>8.5519361967906216E-3</v>
      </c>
      <c r="H58" s="23">
        <v>1.1123595505617976</v>
      </c>
      <c r="I58" s="36">
        <v>21</v>
      </c>
      <c r="J58" s="21">
        <v>161</v>
      </c>
      <c r="K58" s="23">
        <v>0.16770186335403725</v>
      </c>
      <c r="L58" s="36">
        <v>2</v>
      </c>
      <c r="M58" s="30"/>
      <c r="N58" s="30"/>
      <c r="O58" s="19">
        <v>10</v>
      </c>
      <c r="P58" s="20" t="s">
        <v>99</v>
      </c>
      <c r="Q58" s="21">
        <v>1072</v>
      </c>
      <c r="R58" s="22">
        <v>1.9435077413974402E-2</v>
      </c>
      <c r="S58" s="21">
        <v>0</v>
      </c>
      <c r="T58" s="22">
        <v>0</v>
      </c>
      <c r="U58" s="23"/>
      <c r="V58" s="36"/>
    </row>
    <row r="59" spans="2:22" ht="15" thickBot="1" x14ac:dyDescent="0.25">
      <c r="B59" s="13">
        <v>11</v>
      </c>
      <c r="C59" s="14" t="s">
        <v>119</v>
      </c>
      <c r="D59" s="15">
        <v>179</v>
      </c>
      <c r="E59" s="16">
        <v>1.8432705179693133E-2</v>
      </c>
      <c r="F59" s="15">
        <v>114</v>
      </c>
      <c r="G59" s="16">
        <v>1.0954165465552033E-2</v>
      </c>
      <c r="H59" s="17">
        <v>0.57017543859649122</v>
      </c>
      <c r="I59" s="35">
        <v>13</v>
      </c>
      <c r="J59" s="15">
        <v>124</v>
      </c>
      <c r="K59" s="17">
        <v>0.44354838709677424</v>
      </c>
      <c r="L59" s="35">
        <v>9</v>
      </c>
      <c r="M59" s="30"/>
      <c r="N59" s="30"/>
      <c r="O59" s="13">
        <v>11</v>
      </c>
      <c r="P59" s="14" t="s">
        <v>86</v>
      </c>
      <c r="Q59" s="15">
        <v>1051</v>
      </c>
      <c r="R59" s="16">
        <v>1.9054352949708111E-2</v>
      </c>
      <c r="S59" s="15">
        <v>597</v>
      </c>
      <c r="T59" s="16">
        <v>1.1580540037243948E-2</v>
      </c>
      <c r="U59" s="17">
        <v>0.76046901172529324</v>
      </c>
      <c r="V59" s="35">
        <v>9</v>
      </c>
    </row>
    <row r="60" spans="2:22" ht="15" thickBot="1" x14ac:dyDescent="0.25">
      <c r="B60" s="19">
        <v>12</v>
      </c>
      <c r="C60" s="20" t="s">
        <v>36</v>
      </c>
      <c r="D60" s="21">
        <v>170</v>
      </c>
      <c r="E60" s="22">
        <v>1.7505921120378951E-2</v>
      </c>
      <c r="F60" s="21">
        <v>182</v>
      </c>
      <c r="G60" s="22">
        <v>1.7488229076583071E-2</v>
      </c>
      <c r="H60" s="23">
        <v>-6.5934065934065922E-2</v>
      </c>
      <c r="I60" s="36">
        <v>2</v>
      </c>
      <c r="J60" s="21">
        <v>196</v>
      </c>
      <c r="K60" s="23">
        <v>-0.13265306122448983</v>
      </c>
      <c r="L60" s="36">
        <v>-3</v>
      </c>
      <c r="M60" s="30"/>
      <c r="N60" s="30"/>
      <c r="O60" s="19">
        <v>12</v>
      </c>
      <c r="P60" s="20" t="s">
        <v>62</v>
      </c>
      <c r="Q60" s="21">
        <v>1048</v>
      </c>
      <c r="R60" s="22">
        <v>1.8999963740527214E-2</v>
      </c>
      <c r="S60" s="21">
        <v>753</v>
      </c>
      <c r="T60" s="22">
        <v>1.4606610800744879E-2</v>
      </c>
      <c r="U60" s="23">
        <v>0.39176626826029226</v>
      </c>
      <c r="V60" s="36">
        <v>2</v>
      </c>
    </row>
    <row r="61" spans="2:22" ht="15" thickBot="1" x14ac:dyDescent="0.25">
      <c r="B61" s="13">
        <v>13</v>
      </c>
      <c r="C61" s="14" t="s">
        <v>58</v>
      </c>
      <c r="D61" s="15">
        <v>164</v>
      </c>
      <c r="E61" s="16">
        <v>1.6888065080836165E-2</v>
      </c>
      <c r="F61" s="15">
        <v>449</v>
      </c>
      <c r="G61" s="16">
        <v>4.3144037666954932E-2</v>
      </c>
      <c r="H61" s="17">
        <v>-0.63474387527839649</v>
      </c>
      <c r="I61" s="35">
        <v>-10</v>
      </c>
      <c r="J61" s="15">
        <v>118</v>
      </c>
      <c r="K61" s="17">
        <v>0.38983050847457634</v>
      </c>
      <c r="L61" s="35">
        <v>9</v>
      </c>
      <c r="M61" s="30"/>
      <c r="N61" s="30"/>
      <c r="O61" s="13">
        <v>13</v>
      </c>
      <c r="P61" s="14" t="s">
        <v>58</v>
      </c>
      <c r="Q61" s="15">
        <v>1020</v>
      </c>
      <c r="R61" s="16">
        <v>1.8492331121505494E-2</v>
      </c>
      <c r="S61" s="15">
        <v>1856</v>
      </c>
      <c r="T61" s="16">
        <v>3.6002482929857228E-2</v>
      </c>
      <c r="U61" s="17">
        <v>-0.45043103448275867</v>
      </c>
      <c r="V61" s="35">
        <v>-7</v>
      </c>
    </row>
    <row r="62" spans="2:22" ht="15" thickBot="1" x14ac:dyDescent="0.25">
      <c r="B62" s="19">
        <v>14</v>
      </c>
      <c r="C62" s="20" t="s">
        <v>129</v>
      </c>
      <c r="D62" s="21">
        <v>160</v>
      </c>
      <c r="E62" s="22">
        <v>1.6476161054474307E-2</v>
      </c>
      <c r="F62" s="21">
        <v>51</v>
      </c>
      <c r="G62" s="22">
        <v>4.9005477082732776E-3</v>
      </c>
      <c r="H62" s="23">
        <v>2.1372549019607843</v>
      </c>
      <c r="I62" s="36">
        <v>39</v>
      </c>
      <c r="J62" s="21">
        <v>144</v>
      </c>
      <c r="K62" s="23">
        <v>0.11111111111111116</v>
      </c>
      <c r="L62" s="36">
        <v>4</v>
      </c>
      <c r="M62" s="30"/>
      <c r="N62" s="30"/>
      <c r="O62" s="19">
        <v>14</v>
      </c>
      <c r="P62" s="20" t="s">
        <v>36</v>
      </c>
      <c r="Q62" s="21">
        <v>992</v>
      </c>
      <c r="R62" s="22">
        <v>1.7984698502483774E-2</v>
      </c>
      <c r="S62" s="21">
        <v>907</v>
      </c>
      <c r="T62" s="22">
        <v>1.7593885785226568E-2</v>
      </c>
      <c r="U62" s="23">
        <v>9.3715545755236995E-2</v>
      </c>
      <c r="V62" s="36">
        <v>-1</v>
      </c>
    </row>
    <row r="63" spans="2:22" ht="15" thickBot="1" x14ac:dyDescent="0.25">
      <c r="B63" s="13"/>
      <c r="C63" s="14" t="s">
        <v>117</v>
      </c>
      <c r="D63" s="15">
        <v>160</v>
      </c>
      <c r="E63" s="16">
        <v>1.6476161054474307E-2</v>
      </c>
      <c r="F63" s="15">
        <v>109</v>
      </c>
      <c r="G63" s="16">
        <v>1.0473719611799751E-2</v>
      </c>
      <c r="H63" s="17">
        <v>0.46788990825688082</v>
      </c>
      <c r="I63" s="35">
        <v>11</v>
      </c>
      <c r="J63" s="15">
        <v>150</v>
      </c>
      <c r="K63" s="17">
        <v>6.6666666666666652E-2</v>
      </c>
      <c r="L63" s="35">
        <v>3</v>
      </c>
      <c r="M63" s="30"/>
      <c r="N63" s="30"/>
      <c r="O63" s="13">
        <v>15</v>
      </c>
      <c r="P63" s="14" t="s">
        <v>50</v>
      </c>
      <c r="Q63" s="15">
        <v>982</v>
      </c>
      <c r="R63" s="16">
        <v>1.7803401138547444E-2</v>
      </c>
      <c r="S63" s="15">
        <v>1282</v>
      </c>
      <c r="T63" s="16">
        <v>2.4868094351334576E-2</v>
      </c>
      <c r="U63" s="17">
        <v>-0.234009360374415</v>
      </c>
      <c r="V63" s="35">
        <v>-5</v>
      </c>
    </row>
    <row r="64" spans="2:22" ht="15" thickBot="1" x14ac:dyDescent="0.25">
      <c r="B64" s="19">
        <v>16</v>
      </c>
      <c r="C64" s="20" t="s">
        <v>60</v>
      </c>
      <c r="D64" s="21">
        <v>155</v>
      </c>
      <c r="E64" s="22">
        <v>1.5961281021521986E-2</v>
      </c>
      <c r="F64" s="21">
        <v>288</v>
      </c>
      <c r="G64" s="22">
        <v>2.7673681176131448E-2</v>
      </c>
      <c r="H64" s="23">
        <v>-0.46180555555555558</v>
      </c>
      <c r="I64" s="36">
        <v>-7</v>
      </c>
      <c r="J64" s="21">
        <v>217</v>
      </c>
      <c r="K64" s="23">
        <v>-0.2857142857142857</v>
      </c>
      <c r="L64" s="36">
        <v>-9</v>
      </c>
      <c r="M64" s="30"/>
      <c r="N64" s="30"/>
      <c r="O64" s="19">
        <v>16</v>
      </c>
      <c r="P64" s="20" t="s">
        <v>71</v>
      </c>
      <c r="Q64" s="21">
        <v>954</v>
      </c>
      <c r="R64" s="22">
        <v>1.7295768519525728E-2</v>
      </c>
      <c r="S64" s="21">
        <v>1234</v>
      </c>
      <c r="T64" s="22">
        <v>2.3936995654872749E-2</v>
      </c>
      <c r="U64" s="23">
        <v>-0.22690437601296598</v>
      </c>
      <c r="V64" s="36">
        <v>-5</v>
      </c>
    </row>
    <row r="65" spans="2:22" ht="15" thickBot="1" x14ac:dyDescent="0.25">
      <c r="B65" s="13">
        <v>17</v>
      </c>
      <c r="C65" s="14" t="s">
        <v>71</v>
      </c>
      <c r="D65" s="15">
        <v>141</v>
      </c>
      <c r="E65" s="16">
        <v>1.4519616929255484E-2</v>
      </c>
      <c r="F65" s="15">
        <v>192</v>
      </c>
      <c r="G65" s="16">
        <v>1.8449120784087635E-2</v>
      </c>
      <c r="H65" s="17">
        <v>-0.265625</v>
      </c>
      <c r="I65" s="35">
        <v>-5</v>
      </c>
      <c r="J65" s="15">
        <v>156</v>
      </c>
      <c r="K65" s="17">
        <v>-9.6153846153846145E-2</v>
      </c>
      <c r="L65" s="35">
        <v>-2</v>
      </c>
      <c r="M65" s="30"/>
      <c r="N65" s="30"/>
      <c r="O65" s="13">
        <v>17</v>
      </c>
      <c r="P65" s="14" t="s">
        <v>98</v>
      </c>
      <c r="Q65" s="15">
        <v>889</v>
      </c>
      <c r="R65" s="16">
        <v>1.6117335653939593E-2</v>
      </c>
      <c r="S65" s="15">
        <v>448</v>
      </c>
      <c r="T65" s="16">
        <v>8.6902545003103657E-3</v>
      </c>
      <c r="U65" s="17">
        <v>0.984375</v>
      </c>
      <c r="V65" s="35">
        <v>14</v>
      </c>
    </row>
    <row r="66" spans="2:22" ht="15" thickBot="1" x14ac:dyDescent="0.25">
      <c r="B66" s="19">
        <v>18</v>
      </c>
      <c r="C66" s="20" t="s">
        <v>98</v>
      </c>
      <c r="D66" s="21">
        <v>136</v>
      </c>
      <c r="E66" s="22">
        <v>1.4004736896303162E-2</v>
      </c>
      <c r="F66" s="21">
        <v>83</v>
      </c>
      <c r="G66" s="22">
        <v>7.9754011722878836E-3</v>
      </c>
      <c r="H66" s="23">
        <v>0.63855421686746983</v>
      </c>
      <c r="I66" s="36">
        <v>15</v>
      </c>
      <c r="J66" s="21">
        <v>158</v>
      </c>
      <c r="K66" s="23">
        <v>-0.13924050632911389</v>
      </c>
      <c r="L66" s="36">
        <v>-4</v>
      </c>
      <c r="M66" s="30"/>
      <c r="N66" s="30"/>
      <c r="O66" s="19">
        <v>18</v>
      </c>
      <c r="P66" s="20" t="s">
        <v>117</v>
      </c>
      <c r="Q66" s="21">
        <v>833</v>
      </c>
      <c r="R66" s="22">
        <v>1.5102070415896153E-2</v>
      </c>
      <c r="S66" s="21">
        <v>582</v>
      </c>
      <c r="T66" s="22">
        <v>1.1289571694599628E-2</v>
      </c>
      <c r="U66" s="23">
        <v>0.43127147766323026</v>
      </c>
      <c r="V66" s="36">
        <v>4</v>
      </c>
    </row>
    <row r="67" spans="2:22" ht="15" thickBot="1" x14ac:dyDescent="0.25">
      <c r="B67" s="13">
        <v>19</v>
      </c>
      <c r="C67" s="14" t="s">
        <v>149</v>
      </c>
      <c r="D67" s="15">
        <v>135</v>
      </c>
      <c r="E67" s="16">
        <v>1.3901760889712697E-2</v>
      </c>
      <c r="F67" s="15">
        <v>186</v>
      </c>
      <c r="G67" s="16">
        <v>1.7872585759584895E-2</v>
      </c>
      <c r="H67" s="17">
        <v>-0.27419354838709675</v>
      </c>
      <c r="I67" s="35">
        <v>-6</v>
      </c>
      <c r="J67" s="15">
        <v>82</v>
      </c>
      <c r="K67" s="17">
        <v>0.64634146341463405</v>
      </c>
      <c r="L67" s="35">
        <v>9</v>
      </c>
      <c r="O67" s="13">
        <v>19</v>
      </c>
      <c r="P67" s="14" t="s">
        <v>35</v>
      </c>
      <c r="Q67" s="15">
        <v>807</v>
      </c>
      <c r="R67" s="16">
        <v>1.4630697269661699E-2</v>
      </c>
      <c r="S67" s="15">
        <v>305</v>
      </c>
      <c r="T67" s="16">
        <v>5.9163563004345126E-3</v>
      </c>
      <c r="U67" s="17">
        <v>1.6459016393442623</v>
      </c>
      <c r="V67" s="35">
        <v>26</v>
      </c>
    </row>
    <row r="68" spans="2:22" ht="15" thickBot="1" x14ac:dyDescent="0.25">
      <c r="B68" s="19">
        <v>20</v>
      </c>
      <c r="C68" s="20" t="s">
        <v>128</v>
      </c>
      <c r="D68" s="21">
        <v>127</v>
      </c>
      <c r="E68" s="22">
        <v>1.3077952836988982E-2</v>
      </c>
      <c r="F68" s="21">
        <v>91</v>
      </c>
      <c r="G68" s="22">
        <v>8.7441145382915354E-3</v>
      </c>
      <c r="H68" s="23">
        <v>0.39560439560439553</v>
      </c>
      <c r="I68" s="36">
        <v>10</v>
      </c>
      <c r="J68" s="21">
        <v>110</v>
      </c>
      <c r="K68" s="23">
        <v>0.15454545454545454</v>
      </c>
      <c r="L68" s="36">
        <v>3</v>
      </c>
      <c r="O68" s="19">
        <v>20</v>
      </c>
      <c r="P68" s="20" t="s">
        <v>94</v>
      </c>
      <c r="Q68" s="21">
        <v>690</v>
      </c>
      <c r="R68" s="22">
        <v>1.2509518111606657E-2</v>
      </c>
      <c r="S68" s="21">
        <v>294</v>
      </c>
      <c r="T68" s="22">
        <v>5.7029795158286779E-3</v>
      </c>
      <c r="U68" s="23">
        <v>1.3469387755102042</v>
      </c>
      <c r="V68" s="36">
        <v>26</v>
      </c>
    </row>
    <row r="69" spans="2:22" ht="15" thickBot="1" x14ac:dyDescent="0.25">
      <c r="B69" s="93" t="s">
        <v>42</v>
      </c>
      <c r="C69" s="94"/>
      <c r="D69" s="24">
        <f>SUM(D49:D68)</f>
        <v>4523</v>
      </c>
      <c r="E69" s="25">
        <f>D69/D71</f>
        <v>0.46576047780867058</v>
      </c>
      <c r="F69" s="24">
        <f>SUM(F49:F68)</f>
        <v>4179</v>
      </c>
      <c r="G69" s="25">
        <f>F69/F71</f>
        <v>0.40155664456615742</v>
      </c>
      <c r="H69" s="26">
        <f>D69/F69-1</f>
        <v>8.2316343622876209E-2</v>
      </c>
      <c r="I69" s="37"/>
      <c r="J69" s="24">
        <f>SUM(J49:J68)</f>
        <v>4279</v>
      </c>
      <c r="K69" s="25">
        <f>D69/J69-1</f>
        <v>5.7022668847861668E-2</v>
      </c>
      <c r="L69" s="24"/>
      <c r="O69" s="93" t="s">
        <v>42</v>
      </c>
      <c r="P69" s="94"/>
      <c r="Q69" s="24">
        <f>SUM(Q49:Q68)</f>
        <v>27220</v>
      </c>
      <c r="R69" s="25">
        <f>Q69/Q71</f>
        <v>0.49349142463468582</v>
      </c>
      <c r="S69" s="24">
        <f>SUM(S49:S68)</f>
        <v>24617</v>
      </c>
      <c r="T69" s="25">
        <f>S69/S71</f>
        <v>0.47751784605834885</v>
      </c>
      <c r="U69" s="26">
        <f>Q69/S69-1</f>
        <v>0.10573993581671193</v>
      </c>
      <c r="V69" s="37"/>
    </row>
    <row r="70" spans="2:22" ht="15" thickBot="1" x14ac:dyDescent="0.25">
      <c r="B70" s="93" t="s">
        <v>12</v>
      </c>
      <c r="C70" s="94"/>
      <c r="D70" s="24">
        <f>D71-SUM(D49:D68)</f>
        <v>5188</v>
      </c>
      <c r="E70" s="25">
        <f>D70/D71</f>
        <v>0.53423952219132942</v>
      </c>
      <c r="F70" s="24">
        <f>F71-SUM(F49:F68)</f>
        <v>6228</v>
      </c>
      <c r="G70" s="25">
        <f>F70/F71</f>
        <v>0.59844335543384264</v>
      </c>
      <c r="H70" s="26">
        <f>D70/F70-1</f>
        <v>-0.16698779704560052</v>
      </c>
      <c r="I70" s="37"/>
      <c r="J70" s="24">
        <f>J71-SUM(J49:J68)</f>
        <v>4951</v>
      </c>
      <c r="K70" s="25">
        <f>D70/J70-1</f>
        <v>4.7869117350030299E-2</v>
      </c>
      <c r="L70" s="24"/>
      <c r="O70" s="93" t="s">
        <v>12</v>
      </c>
      <c r="P70" s="94"/>
      <c r="Q70" s="24">
        <f>Q71-SUM(Q49:Q68)</f>
        <v>27938</v>
      </c>
      <c r="R70" s="25">
        <f>Q70/Q71</f>
        <v>0.50650857536531424</v>
      </c>
      <c r="S70" s="24">
        <f>S71-SUM(S49:S68)</f>
        <v>26935</v>
      </c>
      <c r="T70" s="25">
        <f>S70/S71</f>
        <v>0.5224821539416511</v>
      </c>
      <c r="U70" s="26">
        <f>Q70/S70-1</f>
        <v>3.7237794690922588E-2</v>
      </c>
      <c r="V70" s="37"/>
    </row>
    <row r="71" spans="2:22" ht="15" thickBot="1" x14ac:dyDescent="0.25">
      <c r="B71" s="124" t="s">
        <v>34</v>
      </c>
      <c r="C71" s="125"/>
      <c r="D71" s="27">
        <v>9711</v>
      </c>
      <c r="E71" s="28">
        <v>1</v>
      </c>
      <c r="F71" s="27">
        <v>10407</v>
      </c>
      <c r="G71" s="28">
        <v>1</v>
      </c>
      <c r="H71" s="29">
        <v>-6.6878062842317676E-2</v>
      </c>
      <c r="I71" s="39"/>
      <c r="J71" s="27">
        <v>9230</v>
      </c>
      <c r="K71" s="29">
        <v>5.2112676056337959E-2</v>
      </c>
      <c r="L71" s="27"/>
      <c r="M71" s="30"/>
      <c r="O71" s="124" t="s">
        <v>34</v>
      </c>
      <c r="P71" s="125"/>
      <c r="Q71" s="27">
        <v>55158</v>
      </c>
      <c r="R71" s="28">
        <v>1</v>
      </c>
      <c r="S71" s="27">
        <v>51552</v>
      </c>
      <c r="T71" s="28">
        <v>1</v>
      </c>
      <c r="U71" s="29">
        <v>6.9948789571694592E-2</v>
      </c>
      <c r="V71" s="39"/>
    </row>
    <row r="72" spans="2:22" x14ac:dyDescent="0.2">
      <c r="B72" s="31" t="s">
        <v>69</v>
      </c>
    </row>
    <row r="73" spans="2:22" ht="15" customHeight="1" x14ac:dyDescent="0.2">
      <c r="B73" s="32" t="s">
        <v>68</v>
      </c>
      <c r="O73" s="31" t="s">
        <v>69</v>
      </c>
    </row>
    <row r="74" spans="2:22" x14ac:dyDescent="0.2">
      <c r="O74" s="32" t="s">
        <v>68</v>
      </c>
    </row>
  </sheetData>
  <mergeCells count="84">
    <mergeCell ref="O71:P71"/>
    <mergeCell ref="V45:V46"/>
    <mergeCell ref="O46:O48"/>
    <mergeCell ref="P46:P48"/>
    <mergeCell ref="U47:U48"/>
    <mergeCell ref="V47:V48"/>
    <mergeCell ref="U45:U46"/>
    <mergeCell ref="O70:P70"/>
    <mergeCell ref="S45:T46"/>
    <mergeCell ref="O69:P69"/>
    <mergeCell ref="O4:V4"/>
    <mergeCell ref="O2:V3"/>
    <mergeCell ref="O39:V40"/>
    <mergeCell ref="U10:U11"/>
    <mergeCell ref="V10:V11"/>
    <mergeCell ref="O32:P32"/>
    <mergeCell ref="O33:P33"/>
    <mergeCell ref="O34:P3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D43:I43"/>
    <mergeCell ref="C43:C45"/>
    <mergeCell ref="B71:C71"/>
    <mergeCell ref="H45:H46"/>
    <mergeCell ref="I45:I46"/>
    <mergeCell ref="B43:B45"/>
    <mergeCell ref="B70:C70"/>
    <mergeCell ref="B69:C69"/>
    <mergeCell ref="O41:V41"/>
    <mergeCell ref="O43:O45"/>
    <mergeCell ref="P43:P45"/>
    <mergeCell ref="Q43:V43"/>
    <mergeCell ref="Q44:V44"/>
    <mergeCell ref="Q45:R46"/>
    <mergeCell ref="D7:I7"/>
    <mergeCell ref="I10:I11"/>
    <mergeCell ref="B40:L40"/>
    <mergeCell ref="H10:H11"/>
    <mergeCell ref="B46:B48"/>
    <mergeCell ref="C46:C48"/>
    <mergeCell ref="K45:K46"/>
    <mergeCell ref="B32:C32"/>
    <mergeCell ref="B6:B8"/>
    <mergeCell ref="C6:C8"/>
    <mergeCell ref="D44:I44"/>
    <mergeCell ref="I47:I48"/>
    <mergeCell ref="L45:L46"/>
    <mergeCell ref="H47:H48"/>
    <mergeCell ref="K47:K48"/>
    <mergeCell ref="L47:L48"/>
    <mergeCell ref="J45:J46"/>
    <mergeCell ref="L10:L11"/>
    <mergeCell ref="B33:C33"/>
    <mergeCell ref="B34:C34"/>
    <mergeCell ref="B41:L41"/>
    <mergeCell ref="B9:B11"/>
    <mergeCell ref="D45:E46"/>
    <mergeCell ref="F45:G46"/>
    <mergeCell ref="J44:L44"/>
    <mergeCell ref="J10:J11"/>
    <mergeCell ref="J47:J48"/>
    <mergeCell ref="B3:L3"/>
    <mergeCell ref="B4:L4"/>
    <mergeCell ref="J6:L6"/>
    <mergeCell ref="J7:L7"/>
    <mergeCell ref="D6:I6"/>
    <mergeCell ref="H8:H9"/>
    <mergeCell ref="K8:K9"/>
    <mergeCell ref="L8:L9"/>
    <mergeCell ref="D8:E9"/>
    <mergeCell ref="F8:G9"/>
    <mergeCell ref="I8:I9"/>
    <mergeCell ref="C9:C11"/>
    <mergeCell ref="J8:J9"/>
    <mergeCell ref="K10:K11"/>
    <mergeCell ref="J43:L43"/>
  </mergeCells>
  <conditionalFormatting sqref="I12:I31 V49:V68">
    <cfRule type="cellIs" dxfId="104" priority="42" operator="lessThan">
      <formula>0</formula>
    </cfRule>
    <cfRule type="cellIs" dxfId="103" priority="43" operator="equal">
      <formula>0</formula>
    </cfRule>
    <cfRule type="cellIs" dxfId="102" priority="44" operator="greaterThan">
      <formula>0</formula>
    </cfRule>
  </conditionalFormatting>
  <conditionalFormatting sqref="U49:U68">
    <cfRule type="cellIs" dxfId="101" priority="41" operator="lessThan">
      <formula>0</formula>
    </cfRule>
  </conditionalFormatting>
  <conditionalFormatting sqref="H32:H33">
    <cfRule type="cellIs" dxfId="100" priority="40" operator="lessThan">
      <formula>0</formula>
    </cfRule>
  </conditionalFormatting>
  <conditionalFormatting sqref="H12:H31">
    <cfRule type="cellIs" dxfId="99" priority="39" operator="lessThan">
      <formula>0</formula>
    </cfRule>
  </conditionalFormatting>
  <conditionalFormatting sqref="D12:E31 G12:H31 Q49:U68">
    <cfRule type="cellIs" dxfId="98" priority="38" operator="equal">
      <formula>0</formula>
    </cfRule>
  </conditionalFormatting>
  <conditionalFormatting sqref="F12:F31">
    <cfRule type="cellIs" dxfId="97" priority="37" operator="equal">
      <formula>0</formula>
    </cfRule>
  </conditionalFormatting>
  <conditionalFormatting sqref="K12:K31">
    <cfRule type="cellIs" dxfId="96" priority="35" operator="lessThan">
      <formula>0</formula>
    </cfRule>
  </conditionalFormatting>
  <conditionalFormatting sqref="J12:K31">
    <cfRule type="cellIs" dxfId="95" priority="34" operator="equal">
      <formula>0</formula>
    </cfRule>
  </conditionalFormatting>
  <conditionalFormatting sqref="L12:L31">
    <cfRule type="cellIs" dxfId="94" priority="31" operator="lessThan">
      <formula>0</formula>
    </cfRule>
    <cfRule type="cellIs" dxfId="93" priority="32" operator="equal">
      <formula>0</formula>
    </cfRule>
    <cfRule type="cellIs" dxfId="92" priority="33" operator="greaterThan">
      <formula>0</formula>
    </cfRule>
  </conditionalFormatting>
  <conditionalFormatting sqref="I49:I68">
    <cfRule type="cellIs" dxfId="91" priority="28" operator="lessThan">
      <formula>0</formula>
    </cfRule>
    <cfRule type="cellIs" dxfId="90" priority="29" operator="equal">
      <formula>0</formula>
    </cfRule>
    <cfRule type="cellIs" dxfId="89" priority="30" operator="greaterThan">
      <formula>0</formula>
    </cfRule>
  </conditionalFormatting>
  <conditionalFormatting sqref="H69:H70">
    <cfRule type="cellIs" dxfId="88" priority="26" operator="lessThan">
      <formula>0</formula>
    </cfRule>
  </conditionalFormatting>
  <conditionalFormatting sqref="H49:H68">
    <cfRule type="cellIs" dxfId="87" priority="25" operator="lessThan">
      <formula>0</formula>
    </cfRule>
  </conditionalFormatting>
  <conditionalFormatting sqref="D49:E68 G49:H68">
    <cfRule type="cellIs" dxfId="86" priority="24" operator="equal">
      <formula>0</formula>
    </cfRule>
  </conditionalFormatting>
  <conditionalFormatting sqref="F49:F68">
    <cfRule type="cellIs" dxfId="85" priority="23" operator="equal">
      <formula>0</formula>
    </cfRule>
  </conditionalFormatting>
  <conditionalFormatting sqref="K49:K68">
    <cfRule type="cellIs" dxfId="84" priority="21" operator="lessThan">
      <formula>0</formula>
    </cfRule>
  </conditionalFormatting>
  <conditionalFormatting sqref="J49:K68">
    <cfRule type="cellIs" dxfId="83" priority="20" operator="equal">
      <formula>0</formula>
    </cfRule>
  </conditionalFormatting>
  <conditionalFormatting sqref="L49:L68">
    <cfRule type="cellIs" dxfId="82" priority="17" operator="lessThan">
      <formula>0</formula>
    </cfRule>
    <cfRule type="cellIs" dxfId="81" priority="18" operator="equal">
      <formula>0</formula>
    </cfRule>
    <cfRule type="cellIs" dxfId="80" priority="19" operator="greaterThan">
      <formula>0</formula>
    </cfRule>
  </conditionalFormatting>
  <conditionalFormatting sqref="V12:V31">
    <cfRule type="cellIs" dxfId="79" priority="14" operator="lessThan">
      <formula>0</formula>
    </cfRule>
    <cfRule type="cellIs" dxfId="78" priority="15" operator="equal">
      <formula>0</formula>
    </cfRule>
    <cfRule type="cellIs" dxfId="77" priority="16" operator="greaterThan">
      <formula>0</formula>
    </cfRule>
  </conditionalFormatting>
  <conditionalFormatting sqref="U32:U33">
    <cfRule type="cellIs" dxfId="76" priority="12" operator="lessThan">
      <formula>0</formula>
    </cfRule>
  </conditionalFormatting>
  <conditionalFormatting sqref="U12:U31">
    <cfRule type="cellIs" dxfId="75" priority="11" operator="lessThan">
      <formula>0</formula>
    </cfRule>
  </conditionalFormatting>
  <conditionalFormatting sqref="Q12:R31 T12:U31">
    <cfRule type="cellIs" dxfId="74" priority="10" operator="equal">
      <formula>0</formula>
    </cfRule>
  </conditionalFormatting>
  <conditionalFormatting sqref="S12:S31">
    <cfRule type="cellIs" dxfId="73" priority="9" operator="equal">
      <formula>0</formula>
    </cfRule>
  </conditionalFormatting>
  <conditionalFormatting sqref="U69:U70">
    <cfRule type="cellIs" dxfId="72" priority="4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73"/>
  <sheetViews>
    <sheetView showGridLines="0" workbookViewId="0">
      <selection activeCell="V1" sqref="V1"/>
    </sheetView>
  </sheetViews>
  <sheetFormatPr defaultColWidth="9.140625" defaultRowHeight="14.25" x14ac:dyDescent="0.2"/>
  <cols>
    <col min="1" max="1" width="3" style="4" customWidth="1"/>
    <col min="2" max="2" width="8.140625" style="4" customWidth="1"/>
    <col min="3" max="3" width="23.28515625" style="4" customWidth="1"/>
    <col min="4" max="12" width="10.42578125" style="4" customWidth="1"/>
    <col min="13" max="14" width="1.42578125" style="4" customWidth="1"/>
    <col min="15" max="15" width="9.140625" style="4"/>
    <col min="16" max="16" width="16.7109375" style="4" bestFit="1" customWidth="1"/>
    <col min="17" max="21" width="10.42578125" style="4" customWidth="1"/>
    <col min="22" max="22" width="13.28515625" style="4" customWidth="1"/>
    <col min="23" max="16384" width="9.140625" style="4"/>
  </cols>
  <sheetData>
    <row r="1" spans="2:22" x14ac:dyDescent="0.2">
      <c r="B1" s="33" t="s">
        <v>3</v>
      </c>
      <c r="D1" s="2"/>
      <c r="L1" s="3"/>
      <c r="P1" s="1"/>
      <c r="V1" s="3">
        <v>45082</v>
      </c>
    </row>
    <row r="2" spans="2:22" ht="15" customHeight="1" x14ac:dyDescent="0.2">
      <c r="D2" s="2"/>
      <c r="L2" s="3"/>
      <c r="O2" s="127" t="s">
        <v>106</v>
      </c>
      <c r="P2" s="127"/>
      <c r="Q2" s="127"/>
      <c r="R2" s="127"/>
      <c r="S2" s="127"/>
      <c r="T2" s="127"/>
      <c r="U2" s="127"/>
      <c r="V2" s="127"/>
    </row>
    <row r="3" spans="2:22" ht="14.45" customHeight="1" x14ac:dyDescent="0.2">
      <c r="B3" s="114" t="s">
        <v>150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30"/>
      <c r="N3" s="33"/>
      <c r="O3" s="127"/>
      <c r="P3" s="127"/>
      <c r="Q3" s="127"/>
      <c r="R3" s="127"/>
      <c r="S3" s="127"/>
      <c r="T3" s="127"/>
      <c r="U3" s="127"/>
      <c r="V3" s="127"/>
    </row>
    <row r="4" spans="2:22" ht="14.45" customHeight="1" x14ac:dyDescent="0.2">
      <c r="B4" s="126" t="s">
        <v>151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30"/>
      <c r="N4" s="33"/>
      <c r="O4" s="126" t="s">
        <v>107</v>
      </c>
      <c r="P4" s="126"/>
      <c r="Q4" s="126"/>
      <c r="R4" s="126"/>
      <c r="S4" s="126"/>
      <c r="T4" s="126"/>
      <c r="U4" s="126"/>
      <c r="V4" s="126"/>
    </row>
    <row r="5" spans="2:22" ht="14.45" customHeight="1" thickBot="1" x14ac:dyDescent="0.25">
      <c r="B5" s="34"/>
      <c r="C5" s="34"/>
      <c r="D5" s="34"/>
      <c r="E5" s="34"/>
      <c r="F5" s="34"/>
      <c r="G5" s="34"/>
      <c r="H5" s="34"/>
      <c r="I5" s="34"/>
      <c r="J5" s="34"/>
      <c r="K5" s="30"/>
      <c r="L5" s="6" t="s">
        <v>4</v>
      </c>
      <c r="M5" s="30"/>
      <c r="N5" s="30"/>
      <c r="O5" s="59"/>
      <c r="P5" s="59"/>
      <c r="Q5" s="59"/>
      <c r="R5" s="59"/>
      <c r="S5" s="59"/>
      <c r="T5" s="59"/>
      <c r="U5" s="59"/>
      <c r="V5" s="6" t="s">
        <v>4</v>
      </c>
    </row>
    <row r="6" spans="2:22" ht="14.45" customHeight="1" x14ac:dyDescent="0.2">
      <c r="B6" s="108" t="s">
        <v>0</v>
      </c>
      <c r="C6" s="110" t="s">
        <v>1</v>
      </c>
      <c r="D6" s="123" t="s">
        <v>136</v>
      </c>
      <c r="E6" s="97"/>
      <c r="F6" s="97"/>
      <c r="G6" s="97"/>
      <c r="H6" s="97"/>
      <c r="I6" s="98"/>
      <c r="J6" s="97" t="s">
        <v>120</v>
      </c>
      <c r="K6" s="97"/>
      <c r="L6" s="98"/>
      <c r="M6" s="30"/>
      <c r="N6" s="30"/>
      <c r="O6" s="108" t="s">
        <v>0</v>
      </c>
      <c r="P6" s="110" t="s">
        <v>1</v>
      </c>
      <c r="Q6" s="123" t="s">
        <v>140</v>
      </c>
      <c r="R6" s="97"/>
      <c r="S6" s="97"/>
      <c r="T6" s="97"/>
      <c r="U6" s="97"/>
      <c r="V6" s="98"/>
    </row>
    <row r="7" spans="2:22" ht="14.45" customHeight="1" thickBot="1" x14ac:dyDescent="0.25">
      <c r="B7" s="109"/>
      <c r="C7" s="111"/>
      <c r="D7" s="99" t="s">
        <v>137</v>
      </c>
      <c r="E7" s="95"/>
      <c r="F7" s="95"/>
      <c r="G7" s="95"/>
      <c r="H7" s="95"/>
      <c r="I7" s="96"/>
      <c r="J7" s="95" t="s">
        <v>121</v>
      </c>
      <c r="K7" s="95"/>
      <c r="L7" s="96"/>
      <c r="M7" s="30"/>
      <c r="N7" s="30"/>
      <c r="O7" s="109"/>
      <c r="P7" s="111"/>
      <c r="Q7" s="99" t="s">
        <v>139</v>
      </c>
      <c r="R7" s="95"/>
      <c r="S7" s="95"/>
      <c r="T7" s="95"/>
      <c r="U7" s="95"/>
      <c r="V7" s="96"/>
    </row>
    <row r="8" spans="2:22" ht="14.45" customHeight="1" x14ac:dyDescent="0.2">
      <c r="B8" s="109"/>
      <c r="C8" s="111"/>
      <c r="D8" s="100">
        <v>2023</v>
      </c>
      <c r="E8" s="101"/>
      <c r="F8" s="100">
        <v>2022</v>
      </c>
      <c r="G8" s="101"/>
      <c r="H8" s="89" t="s">
        <v>5</v>
      </c>
      <c r="I8" s="89" t="s">
        <v>47</v>
      </c>
      <c r="J8" s="89">
        <v>2022</v>
      </c>
      <c r="K8" s="89" t="s">
        <v>122</v>
      </c>
      <c r="L8" s="89" t="s">
        <v>124</v>
      </c>
      <c r="M8" s="30"/>
      <c r="N8" s="30"/>
      <c r="O8" s="109"/>
      <c r="P8" s="111"/>
      <c r="Q8" s="100">
        <v>2023</v>
      </c>
      <c r="R8" s="101"/>
      <c r="S8" s="100">
        <v>2022</v>
      </c>
      <c r="T8" s="101"/>
      <c r="U8" s="89" t="s">
        <v>5</v>
      </c>
      <c r="V8" s="89" t="s">
        <v>63</v>
      </c>
    </row>
    <row r="9" spans="2:22" ht="14.45" customHeight="1" thickBot="1" x14ac:dyDescent="0.25">
      <c r="B9" s="106" t="s">
        <v>6</v>
      </c>
      <c r="C9" s="104" t="s">
        <v>7</v>
      </c>
      <c r="D9" s="102"/>
      <c r="E9" s="103"/>
      <c r="F9" s="102"/>
      <c r="G9" s="103"/>
      <c r="H9" s="90"/>
      <c r="I9" s="90"/>
      <c r="J9" s="90"/>
      <c r="K9" s="90"/>
      <c r="L9" s="90"/>
      <c r="M9" s="30"/>
      <c r="N9" s="30"/>
      <c r="O9" s="106" t="s">
        <v>6</v>
      </c>
      <c r="P9" s="104" t="s">
        <v>7</v>
      </c>
      <c r="Q9" s="102"/>
      <c r="R9" s="103"/>
      <c r="S9" s="102"/>
      <c r="T9" s="103"/>
      <c r="U9" s="90"/>
      <c r="V9" s="90"/>
    </row>
    <row r="10" spans="2:22" ht="14.45" customHeight="1" x14ac:dyDescent="0.2">
      <c r="B10" s="106"/>
      <c r="C10" s="104"/>
      <c r="D10" s="7" t="s">
        <v>8</v>
      </c>
      <c r="E10" s="8" t="s">
        <v>2</v>
      </c>
      <c r="F10" s="7" t="s">
        <v>8</v>
      </c>
      <c r="G10" s="8" t="s">
        <v>2</v>
      </c>
      <c r="H10" s="91" t="s">
        <v>9</v>
      </c>
      <c r="I10" s="91" t="s">
        <v>48</v>
      </c>
      <c r="J10" s="91" t="s">
        <v>8</v>
      </c>
      <c r="K10" s="91" t="s">
        <v>123</v>
      </c>
      <c r="L10" s="91" t="s">
        <v>125</v>
      </c>
      <c r="M10" s="30"/>
      <c r="N10" s="30"/>
      <c r="O10" s="106"/>
      <c r="P10" s="104"/>
      <c r="Q10" s="7" t="s">
        <v>8</v>
      </c>
      <c r="R10" s="8" t="s">
        <v>2</v>
      </c>
      <c r="S10" s="7" t="s">
        <v>8</v>
      </c>
      <c r="T10" s="8" t="s">
        <v>2</v>
      </c>
      <c r="U10" s="91" t="s">
        <v>9</v>
      </c>
      <c r="V10" s="91" t="s">
        <v>64</v>
      </c>
    </row>
    <row r="11" spans="2:22" ht="14.45" customHeight="1" thickBot="1" x14ac:dyDescent="0.25">
      <c r="B11" s="107"/>
      <c r="C11" s="105"/>
      <c r="D11" s="10" t="s">
        <v>10</v>
      </c>
      <c r="E11" s="11" t="s">
        <v>11</v>
      </c>
      <c r="F11" s="10" t="s">
        <v>10</v>
      </c>
      <c r="G11" s="11" t="s">
        <v>11</v>
      </c>
      <c r="H11" s="92"/>
      <c r="I11" s="92"/>
      <c r="J11" s="92" t="s">
        <v>10</v>
      </c>
      <c r="K11" s="92"/>
      <c r="L11" s="92"/>
      <c r="M11" s="30"/>
      <c r="N11" s="30"/>
      <c r="O11" s="107"/>
      <c r="P11" s="105"/>
      <c r="Q11" s="10" t="s">
        <v>10</v>
      </c>
      <c r="R11" s="11" t="s">
        <v>11</v>
      </c>
      <c r="S11" s="10" t="s">
        <v>10</v>
      </c>
      <c r="T11" s="11" t="s">
        <v>11</v>
      </c>
      <c r="U11" s="92"/>
      <c r="V11" s="92"/>
    </row>
    <row r="12" spans="2:22" ht="14.45" customHeight="1" thickBot="1" x14ac:dyDescent="0.25">
      <c r="B12" s="13">
        <v>1</v>
      </c>
      <c r="C12" s="14" t="s">
        <v>19</v>
      </c>
      <c r="D12" s="15">
        <v>4172</v>
      </c>
      <c r="E12" s="16">
        <v>0.14453991130820398</v>
      </c>
      <c r="F12" s="15">
        <v>4077</v>
      </c>
      <c r="G12" s="16">
        <v>0.15994507650058848</v>
      </c>
      <c r="H12" s="17">
        <v>2.3301447142506815E-2</v>
      </c>
      <c r="I12" s="35">
        <v>0</v>
      </c>
      <c r="J12" s="15">
        <v>4427</v>
      </c>
      <c r="K12" s="17">
        <v>-5.760108425570365E-2</v>
      </c>
      <c r="L12" s="35">
        <v>0</v>
      </c>
      <c r="M12" s="30"/>
      <c r="N12" s="30"/>
      <c r="O12" s="13">
        <v>1</v>
      </c>
      <c r="P12" s="14" t="s">
        <v>19</v>
      </c>
      <c r="Q12" s="15">
        <v>26115</v>
      </c>
      <c r="R12" s="16">
        <v>0.18399526537168945</v>
      </c>
      <c r="S12" s="15">
        <v>21120</v>
      </c>
      <c r="T12" s="16">
        <v>0.17415971237259623</v>
      </c>
      <c r="U12" s="17">
        <v>0.23650568181818188</v>
      </c>
      <c r="V12" s="35">
        <v>0</v>
      </c>
    </row>
    <row r="13" spans="2:22" ht="14.45" customHeight="1" thickBot="1" x14ac:dyDescent="0.25">
      <c r="B13" s="19">
        <v>2</v>
      </c>
      <c r="C13" s="20" t="s">
        <v>17</v>
      </c>
      <c r="D13" s="21">
        <v>3290</v>
      </c>
      <c r="E13" s="22">
        <v>0.11398281596452328</v>
      </c>
      <c r="F13" s="21">
        <v>2147</v>
      </c>
      <c r="G13" s="22">
        <v>8.4229109454688117E-2</v>
      </c>
      <c r="H13" s="23">
        <v>0.53237074988355837</v>
      </c>
      <c r="I13" s="36">
        <v>1</v>
      </c>
      <c r="J13" s="21">
        <v>3292</v>
      </c>
      <c r="K13" s="23">
        <v>-6.0753341433783525E-4</v>
      </c>
      <c r="L13" s="36">
        <v>0</v>
      </c>
      <c r="M13" s="30"/>
      <c r="N13" s="30"/>
      <c r="O13" s="19">
        <v>2</v>
      </c>
      <c r="P13" s="20" t="s">
        <v>17</v>
      </c>
      <c r="Q13" s="21">
        <v>16005</v>
      </c>
      <c r="R13" s="22">
        <v>0.11276447337828412</v>
      </c>
      <c r="S13" s="21">
        <v>10377</v>
      </c>
      <c r="T13" s="22">
        <v>8.5570801860342383E-2</v>
      </c>
      <c r="U13" s="23">
        <v>0.54235328129517191</v>
      </c>
      <c r="V13" s="36">
        <v>0</v>
      </c>
    </row>
    <row r="14" spans="2:22" ht="14.45" customHeight="1" thickBot="1" x14ac:dyDescent="0.25">
      <c r="B14" s="13">
        <v>3</v>
      </c>
      <c r="C14" s="14" t="s">
        <v>18</v>
      </c>
      <c r="D14" s="15">
        <v>2714</v>
      </c>
      <c r="E14" s="16">
        <v>9.4027161862527714E-2</v>
      </c>
      <c r="F14" s="15">
        <v>2264</v>
      </c>
      <c r="G14" s="16">
        <v>8.8819144762652014E-2</v>
      </c>
      <c r="H14" s="17">
        <v>0.19876325088339231</v>
      </c>
      <c r="I14" s="35">
        <v>-1</v>
      </c>
      <c r="J14" s="15">
        <v>2271</v>
      </c>
      <c r="K14" s="17">
        <v>0.19506825187142218</v>
      </c>
      <c r="L14" s="35">
        <v>0</v>
      </c>
      <c r="M14" s="30"/>
      <c r="N14" s="30"/>
      <c r="O14" s="13">
        <v>3</v>
      </c>
      <c r="P14" s="14" t="s">
        <v>18</v>
      </c>
      <c r="Q14" s="15">
        <v>10703</v>
      </c>
      <c r="R14" s="16">
        <v>7.5408819654343956E-2</v>
      </c>
      <c r="S14" s="15">
        <v>8491</v>
      </c>
      <c r="T14" s="16">
        <v>7.0018471484645572E-2</v>
      </c>
      <c r="U14" s="17">
        <v>0.26051112943116239</v>
      </c>
      <c r="V14" s="35">
        <v>2</v>
      </c>
    </row>
    <row r="15" spans="2:22" ht="14.45" customHeight="1" thickBot="1" x14ac:dyDescent="0.25">
      <c r="B15" s="19">
        <v>4</v>
      </c>
      <c r="C15" s="20" t="s">
        <v>22</v>
      </c>
      <c r="D15" s="21">
        <v>2306</v>
      </c>
      <c r="E15" s="22">
        <v>7.9891906873614194E-2</v>
      </c>
      <c r="F15" s="21">
        <v>1822</v>
      </c>
      <c r="G15" s="22">
        <v>7.1479011377010598E-2</v>
      </c>
      <c r="H15" s="23">
        <v>0.26564215148188808</v>
      </c>
      <c r="I15" s="36">
        <v>0</v>
      </c>
      <c r="J15" s="21">
        <v>1724</v>
      </c>
      <c r="K15" s="23">
        <v>0.33758700696055688</v>
      </c>
      <c r="L15" s="36">
        <v>1</v>
      </c>
      <c r="M15" s="30"/>
      <c r="N15" s="30"/>
      <c r="O15" s="19">
        <v>4</v>
      </c>
      <c r="P15" s="20" t="s">
        <v>22</v>
      </c>
      <c r="Q15" s="21">
        <v>9071</v>
      </c>
      <c r="R15" s="22">
        <v>6.3910436614458929E-2</v>
      </c>
      <c r="S15" s="21">
        <v>8885</v>
      </c>
      <c r="T15" s="22">
        <v>7.3267473694626772E-2</v>
      </c>
      <c r="U15" s="23">
        <v>2.0934158694428717E-2</v>
      </c>
      <c r="V15" s="36">
        <v>0</v>
      </c>
    </row>
    <row r="16" spans="2:22" ht="14.45" customHeight="1" thickBot="1" x14ac:dyDescent="0.25">
      <c r="B16" s="13">
        <v>5</v>
      </c>
      <c r="C16" s="14" t="s">
        <v>16</v>
      </c>
      <c r="D16" s="15">
        <v>1978</v>
      </c>
      <c r="E16" s="16">
        <v>6.8528270509977826E-2</v>
      </c>
      <c r="F16" s="15">
        <v>1694</v>
      </c>
      <c r="G16" s="16">
        <v>6.6457434287956058E-2</v>
      </c>
      <c r="H16" s="17">
        <v>0.167650531286895</v>
      </c>
      <c r="I16" s="35">
        <v>0</v>
      </c>
      <c r="J16" s="15">
        <v>1546</v>
      </c>
      <c r="K16" s="17">
        <v>0.27943078913324704</v>
      </c>
      <c r="L16" s="35">
        <v>1</v>
      </c>
      <c r="M16" s="30"/>
      <c r="N16" s="30"/>
      <c r="O16" s="13">
        <v>5</v>
      </c>
      <c r="P16" s="14" t="s">
        <v>32</v>
      </c>
      <c r="Q16" s="15">
        <v>8773</v>
      </c>
      <c r="R16" s="16">
        <v>6.1810854417225031E-2</v>
      </c>
      <c r="S16" s="15">
        <v>6763</v>
      </c>
      <c r="T16" s="16">
        <v>5.5769040472342248E-2</v>
      </c>
      <c r="U16" s="17">
        <v>0.29720538222682236</v>
      </c>
      <c r="V16" s="35">
        <v>3</v>
      </c>
    </row>
    <row r="17" spans="2:22" ht="14.45" customHeight="1" thickBot="1" x14ac:dyDescent="0.25">
      <c r="B17" s="19">
        <v>6</v>
      </c>
      <c r="C17" s="20" t="s">
        <v>32</v>
      </c>
      <c r="D17" s="21">
        <v>1933</v>
      </c>
      <c r="E17" s="22">
        <v>6.6969235033259425E-2</v>
      </c>
      <c r="F17" s="21">
        <v>1516</v>
      </c>
      <c r="G17" s="22">
        <v>5.9474303648489601E-2</v>
      </c>
      <c r="H17" s="23">
        <v>0.27506596306068598</v>
      </c>
      <c r="I17" s="36">
        <v>3</v>
      </c>
      <c r="J17" s="21">
        <v>1758</v>
      </c>
      <c r="K17" s="23">
        <v>9.9544937428896363E-2</v>
      </c>
      <c r="L17" s="36">
        <v>-2</v>
      </c>
      <c r="M17" s="30"/>
      <c r="N17" s="30"/>
      <c r="O17" s="19">
        <v>6</v>
      </c>
      <c r="P17" s="20" t="s">
        <v>16</v>
      </c>
      <c r="Q17" s="21">
        <v>8293</v>
      </c>
      <c r="R17" s="22">
        <v>5.8428977052552962E-2</v>
      </c>
      <c r="S17" s="21">
        <v>8923</v>
      </c>
      <c r="T17" s="22">
        <v>7.3580829237721412E-2</v>
      </c>
      <c r="U17" s="23">
        <v>-7.0604056931525272E-2</v>
      </c>
      <c r="V17" s="36">
        <v>-3</v>
      </c>
    </row>
    <row r="18" spans="2:22" ht="14.45" customHeight="1" thickBot="1" x14ac:dyDescent="0.25">
      <c r="B18" s="13">
        <v>7</v>
      </c>
      <c r="C18" s="14" t="s">
        <v>23</v>
      </c>
      <c r="D18" s="15">
        <v>1642</v>
      </c>
      <c r="E18" s="16">
        <v>5.6887472283813745E-2</v>
      </c>
      <c r="F18" s="15">
        <v>1666</v>
      </c>
      <c r="G18" s="16">
        <v>6.5358964299725389E-2</v>
      </c>
      <c r="H18" s="17">
        <v>-1.4405762304921965E-2</v>
      </c>
      <c r="I18" s="35">
        <v>-1</v>
      </c>
      <c r="J18" s="15">
        <v>1214</v>
      </c>
      <c r="K18" s="17">
        <v>0.35255354200988465</v>
      </c>
      <c r="L18" s="35">
        <v>1</v>
      </c>
      <c r="M18" s="30"/>
      <c r="N18" s="30"/>
      <c r="O18" s="13">
        <v>7</v>
      </c>
      <c r="P18" s="14" t="s">
        <v>23</v>
      </c>
      <c r="Q18" s="15">
        <v>6560</v>
      </c>
      <c r="R18" s="16">
        <v>4.6218990650518203E-2</v>
      </c>
      <c r="S18" s="15">
        <v>7523</v>
      </c>
      <c r="T18" s="16">
        <v>6.2036151334234915E-2</v>
      </c>
      <c r="U18" s="17">
        <v>-0.12800744383889406</v>
      </c>
      <c r="V18" s="35">
        <v>0</v>
      </c>
    </row>
    <row r="19" spans="2:22" ht="14.45" customHeight="1" thickBot="1" x14ac:dyDescent="0.25">
      <c r="B19" s="19">
        <v>8</v>
      </c>
      <c r="C19" s="20" t="s">
        <v>31</v>
      </c>
      <c r="D19" s="21">
        <v>1279</v>
      </c>
      <c r="E19" s="22">
        <v>4.4311252771618626E-2</v>
      </c>
      <c r="F19" s="21">
        <v>1652</v>
      </c>
      <c r="G19" s="22">
        <v>6.4809729305610048E-2</v>
      </c>
      <c r="H19" s="23">
        <v>-0.22578692493946728</v>
      </c>
      <c r="I19" s="36">
        <v>-1</v>
      </c>
      <c r="J19" s="21">
        <v>1341</v>
      </c>
      <c r="K19" s="23">
        <v>-4.623415361670391E-2</v>
      </c>
      <c r="L19" s="36">
        <v>-1</v>
      </c>
      <c r="M19" s="30"/>
      <c r="N19" s="30"/>
      <c r="O19" s="19">
        <v>8</v>
      </c>
      <c r="P19" s="20" t="s">
        <v>31</v>
      </c>
      <c r="Q19" s="21">
        <v>6055</v>
      </c>
      <c r="R19" s="22">
        <v>4.2660973839769467E-2</v>
      </c>
      <c r="S19" s="21">
        <v>7616</v>
      </c>
      <c r="T19" s="22">
        <v>6.2803047794966524E-2</v>
      </c>
      <c r="U19" s="23">
        <v>-0.20496323529411764</v>
      </c>
      <c r="V19" s="36">
        <v>-2</v>
      </c>
    </row>
    <row r="20" spans="2:22" ht="14.45" customHeight="1" thickBot="1" x14ac:dyDescent="0.25">
      <c r="B20" s="13">
        <v>9</v>
      </c>
      <c r="C20" s="14" t="s">
        <v>24</v>
      </c>
      <c r="D20" s="15">
        <v>1034</v>
      </c>
      <c r="E20" s="16">
        <v>3.5823170731707314E-2</v>
      </c>
      <c r="F20" s="15">
        <v>810</v>
      </c>
      <c r="G20" s="16">
        <v>3.1777167516673206E-2</v>
      </c>
      <c r="H20" s="17">
        <v>0.27654320987654324</v>
      </c>
      <c r="I20" s="35">
        <v>1</v>
      </c>
      <c r="J20" s="15">
        <v>856</v>
      </c>
      <c r="K20" s="17">
        <v>0.2079439252336448</v>
      </c>
      <c r="L20" s="35">
        <v>2</v>
      </c>
      <c r="M20" s="30"/>
      <c r="N20" s="30"/>
      <c r="O20" s="13">
        <v>9</v>
      </c>
      <c r="P20" s="14" t="s">
        <v>33</v>
      </c>
      <c r="Q20" s="15">
        <v>4781</v>
      </c>
      <c r="R20" s="16">
        <v>3.3684907667702366E-2</v>
      </c>
      <c r="S20" s="15">
        <v>4254</v>
      </c>
      <c r="T20" s="16">
        <v>3.5079328429593958E-2</v>
      </c>
      <c r="U20" s="17">
        <v>0.12388340385519503</v>
      </c>
      <c r="V20" s="35">
        <v>1</v>
      </c>
    </row>
    <row r="21" spans="2:22" ht="14.45" customHeight="1" thickBot="1" x14ac:dyDescent="0.25">
      <c r="B21" s="19">
        <v>10</v>
      </c>
      <c r="C21" s="20" t="s">
        <v>33</v>
      </c>
      <c r="D21" s="21">
        <v>989</v>
      </c>
      <c r="E21" s="22">
        <v>3.4264135254988913E-2</v>
      </c>
      <c r="F21" s="21">
        <v>755</v>
      </c>
      <c r="G21" s="22">
        <v>2.9619458611220086E-2</v>
      </c>
      <c r="H21" s="23">
        <v>0.30993377483443707</v>
      </c>
      <c r="I21" s="36">
        <v>1</v>
      </c>
      <c r="J21" s="21">
        <v>963</v>
      </c>
      <c r="K21" s="23">
        <v>2.699896157840076E-2</v>
      </c>
      <c r="L21" s="36">
        <v>0</v>
      </c>
      <c r="M21" s="30"/>
      <c r="N21" s="30"/>
      <c r="O21" s="19">
        <v>10</v>
      </c>
      <c r="P21" s="20" t="s">
        <v>21</v>
      </c>
      <c r="Q21" s="21">
        <v>4734</v>
      </c>
      <c r="R21" s="22">
        <v>3.3353765509078225E-2</v>
      </c>
      <c r="S21" s="21">
        <v>6583</v>
      </c>
      <c r="T21" s="22">
        <v>5.428472474189399E-2</v>
      </c>
      <c r="U21" s="23">
        <v>-0.28087498101169683</v>
      </c>
      <c r="V21" s="36">
        <v>-1</v>
      </c>
    </row>
    <row r="22" spans="2:22" ht="14.45" customHeight="1" thickBot="1" x14ac:dyDescent="0.25">
      <c r="B22" s="13">
        <v>11</v>
      </c>
      <c r="C22" s="14" t="s">
        <v>21</v>
      </c>
      <c r="D22" s="15">
        <v>863</v>
      </c>
      <c r="E22" s="16">
        <v>2.9898835920177384E-2</v>
      </c>
      <c r="F22" s="15">
        <v>1522</v>
      </c>
      <c r="G22" s="16">
        <v>5.9709690074539037E-2</v>
      </c>
      <c r="H22" s="17">
        <v>-0.4329829172141918</v>
      </c>
      <c r="I22" s="35">
        <v>-3</v>
      </c>
      <c r="J22" s="15">
        <v>970</v>
      </c>
      <c r="K22" s="17">
        <v>-0.11030927835051552</v>
      </c>
      <c r="L22" s="35">
        <v>-2</v>
      </c>
      <c r="M22" s="30"/>
      <c r="N22" s="30"/>
      <c r="O22" s="13">
        <v>11</v>
      </c>
      <c r="P22" s="14" t="s">
        <v>24</v>
      </c>
      <c r="Q22" s="15">
        <v>4689</v>
      </c>
      <c r="R22" s="16">
        <v>3.3036714506140222E-2</v>
      </c>
      <c r="S22" s="15">
        <v>4164</v>
      </c>
      <c r="T22" s="16">
        <v>3.4337170564369829E-2</v>
      </c>
      <c r="U22" s="17">
        <v>0.12608069164265134</v>
      </c>
      <c r="V22" s="35">
        <v>0</v>
      </c>
    </row>
    <row r="23" spans="2:22" ht="14.45" customHeight="1" thickBot="1" x14ac:dyDescent="0.25">
      <c r="B23" s="19">
        <v>12</v>
      </c>
      <c r="C23" s="20" t="s">
        <v>27</v>
      </c>
      <c r="D23" s="21">
        <v>770</v>
      </c>
      <c r="E23" s="22">
        <v>2.6676829268292682E-2</v>
      </c>
      <c r="F23" s="21">
        <v>723</v>
      </c>
      <c r="G23" s="22">
        <v>2.8364064338956455E-2</v>
      </c>
      <c r="H23" s="23">
        <v>6.5006915629322259E-2</v>
      </c>
      <c r="I23" s="36">
        <v>0</v>
      </c>
      <c r="J23" s="21">
        <v>485</v>
      </c>
      <c r="K23" s="23">
        <v>0.58762886597938135</v>
      </c>
      <c r="L23" s="36">
        <v>4</v>
      </c>
      <c r="M23" s="30"/>
      <c r="N23" s="30"/>
      <c r="O23" s="19">
        <v>12</v>
      </c>
      <c r="P23" s="20" t="s">
        <v>29</v>
      </c>
      <c r="Q23" s="21">
        <v>4420</v>
      </c>
      <c r="R23" s="22">
        <v>3.1141454066355254E-2</v>
      </c>
      <c r="S23" s="21">
        <v>3206</v>
      </c>
      <c r="T23" s="22">
        <v>2.6437312398984069E-2</v>
      </c>
      <c r="U23" s="23">
        <v>0.37866500311915163</v>
      </c>
      <c r="V23" s="36">
        <v>2</v>
      </c>
    </row>
    <row r="24" spans="2:22" ht="14.45" customHeight="1" thickBot="1" x14ac:dyDescent="0.25">
      <c r="B24" s="13">
        <v>13</v>
      </c>
      <c r="C24" s="14" t="s">
        <v>29</v>
      </c>
      <c r="D24" s="15">
        <v>758</v>
      </c>
      <c r="E24" s="16">
        <v>2.6261086474501108E-2</v>
      </c>
      <c r="F24" s="15">
        <v>549</v>
      </c>
      <c r="G24" s="16">
        <v>2.1537857983522951E-2</v>
      </c>
      <c r="H24" s="17">
        <v>0.38069216757741353</v>
      </c>
      <c r="I24" s="35">
        <v>0</v>
      </c>
      <c r="J24" s="15">
        <v>760</v>
      </c>
      <c r="K24" s="17">
        <v>-2.6315789473684292E-3</v>
      </c>
      <c r="L24" s="35">
        <v>-1</v>
      </c>
      <c r="M24" s="30"/>
      <c r="N24" s="30"/>
      <c r="O24" s="13">
        <v>13</v>
      </c>
      <c r="P24" s="14" t="s">
        <v>27</v>
      </c>
      <c r="Q24" s="15">
        <v>3833</v>
      </c>
      <c r="R24" s="16">
        <v>2.7005699872475041E-2</v>
      </c>
      <c r="S24" s="15">
        <v>3341</v>
      </c>
      <c r="T24" s="16">
        <v>2.7550549196820266E-2</v>
      </c>
      <c r="U24" s="17">
        <v>0.1472612990122717</v>
      </c>
      <c r="V24" s="35">
        <v>0</v>
      </c>
    </row>
    <row r="25" spans="2:22" ht="14.45" customHeight="1" thickBot="1" x14ac:dyDescent="0.25">
      <c r="B25" s="19">
        <v>14</v>
      </c>
      <c r="C25" s="20" t="s">
        <v>61</v>
      </c>
      <c r="D25" s="21">
        <v>754</v>
      </c>
      <c r="E25" s="22">
        <v>2.6122505543237251E-2</v>
      </c>
      <c r="F25" s="21">
        <v>288</v>
      </c>
      <c r="G25" s="22">
        <v>1.1298548450372696E-2</v>
      </c>
      <c r="H25" s="23">
        <v>1.6180555555555554</v>
      </c>
      <c r="I25" s="36">
        <v>5</v>
      </c>
      <c r="J25" s="21">
        <v>617</v>
      </c>
      <c r="K25" s="23">
        <v>0.22204213938411677</v>
      </c>
      <c r="L25" s="36">
        <v>0</v>
      </c>
      <c r="M25" s="30"/>
      <c r="N25" s="30"/>
      <c r="O25" s="19">
        <v>14</v>
      </c>
      <c r="P25" s="20" t="s">
        <v>20</v>
      </c>
      <c r="Q25" s="21">
        <v>3823</v>
      </c>
      <c r="R25" s="22">
        <v>2.6935244094044374E-2</v>
      </c>
      <c r="S25" s="21">
        <v>3872</v>
      </c>
      <c r="T25" s="22">
        <v>3.1929280601642643E-2</v>
      </c>
      <c r="U25" s="23">
        <v>-1.2654958677685957E-2</v>
      </c>
      <c r="V25" s="36">
        <v>-2</v>
      </c>
    </row>
    <row r="26" spans="2:22" ht="14.45" customHeight="1" thickBot="1" x14ac:dyDescent="0.25">
      <c r="B26" s="13">
        <v>15</v>
      </c>
      <c r="C26" s="14" t="s">
        <v>39</v>
      </c>
      <c r="D26" s="15">
        <v>653</v>
      </c>
      <c r="E26" s="16">
        <v>2.2623337028824835E-2</v>
      </c>
      <c r="F26" s="15">
        <v>214</v>
      </c>
      <c r="G26" s="16">
        <v>8.3954491957630439E-3</v>
      </c>
      <c r="H26" s="17">
        <v>2.0514018691588785</v>
      </c>
      <c r="I26" s="35">
        <v>7</v>
      </c>
      <c r="J26" s="15">
        <v>726</v>
      </c>
      <c r="K26" s="17">
        <v>-0.10055096418732778</v>
      </c>
      <c r="L26" s="35">
        <v>-2</v>
      </c>
      <c r="M26" s="30"/>
      <c r="N26" s="30"/>
      <c r="O26" s="13">
        <v>15</v>
      </c>
      <c r="P26" s="14" t="s">
        <v>61</v>
      </c>
      <c r="Q26" s="15">
        <v>3201</v>
      </c>
      <c r="R26" s="16">
        <v>2.2552894675656823E-2</v>
      </c>
      <c r="S26" s="15">
        <v>1317</v>
      </c>
      <c r="T26" s="16">
        <v>1.0860243427779793E-2</v>
      </c>
      <c r="U26" s="17">
        <v>1.4305239179954441</v>
      </c>
      <c r="V26" s="35">
        <v>3</v>
      </c>
    </row>
    <row r="27" spans="2:22" ht="14.45" customHeight="1" thickBot="1" x14ac:dyDescent="0.25">
      <c r="B27" s="19">
        <v>16</v>
      </c>
      <c r="C27" s="20" t="s">
        <v>113</v>
      </c>
      <c r="D27" s="21">
        <v>600</v>
      </c>
      <c r="E27" s="22">
        <v>2.0787139689578713E-2</v>
      </c>
      <c r="F27" s="21">
        <v>338</v>
      </c>
      <c r="G27" s="22">
        <v>1.3260102000784622E-2</v>
      </c>
      <c r="H27" s="23">
        <v>0.7751479289940828</v>
      </c>
      <c r="I27" s="36">
        <v>1</v>
      </c>
      <c r="J27" s="21">
        <v>540</v>
      </c>
      <c r="K27" s="23">
        <v>0.11111111111111116</v>
      </c>
      <c r="L27" s="36">
        <v>-1</v>
      </c>
      <c r="M27" s="30"/>
      <c r="N27" s="30"/>
      <c r="O27" s="19">
        <v>16</v>
      </c>
      <c r="P27" s="20" t="s">
        <v>39</v>
      </c>
      <c r="Q27" s="21">
        <v>3044</v>
      </c>
      <c r="R27" s="22">
        <v>2.1446738954295337E-2</v>
      </c>
      <c r="S27" s="21">
        <v>1319</v>
      </c>
      <c r="T27" s="22">
        <v>1.0876735824784774E-2</v>
      </c>
      <c r="U27" s="23">
        <v>1.3078089461713418</v>
      </c>
      <c r="V27" s="36">
        <v>1</v>
      </c>
    </row>
    <row r="28" spans="2:22" ht="14.45" customHeight="1" thickBot="1" x14ac:dyDescent="0.25">
      <c r="B28" s="13">
        <v>17</v>
      </c>
      <c r="C28" s="14" t="s">
        <v>20</v>
      </c>
      <c r="D28" s="15">
        <v>509</v>
      </c>
      <c r="E28" s="16">
        <v>1.7634423503325943E-2</v>
      </c>
      <c r="F28" s="15">
        <v>483</v>
      </c>
      <c r="G28" s="16">
        <v>1.8948607296979208E-2</v>
      </c>
      <c r="H28" s="17">
        <v>5.3830227743271175E-2</v>
      </c>
      <c r="I28" s="35">
        <v>-3</v>
      </c>
      <c r="J28" s="15">
        <v>316</v>
      </c>
      <c r="K28" s="17">
        <v>0.610759493670886</v>
      </c>
      <c r="L28" s="35">
        <v>1</v>
      </c>
      <c r="M28" s="30"/>
      <c r="N28" s="30"/>
      <c r="O28" s="13">
        <v>17</v>
      </c>
      <c r="P28" s="14" t="s">
        <v>113</v>
      </c>
      <c r="Q28" s="15">
        <v>2345</v>
      </c>
      <c r="R28" s="16">
        <v>1.6521880041991645E-2</v>
      </c>
      <c r="S28" s="15">
        <v>1000</v>
      </c>
      <c r="T28" s="16">
        <v>8.2461985024903511E-3</v>
      </c>
      <c r="U28" s="17">
        <v>1.3450000000000002</v>
      </c>
      <c r="V28" s="35">
        <v>5</v>
      </c>
    </row>
    <row r="29" spans="2:22" ht="14.45" customHeight="1" thickBot="1" x14ac:dyDescent="0.25">
      <c r="B29" s="19">
        <v>18</v>
      </c>
      <c r="C29" s="20" t="s">
        <v>25</v>
      </c>
      <c r="D29" s="21">
        <v>344</v>
      </c>
      <c r="E29" s="22">
        <v>1.1917960088691795E-2</v>
      </c>
      <c r="F29" s="21">
        <v>370</v>
      </c>
      <c r="G29" s="22">
        <v>1.4515496273048253E-2</v>
      </c>
      <c r="H29" s="23">
        <v>-7.0270270270270219E-2</v>
      </c>
      <c r="I29" s="36">
        <v>-2</v>
      </c>
      <c r="J29" s="21">
        <v>373</v>
      </c>
      <c r="K29" s="23">
        <v>-7.7747989276139462E-2</v>
      </c>
      <c r="L29" s="36">
        <v>-1</v>
      </c>
      <c r="M29" s="30"/>
      <c r="N29" s="30"/>
      <c r="O29" s="19">
        <v>18</v>
      </c>
      <c r="P29" s="20" t="s">
        <v>28</v>
      </c>
      <c r="Q29" s="21">
        <v>2005</v>
      </c>
      <c r="R29" s="22">
        <v>1.4126383575348933E-2</v>
      </c>
      <c r="S29" s="21">
        <v>1429</v>
      </c>
      <c r="T29" s="22">
        <v>1.1783817660058713E-2</v>
      </c>
      <c r="U29" s="23">
        <v>0.40307907627711681</v>
      </c>
      <c r="V29" s="36">
        <v>-3</v>
      </c>
    </row>
    <row r="30" spans="2:22" ht="14.45" customHeight="1" thickBot="1" x14ac:dyDescent="0.25">
      <c r="B30" s="13">
        <v>19</v>
      </c>
      <c r="C30" s="14" t="s">
        <v>115</v>
      </c>
      <c r="D30" s="15">
        <v>291</v>
      </c>
      <c r="E30" s="16">
        <v>1.0081762749445677E-2</v>
      </c>
      <c r="F30" s="15">
        <v>4</v>
      </c>
      <c r="G30" s="16">
        <v>1.569242840329541E-4</v>
      </c>
      <c r="H30" s="17">
        <v>71.75</v>
      </c>
      <c r="I30" s="35">
        <v>18</v>
      </c>
      <c r="J30" s="15">
        <v>259</v>
      </c>
      <c r="K30" s="17">
        <v>0.12355212355212353</v>
      </c>
      <c r="L30" s="35">
        <v>1</v>
      </c>
      <c r="O30" s="13">
        <v>19</v>
      </c>
      <c r="P30" s="14" t="s">
        <v>25</v>
      </c>
      <c r="Q30" s="15">
        <v>1872</v>
      </c>
      <c r="R30" s="16">
        <v>1.3189321722221047E-2</v>
      </c>
      <c r="S30" s="15">
        <v>1236</v>
      </c>
      <c r="T30" s="16">
        <v>1.0192301349078075E-2</v>
      </c>
      <c r="U30" s="17">
        <v>0.5145631067961165</v>
      </c>
      <c r="V30" s="35">
        <v>1</v>
      </c>
    </row>
    <row r="31" spans="2:22" ht="14.45" customHeight="1" thickBot="1" x14ac:dyDescent="0.25">
      <c r="B31" s="19">
        <v>20</v>
      </c>
      <c r="C31" s="20" t="s">
        <v>28</v>
      </c>
      <c r="D31" s="21">
        <v>289</v>
      </c>
      <c r="E31" s="22">
        <v>1.0012472283813747E-2</v>
      </c>
      <c r="F31" s="21">
        <v>316</v>
      </c>
      <c r="G31" s="22">
        <v>1.2397018438603373E-2</v>
      </c>
      <c r="H31" s="23">
        <v>-8.5443037974683556E-2</v>
      </c>
      <c r="I31" s="36">
        <v>-2</v>
      </c>
      <c r="J31" s="21">
        <v>177</v>
      </c>
      <c r="K31" s="23">
        <v>0.63276836158192085</v>
      </c>
      <c r="L31" s="36">
        <v>5</v>
      </c>
      <c r="O31" s="19">
        <v>20</v>
      </c>
      <c r="P31" s="20" t="s">
        <v>26</v>
      </c>
      <c r="Q31" s="21">
        <v>1676</v>
      </c>
      <c r="R31" s="22">
        <v>1.1808388464979955E-2</v>
      </c>
      <c r="S31" s="21">
        <v>1290</v>
      </c>
      <c r="T31" s="22">
        <v>1.0637596068212555E-2</v>
      </c>
      <c r="U31" s="23">
        <v>0.29922480620155034</v>
      </c>
      <c r="V31" s="36">
        <v>-1</v>
      </c>
    </row>
    <row r="32" spans="2:22" ht="14.45" customHeight="1" thickBot="1" x14ac:dyDescent="0.25">
      <c r="B32" s="93" t="s">
        <v>42</v>
      </c>
      <c r="C32" s="94"/>
      <c r="D32" s="24">
        <f>SUM(D12:D31)</f>
        <v>27168</v>
      </c>
      <c r="E32" s="25">
        <f>D32/D34</f>
        <v>0.94124168514412421</v>
      </c>
      <c r="F32" s="24">
        <f>SUM(F12:F31)</f>
        <v>23210</v>
      </c>
      <c r="G32" s="25">
        <f>F32/F34</f>
        <v>0.91055315810121618</v>
      </c>
      <c r="H32" s="26">
        <f>D32/F32-1</f>
        <v>0.1705299439896597</v>
      </c>
      <c r="I32" s="37"/>
      <c r="J32" s="24">
        <f>SUM(J12:J31)</f>
        <v>24615</v>
      </c>
      <c r="K32" s="25">
        <f>D32/J32-1</f>
        <v>0.10371724558196216</v>
      </c>
      <c r="L32" s="24"/>
      <c r="O32" s="93" t="s">
        <v>42</v>
      </c>
      <c r="P32" s="94"/>
      <c r="Q32" s="24">
        <f>SUM(Q12:Q31)</f>
        <v>131998</v>
      </c>
      <c r="R32" s="25">
        <f>Q32/Q34</f>
        <v>0.93000218412913138</v>
      </c>
      <c r="S32" s="24">
        <f>SUM(S12:S31)</f>
        <v>112709</v>
      </c>
      <c r="T32" s="25">
        <f>S32/S34</f>
        <v>0.92942078701718511</v>
      </c>
      <c r="U32" s="26">
        <f>Q32/S32-1</f>
        <v>0.17113983798986765</v>
      </c>
      <c r="V32" s="37"/>
    </row>
    <row r="33" spans="2:22" ht="14.45" customHeight="1" thickBot="1" x14ac:dyDescent="0.25">
      <c r="B33" s="93" t="s">
        <v>12</v>
      </c>
      <c r="C33" s="94"/>
      <c r="D33" s="24">
        <f>D34-SUM(D12:D31)</f>
        <v>1696</v>
      </c>
      <c r="E33" s="25">
        <f>D33/D34</f>
        <v>5.8758314855875834E-2</v>
      </c>
      <c r="F33" s="24">
        <f>F34-SUM(F12:F31)</f>
        <v>2280</v>
      </c>
      <c r="G33" s="25">
        <f>F33/F34</f>
        <v>8.9446841898783838E-2</v>
      </c>
      <c r="H33" s="26">
        <f>D33/F33-1</f>
        <v>-0.256140350877193</v>
      </c>
      <c r="I33" s="37"/>
      <c r="J33" s="24">
        <f>J34-SUM(J12:J31)</f>
        <v>1640</v>
      </c>
      <c r="K33" s="25">
        <f>D33/J33-1</f>
        <v>3.4146341463414664E-2</v>
      </c>
      <c r="L33" s="24"/>
      <c r="O33" s="93" t="s">
        <v>12</v>
      </c>
      <c r="P33" s="94"/>
      <c r="Q33" s="24">
        <f>Q34-SUM(Q12:Q31)</f>
        <v>9935</v>
      </c>
      <c r="R33" s="25">
        <f>Q33/Q34</f>
        <v>6.9997815870868646E-2</v>
      </c>
      <c r="S33" s="24">
        <f>S34-SUM(S12:S31)</f>
        <v>8559</v>
      </c>
      <c r="T33" s="25">
        <f>S33/S34</f>
        <v>7.0579212982814929E-2</v>
      </c>
      <c r="U33" s="26">
        <f>Q33/S33-1</f>
        <v>0.16076644467811652</v>
      </c>
      <c r="V33" s="37"/>
    </row>
    <row r="34" spans="2:22" ht="14.45" customHeight="1" thickBot="1" x14ac:dyDescent="0.25">
      <c r="B34" s="124" t="s">
        <v>34</v>
      </c>
      <c r="C34" s="125"/>
      <c r="D34" s="27">
        <v>28864</v>
      </c>
      <c r="E34" s="28">
        <v>1</v>
      </c>
      <c r="F34" s="27">
        <v>25490</v>
      </c>
      <c r="G34" s="28">
        <v>1</v>
      </c>
      <c r="H34" s="29">
        <v>0.13236563358179687</v>
      </c>
      <c r="I34" s="39"/>
      <c r="J34" s="27">
        <v>26255</v>
      </c>
      <c r="K34" s="29">
        <v>9.9371548276518729E-2</v>
      </c>
      <c r="L34" s="27"/>
      <c r="M34" s="30"/>
      <c r="N34" s="30"/>
      <c r="O34" s="124" t="s">
        <v>34</v>
      </c>
      <c r="P34" s="125"/>
      <c r="Q34" s="27">
        <v>141933</v>
      </c>
      <c r="R34" s="28">
        <v>1</v>
      </c>
      <c r="S34" s="27">
        <v>121268</v>
      </c>
      <c r="T34" s="28">
        <v>1</v>
      </c>
      <c r="U34" s="29">
        <v>0.17040769205396322</v>
      </c>
      <c r="V34" s="39"/>
    </row>
    <row r="35" spans="2:22" ht="14.45" customHeight="1" x14ac:dyDescent="0.2">
      <c r="B35" s="31" t="s">
        <v>69</v>
      </c>
      <c r="O35" s="31" t="s">
        <v>69</v>
      </c>
    </row>
    <row r="36" spans="2:22" x14ac:dyDescent="0.2">
      <c r="B36" s="32" t="s">
        <v>68</v>
      </c>
      <c r="O36" s="32" t="s">
        <v>68</v>
      </c>
    </row>
    <row r="39" spans="2:22" ht="15" customHeight="1" x14ac:dyDescent="0.2">
      <c r="O39" s="127" t="s">
        <v>108</v>
      </c>
      <c r="P39" s="127"/>
      <c r="Q39" s="127"/>
      <c r="R39" s="127"/>
      <c r="S39" s="127"/>
      <c r="T39" s="127"/>
      <c r="U39" s="127"/>
      <c r="V39" s="127"/>
    </row>
    <row r="40" spans="2:22" ht="15" customHeight="1" x14ac:dyDescent="0.2">
      <c r="B40" s="114" t="s">
        <v>152</v>
      </c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30"/>
      <c r="N40" s="33"/>
      <c r="O40" s="127"/>
      <c r="P40" s="127"/>
      <c r="Q40" s="127"/>
      <c r="R40" s="127"/>
      <c r="S40" s="127"/>
      <c r="T40" s="127"/>
      <c r="U40" s="127"/>
      <c r="V40" s="127"/>
    </row>
    <row r="41" spans="2:22" x14ac:dyDescent="0.2">
      <c r="B41" s="126" t="s">
        <v>153</v>
      </c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30"/>
      <c r="N41" s="33"/>
      <c r="O41" s="126" t="s">
        <v>105</v>
      </c>
      <c r="P41" s="126"/>
      <c r="Q41" s="126"/>
      <c r="R41" s="126"/>
      <c r="S41" s="126"/>
      <c r="T41" s="126"/>
      <c r="U41" s="126"/>
      <c r="V41" s="126"/>
    </row>
    <row r="42" spans="2:22" ht="15" customHeight="1" thickBot="1" x14ac:dyDescent="0.25">
      <c r="B42" s="34"/>
      <c r="C42" s="34"/>
      <c r="D42" s="34"/>
      <c r="E42" s="34"/>
      <c r="F42" s="34"/>
      <c r="G42" s="34"/>
      <c r="H42" s="34"/>
      <c r="I42" s="34"/>
      <c r="J42" s="34"/>
      <c r="K42" s="30"/>
      <c r="L42" s="6" t="s">
        <v>4</v>
      </c>
      <c r="M42" s="30"/>
      <c r="N42" s="30"/>
      <c r="O42" s="59"/>
      <c r="P42" s="59"/>
      <c r="Q42" s="59"/>
      <c r="R42" s="59"/>
      <c r="S42" s="59"/>
      <c r="T42" s="59"/>
      <c r="U42" s="59"/>
      <c r="V42" s="6" t="s">
        <v>4</v>
      </c>
    </row>
    <row r="43" spans="2:22" ht="15" customHeight="1" x14ac:dyDescent="0.2">
      <c r="B43" s="108" t="s">
        <v>0</v>
      </c>
      <c r="C43" s="110" t="s">
        <v>41</v>
      </c>
      <c r="D43" s="123" t="s">
        <v>136</v>
      </c>
      <c r="E43" s="97"/>
      <c r="F43" s="97"/>
      <c r="G43" s="97"/>
      <c r="H43" s="97"/>
      <c r="I43" s="98"/>
      <c r="J43" s="97" t="s">
        <v>120</v>
      </c>
      <c r="K43" s="97"/>
      <c r="L43" s="98"/>
      <c r="M43" s="30"/>
      <c r="N43" s="30"/>
      <c r="O43" s="108" t="s">
        <v>0</v>
      </c>
      <c r="P43" s="110" t="s">
        <v>41</v>
      </c>
      <c r="Q43" s="123" t="s">
        <v>140</v>
      </c>
      <c r="R43" s="97"/>
      <c r="S43" s="97"/>
      <c r="T43" s="97"/>
      <c r="U43" s="97"/>
      <c r="V43" s="98"/>
    </row>
    <row r="44" spans="2:22" ht="15" customHeight="1" thickBot="1" x14ac:dyDescent="0.25">
      <c r="B44" s="109"/>
      <c r="C44" s="111"/>
      <c r="D44" s="99" t="s">
        <v>137</v>
      </c>
      <c r="E44" s="95"/>
      <c r="F44" s="95"/>
      <c r="G44" s="95"/>
      <c r="H44" s="95"/>
      <c r="I44" s="96"/>
      <c r="J44" s="95" t="s">
        <v>121</v>
      </c>
      <c r="K44" s="95"/>
      <c r="L44" s="96"/>
      <c r="M44" s="30"/>
      <c r="N44" s="30"/>
      <c r="O44" s="109"/>
      <c r="P44" s="111"/>
      <c r="Q44" s="99" t="s">
        <v>139</v>
      </c>
      <c r="R44" s="95"/>
      <c r="S44" s="95"/>
      <c r="T44" s="95"/>
      <c r="U44" s="95"/>
      <c r="V44" s="96"/>
    </row>
    <row r="45" spans="2:22" ht="15" customHeight="1" x14ac:dyDescent="0.2">
      <c r="B45" s="109"/>
      <c r="C45" s="111"/>
      <c r="D45" s="100">
        <v>2023</v>
      </c>
      <c r="E45" s="101"/>
      <c r="F45" s="100">
        <v>2022</v>
      </c>
      <c r="G45" s="101"/>
      <c r="H45" s="89" t="s">
        <v>5</v>
      </c>
      <c r="I45" s="89" t="s">
        <v>47</v>
      </c>
      <c r="J45" s="89">
        <v>2022</v>
      </c>
      <c r="K45" s="89" t="s">
        <v>122</v>
      </c>
      <c r="L45" s="89" t="s">
        <v>124</v>
      </c>
      <c r="M45" s="30"/>
      <c r="N45" s="30"/>
      <c r="O45" s="109"/>
      <c r="P45" s="111"/>
      <c r="Q45" s="100">
        <v>2023</v>
      </c>
      <c r="R45" s="101"/>
      <c r="S45" s="100">
        <v>2022</v>
      </c>
      <c r="T45" s="101"/>
      <c r="U45" s="89" t="s">
        <v>5</v>
      </c>
      <c r="V45" s="89" t="s">
        <v>63</v>
      </c>
    </row>
    <row r="46" spans="2:22" ht="15" customHeight="1" thickBot="1" x14ac:dyDescent="0.25">
      <c r="B46" s="106" t="s">
        <v>6</v>
      </c>
      <c r="C46" s="104" t="s">
        <v>41</v>
      </c>
      <c r="D46" s="102"/>
      <c r="E46" s="103"/>
      <c r="F46" s="102"/>
      <c r="G46" s="103"/>
      <c r="H46" s="90"/>
      <c r="I46" s="90"/>
      <c r="J46" s="90"/>
      <c r="K46" s="90"/>
      <c r="L46" s="90"/>
      <c r="M46" s="30"/>
      <c r="N46" s="30"/>
      <c r="O46" s="106" t="s">
        <v>6</v>
      </c>
      <c r="P46" s="104" t="s">
        <v>41</v>
      </c>
      <c r="Q46" s="102"/>
      <c r="R46" s="103"/>
      <c r="S46" s="102"/>
      <c r="T46" s="103"/>
      <c r="U46" s="90"/>
      <c r="V46" s="90"/>
    </row>
    <row r="47" spans="2:22" ht="15" customHeight="1" x14ac:dyDescent="0.2">
      <c r="B47" s="106"/>
      <c r="C47" s="104"/>
      <c r="D47" s="7" t="s">
        <v>8</v>
      </c>
      <c r="E47" s="8" t="s">
        <v>2</v>
      </c>
      <c r="F47" s="7" t="s">
        <v>8</v>
      </c>
      <c r="G47" s="8" t="s">
        <v>2</v>
      </c>
      <c r="H47" s="91" t="s">
        <v>9</v>
      </c>
      <c r="I47" s="91" t="s">
        <v>48</v>
      </c>
      <c r="J47" s="91" t="s">
        <v>8</v>
      </c>
      <c r="K47" s="91" t="s">
        <v>123</v>
      </c>
      <c r="L47" s="91" t="s">
        <v>125</v>
      </c>
      <c r="M47" s="30"/>
      <c r="N47" s="30"/>
      <c r="O47" s="106"/>
      <c r="P47" s="104"/>
      <c r="Q47" s="7" t="s">
        <v>8</v>
      </c>
      <c r="R47" s="8" t="s">
        <v>2</v>
      </c>
      <c r="S47" s="7" t="s">
        <v>8</v>
      </c>
      <c r="T47" s="8" t="s">
        <v>2</v>
      </c>
      <c r="U47" s="91" t="s">
        <v>9</v>
      </c>
      <c r="V47" s="91" t="s">
        <v>64</v>
      </c>
    </row>
    <row r="48" spans="2:22" ht="15" customHeight="1" thickBot="1" x14ac:dyDescent="0.25">
      <c r="B48" s="107"/>
      <c r="C48" s="105"/>
      <c r="D48" s="10" t="s">
        <v>10</v>
      </c>
      <c r="E48" s="11" t="s">
        <v>11</v>
      </c>
      <c r="F48" s="10" t="s">
        <v>10</v>
      </c>
      <c r="G48" s="11" t="s">
        <v>11</v>
      </c>
      <c r="H48" s="92"/>
      <c r="I48" s="92"/>
      <c r="J48" s="92" t="s">
        <v>10</v>
      </c>
      <c r="K48" s="92"/>
      <c r="L48" s="92"/>
      <c r="M48" s="30"/>
      <c r="N48" s="30"/>
      <c r="O48" s="107"/>
      <c r="P48" s="105"/>
      <c r="Q48" s="10" t="s">
        <v>10</v>
      </c>
      <c r="R48" s="11" t="s">
        <v>11</v>
      </c>
      <c r="S48" s="10" t="s">
        <v>10</v>
      </c>
      <c r="T48" s="11" t="s">
        <v>11</v>
      </c>
      <c r="U48" s="92"/>
      <c r="V48" s="92"/>
    </row>
    <row r="49" spans="2:22" ht="15" thickBot="1" x14ac:dyDescent="0.25">
      <c r="B49" s="13">
        <v>1</v>
      </c>
      <c r="C49" s="14" t="s">
        <v>50</v>
      </c>
      <c r="D49" s="15">
        <v>1583</v>
      </c>
      <c r="E49" s="16">
        <v>5.4843403547671837E-2</v>
      </c>
      <c r="F49" s="15">
        <v>1361</v>
      </c>
      <c r="G49" s="16">
        <v>5.3393487642212634E-2</v>
      </c>
      <c r="H49" s="17">
        <v>0.16311535635562091</v>
      </c>
      <c r="I49" s="35">
        <v>0</v>
      </c>
      <c r="J49" s="15">
        <v>1675</v>
      </c>
      <c r="K49" s="17">
        <v>-5.4925373134328326E-2</v>
      </c>
      <c r="L49" s="35">
        <v>0</v>
      </c>
      <c r="M49" s="30"/>
      <c r="N49" s="30"/>
      <c r="O49" s="13">
        <v>1</v>
      </c>
      <c r="P49" s="14" t="s">
        <v>50</v>
      </c>
      <c r="Q49" s="15">
        <v>7714</v>
      </c>
      <c r="R49" s="16">
        <v>5.4349587481417286E-2</v>
      </c>
      <c r="S49" s="15">
        <v>7646</v>
      </c>
      <c r="T49" s="16">
        <v>6.3050433750041227E-2</v>
      </c>
      <c r="U49" s="17">
        <v>8.8935391054145718E-3</v>
      </c>
      <c r="V49" s="35">
        <v>0</v>
      </c>
    </row>
    <row r="50" spans="2:22" ht="15" thickBot="1" x14ac:dyDescent="0.25">
      <c r="B50" s="19">
        <v>2</v>
      </c>
      <c r="C50" s="20" t="s">
        <v>35</v>
      </c>
      <c r="D50" s="21">
        <v>1388</v>
      </c>
      <c r="E50" s="22">
        <v>4.8087583148558759E-2</v>
      </c>
      <c r="F50" s="21">
        <v>442</v>
      </c>
      <c r="G50" s="22">
        <v>1.7340133385641429E-2</v>
      </c>
      <c r="H50" s="23">
        <v>2.1402714932126696</v>
      </c>
      <c r="I50" s="36">
        <v>10</v>
      </c>
      <c r="J50" s="21">
        <v>1099</v>
      </c>
      <c r="K50" s="23">
        <v>0.26296633303002737</v>
      </c>
      <c r="L50" s="36">
        <v>0</v>
      </c>
      <c r="M50" s="30"/>
      <c r="N50" s="30"/>
      <c r="O50" s="19">
        <v>2</v>
      </c>
      <c r="P50" s="20" t="s">
        <v>35</v>
      </c>
      <c r="Q50" s="21">
        <v>5296</v>
      </c>
      <c r="R50" s="22">
        <v>3.7313380256881766E-2</v>
      </c>
      <c r="S50" s="21">
        <v>2692</v>
      </c>
      <c r="T50" s="22">
        <v>2.2198766368704027E-2</v>
      </c>
      <c r="U50" s="23">
        <v>0.96731054977711728</v>
      </c>
      <c r="V50" s="36">
        <v>5</v>
      </c>
    </row>
    <row r="51" spans="2:22" ht="15" thickBot="1" x14ac:dyDescent="0.25">
      <c r="B51" s="13">
        <v>3</v>
      </c>
      <c r="C51" s="14" t="s">
        <v>40</v>
      </c>
      <c r="D51" s="15">
        <v>817</v>
      </c>
      <c r="E51" s="16">
        <v>2.8305155210643015E-2</v>
      </c>
      <c r="F51" s="15">
        <v>747</v>
      </c>
      <c r="G51" s="16">
        <v>2.9305610043154177E-2</v>
      </c>
      <c r="H51" s="17">
        <v>9.3708165997322679E-2</v>
      </c>
      <c r="I51" s="35">
        <v>1</v>
      </c>
      <c r="J51" s="15">
        <v>589</v>
      </c>
      <c r="K51" s="17">
        <v>0.38709677419354849</v>
      </c>
      <c r="L51" s="35">
        <v>2</v>
      </c>
      <c r="M51" s="30"/>
      <c r="N51" s="30"/>
      <c r="O51" s="13">
        <v>3</v>
      </c>
      <c r="P51" s="14" t="s">
        <v>38</v>
      </c>
      <c r="Q51" s="15">
        <v>4537</v>
      </c>
      <c r="R51" s="16">
        <v>3.1965786673994065E-2</v>
      </c>
      <c r="S51" s="15">
        <v>2989</v>
      </c>
      <c r="T51" s="16">
        <v>2.464788732394366E-2</v>
      </c>
      <c r="U51" s="17">
        <v>0.51789896286383397</v>
      </c>
      <c r="V51" s="35">
        <v>2</v>
      </c>
    </row>
    <row r="52" spans="2:22" ht="15" thickBot="1" x14ac:dyDescent="0.25">
      <c r="B52" s="19">
        <v>4</v>
      </c>
      <c r="C52" s="20" t="s">
        <v>92</v>
      </c>
      <c r="D52" s="21">
        <v>631</v>
      </c>
      <c r="E52" s="22">
        <v>2.1861141906873615E-2</v>
      </c>
      <c r="F52" s="21">
        <v>613</v>
      </c>
      <c r="G52" s="22">
        <v>2.4048646528050215E-2</v>
      </c>
      <c r="H52" s="23">
        <v>2.9363784665579207E-2</v>
      </c>
      <c r="I52" s="36">
        <v>1</v>
      </c>
      <c r="J52" s="21">
        <v>439</v>
      </c>
      <c r="K52" s="23">
        <v>0.43735763097949887</v>
      </c>
      <c r="L52" s="36">
        <v>5</v>
      </c>
      <c r="M52" s="30"/>
      <c r="N52" s="30"/>
      <c r="O52" s="19">
        <v>4</v>
      </c>
      <c r="P52" s="20" t="s">
        <v>85</v>
      </c>
      <c r="Q52" s="21">
        <v>3552</v>
      </c>
      <c r="R52" s="22">
        <v>2.502589249857327E-2</v>
      </c>
      <c r="S52" s="21">
        <v>840</v>
      </c>
      <c r="T52" s="22">
        <v>6.9268067420918955E-3</v>
      </c>
      <c r="U52" s="23">
        <v>3.2285714285714286</v>
      </c>
      <c r="V52" s="36">
        <v>38</v>
      </c>
    </row>
    <row r="53" spans="2:22" ht="15" thickBot="1" x14ac:dyDescent="0.25">
      <c r="B53" s="13">
        <v>5</v>
      </c>
      <c r="C53" s="14" t="s">
        <v>51</v>
      </c>
      <c r="D53" s="15">
        <v>613</v>
      </c>
      <c r="E53" s="16">
        <v>2.1237527716186252E-2</v>
      </c>
      <c r="F53" s="15">
        <v>574</v>
      </c>
      <c r="G53" s="16">
        <v>2.2518634758728912E-2</v>
      </c>
      <c r="H53" s="17">
        <v>6.7944250871080136E-2</v>
      </c>
      <c r="I53" s="35">
        <v>2</v>
      </c>
      <c r="J53" s="15">
        <v>432</v>
      </c>
      <c r="K53" s="17">
        <v>0.4189814814814814</v>
      </c>
      <c r="L53" s="35">
        <v>6</v>
      </c>
      <c r="M53" s="30"/>
      <c r="N53" s="30"/>
      <c r="O53" s="13">
        <v>5</v>
      </c>
      <c r="P53" s="14" t="s">
        <v>52</v>
      </c>
      <c r="Q53" s="15">
        <v>3021</v>
      </c>
      <c r="R53" s="16">
        <v>2.1284690663904801E-2</v>
      </c>
      <c r="S53" s="15">
        <v>2436</v>
      </c>
      <c r="T53" s="16">
        <v>2.0087739552066497E-2</v>
      </c>
      <c r="U53" s="17">
        <v>0.24014778325123154</v>
      </c>
      <c r="V53" s="35">
        <v>4</v>
      </c>
    </row>
    <row r="54" spans="2:22" ht="15" thickBot="1" x14ac:dyDescent="0.25">
      <c r="B54" s="19">
        <v>6</v>
      </c>
      <c r="C54" s="20" t="s">
        <v>96</v>
      </c>
      <c r="D54" s="21">
        <v>549</v>
      </c>
      <c r="E54" s="22">
        <v>1.9020232815964523E-2</v>
      </c>
      <c r="F54" s="21">
        <v>776</v>
      </c>
      <c r="G54" s="22">
        <v>3.0443311102393095E-2</v>
      </c>
      <c r="H54" s="23">
        <v>-0.29252577319587625</v>
      </c>
      <c r="I54" s="36">
        <v>-3</v>
      </c>
      <c r="J54" s="21">
        <v>380</v>
      </c>
      <c r="K54" s="23">
        <v>0.4447368421052631</v>
      </c>
      <c r="L54" s="36">
        <v>9</v>
      </c>
      <c r="M54" s="30"/>
      <c r="N54" s="30"/>
      <c r="O54" s="19">
        <v>6</v>
      </c>
      <c r="P54" s="20" t="s">
        <v>40</v>
      </c>
      <c r="Q54" s="21">
        <v>2805</v>
      </c>
      <c r="R54" s="22">
        <v>1.9762845849802372E-2</v>
      </c>
      <c r="S54" s="21">
        <v>2993</v>
      </c>
      <c r="T54" s="22">
        <v>2.4680872117953622E-2</v>
      </c>
      <c r="U54" s="23">
        <v>-6.281323087203472E-2</v>
      </c>
      <c r="V54" s="36">
        <v>-2</v>
      </c>
    </row>
    <row r="55" spans="2:22" ht="15" thickBot="1" x14ac:dyDescent="0.25">
      <c r="B55" s="13">
        <v>7</v>
      </c>
      <c r="C55" s="14" t="s">
        <v>38</v>
      </c>
      <c r="D55" s="15">
        <v>523</v>
      </c>
      <c r="E55" s="16">
        <v>1.8119456762749446E-2</v>
      </c>
      <c r="F55" s="15">
        <v>498</v>
      </c>
      <c r="G55" s="16">
        <v>1.9537073362102784E-2</v>
      </c>
      <c r="H55" s="17">
        <v>5.0200803212851364E-2</v>
      </c>
      <c r="I55" s="35">
        <v>1</v>
      </c>
      <c r="J55" s="15">
        <v>420</v>
      </c>
      <c r="K55" s="17">
        <v>0.24523809523809526</v>
      </c>
      <c r="L55" s="35">
        <v>6</v>
      </c>
      <c r="M55" s="30"/>
      <c r="N55" s="30"/>
      <c r="O55" s="13">
        <v>7</v>
      </c>
      <c r="P55" s="14" t="s">
        <v>43</v>
      </c>
      <c r="Q55" s="15">
        <v>2572</v>
      </c>
      <c r="R55" s="16">
        <v>1.8121226212367808E-2</v>
      </c>
      <c r="S55" s="15">
        <v>1733</v>
      </c>
      <c r="T55" s="16">
        <v>1.4290662004815781E-2</v>
      </c>
      <c r="U55" s="17">
        <v>0.48413156376226207</v>
      </c>
      <c r="V55" s="35">
        <v>6</v>
      </c>
    </row>
    <row r="56" spans="2:22" ht="15" thickBot="1" x14ac:dyDescent="0.25">
      <c r="B56" s="19"/>
      <c r="C56" s="20" t="s">
        <v>116</v>
      </c>
      <c r="D56" s="21">
        <v>523</v>
      </c>
      <c r="E56" s="22">
        <v>1.8119456762749446E-2</v>
      </c>
      <c r="F56" s="21">
        <v>493</v>
      </c>
      <c r="G56" s="22">
        <v>1.9340918007061593E-2</v>
      </c>
      <c r="H56" s="23">
        <v>6.0851926977687709E-2</v>
      </c>
      <c r="I56" s="36">
        <v>2</v>
      </c>
      <c r="J56" s="21">
        <v>375</v>
      </c>
      <c r="K56" s="23">
        <v>0.39466666666666672</v>
      </c>
      <c r="L56" s="36">
        <v>9</v>
      </c>
      <c r="M56" s="30"/>
      <c r="N56" s="30"/>
      <c r="O56" s="19">
        <v>8</v>
      </c>
      <c r="P56" s="20" t="s">
        <v>92</v>
      </c>
      <c r="Q56" s="21">
        <v>2485</v>
      </c>
      <c r="R56" s="22">
        <v>1.7508260940020996E-2</v>
      </c>
      <c r="S56" s="21">
        <v>2823</v>
      </c>
      <c r="T56" s="22">
        <v>2.3279018372530262E-2</v>
      </c>
      <c r="U56" s="23">
        <v>-0.11973078285511862</v>
      </c>
      <c r="V56" s="36">
        <v>-2</v>
      </c>
    </row>
    <row r="57" spans="2:22" ht="15" thickBot="1" x14ac:dyDescent="0.25">
      <c r="B57" s="13">
        <v>9</v>
      </c>
      <c r="C57" s="14" t="s">
        <v>119</v>
      </c>
      <c r="D57" s="15">
        <v>472</v>
      </c>
      <c r="E57" s="16">
        <v>1.6352549889135256E-2</v>
      </c>
      <c r="F57" s="15">
        <v>315</v>
      </c>
      <c r="G57" s="16">
        <v>1.2357787367595135E-2</v>
      </c>
      <c r="H57" s="17">
        <v>0.49841269841269842</v>
      </c>
      <c r="I57" s="35">
        <v>12</v>
      </c>
      <c r="J57" s="15">
        <v>397</v>
      </c>
      <c r="K57" s="17">
        <v>0.18891687657430722</v>
      </c>
      <c r="L57" s="35">
        <v>5</v>
      </c>
      <c r="M57" s="30"/>
      <c r="N57" s="30"/>
      <c r="O57" s="13">
        <v>9</v>
      </c>
      <c r="P57" s="14" t="s">
        <v>88</v>
      </c>
      <c r="Q57" s="15">
        <v>2314</v>
      </c>
      <c r="R57" s="16">
        <v>1.6303467128856573E-2</v>
      </c>
      <c r="S57" s="15">
        <v>2020</v>
      </c>
      <c r="T57" s="16">
        <v>1.6657320975030511E-2</v>
      </c>
      <c r="U57" s="17">
        <v>0.14554455445544545</v>
      </c>
      <c r="V57" s="35">
        <v>1</v>
      </c>
    </row>
    <row r="58" spans="2:22" ht="15" thickBot="1" x14ac:dyDescent="0.25">
      <c r="B58" s="19">
        <v>10</v>
      </c>
      <c r="C58" s="20" t="s">
        <v>58</v>
      </c>
      <c r="D58" s="21">
        <v>468</v>
      </c>
      <c r="E58" s="22">
        <v>1.6213968957871396E-2</v>
      </c>
      <c r="F58" s="21">
        <v>590</v>
      </c>
      <c r="G58" s="22">
        <v>2.314633189486073E-2</v>
      </c>
      <c r="H58" s="23">
        <v>-0.20677966101694911</v>
      </c>
      <c r="I58" s="36">
        <v>-4</v>
      </c>
      <c r="J58" s="21">
        <v>372</v>
      </c>
      <c r="K58" s="23">
        <v>0.25806451612903225</v>
      </c>
      <c r="L58" s="36">
        <v>7</v>
      </c>
      <c r="M58" s="30"/>
      <c r="N58" s="30"/>
      <c r="O58" s="19">
        <v>10</v>
      </c>
      <c r="P58" s="20" t="s">
        <v>37</v>
      </c>
      <c r="Q58" s="21">
        <v>2293</v>
      </c>
      <c r="R58" s="22">
        <v>1.6155509994152169E-2</v>
      </c>
      <c r="S58" s="21">
        <v>1352</v>
      </c>
      <c r="T58" s="22">
        <v>1.1148860375366956E-2</v>
      </c>
      <c r="U58" s="23">
        <v>0.69600591715976323</v>
      </c>
      <c r="V58" s="36">
        <v>10</v>
      </c>
    </row>
    <row r="59" spans="2:22" ht="15" thickBot="1" x14ac:dyDescent="0.25">
      <c r="B59" s="13">
        <v>11</v>
      </c>
      <c r="C59" s="14" t="s">
        <v>43</v>
      </c>
      <c r="D59" s="15">
        <v>452</v>
      </c>
      <c r="E59" s="16">
        <v>1.5659645232815964E-2</v>
      </c>
      <c r="F59" s="15">
        <v>349</v>
      </c>
      <c r="G59" s="16">
        <v>1.3691643781875245E-2</v>
      </c>
      <c r="H59" s="17">
        <v>0.29512893982808031</v>
      </c>
      <c r="I59" s="35">
        <v>7</v>
      </c>
      <c r="J59" s="15">
        <v>559</v>
      </c>
      <c r="K59" s="17">
        <v>-0.19141323792486586</v>
      </c>
      <c r="L59" s="35">
        <v>-5</v>
      </c>
      <c r="M59" s="30"/>
      <c r="N59" s="30"/>
      <c r="O59" s="13">
        <v>11</v>
      </c>
      <c r="P59" s="14" t="s">
        <v>51</v>
      </c>
      <c r="Q59" s="15">
        <v>2262</v>
      </c>
      <c r="R59" s="16">
        <v>1.59370970810171E-2</v>
      </c>
      <c r="S59" s="15">
        <v>2620</v>
      </c>
      <c r="T59" s="16">
        <v>2.1605040076524723E-2</v>
      </c>
      <c r="U59" s="17">
        <v>-0.13664122137404577</v>
      </c>
      <c r="V59" s="35">
        <v>-3</v>
      </c>
    </row>
    <row r="60" spans="2:22" ht="15" thickBot="1" x14ac:dyDescent="0.25">
      <c r="B60" s="19">
        <v>12</v>
      </c>
      <c r="C60" s="20" t="s">
        <v>90</v>
      </c>
      <c r="D60" s="21">
        <v>450</v>
      </c>
      <c r="E60" s="22">
        <v>1.5590354767184036E-2</v>
      </c>
      <c r="F60" s="21">
        <v>359</v>
      </c>
      <c r="G60" s="22">
        <v>1.408395449195763E-2</v>
      </c>
      <c r="H60" s="23">
        <v>0.25348189415041777</v>
      </c>
      <c r="I60" s="36">
        <v>5</v>
      </c>
      <c r="J60" s="21">
        <v>429</v>
      </c>
      <c r="K60" s="23">
        <v>4.8951048951048959E-2</v>
      </c>
      <c r="L60" s="36">
        <v>0</v>
      </c>
      <c r="M60" s="30"/>
      <c r="N60" s="30"/>
      <c r="O60" s="19">
        <v>12</v>
      </c>
      <c r="P60" s="20" t="s">
        <v>58</v>
      </c>
      <c r="Q60" s="21">
        <v>2227</v>
      </c>
      <c r="R60" s="22">
        <v>1.5690501856509761E-2</v>
      </c>
      <c r="S60" s="21">
        <v>3349</v>
      </c>
      <c r="T60" s="22">
        <v>2.7616518784840189E-2</v>
      </c>
      <c r="U60" s="23">
        <v>-0.3350253807106599</v>
      </c>
      <c r="V60" s="36">
        <v>-10</v>
      </c>
    </row>
    <row r="61" spans="2:22" ht="15" thickBot="1" x14ac:dyDescent="0.25">
      <c r="B61" s="13"/>
      <c r="C61" s="14" t="s">
        <v>66</v>
      </c>
      <c r="D61" s="15">
        <v>450</v>
      </c>
      <c r="E61" s="16">
        <v>1.5590354767184036E-2</v>
      </c>
      <c r="F61" s="15">
        <v>484</v>
      </c>
      <c r="G61" s="16">
        <v>1.8987838367987446E-2</v>
      </c>
      <c r="H61" s="17">
        <v>-7.0247933884297509E-2</v>
      </c>
      <c r="I61" s="35">
        <v>-2</v>
      </c>
      <c r="J61" s="15">
        <v>365</v>
      </c>
      <c r="K61" s="17">
        <v>0.23287671232876717</v>
      </c>
      <c r="L61" s="35">
        <v>6</v>
      </c>
      <c r="M61" s="30"/>
      <c r="N61" s="30"/>
      <c r="O61" s="13">
        <v>13</v>
      </c>
      <c r="P61" s="14" t="s">
        <v>36</v>
      </c>
      <c r="Q61" s="15">
        <v>2214</v>
      </c>
      <c r="R61" s="16">
        <v>1.5598909344549893E-2</v>
      </c>
      <c r="S61" s="15">
        <v>1666</v>
      </c>
      <c r="T61" s="16">
        <v>1.3738166705148927E-2</v>
      </c>
      <c r="U61" s="17">
        <v>0.32893157262905159</v>
      </c>
      <c r="V61" s="35">
        <v>1</v>
      </c>
    </row>
    <row r="62" spans="2:22" ht="15" thickBot="1" x14ac:dyDescent="0.25">
      <c r="B62" s="19"/>
      <c r="C62" s="20" t="s">
        <v>52</v>
      </c>
      <c r="D62" s="21">
        <v>450</v>
      </c>
      <c r="E62" s="22">
        <v>1.5590354767184036E-2</v>
      </c>
      <c r="F62" s="21">
        <v>889</v>
      </c>
      <c r="G62" s="22">
        <v>3.4876422126324046E-2</v>
      </c>
      <c r="H62" s="23">
        <v>-0.49381327334083236</v>
      </c>
      <c r="I62" s="36">
        <v>-10</v>
      </c>
      <c r="J62" s="21">
        <v>675</v>
      </c>
      <c r="K62" s="23">
        <v>-0.33333333333333337</v>
      </c>
      <c r="L62" s="36">
        <v>-9</v>
      </c>
      <c r="M62" s="30"/>
      <c r="N62" s="30"/>
      <c r="O62" s="19">
        <v>14</v>
      </c>
      <c r="P62" s="20" t="s">
        <v>96</v>
      </c>
      <c r="Q62" s="21">
        <v>2145</v>
      </c>
      <c r="R62" s="22">
        <v>1.5112764473378284E-2</v>
      </c>
      <c r="S62" s="21">
        <v>3113</v>
      </c>
      <c r="T62" s="22">
        <v>2.5670415938252467E-2</v>
      </c>
      <c r="U62" s="23">
        <v>-0.31095406360424027</v>
      </c>
      <c r="V62" s="36">
        <v>-11</v>
      </c>
    </row>
    <row r="63" spans="2:22" ht="15" thickBot="1" x14ac:dyDescent="0.25">
      <c r="B63" s="13">
        <v>15</v>
      </c>
      <c r="C63" s="14" t="s">
        <v>36</v>
      </c>
      <c r="D63" s="15">
        <v>442</v>
      </c>
      <c r="E63" s="16">
        <v>1.531319290465632E-2</v>
      </c>
      <c r="F63" s="15">
        <v>395</v>
      </c>
      <c r="G63" s="16">
        <v>1.5496273048254218E-2</v>
      </c>
      <c r="H63" s="17">
        <v>0.11898734177215187</v>
      </c>
      <c r="I63" s="35">
        <v>-1</v>
      </c>
      <c r="J63" s="15">
        <v>495</v>
      </c>
      <c r="K63" s="17">
        <v>-0.10707070707070709</v>
      </c>
      <c r="L63" s="35">
        <v>-7</v>
      </c>
      <c r="M63" s="30"/>
      <c r="N63" s="30"/>
      <c r="O63" s="13">
        <v>15</v>
      </c>
      <c r="P63" s="14" t="s">
        <v>90</v>
      </c>
      <c r="Q63" s="15">
        <v>1818</v>
      </c>
      <c r="R63" s="16">
        <v>1.2808860518695441E-2</v>
      </c>
      <c r="S63" s="15">
        <v>1527</v>
      </c>
      <c r="T63" s="16">
        <v>1.2591945113302767E-2</v>
      </c>
      <c r="U63" s="17">
        <v>0.1905697445972494</v>
      </c>
      <c r="V63" s="35">
        <v>1</v>
      </c>
    </row>
    <row r="64" spans="2:22" ht="15" thickBot="1" x14ac:dyDescent="0.25">
      <c r="B64" s="19">
        <v>16</v>
      </c>
      <c r="C64" s="20" t="s">
        <v>88</v>
      </c>
      <c r="D64" s="21">
        <v>426</v>
      </c>
      <c r="E64" s="22">
        <v>1.4758869179600887E-2</v>
      </c>
      <c r="F64" s="21">
        <v>381</v>
      </c>
      <c r="G64" s="22">
        <v>1.4947038054138878E-2</v>
      </c>
      <c r="H64" s="23">
        <v>0.11811023622047245</v>
      </c>
      <c r="I64" s="36">
        <v>-1</v>
      </c>
      <c r="J64" s="21">
        <v>433</v>
      </c>
      <c r="K64" s="23">
        <v>-1.6166281755196299E-2</v>
      </c>
      <c r="L64" s="36">
        <v>-6</v>
      </c>
      <c r="M64" s="30"/>
      <c r="N64" s="30"/>
      <c r="O64" s="19">
        <v>16</v>
      </c>
      <c r="P64" s="20" t="s">
        <v>66</v>
      </c>
      <c r="Q64" s="21">
        <v>1779</v>
      </c>
      <c r="R64" s="22">
        <v>1.2534082982815836E-2</v>
      </c>
      <c r="S64" s="21">
        <v>1757</v>
      </c>
      <c r="T64" s="22">
        <v>1.4488570768875548E-2</v>
      </c>
      <c r="U64" s="23">
        <v>1.2521343198633961E-2</v>
      </c>
      <c r="V64" s="36">
        <v>-4</v>
      </c>
    </row>
    <row r="65" spans="2:22" ht="15" thickBot="1" x14ac:dyDescent="0.25">
      <c r="B65" s="13">
        <v>17</v>
      </c>
      <c r="C65" s="14" t="s">
        <v>37</v>
      </c>
      <c r="D65" s="15">
        <v>406</v>
      </c>
      <c r="E65" s="16">
        <v>1.4065964523281597E-2</v>
      </c>
      <c r="F65" s="15">
        <v>212</v>
      </c>
      <c r="G65" s="16">
        <v>8.3169870537465676E-3</v>
      </c>
      <c r="H65" s="17">
        <v>0.91509433962264142</v>
      </c>
      <c r="I65" s="35">
        <v>19</v>
      </c>
      <c r="J65" s="15">
        <v>528</v>
      </c>
      <c r="K65" s="17">
        <v>-0.23106060606060608</v>
      </c>
      <c r="L65" s="35">
        <v>-10</v>
      </c>
      <c r="M65" s="30"/>
      <c r="N65" s="30"/>
      <c r="O65" s="13">
        <v>17</v>
      </c>
      <c r="P65" s="14" t="s">
        <v>119</v>
      </c>
      <c r="Q65" s="15">
        <v>1693</v>
      </c>
      <c r="R65" s="16">
        <v>1.1928163288312092E-2</v>
      </c>
      <c r="S65" s="15">
        <v>946</v>
      </c>
      <c r="T65" s="16">
        <v>7.8009037833558729E-3</v>
      </c>
      <c r="U65" s="17">
        <v>0.78964059196617331</v>
      </c>
      <c r="V65" s="35">
        <v>17</v>
      </c>
    </row>
    <row r="66" spans="2:22" ht="15" thickBot="1" x14ac:dyDescent="0.25">
      <c r="B66" s="19">
        <v>18</v>
      </c>
      <c r="C66" s="20" t="s">
        <v>128</v>
      </c>
      <c r="D66" s="21">
        <v>366</v>
      </c>
      <c r="E66" s="22">
        <v>1.2680155210643015E-2</v>
      </c>
      <c r="F66" s="21">
        <v>190</v>
      </c>
      <c r="G66" s="22">
        <v>7.4539034915653201E-3</v>
      </c>
      <c r="H66" s="23">
        <v>0.9263157894736842</v>
      </c>
      <c r="I66" s="36">
        <v>21</v>
      </c>
      <c r="J66" s="21">
        <v>327</v>
      </c>
      <c r="K66" s="23">
        <v>0.11926605504587151</v>
      </c>
      <c r="L66" s="36">
        <v>2</v>
      </c>
      <c r="M66" s="30"/>
      <c r="N66" s="30"/>
      <c r="O66" s="19">
        <v>18</v>
      </c>
      <c r="P66" s="20" t="s">
        <v>116</v>
      </c>
      <c r="Q66" s="21">
        <v>1670</v>
      </c>
      <c r="R66" s="22">
        <v>1.1766114997921554E-2</v>
      </c>
      <c r="S66" s="21">
        <v>1380</v>
      </c>
      <c r="T66" s="22">
        <v>1.1379753933436685E-2</v>
      </c>
      <c r="U66" s="23">
        <v>0.21014492753623193</v>
      </c>
      <c r="V66" s="36">
        <v>0</v>
      </c>
    </row>
    <row r="67" spans="2:22" ht="15" thickBot="1" x14ac:dyDescent="0.25">
      <c r="B67" s="13">
        <v>19</v>
      </c>
      <c r="C67" s="14" t="s">
        <v>154</v>
      </c>
      <c r="D67" s="15">
        <v>356</v>
      </c>
      <c r="E67" s="16">
        <v>1.233370288248337E-2</v>
      </c>
      <c r="F67" s="15">
        <v>170</v>
      </c>
      <c r="G67" s="16">
        <v>6.669282071400549E-3</v>
      </c>
      <c r="H67" s="17">
        <v>1.0941176470588236</v>
      </c>
      <c r="I67" s="35">
        <v>23</v>
      </c>
      <c r="J67" s="15">
        <v>305</v>
      </c>
      <c r="K67" s="17">
        <v>0.16721311475409828</v>
      </c>
      <c r="L67" s="35">
        <v>3</v>
      </c>
      <c r="O67" s="13">
        <v>19</v>
      </c>
      <c r="P67" s="14" t="s">
        <v>99</v>
      </c>
      <c r="Q67" s="15">
        <v>1580</v>
      </c>
      <c r="R67" s="16">
        <v>1.1132012992045543E-2</v>
      </c>
      <c r="S67" s="15">
        <v>0</v>
      </c>
      <c r="T67" s="16">
        <v>0</v>
      </c>
      <c r="U67" s="17"/>
      <c r="V67" s="35"/>
    </row>
    <row r="68" spans="2:22" ht="15" thickBot="1" x14ac:dyDescent="0.25">
      <c r="B68" s="19">
        <v>20</v>
      </c>
      <c r="C68" s="20" t="s">
        <v>142</v>
      </c>
      <c r="D68" s="21">
        <v>344</v>
      </c>
      <c r="E68" s="22">
        <v>1.1917960088691795E-2</v>
      </c>
      <c r="F68" s="21">
        <v>128</v>
      </c>
      <c r="G68" s="22">
        <v>5.0215770890545313E-3</v>
      </c>
      <c r="H68" s="23">
        <v>1.6875</v>
      </c>
      <c r="I68" s="36">
        <v>33</v>
      </c>
      <c r="J68" s="21">
        <v>112</v>
      </c>
      <c r="K68" s="23">
        <v>2.0714285714285716</v>
      </c>
      <c r="L68" s="36">
        <v>45</v>
      </c>
      <c r="O68" s="19">
        <v>20</v>
      </c>
      <c r="P68" s="20" t="s">
        <v>89</v>
      </c>
      <c r="Q68" s="21">
        <v>1553</v>
      </c>
      <c r="R68" s="22">
        <v>1.0941782390282739E-2</v>
      </c>
      <c r="S68" s="21">
        <v>1363</v>
      </c>
      <c r="T68" s="22">
        <v>1.1239568558894349E-2</v>
      </c>
      <c r="U68" s="23">
        <v>0.13939838591342624</v>
      </c>
      <c r="V68" s="36">
        <v>-1</v>
      </c>
    </row>
    <row r="69" spans="2:22" ht="15" thickBot="1" x14ac:dyDescent="0.25">
      <c r="B69" s="93" t="s">
        <v>42</v>
      </c>
      <c r="C69" s="94"/>
      <c r="D69" s="24">
        <f>SUM(D49:D68)</f>
        <v>11709</v>
      </c>
      <c r="E69" s="25">
        <f>D69/D71</f>
        <v>0.40566103104212858</v>
      </c>
      <c r="F69" s="24">
        <f>SUM(F49:F68)</f>
        <v>9966</v>
      </c>
      <c r="G69" s="25">
        <f>F69/F71</f>
        <v>0.39097685366810514</v>
      </c>
      <c r="H69" s="26">
        <f>D69/F69-1</f>
        <v>0.17489464178205893</v>
      </c>
      <c r="I69" s="37"/>
      <c r="J69" s="24">
        <f>SUM(J49:J68)</f>
        <v>10406</v>
      </c>
      <c r="K69" s="25">
        <f>D69/J69-1</f>
        <v>0.12521622141072464</v>
      </c>
      <c r="L69" s="24"/>
      <c r="O69" s="93" t="s">
        <v>42</v>
      </c>
      <c r="P69" s="94"/>
      <c r="Q69" s="24">
        <f>SUM(Q49:Q68)</f>
        <v>55530</v>
      </c>
      <c r="R69" s="25">
        <f>Q69/Q71</f>
        <v>0.39124093762549933</v>
      </c>
      <c r="S69" s="24">
        <f>SUM(S49:S68)</f>
        <v>45245</v>
      </c>
      <c r="T69" s="25">
        <f>S69/S71</f>
        <v>0.37309925124517596</v>
      </c>
      <c r="U69" s="26">
        <f>Q69/S69-1</f>
        <v>0.22731793568350089</v>
      </c>
      <c r="V69" s="37"/>
    </row>
    <row r="70" spans="2:22" ht="15" thickBot="1" x14ac:dyDescent="0.25">
      <c r="B70" s="93" t="s">
        <v>12</v>
      </c>
      <c r="C70" s="94"/>
      <c r="D70" s="24">
        <f>D71-SUM(D49:D68)</f>
        <v>17155</v>
      </c>
      <c r="E70" s="25">
        <f>D70/D71</f>
        <v>0.59433896895787142</v>
      </c>
      <c r="F70" s="24">
        <f>F71-SUM(F49:F68)</f>
        <v>15524</v>
      </c>
      <c r="G70" s="25">
        <f>F70/F71</f>
        <v>0.60902314633189492</v>
      </c>
      <c r="H70" s="26">
        <f>D70/F70-1</f>
        <v>0.10506312805977847</v>
      </c>
      <c r="I70" s="37"/>
      <c r="J70" s="24">
        <f>J71-SUM(J49:J68)</f>
        <v>15849</v>
      </c>
      <c r="K70" s="25">
        <f>D70/J70-1</f>
        <v>8.2402675247649659E-2</v>
      </c>
      <c r="L70" s="60"/>
      <c r="O70" s="93" t="s">
        <v>12</v>
      </c>
      <c r="P70" s="94"/>
      <c r="Q70" s="24">
        <f>Q71-SUM(Q49:Q68)</f>
        <v>86403</v>
      </c>
      <c r="R70" s="25">
        <f>Q70/Q71</f>
        <v>0.60875906237450061</v>
      </c>
      <c r="S70" s="24">
        <f>S71-SUM(S49:S68)</f>
        <v>76023</v>
      </c>
      <c r="T70" s="25">
        <f>S70/S71</f>
        <v>0.62690074875482404</v>
      </c>
      <c r="U70" s="26">
        <f>Q70/S70-1</f>
        <v>0.13653762677084558</v>
      </c>
      <c r="V70" s="37"/>
    </row>
    <row r="71" spans="2:22" ht="15" thickBot="1" x14ac:dyDescent="0.25">
      <c r="B71" s="124" t="s">
        <v>34</v>
      </c>
      <c r="C71" s="125"/>
      <c r="D71" s="27">
        <v>28864</v>
      </c>
      <c r="E71" s="28">
        <v>1</v>
      </c>
      <c r="F71" s="27">
        <v>25490</v>
      </c>
      <c r="G71" s="28">
        <v>1</v>
      </c>
      <c r="H71" s="29">
        <v>0.13236563358179687</v>
      </c>
      <c r="I71" s="39"/>
      <c r="J71" s="27">
        <v>26255</v>
      </c>
      <c r="K71" s="29">
        <v>9.9371548276518729E-2</v>
      </c>
      <c r="L71" s="27"/>
      <c r="M71" s="30"/>
      <c r="O71" s="124" t="s">
        <v>34</v>
      </c>
      <c r="P71" s="125"/>
      <c r="Q71" s="27">
        <v>141933</v>
      </c>
      <c r="R71" s="28">
        <v>1</v>
      </c>
      <c r="S71" s="27">
        <v>121268</v>
      </c>
      <c r="T71" s="28">
        <v>1</v>
      </c>
      <c r="U71" s="29">
        <v>0.17040769205396322</v>
      </c>
      <c r="V71" s="39"/>
    </row>
    <row r="72" spans="2:22" x14ac:dyDescent="0.2">
      <c r="B72" s="31" t="s">
        <v>69</v>
      </c>
      <c r="O72" s="31" t="s">
        <v>69</v>
      </c>
    </row>
    <row r="73" spans="2:22" x14ac:dyDescent="0.2">
      <c r="B73" s="32" t="s">
        <v>68</v>
      </c>
      <c r="O73" s="32" t="s">
        <v>68</v>
      </c>
    </row>
  </sheetData>
  <mergeCells count="84">
    <mergeCell ref="O70:P70"/>
    <mergeCell ref="O71:P71"/>
    <mergeCell ref="V45:V46"/>
    <mergeCell ref="O46:O48"/>
    <mergeCell ref="P46:P48"/>
    <mergeCell ref="U47:U48"/>
    <mergeCell ref="V47:V48"/>
    <mergeCell ref="O69:P69"/>
    <mergeCell ref="O43:O45"/>
    <mergeCell ref="P43:P45"/>
    <mergeCell ref="Q43:V43"/>
    <mergeCell ref="Q44:V44"/>
    <mergeCell ref="Q45:R46"/>
    <mergeCell ref="S45:T46"/>
    <mergeCell ref="U45:U46"/>
    <mergeCell ref="O32:P32"/>
    <mergeCell ref="O33:P33"/>
    <mergeCell ref="O34:P34"/>
    <mergeCell ref="O39:V40"/>
    <mergeCell ref="O41:V41"/>
    <mergeCell ref="D43:I43"/>
    <mergeCell ref="D44:I44"/>
    <mergeCell ref="O2:V3"/>
    <mergeCell ref="O4:V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U10:U11"/>
    <mergeCell ref="V10:V11"/>
    <mergeCell ref="B71:C71"/>
    <mergeCell ref="B69:C69"/>
    <mergeCell ref="B70:C70"/>
    <mergeCell ref="B32:C32"/>
    <mergeCell ref="B33:C33"/>
    <mergeCell ref="B34:C34"/>
    <mergeCell ref="B46:B48"/>
    <mergeCell ref="C43:C45"/>
    <mergeCell ref="B40:L40"/>
    <mergeCell ref="B41:L41"/>
    <mergeCell ref="B43:B45"/>
    <mergeCell ref="L45:L46"/>
    <mergeCell ref="J44:L44"/>
    <mergeCell ref="I47:I48"/>
    <mergeCell ref="I45:I46"/>
    <mergeCell ref="J43:L43"/>
    <mergeCell ref="J7:L7"/>
    <mergeCell ref="B9:B11"/>
    <mergeCell ref="D45:E46"/>
    <mergeCell ref="C46:C48"/>
    <mergeCell ref="H47:H48"/>
    <mergeCell ref="F45:G46"/>
    <mergeCell ref="H45:H46"/>
    <mergeCell ref="L10:L11"/>
    <mergeCell ref="J45:J46"/>
    <mergeCell ref="K45:K46"/>
    <mergeCell ref="J10:J11"/>
    <mergeCell ref="K47:K48"/>
    <mergeCell ref="L47:L48"/>
    <mergeCell ref="K10:K11"/>
    <mergeCell ref="J47:J48"/>
    <mergeCell ref="I10:I11"/>
    <mergeCell ref="C9:C11"/>
    <mergeCell ref="H10:H11"/>
    <mergeCell ref="B3:L3"/>
    <mergeCell ref="B4:L4"/>
    <mergeCell ref="B6:B8"/>
    <mergeCell ref="C6:C8"/>
    <mergeCell ref="J6:L6"/>
    <mergeCell ref="D8:E9"/>
    <mergeCell ref="F8:G9"/>
    <mergeCell ref="H8:H9"/>
    <mergeCell ref="J8:J9"/>
    <mergeCell ref="D6:I6"/>
    <mergeCell ref="K8:K9"/>
    <mergeCell ref="L8:L9"/>
    <mergeCell ref="D7:I7"/>
    <mergeCell ref="I8:I9"/>
  </mergeCells>
  <conditionalFormatting sqref="I12:I31">
    <cfRule type="cellIs" dxfId="71" priority="42" operator="lessThan">
      <formula>0</formula>
    </cfRule>
    <cfRule type="cellIs" dxfId="70" priority="43" operator="equal">
      <formula>0</formula>
    </cfRule>
    <cfRule type="cellIs" dxfId="69" priority="44" operator="greaterThan">
      <formula>0</formula>
    </cfRule>
  </conditionalFormatting>
  <conditionalFormatting sqref="H32:H33">
    <cfRule type="cellIs" dxfId="68" priority="40" operator="lessThan">
      <formula>0</formula>
    </cfRule>
  </conditionalFormatting>
  <conditionalFormatting sqref="H12:H31">
    <cfRule type="cellIs" dxfId="67" priority="39" operator="lessThan">
      <formula>0</formula>
    </cfRule>
  </conditionalFormatting>
  <conditionalFormatting sqref="D12:E31 G12:H31">
    <cfRule type="cellIs" dxfId="66" priority="38" operator="equal">
      <formula>0</formula>
    </cfRule>
  </conditionalFormatting>
  <conditionalFormatting sqref="F12:F31">
    <cfRule type="cellIs" dxfId="65" priority="37" operator="equal">
      <formula>0</formula>
    </cfRule>
  </conditionalFormatting>
  <conditionalFormatting sqref="K12:K31">
    <cfRule type="cellIs" dxfId="64" priority="35" operator="lessThan">
      <formula>0</formula>
    </cfRule>
  </conditionalFormatting>
  <conditionalFormatting sqref="J12:K31">
    <cfRule type="cellIs" dxfId="63" priority="34" operator="equal">
      <formula>0</formula>
    </cfRule>
  </conditionalFormatting>
  <conditionalFormatting sqref="L12:L31">
    <cfRule type="cellIs" dxfId="62" priority="31" operator="lessThan">
      <formula>0</formula>
    </cfRule>
    <cfRule type="cellIs" dxfId="61" priority="32" operator="equal">
      <formula>0</formula>
    </cfRule>
    <cfRule type="cellIs" dxfId="60" priority="33" operator="greaterThan">
      <formula>0</formula>
    </cfRule>
  </conditionalFormatting>
  <conditionalFormatting sqref="I49:I68">
    <cfRule type="cellIs" dxfId="59" priority="28" operator="lessThan">
      <formula>0</formula>
    </cfRule>
    <cfRule type="cellIs" dxfId="58" priority="29" operator="equal">
      <formula>0</formula>
    </cfRule>
    <cfRule type="cellIs" dxfId="57" priority="30" operator="greaterThan">
      <formula>0</formula>
    </cfRule>
  </conditionalFormatting>
  <conditionalFormatting sqref="H69:H70">
    <cfRule type="cellIs" dxfId="56" priority="26" operator="lessThan">
      <formula>0</formula>
    </cfRule>
  </conditionalFormatting>
  <conditionalFormatting sqref="H49:H68">
    <cfRule type="cellIs" dxfId="55" priority="25" operator="lessThan">
      <formula>0</formula>
    </cfRule>
  </conditionalFormatting>
  <conditionalFormatting sqref="D49:E68 G49:H68">
    <cfRule type="cellIs" dxfId="54" priority="24" operator="equal">
      <formula>0</formula>
    </cfRule>
  </conditionalFormatting>
  <conditionalFormatting sqref="F49:F68">
    <cfRule type="cellIs" dxfId="53" priority="23" operator="equal">
      <formula>0</formula>
    </cfRule>
  </conditionalFormatting>
  <conditionalFormatting sqref="K49:K68">
    <cfRule type="cellIs" dxfId="52" priority="21" operator="lessThan">
      <formula>0</formula>
    </cfRule>
  </conditionalFormatting>
  <conditionalFormatting sqref="J49:K68">
    <cfRule type="cellIs" dxfId="51" priority="20" operator="equal">
      <formula>0</formula>
    </cfRule>
  </conditionalFormatting>
  <conditionalFormatting sqref="L49:L68">
    <cfRule type="cellIs" dxfId="50" priority="17" operator="lessThan">
      <formula>0</formula>
    </cfRule>
    <cfRule type="cellIs" dxfId="49" priority="18" operator="equal">
      <formula>0</formula>
    </cfRule>
    <cfRule type="cellIs" dxfId="48" priority="19" operator="greaterThan">
      <formula>0</formula>
    </cfRule>
  </conditionalFormatting>
  <conditionalFormatting sqref="V12:V31">
    <cfRule type="cellIs" dxfId="47" priority="14" operator="lessThan">
      <formula>0</formula>
    </cfRule>
    <cfRule type="cellIs" dxfId="46" priority="15" operator="equal">
      <formula>0</formula>
    </cfRule>
    <cfRule type="cellIs" dxfId="45" priority="16" operator="greaterThan">
      <formula>0</formula>
    </cfRule>
  </conditionalFormatting>
  <conditionalFormatting sqref="U32:U33">
    <cfRule type="cellIs" dxfId="44" priority="12" operator="lessThan">
      <formula>0</formula>
    </cfRule>
  </conditionalFormatting>
  <conditionalFormatting sqref="U12:U31">
    <cfRule type="cellIs" dxfId="43" priority="11" operator="lessThan">
      <formula>0</formula>
    </cfRule>
  </conditionalFormatting>
  <conditionalFormatting sqref="Q12:R31 T12:U31">
    <cfRule type="cellIs" dxfId="42" priority="10" operator="equal">
      <formula>0</formula>
    </cfRule>
  </conditionalFormatting>
  <conditionalFormatting sqref="S12:S31">
    <cfRule type="cellIs" dxfId="41" priority="9" operator="equal">
      <formula>0</formula>
    </cfRule>
  </conditionalFormatting>
  <conditionalFormatting sqref="V49:V68">
    <cfRule type="cellIs" dxfId="40" priority="6" operator="lessThan">
      <formula>0</formula>
    </cfRule>
    <cfRule type="cellIs" dxfId="39" priority="7" operator="equal">
      <formula>0</formula>
    </cfRule>
    <cfRule type="cellIs" dxfId="38" priority="8" operator="greaterThan">
      <formula>0</formula>
    </cfRule>
  </conditionalFormatting>
  <conditionalFormatting sqref="U69:U70">
    <cfRule type="cellIs" dxfId="37" priority="4" operator="lessThan">
      <formula>0</formula>
    </cfRule>
  </conditionalFormatting>
  <conditionalFormatting sqref="U49:U68">
    <cfRule type="cellIs" dxfId="36" priority="3" operator="lessThan">
      <formula>0</formula>
    </cfRule>
  </conditionalFormatting>
  <conditionalFormatting sqref="Q49:R68 T49:U68">
    <cfRule type="cellIs" dxfId="35" priority="2" operator="equal">
      <formula>0</formula>
    </cfRule>
  </conditionalFormatting>
  <conditionalFormatting sqref="S49:S68">
    <cfRule type="cellIs" dxfId="34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W65"/>
  <sheetViews>
    <sheetView showGridLines="0" workbookViewId="0">
      <selection activeCell="M13" sqref="M13"/>
    </sheetView>
  </sheetViews>
  <sheetFormatPr defaultColWidth="9.140625" defaultRowHeight="14.25" x14ac:dyDescent="0.2"/>
  <cols>
    <col min="1" max="1" width="2" style="4" customWidth="1"/>
    <col min="2" max="2" width="8.140625" style="4" customWidth="1"/>
    <col min="3" max="3" width="20.28515625" style="4" customWidth="1"/>
    <col min="4" max="9" width="8.85546875" style="4" customWidth="1"/>
    <col min="10" max="10" width="9.42578125" style="4" customWidth="1"/>
    <col min="11" max="12" width="11.28515625" style="4" customWidth="1"/>
    <col min="13" max="14" width="8.85546875" style="4" customWidth="1"/>
    <col min="15" max="15" width="13.28515625" style="4" customWidth="1"/>
    <col min="16" max="16" width="9.42578125" style="4" customWidth="1"/>
    <col min="17" max="17" width="20.85546875" style="4" customWidth="1"/>
    <col min="18" max="22" width="11" style="4" customWidth="1"/>
    <col min="23" max="23" width="11.7109375" style="4" customWidth="1"/>
    <col min="24" max="16384" width="9.140625" style="4"/>
  </cols>
  <sheetData>
    <row r="1" spans="2:15" x14ac:dyDescent="0.2">
      <c r="B1" s="4" t="s">
        <v>3</v>
      </c>
      <c r="D1" s="2"/>
      <c r="O1" s="3">
        <v>45082</v>
      </c>
    </row>
    <row r="2" spans="2:15" ht="14.45" customHeight="1" x14ac:dyDescent="0.2">
      <c r="B2" s="114" t="s">
        <v>65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2:15" ht="14.45" customHeight="1" x14ac:dyDescent="0.2">
      <c r="B3" s="126" t="s">
        <v>14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</row>
    <row r="4" spans="2:15" ht="14.45" customHeight="1" thickBo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 t="s">
        <v>4</v>
      </c>
    </row>
    <row r="5" spans="2:15" ht="14.45" customHeight="1" x14ac:dyDescent="0.2">
      <c r="B5" s="108" t="s">
        <v>0</v>
      </c>
      <c r="C5" s="110" t="s">
        <v>1</v>
      </c>
      <c r="D5" s="97" t="s">
        <v>136</v>
      </c>
      <c r="E5" s="97"/>
      <c r="F5" s="97"/>
      <c r="G5" s="97"/>
      <c r="H5" s="117"/>
      <c r="I5" s="118" t="s">
        <v>120</v>
      </c>
      <c r="J5" s="117"/>
      <c r="K5" s="118" t="s">
        <v>138</v>
      </c>
      <c r="L5" s="97"/>
      <c r="M5" s="97"/>
      <c r="N5" s="97"/>
      <c r="O5" s="98"/>
    </row>
    <row r="6" spans="2:15" ht="14.45" customHeight="1" thickBot="1" x14ac:dyDescent="0.25">
      <c r="B6" s="109"/>
      <c r="C6" s="111"/>
      <c r="D6" s="115" t="s">
        <v>137</v>
      </c>
      <c r="E6" s="115"/>
      <c r="F6" s="115"/>
      <c r="G6" s="115"/>
      <c r="H6" s="116"/>
      <c r="I6" s="119" t="s">
        <v>121</v>
      </c>
      <c r="J6" s="116"/>
      <c r="K6" s="119" t="s">
        <v>139</v>
      </c>
      <c r="L6" s="115"/>
      <c r="M6" s="115"/>
      <c r="N6" s="115"/>
      <c r="O6" s="120"/>
    </row>
    <row r="7" spans="2:15" ht="14.45" customHeight="1" x14ac:dyDescent="0.2">
      <c r="B7" s="109"/>
      <c r="C7" s="111"/>
      <c r="D7" s="100">
        <v>2023</v>
      </c>
      <c r="E7" s="101"/>
      <c r="F7" s="100">
        <v>2022</v>
      </c>
      <c r="G7" s="101"/>
      <c r="H7" s="89" t="s">
        <v>5</v>
      </c>
      <c r="I7" s="112">
        <v>2022</v>
      </c>
      <c r="J7" s="112" t="s">
        <v>101</v>
      </c>
      <c r="K7" s="100">
        <v>2023</v>
      </c>
      <c r="L7" s="101"/>
      <c r="M7" s="100">
        <v>2022</v>
      </c>
      <c r="N7" s="101"/>
      <c r="O7" s="89" t="s">
        <v>5</v>
      </c>
    </row>
    <row r="8" spans="2:15" ht="14.45" customHeight="1" thickBot="1" x14ac:dyDescent="0.25">
      <c r="B8" s="106" t="s">
        <v>6</v>
      </c>
      <c r="C8" s="104" t="s">
        <v>7</v>
      </c>
      <c r="D8" s="102"/>
      <c r="E8" s="103"/>
      <c r="F8" s="102"/>
      <c r="G8" s="103"/>
      <c r="H8" s="90"/>
      <c r="I8" s="113"/>
      <c r="J8" s="113"/>
      <c r="K8" s="102"/>
      <c r="L8" s="103"/>
      <c r="M8" s="102"/>
      <c r="N8" s="103"/>
      <c r="O8" s="90"/>
    </row>
    <row r="9" spans="2:15" ht="14.45" customHeight="1" x14ac:dyDescent="0.2">
      <c r="B9" s="106"/>
      <c r="C9" s="104"/>
      <c r="D9" s="7" t="s">
        <v>8</v>
      </c>
      <c r="E9" s="8" t="s">
        <v>2</v>
      </c>
      <c r="F9" s="7" t="s">
        <v>8</v>
      </c>
      <c r="G9" s="8" t="s">
        <v>2</v>
      </c>
      <c r="H9" s="91" t="s">
        <v>9</v>
      </c>
      <c r="I9" s="9" t="s">
        <v>8</v>
      </c>
      <c r="J9" s="121" t="s">
        <v>102</v>
      </c>
      <c r="K9" s="7" t="s">
        <v>8</v>
      </c>
      <c r="L9" s="8" t="s">
        <v>2</v>
      </c>
      <c r="M9" s="7" t="s">
        <v>8</v>
      </c>
      <c r="N9" s="8" t="s">
        <v>2</v>
      </c>
      <c r="O9" s="91" t="s">
        <v>9</v>
      </c>
    </row>
    <row r="10" spans="2:15" ht="14.45" customHeight="1" thickBot="1" x14ac:dyDescent="0.25">
      <c r="B10" s="107"/>
      <c r="C10" s="105"/>
      <c r="D10" s="10" t="s">
        <v>10</v>
      </c>
      <c r="E10" s="11" t="s">
        <v>11</v>
      </c>
      <c r="F10" s="10" t="s">
        <v>10</v>
      </c>
      <c r="G10" s="11" t="s">
        <v>11</v>
      </c>
      <c r="H10" s="92"/>
      <c r="I10" s="12" t="s">
        <v>10</v>
      </c>
      <c r="J10" s="122"/>
      <c r="K10" s="10" t="s">
        <v>10</v>
      </c>
      <c r="L10" s="11" t="s">
        <v>11</v>
      </c>
      <c r="M10" s="10" t="s">
        <v>10</v>
      </c>
      <c r="N10" s="11" t="s">
        <v>11</v>
      </c>
      <c r="O10" s="92"/>
    </row>
    <row r="11" spans="2:15" ht="14.45" customHeight="1" thickBot="1" x14ac:dyDescent="0.25">
      <c r="B11" s="13">
        <v>1</v>
      </c>
      <c r="C11" s="14" t="s">
        <v>24</v>
      </c>
      <c r="D11" s="15">
        <v>1059</v>
      </c>
      <c r="E11" s="16">
        <v>0.19122426868905743</v>
      </c>
      <c r="F11" s="15">
        <v>1159</v>
      </c>
      <c r="G11" s="16">
        <v>0.21859675594115427</v>
      </c>
      <c r="H11" s="17">
        <v>-8.6281276962899001E-2</v>
      </c>
      <c r="I11" s="15">
        <v>1005</v>
      </c>
      <c r="J11" s="17">
        <v>5.37313432835822E-2</v>
      </c>
      <c r="K11" s="15">
        <v>5636</v>
      </c>
      <c r="L11" s="16">
        <v>0.22095895244442701</v>
      </c>
      <c r="M11" s="15">
        <v>6222</v>
      </c>
      <c r="N11" s="16">
        <v>0.23888504952775858</v>
      </c>
      <c r="O11" s="17">
        <v>-9.4181935069109657E-2</v>
      </c>
    </row>
    <row r="12" spans="2:15" ht="14.45" customHeight="1" thickBot="1" x14ac:dyDescent="0.25">
      <c r="B12" s="19">
        <v>2</v>
      </c>
      <c r="C12" s="20" t="s">
        <v>21</v>
      </c>
      <c r="D12" s="21">
        <v>1052</v>
      </c>
      <c r="E12" s="22">
        <v>0.18996027446731673</v>
      </c>
      <c r="F12" s="21">
        <v>811</v>
      </c>
      <c r="G12" s="22">
        <v>0.15296114673708033</v>
      </c>
      <c r="H12" s="23">
        <v>0.29716399506781754</v>
      </c>
      <c r="I12" s="21">
        <v>710</v>
      </c>
      <c r="J12" s="23">
        <v>0.48169014084507045</v>
      </c>
      <c r="K12" s="21">
        <v>3936</v>
      </c>
      <c r="L12" s="22">
        <v>0.15431058140902498</v>
      </c>
      <c r="M12" s="21">
        <v>3126</v>
      </c>
      <c r="N12" s="22">
        <v>0.12001842893342547</v>
      </c>
      <c r="O12" s="23">
        <v>0.25911708253358934</v>
      </c>
    </row>
    <row r="13" spans="2:15" ht="14.45" customHeight="1" thickBot="1" x14ac:dyDescent="0.25">
      <c r="B13" s="13">
        <v>3</v>
      </c>
      <c r="C13" s="14" t="s">
        <v>26</v>
      </c>
      <c r="D13" s="15">
        <v>475</v>
      </c>
      <c r="E13" s="16">
        <v>8.5771036475261825E-2</v>
      </c>
      <c r="F13" s="15">
        <v>552</v>
      </c>
      <c r="G13" s="16">
        <v>0.10411165597887589</v>
      </c>
      <c r="H13" s="17">
        <v>-0.13949275362318836</v>
      </c>
      <c r="I13" s="15">
        <v>239</v>
      </c>
      <c r="J13" s="17">
        <v>0.98744769874476979</v>
      </c>
      <c r="K13" s="15">
        <v>2922</v>
      </c>
      <c r="L13" s="16">
        <v>0.11455678833261458</v>
      </c>
      <c r="M13" s="15">
        <v>2600</v>
      </c>
      <c r="N13" s="16">
        <v>9.9823389388005834E-2</v>
      </c>
      <c r="O13" s="17">
        <v>0.12384615384615394</v>
      </c>
    </row>
    <row r="14" spans="2:15" ht="14.45" customHeight="1" thickBot="1" x14ac:dyDescent="0.25">
      <c r="B14" s="19">
        <v>4</v>
      </c>
      <c r="C14" s="20" t="s">
        <v>19</v>
      </c>
      <c r="D14" s="21">
        <v>547</v>
      </c>
      <c r="E14" s="22">
        <v>9.8772119898880462E-2</v>
      </c>
      <c r="F14" s="21">
        <v>367</v>
      </c>
      <c r="G14" s="22">
        <v>6.9219162580158436E-2</v>
      </c>
      <c r="H14" s="23">
        <v>0.4904632152588555</v>
      </c>
      <c r="I14" s="21">
        <v>488</v>
      </c>
      <c r="J14" s="23">
        <v>0.12090163934426235</v>
      </c>
      <c r="K14" s="21">
        <v>2434</v>
      </c>
      <c r="L14" s="22">
        <v>9.5424785353040345E-2</v>
      </c>
      <c r="M14" s="21">
        <v>2287</v>
      </c>
      <c r="N14" s="22">
        <v>8.780618905014205E-2</v>
      </c>
      <c r="O14" s="23">
        <v>6.4276344556187137E-2</v>
      </c>
    </row>
    <row r="15" spans="2:15" ht="14.45" customHeight="1" thickBot="1" x14ac:dyDescent="0.25">
      <c r="B15" s="13">
        <v>5</v>
      </c>
      <c r="C15" s="14" t="s">
        <v>31</v>
      </c>
      <c r="D15" s="15">
        <v>438</v>
      </c>
      <c r="E15" s="16">
        <v>7.90899241603467E-2</v>
      </c>
      <c r="F15" s="15">
        <v>422</v>
      </c>
      <c r="G15" s="16">
        <v>7.9592606563560916E-2</v>
      </c>
      <c r="H15" s="17">
        <v>3.7914691943127909E-2</v>
      </c>
      <c r="I15" s="15">
        <v>417</v>
      </c>
      <c r="J15" s="17">
        <v>5.0359712230215736E-2</v>
      </c>
      <c r="K15" s="15">
        <v>2227</v>
      </c>
      <c r="L15" s="16">
        <v>8.730936605637668E-2</v>
      </c>
      <c r="M15" s="15">
        <v>1959</v>
      </c>
      <c r="N15" s="16">
        <v>7.5213084542732095E-2</v>
      </c>
      <c r="O15" s="17">
        <v>0.13680449208779999</v>
      </c>
    </row>
    <row r="16" spans="2:15" ht="14.45" customHeight="1" thickBot="1" x14ac:dyDescent="0.25">
      <c r="B16" s="19">
        <v>6</v>
      </c>
      <c r="C16" s="20" t="s">
        <v>49</v>
      </c>
      <c r="D16" s="21">
        <v>481</v>
      </c>
      <c r="E16" s="22">
        <v>8.6854460093896718E-2</v>
      </c>
      <c r="F16" s="21">
        <v>671</v>
      </c>
      <c r="G16" s="22">
        <v>0.12655601659751037</v>
      </c>
      <c r="H16" s="23">
        <v>-0.28315946348733234</v>
      </c>
      <c r="I16" s="21">
        <v>343</v>
      </c>
      <c r="J16" s="23">
        <v>0.40233236151603502</v>
      </c>
      <c r="K16" s="21">
        <v>2009</v>
      </c>
      <c r="L16" s="22">
        <v>7.8762692594189831E-2</v>
      </c>
      <c r="M16" s="21">
        <v>3200</v>
      </c>
      <c r="N16" s="22">
        <v>0.12285955616985333</v>
      </c>
      <c r="O16" s="23">
        <v>-0.3721875</v>
      </c>
    </row>
    <row r="17" spans="2:23" ht="14.45" customHeight="1" thickBot="1" x14ac:dyDescent="0.25">
      <c r="B17" s="13">
        <v>7</v>
      </c>
      <c r="C17" s="14" t="s">
        <v>18</v>
      </c>
      <c r="D17" s="15">
        <v>497</v>
      </c>
      <c r="E17" s="16">
        <v>8.9743589743589744E-2</v>
      </c>
      <c r="F17" s="15">
        <v>265</v>
      </c>
      <c r="G17" s="16">
        <v>4.998113919275745E-2</v>
      </c>
      <c r="H17" s="17">
        <v>0.87547169811320757</v>
      </c>
      <c r="I17" s="15">
        <v>347</v>
      </c>
      <c r="J17" s="17">
        <v>0.43227665706051877</v>
      </c>
      <c r="K17" s="15">
        <v>1937</v>
      </c>
      <c r="L17" s="16">
        <v>7.5939938056219861E-2</v>
      </c>
      <c r="M17" s="15">
        <v>1510</v>
      </c>
      <c r="N17" s="16">
        <v>5.7974353067649545E-2</v>
      </c>
      <c r="O17" s="17">
        <v>0.28278145695364243</v>
      </c>
    </row>
    <row r="18" spans="2:23" ht="14.45" customHeight="1" thickBot="1" x14ac:dyDescent="0.25">
      <c r="B18" s="19">
        <v>8</v>
      </c>
      <c r="C18" s="20" t="s">
        <v>20</v>
      </c>
      <c r="D18" s="21">
        <v>332</v>
      </c>
      <c r="E18" s="22">
        <v>5.9949440231130371E-2</v>
      </c>
      <c r="F18" s="21">
        <v>265</v>
      </c>
      <c r="G18" s="22">
        <v>4.998113919275745E-2</v>
      </c>
      <c r="H18" s="23">
        <v>0.25283018867924523</v>
      </c>
      <c r="I18" s="21">
        <v>108</v>
      </c>
      <c r="J18" s="23">
        <v>2.074074074074074</v>
      </c>
      <c r="K18" s="21">
        <v>1200</v>
      </c>
      <c r="L18" s="22">
        <v>4.7045908966166151E-2</v>
      </c>
      <c r="M18" s="21">
        <v>1678</v>
      </c>
      <c r="N18" s="22">
        <v>6.4424479766566844E-2</v>
      </c>
      <c r="O18" s="23">
        <v>-0.28486293206197855</v>
      </c>
    </row>
    <row r="19" spans="2:23" ht="14.45" customHeight="1" thickBot="1" x14ac:dyDescent="0.25">
      <c r="B19" s="13">
        <v>9</v>
      </c>
      <c r="C19" s="14" t="s">
        <v>27</v>
      </c>
      <c r="D19" s="15">
        <v>193</v>
      </c>
      <c r="E19" s="16">
        <v>3.4850126399422171E-2</v>
      </c>
      <c r="F19" s="15">
        <v>267</v>
      </c>
      <c r="G19" s="16">
        <v>5.0358355337608449E-2</v>
      </c>
      <c r="H19" s="17">
        <v>-0.27715355805243447</v>
      </c>
      <c r="I19" s="15">
        <v>90</v>
      </c>
      <c r="J19" s="17">
        <v>1.1444444444444444</v>
      </c>
      <c r="K19" s="15">
        <v>993</v>
      </c>
      <c r="L19" s="16">
        <v>3.8930489669502487E-2</v>
      </c>
      <c r="M19" s="15">
        <v>1241</v>
      </c>
      <c r="N19" s="16">
        <v>4.7646471627121247E-2</v>
      </c>
      <c r="O19" s="17">
        <v>-0.19983883964544724</v>
      </c>
    </row>
    <row r="20" spans="2:23" ht="14.45" customHeight="1" thickBot="1" x14ac:dyDescent="0.25">
      <c r="B20" s="19">
        <v>10</v>
      </c>
      <c r="C20" s="20" t="s">
        <v>28</v>
      </c>
      <c r="D20" s="21">
        <v>201</v>
      </c>
      <c r="E20" s="22">
        <v>3.6294691224268691E-2</v>
      </c>
      <c r="F20" s="21">
        <v>170</v>
      </c>
      <c r="G20" s="22">
        <v>3.206337231233497E-2</v>
      </c>
      <c r="H20" s="23">
        <v>0.18235294117647061</v>
      </c>
      <c r="I20" s="21">
        <v>118</v>
      </c>
      <c r="J20" s="23">
        <v>0.70338983050847448</v>
      </c>
      <c r="K20" s="21">
        <v>780</v>
      </c>
      <c r="L20" s="22">
        <v>3.0579840828007999E-2</v>
      </c>
      <c r="M20" s="21">
        <v>674</v>
      </c>
      <c r="N20" s="22">
        <v>2.5877294018275359E-2</v>
      </c>
      <c r="O20" s="23">
        <v>0.15727002967359049</v>
      </c>
    </row>
    <row r="21" spans="2:23" ht="14.45" customHeight="1" thickBot="1" x14ac:dyDescent="0.25">
      <c r="B21" s="13">
        <v>11</v>
      </c>
      <c r="C21" s="14" t="s">
        <v>53</v>
      </c>
      <c r="D21" s="15">
        <v>63</v>
      </c>
      <c r="E21" s="16">
        <v>1.1375947995666305E-2</v>
      </c>
      <c r="F21" s="15">
        <v>64</v>
      </c>
      <c r="G21" s="16">
        <v>1.2070916635231988E-2</v>
      </c>
      <c r="H21" s="17">
        <v>-1.5625E-2</v>
      </c>
      <c r="I21" s="15">
        <v>71</v>
      </c>
      <c r="J21" s="17">
        <v>-0.11267605633802813</v>
      </c>
      <c r="K21" s="15">
        <v>347</v>
      </c>
      <c r="L21" s="16">
        <v>1.3604108676049711E-2</v>
      </c>
      <c r="M21" s="15">
        <v>268</v>
      </c>
      <c r="N21" s="16">
        <v>1.0289487829225216E-2</v>
      </c>
      <c r="O21" s="17">
        <v>0.29477611940298498</v>
      </c>
    </row>
    <row r="22" spans="2:23" ht="14.45" customHeight="1" thickBot="1" x14ac:dyDescent="0.25">
      <c r="B22" s="19">
        <v>12</v>
      </c>
      <c r="C22" s="20" t="s">
        <v>87</v>
      </c>
      <c r="D22" s="21">
        <v>35</v>
      </c>
      <c r="E22" s="22">
        <v>6.3199711087035034E-3</v>
      </c>
      <c r="F22" s="21">
        <v>40</v>
      </c>
      <c r="G22" s="22">
        <v>7.5443228970199921E-3</v>
      </c>
      <c r="H22" s="23">
        <v>-0.125</v>
      </c>
      <c r="I22" s="21">
        <v>50</v>
      </c>
      <c r="J22" s="23">
        <v>-0.30000000000000004</v>
      </c>
      <c r="K22" s="21">
        <v>205</v>
      </c>
      <c r="L22" s="22">
        <v>8.0370094483867179E-3</v>
      </c>
      <c r="M22" s="21">
        <v>201</v>
      </c>
      <c r="N22" s="22">
        <v>7.717115871918913E-3</v>
      </c>
      <c r="O22" s="23">
        <v>1.990049751243772E-2</v>
      </c>
    </row>
    <row r="23" spans="2:23" ht="14.45" customHeight="1" thickBot="1" x14ac:dyDescent="0.25">
      <c r="B23" s="13">
        <v>13</v>
      </c>
      <c r="C23" s="14" t="s">
        <v>30</v>
      </c>
      <c r="D23" s="15">
        <v>17</v>
      </c>
      <c r="E23" s="16">
        <v>3.0697002527988442E-3</v>
      </c>
      <c r="F23" s="15">
        <v>39</v>
      </c>
      <c r="G23" s="16">
        <v>7.3557148245944927E-3</v>
      </c>
      <c r="H23" s="17">
        <v>-0.5641025641025641</v>
      </c>
      <c r="I23" s="15">
        <v>11</v>
      </c>
      <c r="J23" s="17">
        <v>0.54545454545454541</v>
      </c>
      <c r="K23" s="15">
        <v>146</v>
      </c>
      <c r="L23" s="16">
        <v>5.7239189242168816E-3</v>
      </c>
      <c r="M23" s="15">
        <v>79</v>
      </c>
      <c r="N23" s="16">
        <v>3.0330952929432543E-3</v>
      </c>
      <c r="O23" s="17">
        <v>0.84810126582278489</v>
      </c>
    </row>
    <row r="24" spans="2:23" ht="14.45" customHeight="1" thickBot="1" x14ac:dyDescent="0.25">
      <c r="B24" s="19">
        <v>14</v>
      </c>
      <c r="C24" s="20" t="s">
        <v>17</v>
      </c>
      <c r="D24" s="21">
        <v>17</v>
      </c>
      <c r="E24" s="22">
        <v>3.0697002527988442E-3</v>
      </c>
      <c r="F24" s="21">
        <v>20</v>
      </c>
      <c r="G24" s="22">
        <v>3.7721614485099961E-3</v>
      </c>
      <c r="H24" s="23">
        <v>-0.15000000000000002</v>
      </c>
      <c r="I24" s="21">
        <v>9</v>
      </c>
      <c r="J24" s="23">
        <v>0.88888888888888884</v>
      </c>
      <c r="K24" s="21">
        <v>83</v>
      </c>
      <c r="L24" s="22">
        <v>3.2540087034931588E-3</v>
      </c>
      <c r="M24" s="21">
        <v>51</v>
      </c>
      <c r="N24" s="22">
        <v>1.9580741764570375E-3</v>
      </c>
      <c r="O24" s="23">
        <v>0.62745098039215685</v>
      </c>
    </row>
    <row r="25" spans="2:23" ht="15" thickBot="1" x14ac:dyDescent="0.25">
      <c r="B25" s="13">
        <v>15</v>
      </c>
      <c r="C25" s="14" t="s">
        <v>112</v>
      </c>
      <c r="D25" s="15">
        <v>8</v>
      </c>
      <c r="E25" s="16">
        <v>1.4445648248465151E-3</v>
      </c>
      <c r="F25" s="15">
        <v>0</v>
      </c>
      <c r="G25" s="16">
        <v>0</v>
      </c>
      <c r="H25" s="17"/>
      <c r="I25" s="15">
        <v>8</v>
      </c>
      <c r="J25" s="17">
        <v>0</v>
      </c>
      <c r="K25" s="15">
        <v>72</v>
      </c>
      <c r="L25" s="16">
        <v>2.8227545379699692E-3</v>
      </c>
      <c r="M25" s="15">
        <v>14</v>
      </c>
      <c r="N25" s="16">
        <v>5.3751055824310836E-4</v>
      </c>
      <c r="O25" s="17">
        <v>4.1428571428571432</v>
      </c>
    </row>
    <row r="26" spans="2:23" ht="15" thickBot="1" x14ac:dyDescent="0.25">
      <c r="B26" s="93" t="s">
        <v>46</v>
      </c>
      <c r="C26" s="94"/>
      <c r="D26" s="24">
        <f>SUM(D11:D25)</f>
        <v>5415</v>
      </c>
      <c r="E26" s="25">
        <f>D26/D28</f>
        <v>0.97778981581798485</v>
      </c>
      <c r="F26" s="24">
        <f>SUM(F11:F25)</f>
        <v>5112</v>
      </c>
      <c r="G26" s="25">
        <f>F26/F28</f>
        <v>0.96416446623915508</v>
      </c>
      <c r="H26" s="26">
        <f>D26/F26-1</f>
        <v>5.9272300469483508E-2</v>
      </c>
      <c r="I26" s="24">
        <f>SUM(I11:I25)</f>
        <v>4014</v>
      </c>
      <c r="J26" s="25">
        <f>D26/I26-1</f>
        <v>0.34902840059790741</v>
      </c>
      <c r="K26" s="24">
        <f>SUM(K11:K25)</f>
        <v>24927</v>
      </c>
      <c r="L26" s="25">
        <f>K26/K28</f>
        <v>0.97726114399968633</v>
      </c>
      <c r="M26" s="24">
        <f>SUM(M11:M25)</f>
        <v>25110</v>
      </c>
      <c r="N26" s="25">
        <f>M26/M28</f>
        <v>0.96406357982031787</v>
      </c>
      <c r="O26" s="26">
        <f>K26/M26-1</f>
        <v>-7.2879330943846909E-3</v>
      </c>
    </row>
    <row r="27" spans="2:23" ht="15" thickBot="1" x14ac:dyDescent="0.25">
      <c r="B27" s="93" t="s">
        <v>12</v>
      </c>
      <c r="C27" s="94"/>
      <c r="D27" s="24">
        <f>D28-SUM(D11:D25)</f>
        <v>123</v>
      </c>
      <c r="E27" s="25">
        <f>D27/D28</f>
        <v>2.2210184182015168E-2</v>
      </c>
      <c r="F27" s="24">
        <f>F28-SUM(F11:F25)</f>
        <v>190</v>
      </c>
      <c r="G27" s="25">
        <f>F27/F28</f>
        <v>3.5835533760844966E-2</v>
      </c>
      <c r="H27" s="26">
        <f>D27/F27-1</f>
        <v>-0.35263157894736841</v>
      </c>
      <c r="I27" s="24">
        <f>I28-SUM(I11:I25)</f>
        <v>127</v>
      </c>
      <c r="J27" s="25">
        <f>D27/I27-1</f>
        <v>-3.1496062992126039E-2</v>
      </c>
      <c r="K27" s="24">
        <f>K28-SUM(K11:K25)</f>
        <v>580</v>
      </c>
      <c r="L27" s="25">
        <f>K27/K28</f>
        <v>2.273885600031364E-2</v>
      </c>
      <c r="M27" s="24">
        <f>M28-SUM(M11:M25)</f>
        <v>936</v>
      </c>
      <c r="N27" s="25">
        <f>M27/M28</f>
        <v>3.5936420179682099E-2</v>
      </c>
      <c r="O27" s="26">
        <f>K27/M27-1</f>
        <v>-0.38034188034188032</v>
      </c>
    </row>
    <row r="28" spans="2:23" ht="15" thickBot="1" x14ac:dyDescent="0.25">
      <c r="B28" s="124" t="s">
        <v>13</v>
      </c>
      <c r="C28" s="125"/>
      <c r="D28" s="27">
        <v>5538</v>
      </c>
      <c r="E28" s="28">
        <v>1</v>
      </c>
      <c r="F28" s="27">
        <v>5302</v>
      </c>
      <c r="G28" s="28">
        <v>0.99999999999999989</v>
      </c>
      <c r="H28" s="29">
        <v>4.4511505092417858E-2</v>
      </c>
      <c r="I28" s="27">
        <v>4141</v>
      </c>
      <c r="J28" s="29">
        <v>0.33735812605650817</v>
      </c>
      <c r="K28" s="27">
        <v>25507</v>
      </c>
      <c r="L28" s="28">
        <v>1</v>
      </c>
      <c r="M28" s="27">
        <v>26046</v>
      </c>
      <c r="N28" s="28">
        <v>1</v>
      </c>
      <c r="O28" s="29">
        <v>-2.0694156492359617E-2</v>
      </c>
    </row>
    <row r="29" spans="2:23" x14ac:dyDescent="0.2">
      <c r="B29" s="4" t="s">
        <v>69</v>
      </c>
      <c r="C29" s="33"/>
    </row>
    <row r="30" spans="2:23" x14ac:dyDescent="0.2">
      <c r="B30" s="61" t="s">
        <v>68</v>
      </c>
    </row>
    <row r="31" spans="2:23" x14ac:dyDescent="0.2">
      <c r="B31" s="62"/>
    </row>
    <row r="32" spans="2:23" ht="15" customHeight="1" x14ac:dyDescent="0.2">
      <c r="B32" s="114" t="s">
        <v>126</v>
      </c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33"/>
      <c r="P32" s="114" t="s">
        <v>109</v>
      </c>
      <c r="Q32" s="114"/>
      <c r="R32" s="114"/>
      <c r="S32" s="114"/>
      <c r="T32" s="114"/>
      <c r="U32" s="114"/>
      <c r="V32" s="114"/>
      <c r="W32" s="114"/>
    </row>
    <row r="33" spans="2:23" ht="15" customHeight="1" x14ac:dyDescent="0.2">
      <c r="B33" s="126" t="s">
        <v>127</v>
      </c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33"/>
      <c r="P33" s="126" t="s">
        <v>110</v>
      </c>
      <c r="Q33" s="126"/>
      <c r="R33" s="126"/>
      <c r="S33" s="126"/>
      <c r="T33" s="126"/>
      <c r="U33" s="126"/>
      <c r="V33" s="126"/>
      <c r="W33" s="126"/>
    </row>
    <row r="34" spans="2:23" ht="15" customHeight="1" thickBot="1" x14ac:dyDescent="0.25">
      <c r="B34" s="34"/>
      <c r="C34" s="34"/>
      <c r="D34" s="34"/>
      <c r="E34" s="34"/>
      <c r="F34" s="34"/>
      <c r="G34" s="34"/>
      <c r="H34" s="34"/>
      <c r="I34" s="34"/>
      <c r="J34" s="34"/>
      <c r="K34" s="30"/>
      <c r="L34" s="6" t="s">
        <v>4</v>
      </c>
      <c r="P34" s="34"/>
      <c r="Q34" s="34"/>
      <c r="R34" s="34"/>
      <c r="S34" s="34"/>
      <c r="T34" s="34"/>
      <c r="U34" s="34"/>
      <c r="V34" s="34"/>
      <c r="W34" s="6" t="s">
        <v>4</v>
      </c>
    </row>
    <row r="35" spans="2:23" x14ac:dyDescent="0.2">
      <c r="B35" s="108" t="s">
        <v>0</v>
      </c>
      <c r="C35" s="110" t="s">
        <v>41</v>
      </c>
      <c r="D35" s="123" t="s">
        <v>136</v>
      </c>
      <c r="E35" s="97"/>
      <c r="F35" s="97"/>
      <c r="G35" s="97"/>
      <c r="H35" s="97"/>
      <c r="I35" s="98"/>
      <c r="J35" s="97" t="s">
        <v>120</v>
      </c>
      <c r="K35" s="97"/>
      <c r="L35" s="98"/>
      <c r="P35" s="108" t="s">
        <v>0</v>
      </c>
      <c r="Q35" s="110" t="s">
        <v>41</v>
      </c>
      <c r="R35" s="123" t="s">
        <v>140</v>
      </c>
      <c r="S35" s="97"/>
      <c r="T35" s="97"/>
      <c r="U35" s="97"/>
      <c r="V35" s="97"/>
      <c r="W35" s="98"/>
    </row>
    <row r="36" spans="2:23" ht="15" customHeight="1" thickBot="1" x14ac:dyDescent="0.25">
      <c r="B36" s="109"/>
      <c r="C36" s="111"/>
      <c r="D36" s="99" t="s">
        <v>137</v>
      </c>
      <c r="E36" s="95"/>
      <c r="F36" s="95"/>
      <c r="G36" s="95"/>
      <c r="H36" s="95"/>
      <c r="I36" s="96"/>
      <c r="J36" s="95" t="s">
        <v>121</v>
      </c>
      <c r="K36" s="95"/>
      <c r="L36" s="96"/>
      <c r="P36" s="109"/>
      <c r="Q36" s="111"/>
      <c r="R36" s="99" t="s">
        <v>139</v>
      </c>
      <c r="S36" s="95"/>
      <c r="T36" s="95"/>
      <c r="U36" s="95"/>
      <c r="V36" s="95"/>
      <c r="W36" s="96"/>
    </row>
    <row r="37" spans="2:23" ht="15" customHeight="1" x14ac:dyDescent="0.2">
      <c r="B37" s="109"/>
      <c r="C37" s="111"/>
      <c r="D37" s="100">
        <v>2023</v>
      </c>
      <c r="E37" s="101"/>
      <c r="F37" s="100">
        <v>2022</v>
      </c>
      <c r="G37" s="101"/>
      <c r="H37" s="89" t="s">
        <v>5</v>
      </c>
      <c r="I37" s="89" t="s">
        <v>47</v>
      </c>
      <c r="J37" s="89">
        <v>2022</v>
      </c>
      <c r="K37" s="89" t="s">
        <v>122</v>
      </c>
      <c r="L37" s="89" t="s">
        <v>124</v>
      </c>
      <c r="P37" s="109"/>
      <c r="Q37" s="111"/>
      <c r="R37" s="100">
        <v>2023</v>
      </c>
      <c r="S37" s="101"/>
      <c r="T37" s="100">
        <v>2022</v>
      </c>
      <c r="U37" s="101"/>
      <c r="V37" s="89" t="s">
        <v>5</v>
      </c>
      <c r="W37" s="89" t="s">
        <v>63</v>
      </c>
    </row>
    <row r="38" spans="2:23" ht="14.45" customHeight="1" thickBot="1" x14ac:dyDescent="0.25">
      <c r="B38" s="106" t="s">
        <v>6</v>
      </c>
      <c r="C38" s="104" t="s">
        <v>41</v>
      </c>
      <c r="D38" s="102"/>
      <c r="E38" s="103"/>
      <c r="F38" s="102"/>
      <c r="G38" s="103"/>
      <c r="H38" s="90"/>
      <c r="I38" s="90"/>
      <c r="J38" s="90"/>
      <c r="K38" s="90"/>
      <c r="L38" s="90"/>
      <c r="P38" s="106" t="s">
        <v>6</v>
      </c>
      <c r="Q38" s="104" t="s">
        <v>41</v>
      </c>
      <c r="R38" s="102"/>
      <c r="S38" s="103"/>
      <c r="T38" s="102"/>
      <c r="U38" s="103"/>
      <c r="V38" s="90"/>
      <c r="W38" s="90"/>
    </row>
    <row r="39" spans="2:23" ht="15" customHeight="1" x14ac:dyDescent="0.2">
      <c r="B39" s="106"/>
      <c r="C39" s="104"/>
      <c r="D39" s="7" t="s">
        <v>8</v>
      </c>
      <c r="E39" s="8" t="s">
        <v>2</v>
      </c>
      <c r="F39" s="7" t="s">
        <v>8</v>
      </c>
      <c r="G39" s="8" t="s">
        <v>2</v>
      </c>
      <c r="H39" s="91" t="s">
        <v>9</v>
      </c>
      <c r="I39" s="91" t="s">
        <v>48</v>
      </c>
      <c r="J39" s="91" t="s">
        <v>8</v>
      </c>
      <c r="K39" s="91" t="s">
        <v>123</v>
      </c>
      <c r="L39" s="91" t="s">
        <v>125</v>
      </c>
      <c r="P39" s="106"/>
      <c r="Q39" s="104"/>
      <c r="R39" s="7" t="s">
        <v>8</v>
      </c>
      <c r="S39" s="8" t="s">
        <v>2</v>
      </c>
      <c r="T39" s="7" t="s">
        <v>8</v>
      </c>
      <c r="U39" s="8" t="s">
        <v>2</v>
      </c>
      <c r="V39" s="91" t="s">
        <v>9</v>
      </c>
      <c r="W39" s="91" t="s">
        <v>64</v>
      </c>
    </row>
    <row r="40" spans="2:23" ht="14.25" customHeight="1" thickBot="1" x14ac:dyDescent="0.25">
      <c r="B40" s="107"/>
      <c r="C40" s="105"/>
      <c r="D40" s="10" t="s">
        <v>10</v>
      </c>
      <c r="E40" s="11" t="s">
        <v>11</v>
      </c>
      <c r="F40" s="10" t="s">
        <v>10</v>
      </c>
      <c r="G40" s="11" t="s">
        <v>11</v>
      </c>
      <c r="H40" s="92"/>
      <c r="I40" s="92"/>
      <c r="J40" s="92" t="s">
        <v>10</v>
      </c>
      <c r="K40" s="92"/>
      <c r="L40" s="92"/>
      <c r="P40" s="107"/>
      <c r="Q40" s="105"/>
      <c r="R40" s="10" t="s">
        <v>10</v>
      </c>
      <c r="S40" s="11" t="s">
        <v>11</v>
      </c>
      <c r="T40" s="10" t="s">
        <v>10</v>
      </c>
      <c r="U40" s="11" t="s">
        <v>11</v>
      </c>
      <c r="V40" s="92"/>
      <c r="W40" s="92"/>
    </row>
    <row r="41" spans="2:23" ht="15" thickBot="1" x14ac:dyDescent="0.25">
      <c r="B41" s="13">
        <v>1</v>
      </c>
      <c r="C41" s="14" t="s">
        <v>54</v>
      </c>
      <c r="D41" s="15">
        <v>792</v>
      </c>
      <c r="E41" s="16">
        <v>0.14301191765980498</v>
      </c>
      <c r="F41" s="15">
        <v>987</v>
      </c>
      <c r="G41" s="16">
        <v>0.18615616748396832</v>
      </c>
      <c r="H41" s="17">
        <v>-0.19756838905775076</v>
      </c>
      <c r="I41" s="35">
        <v>0</v>
      </c>
      <c r="J41" s="15">
        <v>766</v>
      </c>
      <c r="K41" s="17">
        <v>3.3942558746736351E-2</v>
      </c>
      <c r="L41" s="35">
        <v>0</v>
      </c>
      <c r="P41" s="13">
        <v>1</v>
      </c>
      <c r="Q41" s="14" t="s">
        <v>54</v>
      </c>
      <c r="R41" s="15">
        <v>4401</v>
      </c>
      <c r="S41" s="16">
        <v>0.17254087113341435</v>
      </c>
      <c r="T41" s="15">
        <v>4851</v>
      </c>
      <c r="U41" s="16">
        <v>0.18624740843123705</v>
      </c>
      <c r="V41" s="17">
        <v>-9.2764378478664145E-2</v>
      </c>
      <c r="W41" s="35">
        <v>0</v>
      </c>
    </row>
    <row r="42" spans="2:23" ht="15" thickBot="1" x14ac:dyDescent="0.25">
      <c r="B42" s="19">
        <v>2</v>
      </c>
      <c r="C42" s="20" t="s">
        <v>56</v>
      </c>
      <c r="D42" s="21">
        <v>567</v>
      </c>
      <c r="E42" s="22">
        <v>0.10238353196099675</v>
      </c>
      <c r="F42" s="21">
        <v>240</v>
      </c>
      <c r="G42" s="22">
        <v>4.5265937382119953E-2</v>
      </c>
      <c r="H42" s="23">
        <v>1.3624999999999998</v>
      </c>
      <c r="I42" s="36">
        <v>4</v>
      </c>
      <c r="J42" s="21">
        <v>250</v>
      </c>
      <c r="K42" s="23">
        <v>1.2679999999999998</v>
      </c>
      <c r="L42" s="36">
        <v>3</v>
      </c>
      <c r="P42" s="19">
        <v>2</v>
      </c>
      <c r="Q42" s="20" t="s">
        <v>55</v>
      </c>
      <c r="R42" s="21">
        <v>2009</v>
      </c>
      <c r="S42" s="22">
        <v>7.8762692594189831E-2</v>
      </c>
      <c r="T42" s="21">
        <v>3200</v>
      </c>
      <c r="U42" s="22">
        <v>0.12285955616985333</v>
      </c>
      <c r="V42" s="23">
        <v>-0.3721875</v>
      </c>
      <c r="W42" s="36">
        <v>0</v>
      </c>
    </row>
    <row r="43" spans="2:23" ht="15" thickBot="1" x14ac:dyDescent="0.25">
      <c r="B43" s="13">
        <v>3</v>
      </c>
      <c r="C43" s="14" t="s">
        <v>55</v>
      </c>
      <c r="D43" s="15">
        <v>481</v>
      </c>
      <c r="E43" s="16">
        <v>8.6854460093896718E-2</v>
      </c>
      <c r="F43" s="15">
        <v>671</v>
      </c>
      <c r="G43" s="16">
        <v>0.12655601659751037</v>
      </c>
      <c r="H43" s="17">
        <v>-0.28315946348733234</v>
      </c>
      <c r="I43" s="35">
        <v>-1</v>
      </c>
      <c r="J43" s="15">
        <v>343</v>
      </c>
      <c r="K43" s="17">
        <v>0.40233236151603502</v>
      </c>
      <c r="L43" s="35">
        <v>-1</v>
      </c>
      <c r="P43" s="13">
        <v>3</v>
      </c>
      <c r="Q43" s="14" t="s">
        <v>91</v>
      </c>
      <c r="R43" s="15">
        <v>1850</v>
      </c>
      <c r="S43" s="16">
        <v>7.2529109656172819E-2</v>
      </c>
      <c r="T43" s="15">
        <v>923</v>
      </c>
      <c r="U43" s="16">
        <v>3.5437303232742072E-2</v>
      </c>
      <c r="V43" s="17">
        <v>1.0043336944745396</v>
      </c>
      <c r="W43" s="35">
        <v>3</v>
      </c>
    </row>
    <row r="44" spans="2:23" ht="15" thickBot="1" x14ac:dyDescent="0.25">
      <c r="B44" s="19">
        <v>4</v>
      </c>
      <c r="C44" s="20" t="s">
        <v>91</v>
      </c>
      <c r="D44" s="21">
        <v>398</v>
      </c>
      <c r="E44" s="22">
        <v>7.1867100036114115E-2</v>
      </c>
      <c r="F44" s="21">
        <v>249</v>
      </c>
      <c r="G44" s="22">
        <v>4.6963410033949451E-2</v>
      </c>
      <c r="H44" s="23">
        <v>0.59839357429718865</v>
      </c>
      <c r="I44" s="36">
        <v>0</v>
      </c>
      <c r="J44" s="21">
        <v>169</v>
      </c>
      <c r="K44" s="23">
        <v>1.3550295857988166</v>
      </c>
      <c r="L44" s="36">
        <v>3</v>
      </c>
      <c r="P44" s="19">
        <v>4</v>
      </c>
      <c r="Q44" s="20" t="s">
        <v>59</v>
      </c>
      <c r="R44" s="21">
        <v>1763</v>
      </c>
      <c r="S44" s="22">
        <v>6.9118281256125763E-2</v>
      </c>
      <c r="T44" s="21">
        <v>1591</v>
      </c>
      <c r="U44" s="22">
        <v>6.1084235583198955E-2</v>
      </c>
      <c r="V44" s="23">
        <v>0.10810810810810811</v>
      </c>
      <c r="W44" s="36">
        <v>-1</v>
      </c>
    </row>
    <row r="45" spans="2:23" ht="15" thickBot="1" x14ac:dyDescent="0.25">
      <c r="B45" s="13">
        <v>5</v>
      </c>
      <c r="C45" s="14" t="s">
        <v>59</v>
      </c>
      <c r="D45" s="15">
        <v>362</v>
      </c>
      <c r="E45" s="16">
        <v>6.5366558324304797E-2</v>
      </c>
      <c r="F45" s="15">
        <v>336</v>
      </c>
      <c r="G45" s="16">
        <v>6.3372312334967942E-2</v>
      </c>
      <c r="H45" s="17">
        <v>7.7380952380952328E-2</v>
      </c>
      <c r="I45" s="35">
        <v>-2</v>
      </c>
      <c r="J45" s="15">
        <v>343</v>
      </c>
      <c r="K45" s="17">
        <v>5.5393586005830997E-2</v>
      </c>
      <c r="L45" s="35">
        <v>-3</v>
      </c>
      <c r="P45" s="13">
        <v>5</v>
      </c>
      <c r="Q45" s="14" t="s">
        <v>56</v>
      </c>
      <c r="R45" s="15">
        <v>1679</v>
      </c>
      <c r="S45" s="16">
        <v>6.5825067628494133E-2</v>
      </c>
      <c r="T45" s="15">
        <v>1076</v>
      </c>
      <c r="U45" s="16">
        <v>4.1311525762113187E-2</v>
      </c>
      <c r="V45" s="17">
        <v>0.56040892193308545</v>
      </c>
      <c r="W45" s="35">
        <v>-1</v>
      </c>
    </row>
    <row r="46" spans="2:23" ht="15" thickBot="1" x14ac:dyDescent="0.25">
      <c r="B46" s="19">
        <v>6</v>
      </c>
      <c r="C46" s="20" t="s">
        <v>67</v>
      </c>
      <c r="D46" s="21">
        <v>267</v>
      </c>
      <c r="E46" s="22">
        <v>4.8212351029252434E-2</v>
      </c>
      <c r="F46" s="21">
        <v>112</v>
      </c>
      <c r="G46" s="22">
        <v>2.1124104111655977E-2</v>
      </c>
      <c r="H46" s="23">
        <v>1.3839285714285716</v>
      </c>
      <c r="I46" s="36">
        <v>7</v>
      </c>
      <c r="J46" s="21">
        <v>290</v>
      </c>
      <c r="K46" s="23">
        <v>-7.9310344827586254E-2</v>
      </c>
      <c r="L46" s="36">
        <v>-2</v>
      </c>
      <c r="P46" s="19">
        <v>6</v>
      </c>
      <c r="Q46" s="20" t="s">
        <v>67</v>
      </c>
      <c r="R46" s="21">
        <v>1300</v>
      </c>
      <c r="S46" s="22">
        <v>5.0966401380013328E-2</v>
      </c>
      <c r="T46" s="21">
        <v>898</v>
      </c>
      <c r="U46" s="22">
        <v>3.4477462950165093E-2</v>
      </c>
      <c r="V46" s="23">
        <v>0.4476614699331849</v>
      </c>
      <c r="W46" s="36">
        <v>1</v>
      </c>
    </row>
    <row r="47" spans="2:23" ht="15" thickBot="1" x14ac:dyDescent="0.25">
      <c r="B47" s="13">
        <v>7</v>
      </c>
      <c r="C47" s="14" t="s">
        <v>141</v>
      </c>
      <c r="D47" s="15">
        <v>203</v>
      </c>
      <c r="E47" s="16">
        <v>3.6655832430480317E-2</v>
      </c>
      <c r="F47" s="15">
        <v>174</v>
      </c>
      <c r="G47" s="16">
        <v>3.2817804602036968E-2</v>
      </c>
      <c r="H47" s="17">
        <v>0.16666666666666674</v>
      </c>
      <c r="I47" s="35">
        <v>0</v>
      </c>
      <c r="J47" s="15">
        <v>56</v>
      </c>
      <c r="K47" s="17">
        <v>2.625</v>
      </c>
      <c r="L47" s="35">
        <v>12</v>
      </c>
      <c r="P47" s="13">
        <v>7</v>
      </c>
      <c r="Q47" s="14" t="s">
        <v>95</v>
      </c>
      <c r="R47" s="15">
        <v>837</v>
      </c>
      <c r="S47" s="16">
        <v>3.2814521503900893E-2</v>
      </c>
      <c r="T47" s="15">
        <v>647</v>
      </c>
      <c r="U47" s="16">
        <v>2.4840666513092222E-2</v>
      </c>
      <c r="V47" s="17">
        <v>0.2936630602782071</v>
      </c>
      <c r="W47" s="35">
        <v>6</v>
      </c>
    </row>
    <row r="48" spans="2:23" ht="15" thickBot="1" x14ac:dyDescent="0.25">
      <c r="B48" s="19">
        <v>8</v>
      </c>
      <c r="C48" s="20" t="s">
        <v>95</v>
      </c>
      <c r="D48" s="21">
        <v>202</v>
      </c>
      <c r="E48" s="22">
        <v>3.6475261827374504E-2</v>
      </c>
      <c r="F48" s="21">
        <v>112</v>
      </c>
      <c r="G48" s="22">
        <v>2.1124104111655977E-2</v>
      </c>
      <c r="H48" s="23">
        <v>0.8035714285714286</v>
      </c>
      <c r="I48" s="36">
        <v>5</v>
      </c>
      <c r="J48" s="21">
        <v>162</v>
      </c>
      <c r="K48" s="23">
        <v>0.24691358024691357</v>
      </c>
      <c r="L48" s="36">
        <v>0</v>
      </c>
      <c r="P48" s="19">
        <v>8</v>
      </c>
      <c r="Q48" s="20" t="s">
        <v>97</v>
      </c>
      <c r="R48" s="21">
        <v>803</v>
      </c>
      <c r="S48" s="22">
        <v>3.148155408319285E-2</v>
      </c>
      <c r="T48" s="21">
        <v>648</v>
      </c>
      <c r="U48" s="22">
        <v>2.4879060124395301E-2</v>
      </c>
      <c r="V48" s="23">
        <v>0.23919753086419759</v>
      </c>
      <c r="W48" s="36">
        <v>4</v>
      </c>
    </row>
    <row r="49" spans="2:23" ht="15" thickBot="1" x14ac:dyDescent="0.25">
      <c r="B49" s="13">
        <v>9</v>
      </c>
      <c r="C49" s="14" t="s">
        <v>93</v>
      </c>
      <c r="D49" s="15">
        <v>180</v>
      </c>
      <c r="E49" s="16">
        <v>3.2502708559046585E-2</v>
      </c>
      <c r="F49" s="15">
        <v>246</v>
      </c>
      <c r="G49" s="16">
        <v>4.6397585816672957E-2</v>
      </c>
      <c r="H49" s="17">
        <v>-0.26829268292682928</v>
      </c>
      <c r="I49" s="35">
        <v>-4</v>
      </c>
      <c r="J49" s="15">
        <v>208</v>
      </c>
      <c r="K49" s="17">
        <v>-0.13461538461538458</v>
      </c>
      <c r="L49" s="35">
        <v>-3</v>
      </c>
      <c r="P49" s="13">
        <v>9</v>
      </c>
      <c r="Q49" s="14" t="s">
        <v>93</v>
      </c>
      <c r="R49" s="15">
        <v>723</v>
      </c>
      <c r="S49" s="16">
        <v>2.8345160152115106E-2</v>
      </c>
      <c r="T49" s="15">
        <v>769</v>
      </c>
      <c r="U49" s="16">
        <v>2.9524687092067878E-2</v>
      </c>
      <c r="V49" s="17">
        <v>-5.9817945383615068E-2</v>
      </c>
      <c r="W49" s="35">
        <v>-1</v>
      </c>
    </row>
    <row r="50" spans="2:23" ht="15" thickBot="1" x14ac:dyDescent="0.25">
      <c r="B50" s="19">
        <v>10</v>
      </c>
      <c r="C50" s="20" t="s">
        <v>142</v>
      </c>
      <c r="D50" s="21">
        <v>155</v>
      </c>
      <c r="E50" s="22">
        <v>2.7988443481401226E-2</v>
      </c>
      <c r="F50" s="21">
        <v>110</v>
      </c>
      <c r="G50" s="22">
        <v>2.0746887966804978E-2</v>
      </c>
      <c r="H50" s="23">
        <v>0.40909090909090917</v>
      </c>
      <c r="I50" s="36">
        <v>5</v>
      </c>
      <c r="J50" s="21">
        <v>51</v>
      </c>
      <c r="K50" s="23">
        <v>2.0392156862745097</v>
      </c>
      <c r="L50" s="36">
        <v>10</v>
      </c>
      <c r="P50" s="19">
        <v>10</v>
      </c>
      <c r="Q50" s="20" t="s">
        <v>100</v>
      </c>
      <c r="R50" s="21">
        <v>712</v>
      </c>
      <c r="S50" s="22">
        <v>2.7913905986591915E-2</v>
      </c>
      <c r="T50" s="21">
        <v>598</v>
      </c>
      <c r="U50" s="22">
        <v>2.2959379559241343E-2</v>
      </c>
      <c r="V50" s="23">
        <v>0.19063545150501682</v>
      </c>
      <c r="W50" s="36">
        <v>4</v>
      </c>
    </row>
    <row r="51" spans="2:23" ht="15" thickBot="1" x14ac:dyDescent="0.25">
      <c r="B51" s="93" t="s">
        <v>57</v>
      </c>
      <c r="C51" s="94"/>
      <c r="D51" s="24">
        <f>SUM(D41:D50)</f>
        <v>3607</v>
      </c>
      <c r="E51" s="25">
        <f>D51/D53</f>
        <v>0.6513181654026724</v>
      </c>
      <c r="F51" s="24">
        <f>SUM(F41:F50)</f>
        <v>3237</v>
      </c>
      <c r="G51" s="25">
        <f>F51/F53</f>
        <v>0.61052433044134291</v>
      </c>
      <c r="H51" s="26">
        <f>D51/F51-1</f>
        <v>0.11430336731541546</v>
      </c>
      <c r="I51" s="37"/>
      <c r="J51" s="24">
        <f>SUM(J41:J50)</f>
        <v>2638</v>
      </c>
      <c r="K51" s="25">
        <f>D51/J51-1</f>
        <v>0.36732373009855945</v>
      </c>
      <c r="L51" s="24"/>
      <c r="P51" s="93" t="s">
        <v>57</v>
      </c>
      <c r="Q51" s="94"/>
      <c r="R51" s="24">
        <f>SUM(R41:R50)</f>
        <v>16077</v>
      </c>
      <c r="S51" s="25">
        <f>R51/R53</f>
        <v>0.630297565374211</v>
      </c>
      <c r="T51" s="24">
        <f>SUM(T41:T50)</f>
        <v>15201</v>
      </c>
      <c r="U51" s="25">
        <f>T51/T53</f>
        <v>0.58362128541810643</v>
      </c>
      <c r="V51" s="26">
        <f>R51/T51-1</f>
        <v>5.7627787645549544E-2</v>
      </c>
      <c r="W51" s="37"/>
    </row>
    <row r="52" spans="2:23" ht="15" thickBot="1" x14ac:dyDescent="0.25">
      <c r="B52" s="93" t="s">
        <v>12</v>
      </c>
      <c r="C52" s="94"/>
      <c r="D52" s="24">
        <f>D53-D51</f>
        <v>1931</v>
      </c>
      <c r="E52" s="25">
        <f>D52/D53</f>
        <v>0.34868183459732754</v>
      </c>
      <c r="F52" s="24">
        <f>F53-F51</f>
        <v>2065</v>
      </c>
      <c r="G52" s="25">
        <f>F52/F53</f>
        <v>0.38947566955865709</v>
      </c>
      <c r="H52" s="26">
        <f>D52/F52-1</f>
        <v>-6.4891041162227658E-2</v>
      </c>
      <c r="I52" s="38"/>
      <c r="J52" s="24">
        <f>J53-SUM(J41:J50)</f>
        <v>1503</v>
      </c>
      <c r="K52" s="26">
        <f>D52/J52-1</f>
        <v>0.28476380572188953</v>
      </c>
      <c r="L52" s="60"/>
      <c r="P52" s="93" t="s">
        <v>12</v>
      </c>
      <c r="Q52" s="94"/>
      <c r="R52" s="24">
        <f>R53-R51</f>
        <v>9430</v>
      </c>
      <c r="S52" s="25">
        <f>R52/R53</f>
        <v>0.369702434625789</v>
      </c>
      <c r="T52" s="24">
        <f>T53-T51</f>
        <v>10845</v>
      </c>
      <c r="U52" s="25">
        <f>T52/T53</f>
        <v>0.41637871458189357</v>
      </c>
      <c r="V52" s="26">
        <f>R52/T52-1</f>
        <v>-0.13047487321346241</v>
      </c>
      <c r="W52" s="38"/>
    </row>
    <row r="53" spans="2:23" ht="15" thickBot="1" x14ac:dyDescent="0.25">
      <c r="B53" s="124" t="s">
        <v>34</v>
      </c>
      <c r="C53" s="125"/>
      <c r="D53" s="27">
        <v>5538</v>
      </c>
      <c r="E53" s="28">
        <v>1</v>
      </c>
      <c r="F53" s="27">
        <v>5302</v>
      </c>
      <c r="G53" s="28">
        <v>1</v>
      </c>
      <c r="H53" s="29">
        <v>4.4511505092417858E-2</v>
      </c>
      <c r="I53" s="39"/>
      <c r="J53" s="27">
        <v>4141</v>
      </c>
      <c r="K53" s="29">
        <v>0.33735812605650817</v>
      </c>
      <c r="L53" s="27"/>
      <c r="P53" s="124" t="s">
        <v>34</v>
      </c>
      <c r="Q53" s="125"/>
      <c r="R53" s="27">
        <v>25507</v>
      </c>
      <c r="S53" s="28">
        <v>1</v>
      </c>
      <c r="T53" s="27">
        <v>26046</v>
      </c>
      <c r="U53" s="28">
        <v>1</v>
      </c>
      <c r="V53" s="29">
        <v>-2.0694156492359617E-2</v>
      </c>
      <c r="W53" s="39"/>
    </row>
    <row r="54" spans="2:23" x14ac:dyDescent="0.2">
      <c r="B54" s="31" t="s">
        <v>69</v>
      </c>
      <c r="P54" s="31" t="s">
        <v>69</v>
      </c>
    </row>
    <row r="55" spans="2:23" x14ac:dyDescent="0.2">
      <c r="B55" s="32" t="s">
        <v>68</v>
      </c>
      <c r="P55" s="32" t="s">
        <v>68</v>
      </c>
    </row>
    <row r="63" spans="2:23" ht="15" customHeight="1" x14ac:dyDescent="0.2"/>
    <row r="65" s="4" customFormat="1" ht="15" customHeight="1" x14ac:dyDescent="0.2"/>
  </sheetData>
  <mergeCells count="68">
    <mergeCell ref="P53:Q53"/>
    <mergeCell ref="P38:P40"/>
    <mergeCell ref="Q38:Q40"/>
    <mergeCell ref="V39:V40"/>
    <mergeCell ref="W39:W40"/>
    <mergeCell ref="P51:Q51"/>
    <mergeCell ref="P52:Q52"/>
    <mergeCell ref="D7:E8"/>
    <mergeCell ref="F7:G8"/>
    <mergeCell ref="I7:I8"/>
    <mergeCell ref="P33:W33"/>
    <mergeCell ref="P35:P37"/>
    <mergeCell ref="Q35:Q37"/>
    <mergeCell ref="R35:W35"/>
    <mergeCell ref="R36:W36"/>
    <mergeCell ref="T37:U38"/>
    <mergeCell ref="V37:V38"/>
    <mergeCell ref="W37:W38"/>
    <mergeCell ref="R37:S38"/>
    <mergeCell ref="D36:I36"/>
    <mergeCell ref="J36:L36"/>
    <mergeCell ref="I6:J6"/>
    <mergeCell ref="K6:O6"/>
    <mergeCell ref="H7:H8"/>
    <mergeCell ref="P32:W32"/>
    <mergeCell ref="J9:J10"/>
    <mergeCell ref="B2:O2"/>
    <mergeCell ref="B3:O3"/>
    <mergeCell ref="B8:B10"/>
    <mergeCell ref="I5:J5"/>
    <mergeCell ref="K5:O5"/>
    <mergeCell ref="K7:L8"/>
    <mergeCell ref="M7:N8"/>
    <mergeCell ref="O7:O8"/>
    <mergeCell ref="O9:O10"/>
    <mergeCell ref="D6:H6"/>
    <mergeCell ref="B5:B7"/>
    <mergeCell ref="C5:C7"/>
    <mergeCell ref="C8:C10"/>
    <mergeCell ref="H9:H10"/>
    <mergeCell ref="J7:J8"/>
    <mergeCell ref="D5:H5"/>
    <mergeCell ref="B26:C26"/>
    <mergeCell ref="B27:C27"/>
    <mergeCell ref="B28:C28"/>
    <mergeCell ref="B32:L32"/>
    <mergeCell ref="B33:L33"/>
    <mergeCell ref="C35:C37"/>
    <mergeCell ref="D35:I35"/>
    <mergeCell ref="J35:L35"/>
    <mergeCell ref="D37:E38"/>
    <mergeCell ref="F37:G38"/>
    <mergeCell ref="J39:J40"/>
    <mergeCell ref="B53:C53"/>
    <mergeCell ref="L39:L40"/>
    <mergeCell ref="C38:C40"/>
    <mergeCell ref="B51:C51"/>
    <mergeCell ref="L37:L38"/>
    <mergeCell ref="B38:B40"/>
    <mergeCell ref="H39:H40"/>
    <mergeCell ref="H37:H38"/>
    <mergeCell ref="I37:I38"/>
    <mergeCell ref="J37:J38"/>
    <mergeCell ref="K37:K38"/>
    <mergeCell ref="B52:C52"/>
    <mergeCell ref="I39:I40"/>
    <mergeCell ref="K39:K40"/>
    <mergeCell ref="B35:B37"/>
  </mergeCells>
  <conditionalFormatting sqref="J11:J25 O11:O25 H11:H25">
    <cfRule type="cellIs" dxfId="33" priority="29" operator="lessThan">
      <formula>0</formula>
    </cfRule>
  </conditionalFormatting>
  <conditionalFormatting sqref="L11:L25 N11:O25 D11:E25 G11:J25">
    <cfRule type="cellIs" dxfId="32" priority="28" operator="equal">
      <formula>0</formula>
    </cfRule>
  </conditionalFormatting>
  <conditionalFormatting sqref="F11:F25">
    <cfRule type="cellIs" dxfId="31" priority="27" operator="equal">
      <formula>0</formula>
    </cfRule>
  </conditionalFormatting>
  <conditionalFormatting sqref="K11:K25">
    <cfRule type="cellIs" dxfId="30" priority="26" operator="equal">
      <formula>0</formula>
    </cfRule>
  </conditionalFormatting>
  <conditionalFormatting sqref="M11:M25">
    <cfRule type="cellIs" dxfId="29" priority="25" operator="equal">
      <formula>0</formula>
    </cfRule>
  </conditionalFormatting>
  <conditionalFormatting sqref="H26:H27 O26:O27">
    <cfRule type="cellIs" dxfId="28" priority="23" operator="lessThan">
      <formula>0</formula>
    </cfRule>
  </conditionalFormatting>
  <conditionalFormatting sqref="I41:I50">
    <cfRule type="cellIs" dxfId="27" priority="20" operator="lessThan">
      <formula>0</formula>
    </cfRule>
    <cfRule type="cellIs" dxfId="26" priority="21" operator="equal">
      <formula>0</formula>
    </cfRule>
    <cfRule type="cellIs" dxfId="25" priority="22" operator="greaterThan">
      <formula>0</formula>
    </cfRule>
  </conditionalFormatting>
  <conditionalFormatting sqref="H41:H50">
    <cfRule type="cellIs" dxfId="24" priority="19" operator="lessThan">
      <formula>0</formula>
    </cfRule>
  </conditionalFormatting>
  <conditionalFormatting sqref="D41:E50 G41:H50">
    <cfRule type="cellIs" dxfId="23" priority="18" operator="equal">
      <formula>0</formula>
    </cfRule>
  </conditionalFormatting>
  <conditionalFormatting sqref="F41:F50">
    <cfRule type="cellIs" dxfId="22" priority="17" operator="equal">
      <formula>0</formula>
    </cfRule>
  </conditionalFormatting>
  <conditionalFormatting sqref="K41:K50">
    <cfRule type="cellIs" dxfId="21" priority="16" operator="lessThan">
      <formula>0</formula>
    </cfRule>
  </conditionalFormatting>
  <conditionalFormatting sqref="J41:K50">
    <cfRule type="cellIs" dxfId="20" priority="15" operator="equal">
      <formula>0</formula>
    </cfRule>
  </conditionalFormatting>
  <conditionalFormatting sqref="L41:L50">
    <cfRule type="cellIs" dxfId="19" priority="12" operator="lessThan">
      <formula>0</formula>
    </cfRule>
    <cfRule type="cellIs" dxfId="18" priority="13" operator="equal">
      <formula>0</formula>
    </cfRule>
    <cfRule type="cellIs" dxfId="17" priority="14" operator="greaterThan">
      <formula>0</formula>
    </cfRule>
  </conditionalFormatting>
  <conditionalFormatting sqref="H52">
    <cfRule type="cellIs" dxfId="16" priority="11" operator="lessThan">
      <formula>0</formula>
    </cfRule>
  </conditionalFormatting>
  <conditionalFormatting sqref="H51">
    <cfRule type="cellIs" dxfId="15" priority="10" operator="lessThan">
      <formula>0</formula>
    </cfRule>
  </conditionalFormatting>
  <conditionalFormatting sqref="K52">
    <cfRule type="cellIs" dxfId="14" priority="9" operator="lessThan">
      <formula>0</formula>
    </cfRule>
  </conditionalFormatting>
  <conditionalFormatting sqref="W41:W50">
    <cfRule type="cellIs" dxfId="13" priority="6" operator="lessThan">
      <formula>0</formula>
    </cfRule>
    <cfRule type="cellIs" dxfId="12" priority="7" operator="equal">
      <formula>0</formula>
    </cfRule>
    <cfRule type="cellIs" dxfId="11" priority="8" operator="greaterThan">
      <formula>0</formula>
    </cfRule>
  </conditionalFormatting>
  <conditionalFormatting sqref="V41:V50">
    <cfRule type="cellIs" dxfId="10" priority="5" operator="lessThan">
      <formula>0</formula>
    </cfRule>
  </conditionalFormatting>
  <conditionalFormatting sqref="R41:S50 U41:V50">
    <cfRule type="cellIs" dxfId="9" priority="4" operator="equal">
      <formula>0</formula>
    </cfRule>
  </conditionalFormatting>
  <conditionalFormatting sqref="T41:T50">
    <cfRule type="cellIs" dxfId="8" priority="3" operator="equal">
      <formula>0</formula>
    </cfRule>
  </conditionalFormatting>
  <conditionalFormatting sqref="V52">
    <cfRule type="cellIs" dxfId="7" priority="2" operator="lessThan">
      <formula>0</formula>
    </cfRule>
  </conditionalFormatting>
  <conditionalFormatting sqref="V51">
    <cfRule type="cellIs" dxfId="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P33"/>
  <sheetViews>
    <sheetView showGridLines="0" workbookViewId="0">
      <selection activeCell="C28" sqref="C28"/>
    </sheetView>
  </sheetViews>
  <sheetFormatPr defaultColWidth="9.140625" defaultRowHeight="14.25" x14ac:dyDescent="0.2"/>
  <cols>
    <col min="1" max="1" width="1.85546875" style="4" customWidth="1"/>
    <col min="2" max="2" width="8.140625" style="4" customWidth="1"/>
    <col min="3" max="3" width="16" style="4" customWidth="1"/>
    <col min="4" max="9" width="8.85546875" style="4" customWidth="1"/>
    <col min="10" max="10" width="9.5703125" style="4" customWidth="1"/>
    <col min="11" max="14" width="8.85546875" style="4" customWidth="1"/>
    <col min="15" max="15" width="11.7109375" style="4" customWidth="1"/>
    <col min="16" max="16" width="9.140625" style="4"/>
    <col min="17" max="17" width="17" style="4" bestFit="1" customWidth="1"/>
    <col min="18" max="16384" width="9.140625" style="4"/>
  </cols>
  <sheetData>
    <row r="1" spans="2:15" x14ac:dyDescent="0.2">
      <c r="B1" s="4" t="s">
        <v>3</v>
      </c>
      <c r="D1" s="2"/>
      <c r="O1" s="3">
        <v>45082</v>
      </c>
    </row>
    <row r="2" spans="2:15" ht="14.45" customHeight="1" thickBot="1" x14ac:dyDescent="0.25">
      <c r="B2" s="114" t="s">
        <v>15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2:15" ht="14.45" customHeight="1" x14ac:dyDescent="0.2">
      <c r="B3" s="108" t="s">
        <v>0</v>
      </c>
      <c r="C3" s="110" t="s">
        <v>1</v>
      </c>
      <c r="D3" s="97" t="s">
        <v>136</v>
      </c>
      <c r="E3" s="97"/>
      <c r="F3" s="97"/>
      <c r="G3" s="97"/>
      <c r="H3" s="117"/>
      <c r="I3" s="118" t="s">
        <v>120</v>
      </c>
      <c r="J3" s="117"/>
      <c r="K3" s="118" t="s">
        <v>138</v>
      </c>
      <c r="L3" s="97"/>
      <c r="M3" s="97"/>
      <c r="N3" s="97"/>
      <c r="O3" s="98"/>
    </row>
    <row r="4" spans="2:15" ht="14.45" customHeight="1" thickBot="1" x14ac:dyDescent="0.25">
      <c r="B4" s="109"/>
      <c r="C4" s="111"/>
      <c r="D4" s="115" t="s">
        <v>137</v>
      </c>
      <c r="E4" s="115"/>
      <c r="F4" s="115"/>
      <c r="G4" s="115"/>
      <c r="H4" s="116"/>
      <c r="I4" s="119" t="s">
        <v>121</v>
      </c>
      <c r="J4" s="116"/>
      <c r="K4" s="119" t="s">
        <v>139</v>
      </c>
      <c r="L4" s="115"/>
      <c r="M4" s="115"/>
      <c r="N4" s="115"/>
      <c r="O4" s="120"/>
    </row>
    <row r="5" spans="2:15" ht="14.45" customHeight="1" x14ac:dyDescent="0.2">
      <c r="B5" s="109"/>
      <c r="C5" s="111"/>
      <c r="D5" s="100">
        <v>2023</v>
      </c>
      <c r="E5" s="101"/>
      <c r="F5" s="100">
        <v>2022</v>
      </c>
      <c r="G5" s="101"/>
      <c r="H5" s="89" t="s">
        <v>5</v>
      </c>
      <c r="I5" s="112">
        <v>2022</v>
      </c>
      <c r="J5" s="112" t="s">
        <v>101</v>
      </c>
      <c r="K5" s="100">
        <v>2023</v>
      </c>
      <c r="L5" s="101"/>
      <c r="M5" s="100">
        <v>2022</v>
      </c>
      <c r="N5" s="101"/>
      <c r="O5" s="89" t="s">
        <v>5</v>
      </c>
    </row>
    <row r="6" spans="2:15" ht="14.45" customHeight="1" thickBot="1" x14ac:dyDescent="0.25">
      <c r="B6" s="106" t="s">
        <v>6</v>
      </c>
      <c r="C6" s="104" t="s">
        <v>7</v>
      </c>
      <c r="D6" s="102"/>
      <c r="E6" s="103"/>
      <c r="F6" s="102"/>
      <c r="G6" s="103"/>
      <c r="H6" s="90"/>
      <c r="I6" s="113"/>
      <c r="J6" s="113"/>
      <c r="K6" s="102"/>
      <c r="L6" s="103"/>
      <c r="M6" s="102"/>
      <c r="N6" s="103"/>
      <c r="O6" s="90"/>
    </row>
    <row r="7" spans="2:15" ht="14.45" customHeight="1" x14ac:dyDescent="0.2">
      <c r="B7" s="106"/>
      <c r="C7" s="104"/>
      <c r="D7" s="7" t="s">
        <v>8</v>
      </c>
      <c r="E7" s="8" t="s">
        <v>2</v>
      </c>
      <c r="F7" s="7" t="s">
        <v>8</v>
      </c>
      <c r="G7" s="8" t="s">
        <v>2</v>
      </c>
      <c r="H7" s="91" t="s">
        <v>9</v>
      </c>
      <c r="I7" s="9" t="s">
        <v>8</v>
      </c>
      <c r="J7" s="121" t="s">
        <v>102</v>
      </c>
      <c r="K7" s="7" t="s">
        <v>8</v>
      </c>
      <c r="L7" s="8" t="s">
        <v>2</v>
      </c>
      <c r="M7" s="7" t="s">
        <v>8</v>
      </c>
      <c r="N7" s="8" t="s">
        <v>2</v>
      </c>
      <c r="O7" s="91" t="s">
        <v>9</v>
      </c>
    </row>
    <row r="8" spans="2:15" ht="14.45" customHeight="1" thickBot="1" x14ac:dyDescent="0.25">
      <c r="B8" s="107"/>
      <c r="C8" s="105"/>
      <c r="D8" s="10" t="s">
        <v>10</v>
      </c>
      <c r="E8" s="11" t="s">
        <v>11</v>
      </c>
      <c r="F8" s="10" t="s">
        <v>10</v>
      </c>
      <c r="G8" s="11" t="s">
        <v>11</v>
      </c>
      <c r="H8" s="92"/>
      <c r="I8" s="12" t="s">
        <v>10</v>
      </c>
      <c r="J8" s="122"/>
      <c r="K8" s="10" t="s">
        <v>10</v>
      </c>
      <c r="L8" s="11" t="s">
        <v>11</v>
      </c>
      <c r="M8" s="10" t="s">
        <v>10</v>
      </c>
      <c r="N8" s="11" t="s">
        <v>11</v>
      </c>
      <c r="O8" s="92"/>
    </row>
    <row r="9" spans="2:15" ht="14.45" customHeight="1" thickBot="1" x14ac:dyDescent="0.25">
      <c r="B9" s="13">
        <v>1</v>
      </c>
      <c r="C9" s="14" t="s">
        <v>19</v>
      </c>
      <c r="D9" s="15">
        <v>6067</v>
      </c>
      <c r="E9" s="16">
        <v>0.13753315349216785</v>
      </c>
      <c r="F9" s="15">
        <v>6447</v>
      </c>
      <c r="G9" s="16">
        <v>0.15648438068885168</v>
      </c>
      <c r="H9" s="17">
        <v>-5.8942143632697341E-2</v>
      </c>
      <c r="I9" s="15">
        <v>6363</v>
      </c>
      <c r="J9" s="17">
        <v>-4.6518937608046484E-2</v>
      </c>
      <c r="K9" s="15">
        <v>39968</v>
      </c>
      <c r="L9" s="16">
        <v>0.17955237693061032</v>
      </c>
      <c r="M9" s="15">
        <v>33234</v>
      </c>
      <c r="N9" s="16">
        <v>0.16711755654561364</v>
      </c>
      <c r="O9" s="17">
        <v>0.20262381898056203</v>
      </c>
    </row>
    <row r="10" spans="2:15" ht="14.45" customHeight="1" thickBot="1" x14ac:dyDescent="0.25">
      <c r="B10" s="19">
        <v>2</v>
      </c>
      <c r="C10" s="20" t="s">
        <v>17</v>
      </c>
      <c r="D10" s="21">
        <v>4319</v>
      </c>
      <c r="E10" s="22">
        <v>9.7907646272073989E-2</v>
      </c>
      <c r="F10" s="21">
        <v>2986</v>
      </c>
      <c r="G10" s="22">
        <v>7.2477487317653341E-2</v>
      </c>
      <c r="H10" s="23">
        <v>0.44641661085063622</v>
      </c>
      <c r="I10" s="21">
        <v>4301</v>
      </c>
      <c r="J10" s="23">
        <v>4.1850732387815892E-3</v>
      </c>
      <c r="K10" s="21">
        <v>21359</v>
      </c>
      <c r="L10" s="22">
        <v>9.5953243065975441E-2</v>
      </c>
      <c r="M10" s="21">
        <v>14496</v>
      </c>
      <c r="N10" s="22">
        <v>7.2893305039574391E-2</v>
      </c>
      <c r="O10" s="23">
        <v>0.47344094922737301</v>
      </c>
    </row>
    <row r="11" spans="2:15" ht="14.45" customHeight="1" thickBot="1" x14ac:dyDescent="0.25">
      <c r="B11" s="13">
        <v>3</v>
      </c>
      <c r="C11" s="14" t="s">
        <v>18</v>
      </c>
      <c r="D11" s="15">
        <v>4072</v>
      </c>
      <c r="E11" s="16">
        <v>9.2308389817060729E-2</v>
      </c>
      <c r="F11" s="15">
        <v>3457</v>
      </c>
      <c r="G11" s="16">
        <v>8.3909803636010583E-2</v>
      </c>
      <c r="H11" s="17">
        <v>0.17789991321955445</v>
      </c>
      <c r="I11" s="15">
        <v>3371</v>
      </c>
      <c r="J11" s="17">
        <v>0.20795016315633341</v>
      </c>
      <c r="K11" s="15">
        <v>16406</v>
      </c>
      <c r="L11" s="16">
        <v>7.3702369293524653E-2</v>
      </c>
      <c r="M11" s="15">
        <v>13386</v>
      </c>
      <c r="N11" s="16">
        <v>6.7311657095732808E-2</v>
      </c>
      <c r="O11" s="17">
        <v>0.22560884506200507</v>
      </c>
    </row>
    <row r="12" spans="2:15" ht="14.45" customHeight="1" thickBot="1" x14ac:dyDescent="0.25">
      <c r="B12" s="19">
        <v>4</v>
      </c>
      <c r="C12" s="20" t="s">
        <v>22</v>
      </c>
      <c r="D12" s="21">
        <v>3338</v>
      </c>
      <c r="E12" s="22">
        <v>7.5669303833337115E-2</v>
      </c>
      <c r="F12" s="21">
        <v>3037</v>
      </c>
      <c r="G12" s="22">
        <v>7.371538144129712E-2</v>
      </c>
      <c r="H12" s="23">
        <v>9.9110964767862963E-2</v>
      </c>
      <c r="I12" s="21">
        <v>2752</v>
      </c>
      <c r="J12" s="23">
        <v>0.2129360465116279</v>
      </c>
      <c r="K12" s="21">
        <v>15144</v>
      </c>
      <c r="L12" s="22">
        <v>6.8032956270945827E-2</v>
      </c>
      <c r="M12" s="21">
        <v>15524</v>
      </c>
      <c r="N12" s="22">
        <v>7.8062615027204255E-2</v>
      </c>
      <c r="O12" s="23">
        <v>-2.4478227261015228E-2</v>
      </c>
    </row>
    <row r="13" spans="2:15" ht="14.45" customHeight="1" thickBot="1" x14ac:dyDescent="0.25">
      <c r="B13" s="13">
        <v>5</v>
      </c>
      <c r="C13" s="14" t="s">
        <v>24</v>
      </c>
      <c r="D13" s="15">
        <v>2567</v>
      </c>
      <c r="E13" s="16">
        <v>5.8191462834085189E-2</v>
      </c>
      <c r="F13" s="15">
        <v>2321</v>
      </c>
      <c r="G13" s="16">
        <v>5.6336318842690358E-2</v>
      </c>
      <c r="H13" s="17">
        <v>0.10598879793192584</v>
      </c>
      <c r="I13" s="15">
        <v>2251</v>
      </c>
      <c r="J13" s="17">
        <v>0.1403820524211461</v>
      </c>
      <c r="K13" s="15">
        <v>12402</v>
      </c>
      <c r="L13" s="16">
        <v>5.5714786296372831E-2</v>
      </c>
      <c r="M13" s="15">
        <v>12412</v>
      </c>
      <c r="N13" s="16">
        <v>6.2413886737803348E-2</v>
      </c>
      <c r="O13" s="17">
        <v>-8.0567193038993956E-4</v>
      </c>
    </row>
    <row r="14" spans="2:15" ht="14.45" customHeight="1" thickBot="1" x14ac:dyDescent="0.25">
      <c r="B14" s="19">
        <v>6</v>
      </c>
      <c r="C14" s="20" t="s">
        <v>32</v>
      </c>
      <c r="D14" s="21">
        <v>2325</v>
      </c>
      <c r="E14" s="22">
        <v>5.270555165144062E-2</v>
      </c>
      <c r="F14" s="21">
        <v>1697</v>
      </c>
      <c r="G14" s="22">
        <v>4.119032015340178E-2</v>
      </c>
      <c r="H14" s="23">
        <v>0.37006482027106657</v>
      </c>
      <c r="I14" s="21">
        <v>2073</v>
      </c>
      <c r="J14" s="23">
        <v>0.12156295224312585</v>
      </c>
      <c r="K14" s="21">
        <v>10444</v>
      </c>
      <c r="L14" s="22">
        <v>4.6918660545018372E-2</v>
      </c>
      <c r="M14" s="21">
        <v>7657</v>
      </c>
      <c r="N14" s="22">
        <v>3.850331378918468E-2</v>
      </c>
      <c r="O14" s="23">
        <v>0.36398067128118061</v>
      </c>
    </row>
    <row r="15" spans="2:15" ht="14.45" customHeight="1" thickBot="1" x14ac:dyDescent="0.25">
      <c r="B15" s="13">
        <v>7</v>
      </c>
      <c r="C15" s="14" t="s">
        <v>23</v>
      </c>
      <c r="D15" s="15">
        <v>2405</v>
      </c>
      <c r="E15" s="16">
        <v>5.4519076009339654E-2</v>
      </c>
      <c r="F15" s="15">
        <v>2574</v>
      </c>
      <c r="G15" s="16">
        <v>6.247724459331537E-2</v>
      </c>
      <c r="H15" s="17">
        <v>-6.5656565656565635E-2</v>
      </c>
      <c r="I15" s="15">
        <v>1900</v>
      </c>
      <c r="J15" s="17">
        <v>0.26578947368421058</v>
      </c>
      <c r="K15" s="15">
        <v>10354</v>
      </c>
      <c r="L15" s="16">
        <v>4.6514344243883593E-2</v>
      </c>
      <c r="M15" s="15">
        <v>11963</v>
      </c>
      <c r="N15" s="16">
        <v>6.0156085001961117E-2</v>
      </c>
      <c r="O15" s="17">
        <v>-0.1344980356097969</v>
      </c>
    </row>
    <row r="16" spans="2:15" ht="14.45" customHeight="1" thickBot="1" x14ac:dyDescent="0.25">
      <c r="B16" s="19">
        <v>8</v>
      </c>
      <c r="C16" s="20" t="s">
        <v>31</v>
      </c>
      <c r="D16" s="21">
        <v>1977</v>
      </c>
      <c r="E16" s="22">
        <v>4.4816720694579829E-2</v>
      </c>
      <c r="F16" s="21">
        <v>2422</v>
      </c>
      <c r="G16" s="22">
        <v>5.8787834656180975E-2</v>
      </c>
      <c r="H16" s="23">
        <v>-0.18373245251857973</v>
      </c>
      <c r="I16" s="21">
        <v>2027</v>
      </c>
      <c r="J16" s="23">
        <v>-2.4666995559940785E-2</v>
      </c>
      <c r="K16" s="21">
        <v>9667</v>
      </c>
      <c r="L16" s="22">
        <v>4.3428063145221428E-2</v>
      </c>
      <c r="M16" s="21">
        <v>11195</v>
      </c>
      <c r="N16" s="22">
        <v>5.6294188046222077E-2</v>
      </c>
      <c r="O16" s="23">
        <v>-0.13648950424296558</v>
      </c>
    </row>
    <row r="17" spans="2:16" ht="14.45" customHeight="1" thickBot="1" x14ac:dyDescent="0.25">
      <c r="B17" s="13">
        <v>9</v>
      </c>
      <c r="C17" s="14" t="s">
        <v>21</v>
      </c>
      <c r="D17" s="15">
        <v>2081</v>
      </c>
      <c r="E17" s="16">
        <v>4.7174302359848569E-2</v>
      </c>
      <c r="F17" s="15">
        <v>2718</v>
      </c>
      <c r="G17" s="16">
        <v>6.5972475060074268E-2</v>
      </c>
      <c r="H17" s="17">
        <v>-0.23436350257542315</v>
      </c>
      <c r="I17" s="15">
        <v>1863</v>
      </c>
      <c r="J17" s="17">
        <v>0.11701556629092869</v>
      </c>
      <c r="K17" s="15">
        <v>9585</v>
      </c>
      <c r="L17" s="16">
        <v>4.3059686070854183E-2</v>
      </c>
      <c r="M17" s="15">
        <v>11658</v>
      </c>
      <c r="N17" s="16">
        <v>5.8622388945319966E-2</v>
      </c>
      <c r="O17" s="17">
        <v>-0.17781780751415333</v>
      </c>
    </row>
    <row r="18" spans="2:16" ht="14.45" customHeight="1" thickBot="1" x14ac:dyDescent="0.25">
      <c r="B18" s="19">
        <v>10</v>
      </c>
      <c r="C18" s="20" t="s">
        <v>16</v>
      </c>
      <c r="D18" s="21">
        <v>2252</v>
      </c>
      <c r="E18" s="22">
        <v>5.1050710674857752E-2</v>
      </c>
      <c r="F18" s="21">
        <v>1959</v>
      </c>
      <c r="G18" s="22">
        <v>4.7549697808199225E-2</v>
      </c>
      <c r="H18" s="23">
        <v>0.14956610515569158</v>
      </c>
      <c r="I18" s="21">
        <v>1770</v>
      </c>
      <c r="J18" s="23">
        <v>0.27231638418079096</v>
      </c>
      <c r="K18" s="21">
        <v>9579</v>
      </c>
      <c r="L18" s="22">
        <v>4.3032731650778533E-2</v>
      </c>
      <c r="M18" s="21">
        <v>10036</v>
      </c>
      <c r="N18" s="22">
        <v>5.0466143030985691E-2</v>
      </c>
      <c r="O18" s="23">
        <v>-4.5536070147469077E-2</v>
      </c>
    </row>
    <row r="19" spans="2:16" ht="14.45" customHeight="1" thickBot="1" x14ac:dyDescent="0.25">
      <c r="B19" s="13">
        <v>11</v>
      </c>
      <c r="C19" s="14" t="s">
        <v>29</v>
      </c>
      <c r="D19" s="15">
        <v>1389</v>
      </c>
      <c r="E19" s="16">
        <v>3.1487316664021943E-2</v>
      </c>
      <c r="F19" s="15">
        <v>1090</v>
      </c>
      <c r="G19" s="16">
        <v>2.6456952838661132E-2</v>
      </c>
      <c r="H19" s="17">
        <v>0.27431192660550452</v>
      </c>
      <c r="I19" s="15">
        <v>1492</v>
      </c>
      <c r="J19" s="17">
        <v>-6.9034852546916881E-2</v>
      </c>
      <c r="K19" s="15">
        <v>8251</v>
      </c>
      <c r="L19" s="16">
        <v>3.7066820007367544E-2</v>
      </c>
      <c r="M19" s="15">
        <v>7375</v>
      </c>
      <c r="N19" s="16">
        <v>3.708527350074925E-2</v>
      </c>
      <c r="O19" s="17">
        <v>0.11877966101694915</v>
      </c>
    </row>
    <row r="20" spans="2:16" ht="14.45" customHeight="1" thickBot="1" x14ac:dyDescent="0.25">
      <c r="B20" s="19">
        <v>12</v>
      </c>
      <c r="C20" s="20" t="s">
        <v>20</v>
      </c>
      <c r="D20" s="21">
        <v>926</v>
      </c>
      <c r="E20" s="22">
        <v>2.0991544442681295E-2</v>
      </c>
      <c r="F20" s="21">
        <v>848</v>
      </c>
      <c r="G20" s="22">
        <v>2.0583023859802423E-2</v>
      </c>
      <c r="H20" s="23">
        <v>9.1981132075471761E-2</v>
      </c>
      <c r="I20" s="21">
        <v>476</v>
      </c>
      <c r="J20" s="23">
        <v>0.94537815126050417</v>
      </c>
      <c r="K20" s="21">
        <v>5908</v>
      </c>
      <c r="L20" s="22">
        <v>2.6541118967825406E-2</v>
      </c>
      <c r="M20" s="21">
        <v>6214</v>
      </c>
      <c r="N20" s="22">
        <v>3.124717146219062E-2</v>
      </c>
      <c r="O20" s="23">
        <v>-4.9243643385902813E-2</v>
      </c>
    </row>
    <row r="21" spans="2:16" ht="14.45" customHeight="1" thickBot="1" x14ac:dyDescent="0.25">
      <c r="B21" s="13">
        <v>13</v>
      </c>
      <c r="C21" s="14" t="s">
        <v>33</v>
      </c>
      <c r="D21" s="15">
        <v>1154</v>
      </c>
      <c r="E21" s="16">
        <v>2.6160088862693536E-2</v>
      </c>
      <c r="F21" s="15">
        <v>921</v>
      </c>
      <c r="G21" s="16">
        <v>2.2354911526978809E-2</v>
      </c>
      <c r="H21" s="17">
        <v>0.2529858849077089</v>
      </c>
      <c r="I21" s="15">
        <v>1120</v>
      </c>
      <c r="J21" s="17">
        <v>3.0357142857142749E-2</v>
      </c>
      <c r="K21" s="15">
        <v>5684</v>
      </c>
      <c r="L21" s="16">
        <v>2.5534820618334397E-2</v>
      </c>
      <c r="M21" s="15">
        <v>5247</v>
      </c>
      <c r="N21" s="16">
        <v>2.6384600685888989E-2</v>
      </c>
      <c r="O21" s="17">
        <v>8.3285687059271973E-2</v>
      </c>
    </row>
    <row r="22" spans="2:16" ht="14.45" customHeight="1" thickBot="1" x14ac:dyDescent="0.25">
      <c r="B22" s="19">
        <v>14</v>
      </c>
      <c r="C22" s="20" t="s">
        <v>26</v>
      </c>
      <c r="D22" s="21">
        <v>720</v>
      </c>
      <c r="E22" s="22">
        <v>1.632171922109129E-2</v>
      </c>
      <c r="F22" s="21">
        <v>1238</v>
      </c>
      <c r="G22" s="22">
        <v>3.0049273040607782E-2</v>
      </c>
      <c r="H22" s="23">
        <v>-0.4184168012924071</v>
      </c>
      <c r="I22" s="21">
        <v>540</v>
      </c>
      <c r="J22" s="23">
        <v>0.33333333333333326</v>
      </c>
      <c r="K22" s="21">
        <v>5488</v>
      </c>
      <c r="L22" s="22">
        <v>2.4654309562529762E-2</v>
      </c>
      <c r="M22" s="21">
        <v>4751</v>
      </c>
      <c r="N22" s="22">
        <v>2.3890458901974193E-2</v>
      </c>
      <c r="O22" s="23">
        <v>0.15512523679225421</v>
      </c>
    </row>
    <row r="23" spans="2:16" ht="14.45" customHeight="1" thickBot="1" x14ac:dyDescent="0.25">
      <c r="B23" s="13">
        <v>15</v>
      </c>
      <c r="C23" s="14" t="s">
        <v>27</v>
      </c>
      <c r="D23" s="15">
        <v>1043</v>
      </c>
      <c r="E23" s="16">
        <v>2.364382381610863E-2</v>
      </c>
      <c r="F23" s="15">
        <v>1167</v>
      </c>
      <c r="G23" s="16">
        <v>2.8325930241025268E-2</v>
      </c>
      <c r="H23" s="17">
        <v>-0.10625535561268207</v>
      </c>
      <c r="I23" s="15">
        <v>603</v>
      </c>
      <c r="J23" s="17">
        <v>0.72968490878938641</v>
      </c>
      <c r="K23" s="15">
        <v>5241</v>
      </c>
      <c r="L23" s="16">
        <v>2.3544685936082086E-2</v>
      </c>
      <c r="M23" s="15">
        <v>5740</v>
      </c>
      <c r="N23" s="16">
        <v>2.8863656934820431E-2</v>
      </c>
      <c r="O23" s="17">
        <v>-8.6933797909407695E-2</v>
      </c>
    </row>
    <row r="24" spans="2:16" ht="14.45" customHeight="1" thickBot="1" x14ac:dyDescent="0.25">
      <c r="B24" s="19">
        <v>16</v>
      </c>
      <c r="C24" s="20" t="s">
        <v>39</v>
      </c>
      <c r="D24" s="21">
        <v>956</v>
      </c>
      <c r="E24" s="22">
        <v>2.1671616076893434E-2</v>
      </c>
      <c r="F24" s="21">
        <v>398</v>
      </c>
      <c r="G24" s="22">
        <v>9.6604286511808544E-3</v>
      </c>
      <c r="H24" s="23">
        <v>1.4020100502512562</v>
      </c>
      <c r="I24" s="21">
        <v>1049</v>
      </c>
      <c r="J24" s="23">
        <v>-8.8655862726406132E-2</v>
      </c>
      <c r="K24" s="21">
        <v>4766</v>
      </c>
      <c r="L24" s="22">
        <v>2.1410794346759628E-2</v>
      </c>
      <c r="M24" s="21">
        <v>2631</v>
      </c>
      <c r="N24" s="22">
        <v>1.3230014180402884E-2</v>
      </c>
      <c r="O24" s="23">
        <v>0.81147852527556052</v>
      </c>
    </row>
    <row r="25" spans="2:16" ht="14.45" customHeight="1" thickBot="1" x14ac:dyDescent="0.25">
      <c r="B25" s="13">
        <v>17</v>
      </c>
      <c r="C25" s="14" t="s">
        <v>61</v>
      </c>
      <c r="D25" s="15">
        <v>1076</v>
      </c>
      <c r="E25" s="16">
        <v>2.4391902613741981E-2</v>
      </c>
      <c r="F25" s="15">
        <v>421</v>
      </c>
      <c r="G25" s="16">
        <v>1.02186946285104E-2</v>
      </c>
      <c r="H25" s="17">
        <v>1.5558194774346794</v>
      </c>
      <c r="I25" s="15">
        <v>914</v>
      </c>
      <c r="J25" s="17">
        <v>0.17724288840262581</v>
      </c>
      <c r="K25" s="15">
        <v>4611</v>
      </c>
      <c r="L25" s="16">
        <v>2.0714471828138618E-2</v>
      </c>
      <c r="M25" s="15">
        <v>1776</v>
      </c>
      <c r="N25" s="16">
        <v>8.9306367101465306E-3</v>
      </c>
      <c r="O25" s="17">
        <v>1.5962837837837838</v>
      </c>
    </row>
    <row r="26" spans="2:16" ht="14.45" customHeight="1" thickBot="1" x14ac:dyDescent="0.25">
      <c r="B26" s="19">
        <v>18</v>
      </c>
      <c r="C26" s="20" t="s">
        <v>30</v>
      </c>
      <c r="D26" s="21">
        <v>513</v>
      </c>
      <c r="E26" s="22">
        <v>1.1629224945027543E-2</v>
      </c>
      <c r="F26" s="21">
        <v>459</v>
      </c>
      <c r="G26" s="22">
        <v>1.1141047112793999E-2</v>
      </c>
      <c r="H26" s="23">
        <v>0.11764705882352944</v>
      </c>
      <c r="I26" s="21">
        <v>559</v>
      </c>
      <c r="J26" s="23">
        <v>-8.2289803220035762E-2</v>
      </c>
      <c r="K26" s="21">
        <v>3269</v>
      </c>
      <c r="L26" s="22">
        <v>1.4685666537884437E-2</v>
      </c>
      <c r="M26" s="21">
        <v>1589</v>
      </c>
      <c r="N26" s="22">
        <v>7.9903050295173639E-3</v>
      </c>
      <c r="O26" s="23">
        <v>1.0572687224669601</v>
      </c>
    </row>
    <row r="27" spans="2:16" ht="14.45" customHeight="1" thickBot="1" x14ac:dyDescent="0.25">
      <c r="B27" s="13">
        <v>19</v>
      </c>
      <c r="C27" s="14" t="s">
        <v>113</v>
      </c>
      <c r="D27" s="15">
        <v>813</v>
      </c>
      <c r="E27" s="16">
        <v>1.8429941287148914E-2</v>
      </c>
      <c r="F27" s="15">
        <v>460</v>
      </c>
      <c r="G27" s="16">
        <v>1.1165319546590937E-2</v>
      </c>
      <c r="H27" s="17">
        <v>0.76739130434782599</v>
      </c>
      <c r="I27" s="15">
        <v>701</v>
      </c>
      <c r="J27" s="17">
        <v>0.15977175463623405</v>
      </c>
      <c r="K27" s="15">
        <v>3167</v>
      </c>
      <c r="L27" s="16">
        <v>1.4227441396598352E-2</v>
      </c>
      <c r="M27" s="15">
        <v>1359</v>
      </c>
      <c r="N27" s="16">
        <v>6.8337473474600991E-3</v>
      </c>
      <c r="O27" s="17">
        <v>1.3303899926416483</v>
      </c>
    </row>
    <row r="28" spans="2:16" ht="14.45" customHeight="1" thickBot="1" x14ac:dyDescent="0.25">
      <c r="B28" s="19">
        <v>20</v>
      </c>
      <c r="C28" s="20" t="s">
        <v>28</v>
      </c>
      <c r="D28" s="21">
        <v>522</v>
      </c>
      <c r="E28" s="22">
        <v>1.1833246435291184E-2</v>
      </c>
      <c r="F28" s="21">
        <v>555</v>
      </c>
      <c r="G28" s="22">
        <v>1.3471200757299934E-2</v>
      </c>
      <c r="H28" s="23">
        <v>-5.9459459459459407E-2</v>
      </c>
      <c r="I28" s="21">
        <v>330</v>
      </c>
      <c r="J28" s="23">
        <v>0.58181818181818179</v>
      </c>
      <c r="K28" s="21">
        <v>3085</v>
      </c>
      <c r="L28" s="22">
        <v>1.3859064322231107E-2</v>
      </c>
      <c r="M28" s="21">
        <v>2638</v>
      </c>
      <c r="N28" s="22">
        <v>1.3265213762030714E-2</v>
      </c>
      <c r="O28" s="23">
        <v>0.16944655041698264</v>
      </c>
    </row>
    <row r="29" spans="2:16" ht="14.45" customHeight="1" thickBot="1" x14ac:dyDescent="0.25">
      <c r="B29" s="93" t="s">
        <v>42</v>
      </c>
      <c r="C29" s="94"/>
      <c r="D29" s="24">
        <f>SUM(D9:D28)</f>
        <v>40515</v>
      </c>
      <c r="E29" s="25">
        <f>D29/D31</f>
        <v>0.91843674200349101</v>
      </c>
      <c r="F29" s="24">
        <f>SUM(F9:F28)</f>
        <v>37175</v>
      </c>
      <c r="G29" s="25">
        <f>F29/F31</f>
        <v>0.90232772640112624</v>
      </c>
      <c r="H29" s="26">
        <f>D29/F29-1</f>
        <v>8.9845326160053807E-2</v>
      </c>
      <c r="I29" s="24">
        <f>SUM(I9:I28)</f>
        <v>36455</v>
      </c>
      <c r="J29" s="25">
        <f>D29/I29-1</f>
        <v>0.11137018241667818</v>
      </c>
      <c r="K29" s="24">
        <f>SUM(K9:K28)</f>
        <v>204378</v>
      </c>
      <c r="L29" s="25">
        <f>K29/K31</f>
        <v>0.91814841103693656</v>
      </c>
      <c r="M29" s="24">
        <f>SUM(M9:M28)</f>
        <v>180881</v>
      </c>
      <c r="N29" s="25">
        <f>M29/M31</f>
        <v>0.90956221777478297</v>
      </c>
      <c r="O29" s="26">
        <f>K29/M29-1</f>
        <v>0.12990308545397244</v>
      </c>
    </row>
    <row r="30" spans="2:16" ht="14.45" customHeight="1" thickBot="1" x14ac:dyDescent="0.25">
      <c r="B30" s="93" t="s">
        <v>12</v>
      </c>
      <c r="C30" s="94"/>
      <c r="D30" s="24">
        <f>D31-SUM(D9:D28)</f>
        <v>3598</v>
      </c>
      <c r="E30" s="25">
        <f>D30/D31</f>
        <v>8.1563257996508959E-2</v>
      </c>
      <c r="F30" s="24">
        <f>F31-SUM(F9:F28)</f>
        <v>4024</v>
      </c>
      <c r="G30" s="25">
        <f>F30/F31</f>
        <v>9.767227359887376E-2</v>
      </c>
      <c r="H30" s="26">
        <f>D30/F30-1</f>
        <v>-0.10586481113320079</v>
      </c>
      <c r="I30" s="24">
        <f>I31-SUM(I9:I28)</f>
        <v>3171</v>
      </c>
      <c r="J30" s="25">
        <f>D30/I30-1</f>
        <v>0.13465783664459163</v>
      </c>
      <c r="K30" s="24">
        <f>K31-SUM(K9:K28)</f>
        <v>18220</v>
      </c>
      <c r="L30" s="25">
        <f>K30/K31</f>
        <v>8.1851588963063465E-2</v>
      </c>
      <c r="M30" s="24">
        <f>M31-SUM(M9:M28)</f>
        <v>17985</v>
      </c>
      <c r="N30" s="25">
        <f>M30/M31</f>
        <v>9.0437782225216978E-2</v>
      </c>
      <c r="O30" s="26">
        <f>K30/M30-1</f>
        <v>1.3066444259104859E-2</v>
      </c>
    </row>
    <row r="31" spans="2:16" ht="14.45" customHeight="1" thickBot="1" x14ac:dyDescent="0.25">
      <c r="B31" s="124" t="s">
        <v>13</v>
      </c>
      <c r="C31" s="125"/>
      <c r="D31" s="27">
        <v>44113</v>
      </c>
      <c r="E31" s="28">
        <v>1</v>
      </c>
      <c r="F31" s="27">
        <v>41199</v>
      </c>
      <c r="G31" s="28">
        <v>1.0000000000000007</v>
      </c>
      <c r="H31" s="29">
        <v>7.0729872084273948E-2</v>
      </c>
      <c r="I31" s="27">
        <v>39626</v>
      </c>
      <c r="J31" s="29">
        <v>0.11323373542623538</v>
      </c>
      <c r="K31" s="27">
        <v>222598</v>
      </c>
      <c r="L31" s="28">
        <v>1</v>
      </c>
      <c r="M31" s="27">
        <v>198866</v>
      </c>
      <c r="N31" s="28">
        <v>0.99999999999999878</v>
      </c>
      <c r="O31" s="29">
        <v>0.11933663874166522</v>
      </c>
      <c r="P31" s="30"/>
    </row>
    <row r="32" spans="2:16" ht="14.45" customHeight="1" x14ac:dyDescent="0.2">
      <c r="B32" s="31" t="s">
        <v>69</v>
      </c>
    </row>
    <row r="33" spans="2:2" x14ac:dyDescent="0.2">
      <c r="B33" s="32" t="s">
        <v>68</v>
      </c>
    </row>
  </sheetData>
  <mergeCells count="25">
    <mergeCell ref="B29:C29"/>
    <mergeCell ref="B30:C30"/>
    <mergeCell ref="B31:C31"/>
    <mergeCell ref="B6:B8"/>
    <mergeCell ref="C6:C8"/>
    <mergeCell ref="B2:O2"/>
    <mergeCell ref="O5:O6"/>
    <mergeCell ref="H5:H6"/>
    <mergeCell ref="I5:I6"/>
    <mergeCell ref="J5:J6"/>
    <mergeCell ref="B3:B5"/>
    <mergeCell ref="D3:H3"/>
    <mergeCell ref="I3:J3"/>
    <mergeCell ref="K3:O3"/>
    <mergeCell ref="C3:C5"/>
    <mergeCell ref="D4:H4"/>
    <mergeCell ref="I4:J4"/>
    <mergeCell ref="K4:O4"/>
    <mergeCell ref="O7:O8"/>
    <mergeCell ref="K5:L6"/>
    <mergeCell ref="M5:N6"/>
    <mergeCell ref="J7:J8"/>
    <mergeCell ref="D5:E6"/>
    <mergeCell ref="F5:G6"/>
    <mergeCell ref="H7:H8"/>
  </mergeCells>
  <conditionalFormatting sqref="H29:H30 O29:O30">
    <cfRule type="cellIs" dxfId="5" priority="6" operator="lessThan">
      <formula>0</formula>
    </cfRule>
  </conditionalFormatting>
  <conditionalFormatting sqref="J9:J28 O9:O28 H9:H28">
    <cfRule type="cellIs" dxfId="4" priority="5" operator="lessThan">
      <formula>0</formula>
    </cfRule>
  </conditionalFormatting>
  <conditionalFormatting sqref="L9:L28 N9:O28 D9:E28 G9:J28">
    <cfRule type="cellIs" dxfId="3" priority="4" operator="equal">
      <formula>0</formula>
    </cfRule>
  </conditionalFormatting>
  <conditionalFormatting sqref="F9:F28">
    <cfRule type="cellIs" dxfId="2" priority="3" operator="equal">
      <formula>0</formula>
    </cfRule>
  </conditionalFormatting>
  <conditionalFormatting sqref="K9:K28">
    <cfRule type="cellIs" dxfId="1" priority="2" operator="equal">
      <formula>0</formula>
    </cfRule>
  </conditionalFormatting>
  <conditionalFormatting sqref="M9:M2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Summary table</vt:lpstr>
      <vt:lpstr>Passenger Cars Ranking</vt:lpstr>
      <vt:lpstr>Passenger Cars - Fuels</vt:lpstr>
      <vt:lpstr>PC for ind.Customers</vt:lpstr>
      <vt:lpstr>PC for Business</vt:lpstr>
      <vt:lpstr>LCV up to 3.5T</vt:lpstr>
      <vt:lpstr>PC&amp;LCV up to 3.5T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Marek_Wolfigiel</cp:lastModifiedBy>
  <cp:lastPrinted>2022-11-16T14:23:11Z</cp:lastPrinted>
  <dcterms:created xsi:type="dcterms:W3CDTF">2011-02-07T09:02:19Z</dcterms:created>
  <dcterms:modified xsi:type="dcterms:W3CDTF">2023-06-05T09:07:02Z</dcterms:modified>
</cp:coreProperties>
</file>