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2\SOiSD\"/>
    </mc:Choice>
  </mc:AlternateContent>
  <xr:revisionPtr revIDLastSave="0" documentId="13_ncr:1_{C660D93B-F045-4A43-A287-D0EFEB7C2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O32" i="1" s="1"/>
  <c r="L32" i="1"/>
  <c r="K32" i="1"/>
  <c r="I32" i="1"/>
  <c r="G32" i="1"/>
  <c r="F32" i="1"/>
  <c r="D32" i="1"/>
  <c r="H32" i="1" s="1"/>
  <c r="M31" i="1"/>
  <c r="O31" i="1" s="1"/>
  <c r="L31" i="1"/>
  <c r="K31" i="1"/>
  <c r="I31" i="1"/>
  <c r="F31" i="1"/>
  <c r="G31" i="1" s="1"/>
  <c r="D31" i="1"/>
  <c r="H31" i="1" s="1"/>
  <c r="G7" i="15"/>
  <c r="H7" i="15" s="1"/>
  <c r="F7" i="15"/>
  <c r="D7" i="15"/>
  <c r="C7" i="15"/>
  <c r="E7" i="15" s="1"/>
  <c r="N31" i="1" l="1"/>
  <c r="E31" i="1"/>
  <c r="E32" i="1"/>
  <c r="J31" i="1"/>
  <c r="J32" i="1"/>
  <c r="N32" i="1"/>
  <c r="Q70" i="12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K69" i="12"/>
  <c r="K32" i="12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<sst xmlns="http://schemas.openxmlformats.org/spreadsheetml/2006/main" count="891" uniqueCount="191">
  <si>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</si>
  <si>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</si>
  <si>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</si>
  <si>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</si>
  <si>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</si>
  <si>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</si>
  <si>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</si>
  <si>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</si>
  <si>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</si>
  <si>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</si>
  <si>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</si>
  <si>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</si>
  <si>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</si>
  <si>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</si>
  <si>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</si>
  <si>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</si>
  <si>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</si>
  <si>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</si>
  <si>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</si>
  <si>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</si>
  <si>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</si>
  <si>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</si>
  <si>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</si>
  <si>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</si>
  <si>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</si>
  <si>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</si>
  <si>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</si>
  <si>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</si>
  <si>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</si>
  <si>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</si>
  <si>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</si>
  <si>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</si>
  <si>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</si>
  <si>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</si>
  <si>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</si>
  <si>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</si>
  <si>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</si>
  <si>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</si>
  <si>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</si>
  <si>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</si>
  <si>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</si>
  <si>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</si>
  <si>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</si>
  <si>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</si>
  <si>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</si>
  <si>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</si>
  <si>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</si>
  <si>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</si>
  <si>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</si>
  <si>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</si>
  <si>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</si>
  <si>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</si>
  <si>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</si>
  <si>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</si>
  <si>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</si>
  <si>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</si>
  <si>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</si>
  <si>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</si>
  <si>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</si>
  <si>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</si>
  <si>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</si>
  <si>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</si>
  <si>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</si>
  <si>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</si>
  <si>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</si>
  <si>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</si>
  <si>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</si>
  <si>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</si>
  <si>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</si>
  <si>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</si>
  <si>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</si>
  <si>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</si>
  <si>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</si>
  <si>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</si>
  <si>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</si>
  <si>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</si>
  <si>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</si>
  <si>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</si>
  <si>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</si>
  <si>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</si>
  <si>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</si>
  <si>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</si>
  <si>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</si>
  <si>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</si>
  <si>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</si>
  <si>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</si>
  <si>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</si>
  <si>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</si>
  <si>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</si>
  <si>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</si>
  <si>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</si>
  <si>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</si>
  <si>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</si>
  <si>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</si>
  <si>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</si>
  <si>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</si>
  <si>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</si>
  <si>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</si>
  <si>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</si>
  <si>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</si>
  <si>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</si>
  <si>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</si>
  <si>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</si>
  <si>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</si>
  <si>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</si>
  <si>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</si>
  <si>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</si>
  <si>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</si>
  <si>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</si>
  <si>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</si>
  <si>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</si>
  <si>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Toyota Aygo X</t>
  </si>
  <si>
    <t>TESLA</t>
  </si>
  <si>
    <t>Skoda Scala</t>
  </si>
  <si>
    <t>Lexus NX</t>
  </si>
  <si>
    <t>Registrations of new PC, Top Brands - 2024 YTD</t>
  </si>
  <si>
    <t>Registrations of new PC, Top Models - 2024 YTD</t>
  </si>
  <si>
    <t>Registrations of new LCV, Top Brands - 2024 YTD</t>
  </si>
  <si>
    <t>Kia Ceed</t>
  </si>
  <si>
    <t>MG HS</t>
  </si>
  <si>
    <t>Listopad</t>
  </si>
  <si>
    <t>November</t>
  </si>
  <si>
    <t/>
  </si>
  <si>
    <t>SEAT</t>
  </si>
  <si>
    <t>Volkswagen T-Cross</t>
  </si>
  <si>
    <t>-4,0 pp</t>
  </si>
  <si>
    <t>-0,6 pp</t>
  </si>
  <si>
    <t>+2,6 pp</t>
  </si>
  <si>
    <t>Rejestracje nowych samochodów osobowych OGÓŁEM, ranking marek - Grudzień 2024</t>
  </si>
  <si>
    <t>Registrations of new PC, Top Brands - December 2024</t>
  </si>
  <si>
    <t>Grudzień</t>
  </si>
  <si>
    <t>December</t>
  </si>
  <si>
    <t>Gru/Lis
Zmiana %</t>
  </si>
  <si>
    <t>Dec/Nov Ch %</t>
  </si>
  <si>
    <t>Gru/Lis
Zmiana poz</t>
  </si>
  <si>
    <t>Dec/Nov Ch position</t>
  </si>
  <si>
    <t>YTD January - december</t>
  </si>
  <si>
    <t>Rok narastająco Styczeń -Grudzień</t>
  </si>
  <si>
    <t>Rok narastająco Styczeń - Grudzień</t>
  </si>
  <si>
    <t>Dec/NovCh %</t>
  </si>
  <si>
    <t>Rejestracje nowych samochodów osobowych OGÓŁEM, ranking modeli - Grudzień 2024</t>
  </si>
  <si>
    <t>Registrations of new PC, Top Models - December 2024</t>
  </si>
  <si>
    <t>Audi Q5</t>
  </si>
  <si>
    <t>Rejestracje nowych samochodów osobowych na KLIENTÓW INDYWIDUALNYCH, ranking marek - Grudzień 2024</t>
  </si>
  <si>
    <t>Registrations of New PC For Individual Customers, Top Makes - December 2024</t>
  </si>
  <si>
    <t>Rejestracje nowych samochodów osobowych na KLIENTÓW INDYWIDUALNYCH, ranking modeli - Grudzień 2024</t>
  </si>
  <si>
    <t>Registrations of New PC For Individual Customers, Top Models - December 2024</t>
  </si>
  <si>
    <t>Hyundai Kona</t>
  </si>
  <si>
    <t>Dacia Jogger</t>
  </si>
  <si>
    <t>Rejestracje nowych samochodów osobowych na REGON, ranking marek - Grudzień 2024</t>
  </si>
  <si>
    <t>Registrations of New PC For Business Activity, Top Makes - December 2024</t>
  </si>
  <si>
    <t>Rejestracje nowych samochodów osobowych na REGON, ranking modeli - Grudzień 2024</t>
  </si>
  <si>
    <t>Registrations of New PC For Business Activity, Top Models - December 2024</t>
  </si>
  <si>
    <t>Toyota Land Cruiser</t>
  </si>
  <si>
    <t>Toyota Highlander</t>
  </si>
  <si>
    <t>Rejestracje nowych samochodów dostawczych do 3,5T, ranking marek - Grudzień 2024</t>
  </si>
  <si>
    <t>Registrations of new LCV up to 3.5T, Top Brands - December 2024</t>
  </si>
  <si>
    <t>Rejestracje nowych samochodów dostawczych do 3,5T, ranking modeli - Grudzień 2024</t>
  </si>
  <si>
    <t>Registrations of new LCV up to 3.5T, Top Models - December 2024</t>
  </si>
  <si>
    <t>Toyota Proace Max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</si>
  <si>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</si>
  <si>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</si>
  <si>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</si>
  <si>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</si>
  <si>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</si>
  <si>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</si>
  <si>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</si>
  <si>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</si>
  <si>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</si>
  <si>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</si>
  <si>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Dec</t>
  </si>
  <si>
    <t>2023
Dec</t>
  </si>
  <si>
    <t>2024
Jan - Dec</t>
  </si>
  <si>
    <t>2023
Jan - Dec</t>
  </si>
  <si>
    <t>-0,7 pp</t>
  </si>
  <si>
    <t>+4,7 pp</t>
  </si>
  <si>
    <t>-0,1 pp</t>
  </si>
  <si>
    <t>+2,5 pp</t>
  </si>
  <si>
    <t>+0,4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</si>
  <si>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</si>
  <si>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</si>
  <si>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</si>
  <si>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</si>
  <si>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</si>
  <si>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</si>
  <si>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in tousand pcs</t>
  </si>
  <si>
    <t>Petrol</t>
  </si>
  <si>
    <t>Alternative/other</t>
  </si>
  <si>
    <t>Other / n.a.</t>
  </si>
  <si>
    <t>Jan-Dec 2023</t>
  </si>
  <si>
    <t>Jan-Dec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</si>
</sst>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29" fillId="0" borderId="0" xfId="0" applyFont="1"/>
    <xf numFmtId="0" fontId="30" fillId="0" borderId="0" xfId="80" applyFont="1"/>
    <xf numFmtId="0" fontId="31" fillId="0" borderId="0" xfId="0" applyFont="1"/>
    <xf numFmtId="0" fontId="30" fillId="0" borderId="0" xfId="0" applyFont="1"/>
    <xf numFmtId="0" fontId="30" fillId="0" borderId="0" xfId="80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1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6" fontId="34" fillId="0" borderId="4" xfId="81" applyNumberFormat="1" applyFont="1" applyBorder="1" applyAlignment="1">
      <alignment horizontal="center"/>
    </xf>
    <xf numFmtId="165" fontId="34" fillId="0" borderId="4" xfId="20" applyNumberFormat="1" applyFont="1" applyBorder="1" applyAlignment="1">
      <alignment horizontal="center"/>
    </xf>
    <xf numFmtId="0" fontId="34" fillId="0" borderId="6" xfId="0" applyFont="1" applyBorder="1" applyAlignment="1">
      <alignment horizontal="left" wrapText="1" indent="1"/>
    </xf>
    <xf numFmtId="166" fontId="34" fillId="0" borderId="5" xfId="81" applyNumberFormat="1" applyFont="1" applyBorder="1" applyAlignment="1">
      <alignment horizontal="center"/>
    </xf>
    <xf numFmtId="165" fontId="34" fillId="0" borderId="5" xfId="82" applyNumberFormat="1" applyFont="1" applyBorder="1" applyAlignment="1">
      <alignment horizontal="center"/>
    </xf>
    <xf numFmtId="0" fontId="34" fillId="0" borderId="9" xfId="0" applyFont="1" applyBorder="1" applyAlignment="1">
      <alignment horizontal="left" wrapText="1" indent="1"/>
    </xf>
    <xf numFmtId="165" fontId="34" fillId="0" borderId="8" xfId="20" applyNumberFormat="1" applyFont="1" applyBorder="1" applyAlignment="1">
      <alignment horizontal="center"/>
    </xf>
    <xf numFmtId="0" fontId="33" fillId="2" borderId="4" xfId="0" applyFont="1" applyFill="1" applyBorder="1" applyAlignment="1">
      <alignment vertical="center" wrapText="1"/>
    </xf>
    <xf numFmtId="166" fontId="33" fillId="2" borderId="4" xfId="81" applyNumberFormat="1" applyFont="1" applyFill="1" applyBorder="1" applyAlignment="1">
      <alignment horizontal="center" vertical="center"/>
    </xf>
    <xf numFmtId="165" fontId="33" fillId="2" borderId="4" xfId="20" applyNumberFormat="1" applyFont="1" applyFill="1" applyBorder="1" applyAlignment="1">
      <alignment horizontal="center" vertical="center"/>
    </xf>
    <xf numFmtId="0" fontId="34" fillId="0" borderId="7" xfId="80" applyFont="1" applyBorder="1"/>
    <xf numFmtId="0" fontId="30" fillId="0" borderId="7" xfId="80" applyFont="1" applyBorder="1"/>
    <xf numFmtId="166" fontId="30" fillId="0" borderId="0" xfId="80" applyNumberFormat="1" applyFont="1"/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4" fillId="0" borderId="0" xfId="0" applyFont="1" applyAlignment="1">
      <alignment horizontal="right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indent="1"/>
    </xf>
    <xf numFmtId="0" fontId="36" fillId="0" borderId="8" xfId="0" applyFont="1" applyBorder="1" applyAlignment="1">
      <alignment horizontal="left" indent="1"/>
    </xf>
    <xf numFmtId="0" fontId="37" fillId="0" borderId="0" xfId="0" applyFont="1"/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35" fillId="2" borderId="1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/>
    </xf>
    <xf numFmtId="49" fontId="35" fillId="2" borderId="2" xfId="0" applyNumberFormat="1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C90AE927-4C9F-4AC2-89A2-608E99276378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E2160310-7800-4C84-9D33-FAE93A7C4DB7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6 2" xfId="82" xr:uid="{F06363D7-AB93-433F-B514-4C64025F8B4C}"/>
    <cellStyle name="Procentowy 7" xfId="51" xr:uid="{B4325FA4-0A44-40C5-914F-5E86E0C1D91E}"/>
  </cellStyles>
  <dxfs count="108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8</xdr:col>
      <xdr:colOff>85726</xdr:colOff>
      <xdr:row>40</xdr:row>
      <xdr:rowOff>108724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32F7681-CE54-4AD4-A401-2EA59923E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3971925"/>
          <a:ext cx="5619750" cy="3547249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22</xdr:row>
      <xdr:rowOff>1</xdr:rowOff>
    </xdr:from>
    <xdr:to>
      <xdr:col>17</xdr:col>
      <xdr:colOff>503929</xdr:colOff>
      <xdr:row>40</xdr:row>
      <xdr:rowOff>114301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E90B338-82A7-4305-8BDD-CD86E0BFE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6" y="4152901"/>
          <a:ext cx="5380728" cy="3371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E7C1-BDCA-434D-A790-34A3162297B7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9">
        <v>45665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160</v>
      </c>
      <c r="H2" s="61" t="s">
        <v>161</v>
      </c>
    </row>
    <row r="3" spans="1:256" ht="24.75" customHeight="1" x14ac:dyDescent="0.2">
      <c r="B3" s="86" t="s">
        <v>162</v>
      </c>
      <c r="C3" s="87"/>
      <c r="D3" s="87"/>
      <c r="E3" s="87"/>
      <c r="F3" s="87"/>
      <c r="G3" s="87"/>
      <c r="H3" s="88"/>
    </row>
    <row r="4" spans="1:256" ht="30" customHeight="1" x14ac:dyDescent="0.2">
      <c r="B4" s="62"/>
      <c r="C4" s="63" t="s">
        <v>170</v>
      </c>
      <c r="D4" s="63" t="s">
        <v>171</v>
      </c>
      <c r="E4" s="64" t="s">
        <v>163</v>
      </c>
      <c r="F4" s="63" t="s">
        <v>172</v>
      </c>
      <c r="G4" s="63" t="s">
        <v>173</v>
      </c>
      <c r="H4" s="64" t="s">
        <v>163</v>
      </c>
    </row>
    <row r="5" spans="1:256" ht="24.75" customHeight="1" x14ac:dyDescent="0.2">
      <c r="B5" s="65" t="s">
        <v>164</v>
      </c>
      <c r="C5" s="66">
        <v>55691</v>
      </c>
      <c r="D5" s="66">
        <v>42117</v>
      </c>
      <c r="E5" s="67">
        <v>0.32229266092076836</v>
      </c>
      <c r="F5" s="66">
        <v>551568</v>
      </c>
      <c r="G5" s="66">
        <v>475032</v>
      </c>
      <c r="H5" s="67">
        <v>0.16111756681655121</v>
      </c>
    </row>
    <row r="6" spans="1:256" ht="24.75" customHeight="1" x14ac:dyDescent="0.2">
      <c r="B6" s="65" t="s">
        <v>165</v>
      </c>
      <c r="C6" s="66">
        <v>7051</v>
      </c>
      <c r="D6" s="66">
        <v>6280</v>
      </c>
      <c r="E6" s="67">
        <v>0.12277070063694273</v>
      </c>
      <c r="F6" s="66">
        <v>66853</v>
      </c>
      <c r="G6" s="66">
        <v>64522</v>
      </c>
      <c r="H6" s="67">
        <v>3.6127212423669341E-2</v>
      </c>
    </row>
    <row r="7" spans="1:256" ht="24.75" customHeight="1" x14ac:dyDescent="0.2">
      <c r="B7" s="68" t="s">
        <v>166</v>
      </c>
      <c r="C7" s="69">
        <f>C6-C8</f>
        <v>6797</v>
      </c>
      <c r="D7" s="69">
        <f>D6-D8</f>
        <v>6035</v>
      </c>
      <c r="E7" s="70">
        <f>C7/D7-1</f>
        <v>0.12626346313173165</v>
      </c>
      <c r="F7" s="69">
        <f>F6-F8</f>
        <v>64482</v>
      </c>
      <c r="G7" s="69">
        <f>G6-G8</f>
        <v>62333</v>
      </c>
      <c r="H7" s="70">
        <f>F7/G7-1</f>
        <v>3.4476120193156046E-2</v>
      </c>
    </row>
    <row r="8" spans="1:256" ht="24.75" customHeight="1" x14ac:dyDescent="0.2">
      <c r="B8" s="71" t="s">
        <v>167</v>
      </c>
      <c r="C8" s="69">
        <v>254</v>
      </c>
      <c r="D8" s="69">
        <v>245</v>
      </c>
      <c r="E8" s="72">
        <v>3.6734693877551017E-2</v>
      </c>
      <c r="F8" s="69">
        <v>2371</v>
      </c>
      <c r="G8" s="69">
        <v>2189</v>
      </c>
      <c r="H8" s="72">
        <v>8.3142987665600687E-2</v>
      </c>
    </row>
    <row r="9" spans="1:256" ht="25.5" customHeight="1" x14ac:dyDescent="0.2">
      <c r="B9" s="73" t="s">
        <v>168</v>
      </c>
      <c r="C9" s="74">
        <v>62742</v>
      </c>
      <c r="D9" s="74">
        <v>48397</v>
      </c>
      <c r="E9" s="75">
        <v>0.29640266958695793</v>
      </c>
      <c r="F9" s="74">
        <v>618421</v>
      </c>
      <c r="G9" s="74">
        <v>539554</v>
      </c>
      <c r="H9" s="75">
        <v>0.1461707261923737</v>
      </c>
    </row>
    <row r="10" spans="1:256" x14ac:dyDescent="0.2">
      <c r="B10" s="76" t="s">
        <v>169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7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45665</v>
      </c>
    </row>
    <row r="2" spans="2:22" ht="14.45" customHeight="1" x14ac:dyDescent="0.25">
      <c r="B2" s="89" t="s">
        <v>128</v>
      </c>
      <c r="C2" s="89"/>
      <c r="D2" s="89"/>
      <c r="E2" s="89"/>
      <c r="F2" s="89"/>
      <c r="G2" s="89"/>
      <c r="H2" s="89"/>
      <c r="I2" s="89"/>
      <c r="J2" s="89"/>
      <c r="K2" s="89"/>
      <c r="L2" s="89"/>
      <c r="N2" s="32"/>
      <c r="O2" s="89" t="s">
        <v>108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118" t="s">
        <v>129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N3" s="32"/>
      <c r="O3" s="118" t="s">
        <v>115</v>
      </c>
      <c r="P3" s="118"/>
      <c r="Q3" s="118"/>
      <c r="R3" s="118"/>
      <c r="S3" s="118"/>
      <c r="T3" s="118"/>
      <c r="U3" s="118"/>
      <c r="V3" s="118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93" t="s">
        <v>0</v>
      </c>
      <c r="C5" s="93" t="s">
        <v>1</v>
      </c>
      <c r="D5" s="90" t="s">
        <v>130</v>
      </c>
      <c r="E5" s="91"/>
      <c r="F5" s="91"/>
      <c r="G5" s="91"/>
      <c r="H5" s="91"/>
      <c r="I5" s="92"/>
      <c r="J5" s="90" t="s">
        <v>120</v>
      </c>
      <c r="K5" s="91"/>
      <c r="L5" s="92"/>
      <c r="O5" s="93" t="s">
        <v>0</v>
      </c>
      <c r="P5" s="93" t="s">
        <v>1</v>
      </c>
      <c r="Q5" s="90" t="s">
        <v>137</v>
      </c>
      <c r="R5" s="91"/>
      <c r="S5" s="91"/>
      <c r="T5" s="91"/>
      <c r="U5" s="91"/>
      <c r="V5" s="92"/>
    </row>
    <row r="6" spans="2:22" ht="14.45" customHeight="1" thickBot="1" x14ac:dyDescent="0.3">
      <c r="B6" s="94"/>
      <c r="C6" s="94"/>
      <c r="D6" s="95" t="s">
        <v>131</v>
      </c>
      <c r="E6" s="96"/>
      <c r="F6" s="96"/>
      <c r="G6" s="96"/>
      <c r="H6" s="96"/>
      <c r="I6" s="97"/>
      <c r="J6" s="95" t="s">
        <v>121</v>
      </c>
      <c r="K6" s="96"/>
      <c r="L6" s="97"/>
      <c r="O6" s="94"/>
      <c r="P6" s="94"/>
      <c r="Q6" s="95" t="s">
        <v>136</v>
      </c>
      <c r="R6" s="96"/>
      <c r="S6" s="96"/>
      <c r="T6" s="96"/>
      <c r="U6" s="96"/>
      <c r="V6" s="97"/>
    </row>
    <row r="7" spans="2:22" ht="14.45" customHeight="1" x14ac:dyDescent="0.25">
      <c r="B7" s="94"/>
      <c r="C7" s="94"/>
      <c r="D7" s="102">
        <v>2024</v>
      </c>
      <c r="E7" s="103"/>
      <c r="F7" s="102">
        <v>2023</v>
      </c>
      <c r="G7" s="103"/>
      <c r="H7" s="98" t="s">
        <v>5</v>
      </c>
      <c r="I7" s="98" t="s">
        <v>44</v>
      </c>
      <c r="J7" s="98">
        <v>2023</v>
      </c>
      <c r="K7" s="98" t="s">
        <v>132</v>
      </c>
      <c r="L7" s="100" t="s">
        <v>134</v>
      </c>
      <c r="O7" s="94"/>
      <c r="P7" s="94"/>
      <c r="Q7" s="102">
        <v>2024</v>
      </c>
      <c r="R7" s="103"/>
      <c r="S7" s="102">
        <v>2023</v>
      </c>
      <c r="T7" s="103"/>
      <c r="U7" s="98" t="s">
        <v>5</v>
      </c>
      <c r="V7" s="100" t="s">
        <v>59</v>
      </c>
    </row>
    <row r="8" spans="2:22" ht="14.45" customHeight="1" thickBot="1" x14ac:dyDescent="0.3">
      <c r="B8" s="106" t="s">
        <v>6</v>
      </c>
      <c r="C8" s="106" t="s">
        <v>7</v>
      </c>
      <c r="D8" s="104"/>
      <c r="E8" s="105"/>
      <c r="F8" s="104"/>
      <c r="G8" s="105"/>
      <c r="H8" s="99"/>
      <c r="I8" s="99"/>
      <c r="J8" s="99"/>
      <c r="K8" s="99"/>
      <c r="L8" s="101"/>
      <c r="O8" s="106" t="s">
        <v>6</v>
      </c>
      <c r="P8" s="106" t="s">
        <v>7</v>
      </c>
      <c r="Q8" s="104"/>
      <c r="R8" s="105"/>
      <c r="S8" s="104"/>
      <c r="T8" s="105"/>
      <c r="U8" s="99"/>
      <c r="V8" s="101"/>
    </row>
    <row r="9" spans="2:22" ht="14.45" customHeight="1" x14ac:dyDescent="0.25">
      <c r="B9" s="106"/>
      <c r="C9" s="106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110" t="s">
        <v>45</v>
      </c>
      <c r="J9" s="110" t="s">
        <v>8</v>
      </c>
      <c r="K9" s="110" t="s">
        <v>133</v>
      </c>
      <c r="L9" s="108" t="s">
        <v>135</v>
      </c>
      <c r="O9" s="106"/>
      <c r="P9" s="106"/>
      <c r="Q9" s="7" t="s">
        <v>8</v>
      </c>
      <c r="R9" s="8" t="s">
        <v>2</v>
      </c>
      <c r="S9" s="7" t="s">
        <v>8</v>
      </c>
      <c r="T9" s="8" t="s">
        <v>2</v>
      </c>
      <c r="U9" s="110" t="s">
        <v>9</v>
      </c>
      <c r="V9" s="108" t="s">
        <v>60</v>
      </c>
    </row>
    <row r="10" spans="2:22" ht="14.45" customHeight="1" thickBot="1" x14ac:dyDescent="0.3">
      <c r="B10" s="107"/>
      <c r="C10" s="107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11"/>
      <c r="J10" s="111" t="s">
        <v>10</v>
      </c>
      <c r="K10" s="111"/>
      <c r="L10" s="109"/>
      <c r="O10" s="107"/>
      <c r="P10" s="107"/>
      <c r="Q10" s="10" t="s">
        <v>10</v>
      </c>
      <c r="R10" s="11" t="s">
        <v>11</v>
      </c>
      <c r="S10" s="10" t="s">
        <v>10</v>
      </c>
      <c r="T10" s="11" t="s">
        <v>11</v>
      </c>
      <c r="U10" s="111"/>
      <c r="V10" s="109"/>
    </row>
    <row r="11" spans="2:22" ht="14.25" customHeight="1" thickBot="1" x14ac:dyDescent="0.3">
      <c r="B11" s="13">
        <v>1</v>
      </c>
      <c r="C11" s="14" t="s">
        <v>19</v>
      </c>
      <c r="D11" s="15">
        <v>10862</v>
      </c>
      <c r="E11" s="16">
        <v>0.19504049128225387</v>
      </c>
      <c r="F11" s="15">
        <v>7724</v>
      </c>
      <c r="G11" s="16">
        <v>0.18339387895624096</v>
      </c>
      <c r="H11" s="17">
        <v>0.40626618332470232</v>
      </c>
      <c r="I11" s="34">
        <v>0</v>
      </c>
      <c r="J11" s="15">
        <v>9830</v>
      </c>
      <c r="K11" s="17">
        <v>0.1049847405900306</v>
      </c>
      <c r="L11" s="34">
        <v>0</v>
      </c>
      <c r="O11" s="13">
        <v>1</v>
      </c>
      <c r="P11" s="14" t="s">
        <v>19</v>
      </c>
      <c r="Q11" s="15">
        <v>103834</v>
      </c>
      <c r="R11" s="16">
        <v>0.18825240042932151</v>
      </c>
      <c r="S11" s="15">
        <v>91195</v>
      </c>
      <c r="T11" s="16">
        <v>0.19197654052779603</v>
      </c>
      <c r="U11" s="17">
        <v>0.1385931246230605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6923</v>
      </c>
      <c r="E12" s="21">
        <v>0.12431092995277514</v>
      </c>
      <c r="F12" s="20">
        <v>4980</v>
      </c>
      <c r="G12" s="21">
        <v>0.11824204003134127</v>
      </c>
      <c r="H12" s="22">
        <v>0.39016064257028105</v>
      </c>
      <c r="I12" s="35">
        <v>0</v>
      </c>
      <c r="J12" s="20">
        <v>5336</v>
      </c>
      <c r="K12" s="22">
        <v>0.29741379310344818</v>
      </c>
      <c r="L12" s="35">
        <v>0</v>
      </c>
      <c r="O12" s="18">
        <v>2</v>
      </c>
      <c r="P12" s="19" t="s">
        <v>17</v>
      </c>
      <c r="Q12" s="20">
        <v>60136</v>
      </c>
      <c r="R12" s="21">
        <v>0.10902735474139182</v>
      </c>
      <c r="S12" s="20">
        <v>51478</v>
      </c>
      <c r="T12" s="21">
        <v>0.10836743629902827</v>
      </c>
      <c r="U12" s="22">
        <v>0.16818835230583939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4210</v>
      </c>
      <c r="E13" s="16">
        <v>7.5595697689034139E-2</v>
      </c>
      <c r="F13" s="15">
        <v>2932</v>
      </c>
      <c r="G13" s="16">
        <v>6.9615594652990484E-2</v>
      </c>
      <c r="H13" s="17">
        <v>0.43587994542974084</v>
      </c>
      <c r="I13" s="34">
        <v>0</v>
      </c>
      <c r="J13" s="15">
        <v>3967</v>
      </c>
      <c r="K13" s="17">
        <v>6.125535669271498E-2</v>
      </c>
      <c r="L13" s="34">
        <v>0</v>
      </c>
      <c r="O13" s="13">
        <v>3</v>
      </c>
      <c r="P13" s="14" t="s">
        <v>18</v>
      </c>
      <c r="Q13" s="15">
        <v>38404</v>
      </c>
      <c r="R13" s="16">
        <v>6.9626954428103155E-2</v>
      </c>
      <c r="S13" s="15">
        <v>33924</v>
      </c>
      <c r="T13" s="16">
        <v>7.1414136310816959E-2</v>
      </c>
      <c r="U13" s="17">
        <v>0.13205989859686351</v>
      </c>
      <c r="V13" s="34">
        <v>1</v>
      </c>
    </row>
    <row r="14" spans="2:22" ht="14.45" customHeight="1" thickBot="1" x14ac:dyDescent="0.3">
      <c r="B14" s="18">
        <v>4</v>
      </c>
      <c r="C14" s="19" t="s">
        <v>22</v>
      </c>
      <c r="D14" s="20">
        <v>3006</v>
      </c>
      <c r="E14" s="21">
        <v>5.397640552333411E-2</v>
      </c>
      <c r="F14" s="20">
        <v>2526</v>
      </c>
      <c r="G14" s="21">
        <v>5.9975781750836954E-2</v>
      </c>
      <c r="H14" s="22">
        <v>0.19002375296912111</v>
      </c>
      <c r="I14" s="35">
        <v>0</v>
      </c>
      <c r="J14" s="20">
        <v>2722</v>
      </c>
      <c r="K14" s="22">
        <v>0.10433504775900082</v>
      </c>
      <c r="L14" s="35">
        <v>1</v>
      </c>
      <c r="O14" s="18">
        <v>4</v>
      </c>
      <c r="P14" s="19" t="s">
        <v>22</v>
      </c>
      <c r="Q14" s="20">
        <v>33350</v>
      </c>
      <c r="R14" s="21">
        <v>6.0463986308125196E-2</v>
      </c>
      <c r="S14" s="20">
        <v>36081</v>
      </c>
      <c r="T14" s="21">
        <v>7.5954883039458396E-2</v>
      </c>
      <c r="U14" s="22">
        <v>-7.569080679582052E-2</v>
      </c>
      <c r="V14" s="35">
        <v>-1</v>
      </c>
    </row>
    <row r="15" spans="2:22" ht="14.45" customHeight="1" thickBot="1" x14ac:dyDescent="0.3">
      <c r="B15" s="13">
        <v>5</v>
      </c>
      <c r="C15" s="14" t="s">
        <v>24</v>
      </c>
      <c r="D15" s="15">
        <v>3000</v>
      </c>
      <c r="E15" s="16">
        <v>5.3868668186960192E-2</v>
      </c>
      <c r="F15" s="15">
        <v>2374</v>
      </c>
      <c r="G15" s="16">
        <v>5.6366787757912484E-2</v>
      </c>
      <c r="H15" s="17">
        <v>0.26368997472620048</v>
      </c>
      <c r="I15" s="34">
        <v>2</v>
      </c>
      <c r="J15" s="15">
        <v>2219</v>
      </c>
      <c r="K15" s="17">
        <v>0.35196034249662</v>
      </c>
      <c r="L15" s="34">
        <v>4</v>
      </c>
      <c r="O15" s="13">
        <v>5</v>
      </c>
      <c r="P15" s="14" t="s">
        <v>23</v>
      </c>
      <c r="Q15" s="15">
        <v>31007</v>
      </c>
      <c r="R15" s="16">
        <v>5.6216096655353466E-2</v>
      </c>
      <c r="S15" s="15">
        <v>26931</v>
      </c>
      <c r="T15" s="16">
        <v>5.6693022785833373E-2</v>
      </c>
      <c r="U15" s="17">
        <v>0.15134974564628134</v>
      </c>
      <c r="V15" s="34">
        <v>0</v>
      </c>
    </row>
    <row r="16" spans="2:22" ht="14.45" customHeight="1" thickBot="1" x14ac:dyDescent="0.3">
      <c r="B16" s="18">
        <v>6</v>
      </c>
      <c r="C16" s="19" t="s">
        <v>23</v>
      </c>
      <c r="D16" s="20">
        <v>2898</v>
      </c>
      <c r="E16" s="21">
        <v>5.2037133468603544E-2</v>
      </c>
      <c r="F16" s="20">
        <v>2376</v>
      </c>
      <c r="G16" s="21">
        <v>5.6414274520977276E-2</v>
      </c>
      <c r="H16" s="22">
        <v>0.21969696969696972</v>
      </c>
      <c r="I16" s="35">
        <v>0</v>
      </c>
      <c r="J16" s="20">
        <v>2747</v>
      </c>
      <c r="K16" s="22">
        <v>5.4969057153258172E-2</v>
      </c>
      <c r="L16" s="35">
        <v>-2</v>
      </c>
      <c r="O16" s="18">
        <v>6</v>
      </c>
      <c r="P16" s="19" t="s">
        <v>32</v>
      </c>
      <c r="Q16" s="20">
        <v>29161</v>
      </c>
      <c r="R16" s="21">
        <v>5.2869274504684823E-2</v>
      </c>
      <c r="S16" s="20">
        <v>26024</v>
      </c>
      <c r="T16" s="21">
        <v>5.4783677731184428E-2</v>
      </c>
      <c r="U16" s="22">
        <v>0.12054257608361518</v>
      </c>
      <c r="V16" s="35">
        <v>0</v>
      </c>
    </row>
    <row r="17" spans="2:22" ht="14.45" customHeight="1" thickBot="1" x14ac:dyDescent="0.3">
      <c r="B17" s="13">
        <v>7</v>
      </c>
      <c r="C17" s="14" t="s">
        <v>32</v>
      </c>
      <c r="D17" s="15">
        <v>2851</v>
      </c>
      <c r="E17" s="16">
        <v>5.1193191000341171E-2</v>
      </c>
      <c r="F17" s="15">
        <v>2473</v>
      </c>
      <c r="G17" s="16">
        <v>5.8717382529619867E-2</v>
      </c>
      <c r="H17" s="17">
        <v>0.15285078851597245</v>
      </c>
      <c r="I17" s="34">
        <v>-2</v>
      </c>
      <c r="J17" s="15">
        <v>2440</v>
      </c>
      <c r="K17" s="17">
        <v>0.16844262295081958</v>
      </c>
      <c r="L17" s="34">
        <v>-1</v>
      </c>
      <c r="O17" s="13">
        <v>7</v>
      </c>
      <c r="P17" s="14" t="s">
        <v>31</v>
      </c>
      <c r="Q17" s="15">
        <v>28785</v>
      </c>
      <c r="R17" s="16">
        <v>5.218758158558872E-2</v>
      </c>
      <c r="S17" s="15">
        <v>21339</v>
      </c>
      <c r="T17" s="16">
        <v>4.4921184257060577E-2</v>
      </c>
      <c r="U17" s="17">
        <v>0.34893856319415151</v>
      </c>
      <c r="V17" s="34">
        <v>1</v>
      </c>
    </row>
    <row r="18" spans="2:22" ht="14.45" customHeight="1" thickBot="1" x14ac:dyDescent="0.3">
      <c r="B18" s="18">
        <v>8</v>
      </c>
      <c r="C18" s="19" t="s">
        <v>31</v>
      </c>
      <c r="D18" s="20">
        <v>2831</v>
      </c>
      <c r="E18" s="21">
        <v>5.0834066545761433E-2</v>
      </c>
      <c r="F18" s="20">
        <v>2285</v>
      </c>
      <c r="G18" s="21">
        <v>5.4253626801529072E-2</v>
      </c>
      <c r="H18" s="22">
        <v>0.23894967177242887</v>
      </c>
      <c r="I18" s="35">
        <v>1</v>
      </c>
      <c r="J18" s="20">
        <v>2338</v>
      </c>
      <c r="K18" s="22">
        <v>0.21086398631308811</v>
      </c>
      <c r="L18" s="35">
        <v>-1</v>
      </c>
      <c r="O18" s="18">
        <v>8</v>
      </c>
      <c r="P18" s="19" t="s">
        <v>16</v>
      </c>
      <c r="Q18" s="20">
        <v>27123</v>
      </c>
      <c r="R18" s="21">
        <v>4.9174353842137322E-2</v>
      </c>
      <c r="S18" s="20">
        <v>23240</v>
      </c>
      <c r="T18" s="21">
        <v>4.8923019922868356E-2</v>
      </c>
      <c r="U18" s="22">
        <v>0.16708261617900177</v>
      </c>
      <c r="V18" s="35">
        <v>-1</v>
      </c>
    </row>
    <row r="19" spans="2:22" ht="14.45" customHeight="1" thickBot="1" x14ac:dyDescent="0.3">
      <c r="B19" s="13">
        <v>9</v>
      </c>
      <c r="C19" s="14" t="s">
        <v>29</v>
      </c>
      <c r="D19" s="15">
        <v>2619</v>
      </c>
      <c r="E19" s="16">
        <v>4.7027347327216244E-2</v>
      </c>
      <c r="F19" s="15">
        <v>1666</v>
      </c>
      <c r="G19" s="16">
        <v>3.9556473632974806E-2</v>
      </c>
      <c r="H19" s="17">
        <v>0.57202881152460994</v>
      </c>
      <c r="I19" s="34">
        <v>1</v>
      </c>
      <c r="J19" s="15">
        <v>2319</v>
      </c>
      <c r="K19" s="17">
        <v>0.12936610608020693</v>
      </c>
      <c r="L19" s="34">
        <v>-1</v>
      </c>
      <c r="O19" s="13">
        <v>9</v>
      </c>
      <c r="P19" s="14" t="s">
        <v>24</v>
      </c>
      <c r="Q19" s="15">
        <v>21629</v>
      </c>
      <c r="R19" s="16">
        <v>3.9213659965770316E-2</v>
      </c>
      <c r="S19" s="15">
        <v>18222</v>
      </c>
      <c r="T19" s="16">
        <v>3.8359521042792909E-2</v>
      </c>
      <c r="U19" s="17">
        <v>0.18697179233893091</v>
      </c>
      <c r="V19" s="34">
        <v>0</v>
      </c>
    </row>
    <row r="20" spans="2:22" ht="14.45" customHeight="1" thickBot="1" x14ac:dyDescent="0.3">
      <c r="B20" s="18">
        <v>10</v>
      </c>
      <c r="C20" s="19" t="s">
        <v>16</v>
      </c>
      <c r="D20" s="20">
        <v>2460</v>
      </c>
      <c r="E20" s="21">
        <v>4.4172307913307354E-2</v>
      </c>
      <c r="F20" s="20">
        <v>2311</v>
      </c>
      <c r="G20" s="21">
        <v>5.487095472137142E-2</v>
      </c>
      <c r="H20" s="22">
        <v>6.4474253569883233E-2</v>
      </c>
      <c r="I20" s="35">
        <v>-2</v>
      </c>
      <c r="J20" s="20">
        <v>2195</v>
      </c>
      <c r="K20" s="22">
        <v>0.12072892938496582</v>
      </c>
      <c r="L20" s="35">
        <v>0</v>
      </c>
      <c r="O20" s="18">
        <v>10</v>
      </c>
      <c r="P20" s="19" t="s">
        <v>29</v>
      </c>
      <c r="Q20" s="20">
        <v>19992</v>
      </c>
      <c r="R20" s="21">
        <v>3.6245757549386477E-2</v>
      </c>
      <c r="S20" s="20">
        <v>17844</v>
      </c>
      <c r="T20" s="21">
        <v>3.7563785176577581E-2</v>
      </c>
      <c r="U20" s="22">
        <v>0.12037659717552129</v>
      </c>
      <c r="V20" s="35">
        <v>0</v>
      </c>
    </row>
    <row r="21" spans="2:22" ht="14.45" customHeight="1" thickBot="1" x14ac:dyDescent="0.3">
      <c r="B21" s="13">
        <v>11</v>
      </c>
      <c r="C21" s="14" t="s">
        <v>58</v>
      </c>
      <c r="D21" s="15">
        <v>1644</v>
      </c>
      <c r="E21" s="16">
        <v>2.9520030166454186E-2</v>
      </c>
      <c r="F21" s="15">
        <v>919</v>
      </c>
      <c r="G21" s="16">
        <v>2.1820167628273619E-2</v>
      </c>
      <c r="H21" s="17">
        <v>0.78890097932535364</v>
      </c>
      <c r="I21" s="34">
        <v>1</v>
      </c>
      <c r="J21" s="15">
        <v>1138</v>
      </c>
      <c r="K21" s="17">
        <v>0.44463971880492092</v>
      </c>
      <c r="L21" s="34">
        <v>1</v>
      </c>
      <c r="O21" s="13">
        <v>11</v>
      </c>
      <c r="P21" s="14" t="s">
        <v>33</v>
      </c>
      <c r="Q21" s="15">
        <v>14950</v>
      </c>
      <c r="R21" s="16">
        <v>2.7104545586400953E-2</v>
      </c>
      <c r="S21" s="15">
        <v>12542</v>
      </c>
      <c r="T21" s="16">
        <v>2.6402431836171036E-2</v>
      </c>
      <c r="U21" s="17">
        <v>0.19199489714559093</v>
      </c>
      <c r="V21" s="34">
        <v>0</v>
      </c>
    </row>
    <row r="22" spans="2:22" ht="14.45" customHeight="1" thickBot="1" x14ac:dyDescent="0.3">
      <c r="B22" s="18">
        <v>12</v>
      </c>
      <c r="C22" s="19" t="s">
        <v>21</v>
      </c>
      <c r="D22" s="20">
        <v>1160</v>
      </c>
      <c r="E22" s="21">
        <v>2.0829218365624607E-2</v>
      </c>
      <c r="F22" s="20">
        <v>881</v>
      </c>
      <c r="G22" s="21">
        <v>2.0917919130042501E-2</v>
      </c>
      <c r="H22" s="22">
        <v>0.31668558456299656</v>
      </c>
      <c r="I22" s="35">
        <v>2</v>
      </c>
      <c r="J22" s="20">
        <v>1409</v>
      </c>
      <c r="K22" s="22">
        <v>-0.17672107877927612</v>
      </c>
      <c r="L22" s="35">
        <v>-1</v>
      </c>
      <c r="O22" s="18">
        <v>12</v>
      </c>
      <c r="P22" s="19" t="s">
        <v>58</v>
      </c>
      <c r="Q22" s="20">
        <v>14681</v>
      </c>
      <c r="R22" s="21">
        <v>2.6616845067154005E-2</v>
      </c>
      <c r="S22" s="20">
        <v>10496</v>
      </c>
      <c r="T22" s="21">
        <v>2.209535357618013E-2</v>
      </c>
      <c r="U22" s="22">
        <v>0.39872332317073167</v>
      </c>
      <c r="V22" s="35">
        <v>2</v>
      </c>
    </row>
    <row r="23" spans="2:22" ht="14.25" customHeight="1" thickBot="1" x14ac:dyDescent="0.3">
      <c r="B23" s="13">
        <v>13</v>
      </c>
      <c r="C23" s="14" t="s">
        <v>86</v>
      </c>
      <c r="D23" s="15">
        <v>1006</v>
      </c>
      <c r="E23" s="16">
        <v>1.8063960065360651E-2</v>
      </c>
      <c r="F23" s="15">
        <v>960</v>
      </c>
      <c r="G23" s="16">
        <v>2.279364627110193E-2</v>
      </c>
      <c r="H23" s="17">
        <v>4.7916666666666607E-2</v>
      </c>
      <c r="I23" s="34">
        <v>-2</v>
      </c>
      <c r="J23" s="15">
        <v>886</v>
      </c>
      <c r="K23" s="17">
        <v>0.13544018058690743</v>
      </c>
      <c r="L23" s="34">
        <v>3</v>
      </c>
      <c r="O23" s="13">
        <v>13</v>
      </c>
      <c r="P23" s="14" t="s">
        <v>21</v>
      </c>
      <c r="Q23" s="15">
        <v>14111</v>
      </c>
      <c r="R23" s="16">
        <v>2.5583427610013632E-2</v>
      </c>
      <c r="S23" s="15">
        <v>12111</v>
      </c>
      <c r="T23" s="16">
        <v>2.5495124538978425E-2</v>
      </c>
      <c r="U23" s="17">
        <v>0.16513912971678635</v>
      </c>
      <c r="V23" s="34">
        <v>-1</v>
      </c>
    </row>
    <row r="24" spans="2:22" ht="14.25" customHeight="1" thickBot="1" x14ac:dyDescent="0.3">
      <c r="B24" s="18">
        <v>14</v>
      </c>
      <c r="C24" s="19" t="s">
        <v>33</v>
      </c>
      <c r="D24" s="20">
        <v>942</v>
      </c>
      <c r="E24" s="21">
        <v>1.69147618107055E-2</v>
      </c>
      <c r="F24" s="20">
        <v>917</v>
      </c>
      <c r="G24" s="21">
        <v>2.1772680865208824E-2</v>
      </c>
      <c r="H24" s="22">
        <v>2.72628135223556E-2</v>
      </c>
      <c r="I24" s="35">
        <v>-1</v>
      </c>
      <c r="J24" s="20">
        <v>1096</v>
      </c>
      <c r="K24" s="22">
        <v>-0.14051094890510951</v>
      </c>
      <c r="L24" s="35">
        <v>-1</v>
      </c>
      <c r="O24" s="18">
        <v>14</v>
      </c>
      <c r="P24" s="19" t="s">
        <v>86</v>
      </c>
      <c r="Q24" s="20">
        <v>11554</v>
      </c>
      <c r="R24" s="21">
        <v>2.0947553157543587E-2</v>
      </c>
      <c r="S24" s="20">
        <v>8779</v>
      </c>
      <c r="T24" s="21">
        <v>1.8480860236784049E-2</v>
      </c>
      <c r="U24" s="22">
        <v>0.31609522724683914</v>
      </c>
      <c r="V24" s="35">
        <v>3</v>
      </c>
    </row>
    <row r="25" spans="2:22" ht="14.25" customHeight="1" thickBot="1" x14ac:dyDescent="0.3">
      <c r="B25" s="13">
        <v>15</v>
      </c>
      <c r="C25" s="14" t="s">
        <v>104</v>
      </c>
      <c r="D25" s="15">
        <v>916</v>
      </c>
      <c r="E25" s="16">
        <v>1.6447900019751844E-2</v>
      </c>
      <c r="F25" s="15">
        <v>37</v>
      </c>
      <c r="G25" s="16">
        <v>8.7850511669872026E-4</v>
      </c>
      <c r="H25" s="17">
        <v>23.756756756756758</v>
      </c>
      <c r="I25" s="34">
        <v>18</v>
      </c>
      <c r="J25" s="15">
        <v>903</v>
      </c>
      <c r="K25" s="17">
        <v>1.439645625692143E-2</v>
      </c>
      <c r="L25" s="34">
        <v>0</v>
      </c>
      <c r="O25" s="13">
        <v>15</v>
      </c>
      <c r="P25" s="14" t="s">
        <v>39</v>
      </c>
      <c r="Q25" s="15">
        <v>10884</v>
      </c>
      <c r="R25" s="16">
        <v>1.9732834392132973E-2</v>
      </c>
      <c r="S25" s="15">
        <v>11055</v>
      </c>
      <c r="T25" s="16">
        <v>2.3272116404789572E-2</v>
      </c>
      <c r="U25" s="17">
        <v>-1.5468113975576681E-2</v>
      </c>
      <c r="V25" s="34">
        <v>-2</v>
      </c>
    </row>
    <row r="26" spans="2:22" ht="14.45" customHeight="1" thickBot="1" x14ac:dyDescent="0.3">
      <c r="B26" s="18">
        <v>16</v>
      </c>
      <c r="C26" s="19" t="s">
        <v>25</v>
      </c>
      <c r="D26" s="20">
        <v>871</v>
      </c>
      <c r="E26" s="21">
        <v>1.5639869996947442E-2</v>
      </c>
      <c r="F26" s="20">
        <v>426</v>
      </c>
      <c r="G26" s="21">
        <v>1.0114680532801481E-2</v>
      </c>
      <c r="H26" s="22">
        <v>1.044600938967136</v>
      </c>
      <c r="I26" s="35">
        <v>6</v>
      </c>
      <c r="J26" s="20">
        <v>694</v>
      </c>
      <c r="K26" s="22">
        <v>0.25504322766570597</v>
      </c>
      <c r="L26" s="35">
        <v>3</v>
      </c>
      <c r="O26" s="18">
        <v>16</v>
      </c>
      <c r="P26" s="19" t="s">
        <v>20</v>
      </c>
      <c r="Q26" s="20">
        <v>10413</v>
      </c>
      <c r="R26" s="21">
        <v>1.887890523018014E-2</v>
      </c>
      <c r="S26" s="20">
        <v>9524</v>
      </c>
      <c r="T26" s="21">
        <v>2.0049175634483572E-2</v>
      </c>
      <c r="U26" s="22">
        <v>9.3343133137337331E-2</v>
      </c>
      <c r="V26" s="35">
        <v>-1</v>
      </c>
    </row>
    <row r="27" spans="2:22" ht="14.45" customHeight="1" thickBot="1" x14ac:dyDescent="0.3">
      <c r="B27" s="13">
        <v>17</v>
      </c>
      <c r="C27" s="14" t="s">
        <v>27</v>
      </c>
      <c r="D27" s="15">
        <v>860</v>
      </c>
      <c r="E27" s="16">
        <v>1.5442351546928587E-2</v>
      </c>
      <c r="F27" s="15">
        <v>639</v>
      </c>
      <c r="G27" s="16">
        <v>1.5172020799202223E-2</v>
      </c>
      <c r="H27" s="17">
        <v>0.3458528951486699</v>
      </c>
      <c r="I27" s="34">
        <v>0</v>
      </c>
      <c r="J27" s="15">
        <v>833</v>
      </c>
      <c r="K27" s="17">
        <v>3.2412965186074505E-2</v>
      </c>
      <c r="L27" s="34">
        <v>1</v>
      </c>
      <c r="O27" s="13">
        <v>17</v>
      </c>
      <c r="P27" s="14" t="s">
        <v>27</v>
      </c>
      <c r="Q27" s="15">
        <v>9654</v>
      </c>
      <c r="R27" s="16">
        <v>1.7502828300409015E-2</v>
      </c>
      <c r="S27" s="15">
        <v>8792</v>
      </c>
      <c r="T27" s="16">
        <v>1.8508226814193569E-2</v>
      </c>
      <c r="U27" s="17">
        <v>9.8043676069153873E-2</v>
      </c>
      <c r="V27" s="34">
        <v>-1</v>
      </c>
    </row>
    <row r="28" spans="2:22" ht="14.45" customHeight="1" thickBot="1" x14ac:dyDescent="0.3">
      <c r="B28" s="18">
        <v>18</v>
      </c>
      <c r="C28" s="19" t="s">
        <v>30</v>
      </c>
      <c r="D28" s="20">
        <v>791</v>
      </c>
      <c r="E28" s="21">
        <v>1.4203372178628503E-2</v>
      </c>
      <c r="F28" s="20">
        <v>744</v>
      </c>
      <c r="G28" s="21">
        <v>1.7665075860103997E-2</v>
      </c>
      <c r="H28" s="22">
        <v>6.3172043010752743E-2</v>
      </c>
      <c r="I28" s="35">
        <v>-2</v>
      </c>
      <c r="J28" s="20">
        <v>848</v>
      </c>
      <c r="K28" s="22">
        <v>-6.7216981132075526E-2</v>
      </c>
      <c r="L28" s="35">
        <v>-1</v>
      </c>
      <c r="O28" s="18">
        <v>18</v>
      </c>
      <c r="P28" s="19" t="s">
        <v>30</v>
      </c>
      <c r="Q28" s="20">
        <v>9529</v>
      </c>
      <c r="R28" s="21">
        <v>1.7276201665071215E-2</v>
      </c>
      <c r="S28" s="20">
        <v>8415</v>
      </c>
      <c r="T28" s="21">
        <v>1.7714596069317436E-2</v>
      </c>
      <c r="U28" s="22">
        <v>0.13238265002970895</v>
      </c>
      <c r="V28" s="35">
        <v>0</v>
      </c>
    </row>
    <row r="29" spans="2:22" ht="14.45" customHeight="1" thickBot="1" x14ac:dyDescent="0.3">
      <c r="B29" s="13">
        <v>19</v>
      </c>
      <c r="C29" s="14" t="s">
        <v>20</v>
      </c>
      <c r="D29" s="15">
        <v>711</v>
      </c>
      <c r="E29" s="16">
        <v>1.2766874360309566E-2</v>
      </c>
      <c r="F29" s="15">
        <v>636</v>
      </c>
      <c r="G29" s="16">
        <v>1.5100790654605029E-2</v>
      </c>
      <c r="H29" s="17">
        <v>0.11792452830188682</v>
      </c>
      <c r="I29" s="34">
        <v>-1</v>
      </c>
      <c r="J29" s="15">
        <v>1066</v>
      </c>
      <c r="K29" s="17">
        <v>-0.33302063789868663</v>
      </c>
      <c r="L29" s="34">
        <v>-5</v>
      </c>
      <c r="O29" s="13">
        <v>19</v>
      </c>
      <c r="P29" s="14" t="s">
        <v>25</v>
      </c>
      <c r="Q29" s="15">
        <v>9386</v>
      </c>
      <c r="R29" s="16">
        <v>1.7016940794244772E-2</v>
      </c>
      <c r="S29" s="15">
        <v>6638</v>
      </c>
      <c r="T29" s="16">
        <v>1.3973795449569714E-2</v>
      </c>
      <c r="U29" s="17">
        <v>0.41398011449231698</v>
      </c>
      <c r="V29" s="34">
        <v>0</v>
      </c>
    </row>
    <row r="30" spans="2:22" ht="14.45" customHeight="1" thickBot="1" x14ac:dyDescent="0.3">
      <c r="B30" s="18">
        <v>20</v>
      </c>
      <c r="C30" s="19" t="s">
        <v>123</v>
      </c>
      <c r="D30" s="20">
        <v>630</v>
      </c>
      <c r="E30" s="21">
        <v>1.131242031926164E-2</v>
      </c>
      <c r="F30" s="20">
        <v>448</v>
      </c>
      <c r="G30" s="21">
        <v>1.0637034926514233E-2</v>
      </c>
      <c r="H30" s="22">
        <v>0.40625</v>
      </c>
      <c r="I30" s="35">
        <v>0</v>
      </c>
      <c r="J30" s="20">
        <v>401</v>
      </c>
      <c r="K30" s="22">
        <v>0.57107231920199508</v>
      </c>
      <c r="L30" s="35">
        <v>2</v>
      </c>
      <c r="O30" s="18">
        <v>20</v>
      </c>
      <c r="P30" s="19" t="s">
        <v>28</v>
      </c>
      <c r="Q30" s="20">
        <v>6164</v>
      </c>
      <c r="R30" s="21">
        <v>1.2430501918822612E-2</v>
      </c>
      <c r="S30" s="20">
        <v>5208</v>
      </c>
      <c r="T30" s="21">
        <v>1.2030075187969926E-2</v>
      </c>
      <c r="U30" s="22">
        <v>0.18356374807987708</v>
      </c>
      <c r="V30" s="35">
        <v>0</v>
      </c>
    </row>
    <row r="31" spans="2:22" ht="14.45" customHeight="1" thickBot="1" x14ac:dyDescent="0.3">
      <c r="B31" s="114" t="s">
        <v>42</v>
      </c>
      <c r="C31" s="115"/>
      <c r="D31" s="23">
        <f>SUM(D11:D30)</f>
        <v>51191</v>
      </c>
      <c r="E31" s="24">
        <f>D31/D33</f>
        <v>0.91919699771955976</v>
      </c>
      <c r="F31" s="23">
        <f>SUM(F11:F30)</f>
        <v>38254</v>
      </c>
      <c r="G31" s="24">
        <f>F31/F33</f>
        <v>0.90827931714034715</v>
      </c>
      <c r="H31" s="25">
        <f>D31/F31-1</f>
        <v>0.33818685627646783</v>
      </c>
      <c r="I31" s="36"/>
      <c r="J31" s="23">
        <f>SUM(J11:J30)</f>
        <v>45387</v>
      </c>
      <c r="K31" s="24">
        <f>E31/J31-1</f>
        <v>-0.99997974757094055</v>
      </c>
      <c r="L31" s="23"/>
      <c r="O31" s="114" t="s">
        <v>42</v>
      </c>
      <c r="P31" s="115"/>
      <c r="Q31" s="23">
        <f>SUM(Q11:Q30)</f>
        <v>504747</v>
      </c>
      <c r="R31" s="24">
        <f>Q31/Q33</f>
        <v>0.9151129144547907</v>
      </c>
      <c r="S31" s="23">
        <f>SUM(S11:S30)</f>
        <v>439838</v>
      </c>
      <c r="T31" s="24">
        <f>S31/S33</f>
        <v>0.92591235958840667</v>
      </c>
      <c r="U31" s="25">
        <f>Q31/S31-1</f>
        <v>0.14757478889954934</v>
      </c>
      <c r="V31" s="36"/>
    </row>
    <row r="32" spans="2:22" ht="14.45" customHeight="1" thickBot="1" x14ac:dyDescent="0.3">
      <c r="B32" s="114" t="s">
        <v>12</v>
      </c>
      <c r="C32" s="115"/>
      <c r="D32" s="23">
        <f>D33-SUM(D11:D30)</f>
        <v>4500</v>
      </c>
      <c r="E32" s="24">
        <f>D32/D33</f>
        <v>8.0803002280440281E-2</v>
      </c>
      <c r="F32" s="23">
        <f>F33-SUM(F11:F30)</f>
        <v>3863</v>
      </c>
      <c r="G32" s="24">
        <f>F32/F33</f>
        <v>9.1720682859652874E-2</v>
      </c>
      <c r="H32" s="25">
        <f>D32/F32-1</f>
        <v>0.16489774786435407</v>
      </c>
      <c r="I32" s="36"/>
      <c r="J32" s="23">
        <f>J33-SUM(J11:J30)</f>
        <v>3762</v>
      </c>
      <c r="K32" s="24">
        <f>E32/J32-1</f>
        <v>-0.99997852126467823</v>
      </c>
      <c r="L32" s="23"/>
      <c r="O32" s="114" t="s">
        <v>12</v>
      </c>
      <c r="P32" s="115"/>
      <c r="Q32" s="23">
        <f>Q33-SUM(Q11:Q30)</f>
        <v>46821</v>
      </c>
      <c r="R32" s="24">
        <f>Q32/Q33</f>
        <v>8.4887085545209295E-2</v>
      </c>
      <c r="S32" s="23">
        <f>S33-SUM(S11:S30)</f>
        <v>35194</v>
      </c>
      <c r="T32" s="24">
        <f>S32/S33</f>
        <v>7.4087640411593325E-2</v>
      </c>
      <c r="U32" s="25">
        <f>Q32/S32-1</f>
        <v>0.33036881286582931</v>
      </c>
      <c r="V32" s="37"/>
    </row>
    <row r="33" spans="2:22" ht="14.45" customHeight="1" thickBot="1" x14ac:dyDescent="0.3">
      <c r="B33" s="116" t="s">
        <v>34</v>
      </c>
      <c r="C33" s="117"/>
      <c r="D33" s="26">
        <v>55691</v>
      </c>
      <c r="E33" s="27">
        <v>1</v>
      </c>
      <c r="F33" s="26">
        <v>42117</v>
      </c>
      <c r="G33" s="27">
        <v>1</v>
      </c>
      <c r="H33" s="28">
        <v>0.32229266092076836</v>
      </c>
      <c r="I33" s="38"/>
      <c r="J33" s="26">
        <v>49149</v>
      </c>
      <c r="K33" s="28">
        <v>0.13310545484140057</v>
      </c>
      <c r="L33" s="26"/>
      <c r="N33" s="29"/>
      <c r="O33" s="116" t="s">
        <v>34</v>
      </c>
      <c r="P33" s="117"/>
      <c r="Q33" s="26">
        <v>551568</v>
      </c>
      <c r="R33" s="27">
        <v>1</v>
      </c>
      <c r="S33" s="26">
        <v>475032</v>
      </c>
      <c r="T33" s="27">
        <v>1</v>
      </c>
      <c r="U33" s="28">
        <v>0.16111756681655121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89" t="s">
        <v>140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N38" s="32"/>
      <c r="O38" s="89" t="s">
        <v>90</v>
      </c>
      <c r="P38" s="89"/>
      <c r="Q38" s="89"/>
      <c r="R38" s="89"/>
      <c r="S38" s="89"/>
      <c r="T38" s="89"/>
      <c r="U38" s="89"/>
      <c r="V38" s="89"/>
    </row>
    <row r="39" spans="2:22" x14ac:dyDescent="0.25">
      <c r="B39" s="118" t="s">
        <v>141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N39" s="32"/>
      <c r="O39" s="118" t="s">
        <v>116</v>
      </c>
      <c r="P39" s="118"/>
      <c r="Q39" s="118"/>
      <c r="R39" s="118"/>
      <c r="S39" s="118"/>
      <c r="T39" s="118"/>
      <c r="U39" s="118"/>
      <c r="V39" s="118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12" t="s">
        <v>0</v>
      </c>
      <c r="C41" s="93" t="s">
        <v>41</v>
      </c>
      <c r="D41" s="90" t="s">
        <v>130</v>
      </c>
      <c r="E41" s="91"/>
      <c r="F41" s="91"/>
      <c r="G41" s="91"/>
      <c r="H41" s="91"/>
      <c r="I41" s="92"/>
      <c r="J41" s="90" t="s">
        <v>120</v>
      </c>
      <c r="K41" s="91"/>
      <c r="L41" s="92"/>
      <c r="O41" s="112" t="s">
        <v>0</v>
      </c>
      <c r="P41" s="93" t="s">
        <v>41</v>
      </c>
      <c r="Q41" s="90" t="s">
        <v>137</v>
      </c>
      <c r="R41" s="91"/>
      <c r="S41" s="91"/>
      <c r="T41" s="91"/>
      <c r="U41" s="91"/>
      <c r="V41" s="92"/>
    </row>
    <row r="42" spans="2:22" ht="15" customHeight="1" thickBot="1" x14ac:dyDescent="0.3">
      <c r="B42" s="113"/>
      <c r="C42" s="94"/>
      <c r="D42" s="95" t="s">
        <v>131</v>
      </c>
      <c r="E42" s="96"/>
      <c r="F42" s="96"/>
      <c r="G42" s="96"/>
      <c r="H42" s="96"/>
      <c r="I42" s="97"/>
      <c r="J42" s="95" t="s">
        <v>121</v>
      </c>
      <c r="K42" s="96"/>
      <c r="L42" s="97"/>
      <c r="O42" s="113"/>
      <c r="P42" s="94"/>
      <c r="Q42" s="95" t="s">
        <v>136</v>
      </c>
      <c r="R42" s="96"/>
      <c r="S42" s="96"/>
      <c r="T42" s="96"/>
      <c r="U42" s="96"/>
      <c r="V42" s="97"/>
    </row>
    <row r="43" spans="2:22" ht="15" customHeight="1" x14ac:dyDescent="0.25">
      <c r="B43" s="113"/>
      <c r="C43" s="94"/>
      <c r="D43" s="102">
        <v>2024</v>
      </c>
      <c r="E43" s="103"/>
      <c r="F43" s="102">
        <v>2023</v>
      </c>
      <c r="G43" s="103"/>
      <c r="H43" s="98" t="s">
        <v>5</v>
      </c>
      <c r="I43" s="98" t="s">
        <v>44</v>
      </c>
      <c r="J43" s="98">
        <v>2023</v>
      </c>
      <c r="K43" s="98" t="s">
        <v>132</v>
      </c>
      <c r="L43" s="100" t="s">
        <v>134</v>
      </c>
      <c r="O43" s="113"/>
      <c r="P43" s="94"/>
      <c r="Q43" s="102">
        <v>2024</v>
      </c>
      <c r="R43" s="103"/>
      <c r="S43" s="102">
        <v>2023</v>
      </c>
      <c r="T43" s="103"/>
      <c r="U43" s="98" t="s">
        <v>5</v>
      </c>
      <c r="V43" s="100" t="s">
        <v>59</v>
      </c>
    </row>
    <row r="44" spans="2:22" ht="15" customHeight="1" thickBot="1" x14ac:dyDescent="0.3">
      <c r="B44" s="119" t="s">
        <v>6</v>
      </c>
      <c r="C44" s="106" t="s">
        <v>41</v>
      </c>
      <c r="D44" s="104"/>
      <c r="E44" s="105"/>
      <c r="F44" s="104"/>
      <c r="G44" s="105"/>
      <c r="H44" s="99"/>
      <c r="I44" s="99"/>
      <c r="J44" s="99"/>
      <c r="K44" s="99"/>
      <c r="L44" s="101"/>
      <c r="O44" s="119" t="s">
        <v>6</v>
      </c>
      <c r="P44" s="106" t="s">
        <v>41</v>
      </c>
      <c r="Q44" s="104"/>
      <c r="R44" s="105"/>
      <c r="S44" s="104"/>
      <c r="T44" s="105"/>
      <c r="U44" s="99"/>
      <c r="V44" s="101"/>
    </row>
    <row r="45" spans="2:22" ht="15" customHeight="1" x14ac:dyDescent="0.25">
      <c r="B45" s="119"/>
      <c r="C45" s="106"/>
      <c r="D45" s="7" t="s">
        <v>8</v>
      </c>
      <c r="E45" s="8" t="s">
        <v>2</v>
      </c>
      <c r="F45" s="7" t="s">
        <v>8</v>
      </c>
      <c r="G45" s="8" t="s">
        <v>2</v>
      </c>
      <c r="H45" s="110" t="s">
        <v>9</v>
      </c>
      <c r="I45" s="110" t="s">
        <v>45</v>
      </c>
      <c r="J45" s="110" t="s">
        <v>8</v>
      </c>
      <c r="K45" s="110" t="s">
        <v>133</v>
      </c>
      <c r="L45" s="108" t="s">
        <v>135</v>
      </c>
      <c r="O45" s="119"/>
      <c r="P45" s="106"/>
      <c r="Q45" s="7" t="s">
        <v>8</v>
      </c>
      <c r="R45" s="8" t="s">
        <v>2</v>
      </c>
      <c r="S45" s="7" t="s">
        <v>8</v>
      </c>
      <c r="T45" s="8" t="s">
        <v>2</v>
      </c>
      <c r="U45" s="110" t="s">
        <v>9</v>
      </c>
      <c r="V45" s="108" t="s">
        <v>60</v>
      </c>
    </row>
    <row r="46" spans="2:22" ht="15" customHeight="1" thickBot="1" x14ac:dyDescent="0.3">
      <c r="B46" s="120"/>
      <c r="C46" s="107"/>
      <c r="D46" s="10" t="s">
        <v>10</v>
      </c>
      <c r="E46" s="11" t="s">
        <v>11</v>
      </c>
      <c r="F46" s="10" t="s">
        <v>10</v>
      </c>
      <c r="G46" s="11" t="s">
        <v>11</v>
      </c>
      <c r="H46" s="111"/>
      <c r="I46" s="111"/>
      <c r="J46" s="111" t="s">
        <v>10</v>
      </c>
      <c r="K46" s="111"/>
      <c r="L46" s="109"/>
      <c r="O46" s="120"/>
      <c r="P46" s="107"/>
      <c r="Q46" s="10" t="s">
        <v>10</v>
      </c>
      <c r="R46" s="11" t="s">
        <v>11</v>
      </c>
      <c r="S46" s="10" t="s">
        <v>10</v>
      </c>
      <c r="T46" s="11" t="s">
        <v>11</v>
      </c>
      <c r="U46" s="111"/>
      <c r="V46" s="109"/>
    </row>
    <row r="47" spans="2:22" ht="15.75" thickBot="1" x14ac:dyDescent="0.3">
      <c r="B47" s="13">
        <v>1</v>
      </c>
      <c r="C47" s="14" t="s">
        <v>47</v>
      </c>
      <c r="D47" s="15">
        <v>3803</v>
      </c>
      <c r="E47" s="16">
        <v>6.8287515038336535E-2</v>
      </c>
      <c r="F47" s="15">
        <v>2768</v>
      </c>
      <c r="G47" s="16">
        <v>6.5721680081677239E-2</v>
      </c>
      <c r="H47" s="17">
        <v>0.37391618497109835</v>
      </c>
      <c r="I47" s="34">
        <v>0</v>
      </c>
      <c r="J47" s="15">
        <v>4145</v>
      </c>
      <c r="K47" s="17">
        <v>-8.2509047044632133E-2</v>
      </c>
      <c r="L47" s="34">
        <v>0</v>
      </c>
      <c r="O47" s="13">
        <v>1</v>
      </c>
      <c r="P47" s="14" t="s">
        <v>47</v>
      </c>
      <c r="Q47" s="15">
        <v>29487</v>
      </c>
      <c r="R47" s="16">
        <v>5.3460316769645813E-2</v>
      </c>
      <c r="S47" s="15">
        <v>26850</v>
      </c>
      <c r="T47" s="16">
        <v>5.6522507957358664E-2</v>
      </c>
      <c r="U47" s="17">
        <v>9.8212290502793342E-2</v>
      </c>
      <c r="V47" s="34">
        <v>0</v>
      </c>
    </row>
    <row r="48" spans="2:22" ht="15" customHeight="1" thickBot="1" x14ac:dyDescent="0.3">
      <c r="B48" s="18">
        <v>2</v>
      </c>
      <c r="C48" s="19" t="s">
        <v>35</v>
      </c>
      <c r="D48" s="20">
        <v>2087</v>
      </c>
      <c r="E48" s="21">
        <v>3.7474636835395307E-2</v>
      </c>
      <c r="F48" s="20">
        <v>1888</v>
      </c>
      <c r="G48" s="21">
        <v>4.482750433316713E-2</v>
      </c>
      <c r="H48" s="22">
        <v>0.10540254237288127</v>
      </c>
      <c r="I48" s="35">
        <v>0</v>
      </c>
      <c r="J48" s="20">
        <v>1526</v>
      </c>
      <c r="K48" s="22">
        <v>0.36762778505897775</v>
      </c>
      <c r="L48" s="35">
        <v>0</v>
      </c>
      <c r="O48" s="18">
        <v>2</v>
      </c>
      <c r="P48" s="19" t="s">
        <v>35</v>
      </c>
      <c r="Q48" s="20">
        <v>19268</v>
      </c>
      <c r="R48" s="21">
        <v>3.4933136077509933E-2</v>
      </c>
      <c r="S48" s="20">
        <v>15800</v>
      </c>
      <c r="T48" s="21">
        <v>3.326091715926506E-2</v>
      </c>
      <c r="U48" s="22">
        <v>0.21949367088607596</v>
      </c>
      <c r="V48" s="35">
        <v>0</v>
      </c>
    </row>
    <row r="49" spans="2:22" ht="15" customHeight="1" thickBot="1" x14ac:dyDescent="0.3">
      <c r="B49" s="13">
        <v>3</v>
      </c>
      <c r="C49" s="14" t="s">
        <v>49</v>
      </c>
      <c r="D49" s="15">
        <v>1495</v>
      </c>
      <c r="E49" s="16">
        <v>2.6844552979835162E-2</v>
      </c>
      <c r="F49" s="15">
        <v>901</v>
      </c>
      <c r="G49" s="16">
        <v>2.1392786760690459E-2</v>
      </c>
      <c r="H49" s="17">
        <v>0.65926748057713658</v>
      </c>
      <c r="I49" s="34">
        <v>5</v>
      </c>
      <c r="J49" s="15">
        <v>1297</v>
      </c>
      <c r="K49" s="17">
        <v>0.15265998457979957</v>
      </c>
      <c r="L49" s="34">
        <v>1</v>
      </c>
      <c r="O49" s="13">
        <v>3</v>
      </c>
      <c r="P49" s="14" t="s">
        <v>76</v>
      </c>
      <c r="Q49" s="15">
        <v>15608</v>
      </c>
      <c r="R49" s="16">
        <v>2.8297508194819136E-2</v>
      </c>
      <c r="S49" s="15">
        <v>13402</v>
      </c>
      <c r="T49" s="16">
        <v>2.8212836187877868E-2</v>
      </c>
      <c r="U49" s="17">
        <v>0.16460229816445304</v>
      </c>
      <c r="V49" s="34">
        <v>1</v>
      </c>
    </row>
    <row r="50" spans="2:22" ht="15.75" thickBot="1" x14ac:dyDescent="0.3">
      <c r="B50" s="18">
        <v>4</v>
      </c>
      <c r="C50" s="19" t="s">
        <v>40</v>
      </c>
      <c r="D50" s="20">
        <v>1377</v>
      </c>
      <c r="E50" s="21">
        <v>2.4725718697814727E-2</v>
      </c>
      <c r="F50" s="20">
        <v>1101</v>
      </c>
      <c r="G50" s="21">
        <v>2.6141463067170027E-2</v>
      </c>
      <c r="H50" s="22">
        <v>0.25068119891008167</v>
      </c>
      <c r="I50" s="35">
        <v>1</v>
      </c>
      <c r="J50" s="20">
        <v>1192</v>
      </c>
      <c r="K50" s="22">
        <v>0.15520134228187921</v>
      </c>
      <c r="L50" s="35">
        <v>3</v>
      </c>
      <c r="O50" s="18">
        <v>4</v>
      </c>
      <c r="P50" s="19" t="s">
        <v>49</v>
      </c>
      <c r="Q50" s="20">
        <v>14516</v>
      </c>
      <c r="R50" s="21">
        <v>2.6317697908508107E-2</v>
      </c>
      <c r="S50" s="20">
        <v>10629</v>
      </c>
      <c r="T50" s="21">
        <v>2.2375334714292931E-2</v>
      </c>
      <c r="U50" s="22">
        <v>0.36569761971963488</v>
      </c>
      <c r="V50" s="35">
        <v>3</v>
      </c>
    </row>
    <row r="51" spans="2:22" ht="15" customHeight="1" thickBot="1" x14ac:dyDescent="0.3">
      <c r="B51" s="13">
        <v>5</v>
      </c>
      <c r="C51" s="14" t="s">
        <v>76</v>
      </c>
      <c r="D51" s="15">
        <v>1254</v>
      </c>
      <c r="E51" s="16">
        <v>2.2517103302149361E-2</v>
      </c>
      <c r="F51" s="15">
        <v>1277</v>
      </c>
      <c r="G51" s="16">
        <v>3.0320298216872047E-2</v>
      </c>
      <c r="H51" s="17">
        <v>-1.8010963194988294E-2</v>
      </c>
      <c r="I51" s="34">
        <v>-2</v>
      </c>
      <c r="J51" s="15">
        <v>1467</v>
      </c>
      <c r="K51" s="17">
        <v>-0.14519427402862983</v>
      </c>
      <c r="L51" s="34">
        <v>-2</v>
      </c>
      <c r="O51" s="13">
        <v>5</v>
      </c>
      <c r="P51" s="14" t="s">
        <v>38</v>
      </c>
      <c r="Q51" s="15">
        <v>14185</v>
      </c>
      <c r="R51" s="16">
        <v>2.5717590578133612E-2</v>
      </c>
      <c r="S51" s="15">
        <v>13459</v>
      </c>
      <c r="T51" s="16">
        <v>2.8332828104211928E-2</v>
      </c>
      <c r="U51" s="17">
        <v>5.3941600416078428E-2</v>
      </c>
      <c r="V51" s="34">
        <v>-2</v>
      </c>
    </row>
    <row r="52" spans="2:22" ht="15.75" thickBot="1" x14ac:dyDescent="0.3">
      <c r="B52" s="18">
        <v>6</v>
      </c>
      <c r="C52" s="19" t="s">
        <v>48</v>
      </c>
      <c r="D52" s="20">
        <v>1239</v>
      </c>
      <c r="E52" s="21">
        <v>2.2247759961214558E-2</v>
      </c>
      <c r="F52" s="20">
        <v>1119</v>
      </c>
      <c r="G52" s="21">
        <v>2.6568843934753186E-2</v>
      </c>
      <c r="H52" s="22">
        <v>0.1072386058981234</v>
      </c>
      <c r="I52" s="35">
        <v>-2</v>
      </c>
      <c r="J52" s="20">
        <v>1219</v>
      </c>
      <c r="K52" s="22">
        <v>1.6406890894175463E-2</v>
      </c>
      <c r="L52" s="35">
        <v>-1</v>
      </c>
      <c r="O52" s="18">
        <v>6</v>
      </c>
      <c r="P52" s="19" t="s">
        <v>40</v>
      </c>
      <c r="Q52" s="20">
        <v>14133</v>
      </c>
      <c r="R52" s="21">
        <v>2.5623313897833087E-2</v>
      </c>
      <c r="S52" s="20">
        <v>12453</v>
      </c>
      <c r="T52" s="21">
        <v>2.6215076036982771E-2</v>
      </c>
      <c r="U52" s="22">
        <v>0.13490725126475556</v>
      </c>
      <c r="V52" s="35">
        <v>-1</v>
      </c>
    </row>
    <row r="53" spans="2:22" ht="15.75" thickBot="1" x14ac:dyDescent="0.3">
      <c r="B53" s="13">
        <v>7</v>
      </c>
      <c r="C53" s="14" t="s">
        <v>38</v>
      </c>
      <c r="D53" s="15">
        <v>1234</v>
      </c>
      <c r="E53" s="16">
        <v>2.2157978847569624E-2</v>
      </c>
      <c r="F53" s="15">
        <v>970</v>
      </c>
      <c r="G53" s="16">
        <v>2.303108008642591E-2</v>
      </c>
      <c r="H53" s="17">
        <v>0.27216494845360817</v>
      </c>
      <c r="I53" s="34">
        <v>-1</v>
      </c>
      <c r="J53" s="15">
        <v>1087</v>
      </c>
      <c r="K53" s="17">
        <v>0.13523459061637544</v>
      </c>
      <c r="L53" s="34">
        <v>2</v>
      </c>
      <c r="O53" s="13">
        <v>7</v>
      </c>
      <c r="P53" s="14" t="s">
        <v>48</v>
      </c>
      <c r="Q53" s="15">
        <v>13179</v>
      </c>
      <c r="R53" s="16">
        <v>2.3893699416934991E-2</v>
      </c>
      <c r="S53" s="15">
        <v>10699</v>
      </c>
      <c r="T53" s="16">
        <v>2.2522693208036512E-2</v>
      </c>
      <c r="U53" s="17">
        <v>0.23179736423964847</v>
      </c>
      <c r="V53" s="34">
        <v>-1</v>
      </c>
    </row>
    <row r="54" spans="2:22" ht="15.75" thickBot="1" x14ac:dyDescent="0.3">
      <c r="B54" s="18">
        <v>8</v>
      </c>
      <c r="C54" s="19" t="s">
        <v>37</v>
      </c>
      <c r="D54" s="20">
        <v>1146</v>
      </c>
      <c r="E54" s="21">
        <v>2.0577831247418792E-2</v>
      </c>
      <c r="F54" s="20">
        <v>827</v>
      </c>
      <c r="G54" s="21">
        <v>1.9635776527293015E-2</v>
      </c>
      <c r="H54" s="22">
        <v>0.38573155985489715</v>
      </c>
      <c r="I54" s="35">
        <v>1</v>
      </c>
      <c r="J54" s="20">
        <v>1218</v>
      </c>
      <c r="K54" s="22">
        <v>-5.9113300492610876E-2</v>
      </c>
      <c r="L54" s="35">
        <v>-2</v>
      </c>
      <c r="O54" s="18">
        <v>8</v>
      </c>
      <c r="P54" s="19" t="s">
        <v>37</v>
      </c>
      <c r="Q54" s="20">
        <v>10394</v>
      </c>
      <c r="R54" s="21">
        <v>1.8844457981608796E-2</v>
      </c>
      <c r="S54" s="20">
        <v>9100</v>
      </c>
      <c r="T54" s="21">
        <v>1.9156604186665319E-2</v>
      </c>
      <c r="U54" s="22">
        <v>0.14219780219780209</v>
      </c>
      <c r="V54" s="35">
        <v>0</v>
      </c>
    </row>
    <row r="55" spans="2:22" ht="15.75" thickBot="1" x14ac:dyDescent="0.3">
      <c r="B55" s="13">
        <v>9</v>
      </c>
      <c r="C55" s="14" t="s">
        <v>94</v>
      </c>
      <c r="D55" s="15">
        <v>1112</v>
      </c>
      <c r="E55" s="16">
        <v>1.9967319674633246E-2</v>
      </c>
      <c r="F55" s="15">
        <v>333</v>
      </c>
      <c r="G55" s="16">
        <v>7.9065460502884821E-3</v>
      </c>
      <c r="H55" s="17">
        <v>2.3393393393393391</v>
      </c>
      <c r="I55" s="34">
        <v>22</v>
      </c>
      <c r="J55" s="15">
        <v>819</v>
      </c>
      <c r="K55" s="17">
        <v>0.35775335775335781</v>
      </c>
      <c r="L55" s="34">
        <v>1</v>
      </c>
      <c r="O55" s="13">
        <v>9</v>
      </c>
      <c r="P55" s="14" t="s">
        <v>55</v>
      </c>
      <c r="Q55" s="15">
        <v>10389</v>
      </c>
      <c r="R55" s="16">
        <v>1.8835392916195282E-2</v>
      </c>
      <c r="S55" s="15">
        <v>8366</v>
      </c>
      <c r="T55" s="16">
        <v>1.7611445123696931E-2</v>
      </c>
      <c r="U55" s="17">
        <v>0.24181209658140101</v>
      </c>
      <c r="V55" s="34">
        <v>0</v>
      </c>
    </row>
    <row r="56" spans="2:22" ht="15.75" thickBot="1" x14ac:dyDescent="0.3">
      <c r="B56" s="18">
        <v>10</v>
      </c>
      <c r="C56" s="19" t="s">
        <v>61</v>
      </c>
      <c r="D56" s="20">
        <v>1062</v>
      </c>
      <c r="E56" s="21">
        <v>1.9069508538183906E-2</v>
      </c>
      <c r="F56" s="20">
        <v>395</v>
      </c>
      <c r="G56" s="21">
        <v>9.3786357052971486E-3</v>
      </c>
      <c r="H56" s="22">
        <v>1.688607594936709</v>
      </c>
      <c r="I56" s="35">
        <v>16</v>
      </c>
      <c r="J56" s="20">
        <v>1108</v>
      </c>
      <c r="K56" s="22">
        <v>-4.1516245487364656E-2</v>
      </c>
      <c r="L56" s="35">
        <v>-2</v>
      </c>
      <c r="O56" s="18">
        <v>10</v>
      </c>
      <c r="P56" s="19" t="s">
        <v>61</v>
      </c>
      <c r="Q56" s="20">
        <v>9217</v>
      </c>
      <c r="R56" s="21">
        <v>1.6710541583268065E-2</v>
      </c>
      <c r="S56" s="20">
        <v>7502</v>
      </c>
      <c r="T56" s="21">
        <v>1.5792620286633322E-2</v>
      </c>
      <c r="U56" s="22">
        <v>0.22860570514529455</v>
      </c>
      <c r="V56" s="35">
        <v>0</v>
      </c>
    </row>
    <row r="57" spans="2:22" ht="15.75" thickBot="1" x14ac:dyDescent="0.3">
      <c r="B57" s="13">
        <v>11</v>
      </c>
      <c r="C57" s="14" t="s">
        <v>43</v>
      </c>
      <c r="D57" s="15">
        <v>983</v>
      </c>
      <c r="E57" s="16">
        <v>1.7650966942593955E-2</v>
      </c>
      <c r="F57" s="15">
        <v>433</v>
      </c>
      <c r="G57" s="16">
        <v>1.0280884203528266E-2</v>
      </c>
      <c r="H57" s="17">
        <v>1.2702078521939955</v>
      </c>
      <c r="I57" s="34">
        <v>10</v>
      </c>
      <c r="J57" s="15">
        <v>761</v>
      </c>
      <c r="K57" s="17">
        <v>0.2917214191852826</v>
      </c>
      <c r="L57" s="34">
        <v>0</v>
      </c>
      <c r="O57" s="13">
        <v>11</v>
      </c>
      <c r="P57" s="14" t="s">
        <v>43</v>
      </c>
      <c r="Q57" s="15">
        <v>8307</v>
      </c>
      <c r="R57" s="16">
        <v>1.5060699678008877E-2</v>
      </c>
      <c r="S57" s="15">
        <v>6161</v>
      </c>
      <c r="T57" s="16">
        <v>1.296965257077418E-2</v>
      </c>
      <c r="U57" s="17">
        <v>0.3483200779094302</v>
      </c>
      <c r="V57" s="34">
        <v>4</v>
      </c>
    </row>
    <row r="58" spans="2:22" ht="15.75" thickBot="1" x14ac:dyDescent="0.3">
      <c r="B58" s="18">
        <v>12</v>
      </c>
      <c r="C58" s="19" t="s">
        <v>106</v>
      </c>
      <c r="D58" s="20">
        <v>895</v>
      </c>
      <c r="E58" s="21">
        <v>1.6070819342443123E-2</v>
      </c>
      <c r="F58" s="20">
        <v>420</v>
      </c>
      <c r="G58" s="21">
        <v>9.972220243607095E-3</v>
      </c>
      <c r="H58" s="22">
        <v>1.1309523809523809</v>
      </c>
      <c r="I58" s="35">
        <v>10</v>
      </c>
      <c r="J58" s="20">
        <v>604</v>
      </c>
      <c r="K58" s="22">
        <v>0.48178807947019875</v>
      </c>
      <c r="L58" s="35">
        <v>4</v>
      </c>
      <c r="O58" s="18">
        <v>12</v>
      </c>
      <c r="P58" s="19" t="s">
        <v>57</v>
      </c>
      <c r="Q58" s="20">
        <v>8083</v>
      </c>
      <c r="R58" s="21">
        <v>1.4654584747483539E-2</v>
      </c>
      <c r="S58" s="20">
        <v>6677</v>
      </c>
      <c r="T58" s="21">
        <v>1.4055895181798278E-2</v>
      </c>
      <c r="U58" s="22">
        <v>0.21057361090310023</v>
      </c>
      <c r="V58" s="35">
        <v>2</v>
      </c>
    </row>
    <row r="59" spans="2:22" ht="15.75" thickBot="1" x14ac:dyDescent="0.3">
      <c r="B59" s="13">
        <v>13</v>
      </c>
      <c r="C59" s="14" t="s">
        <v>57</v>
      </c>
      <c r="D59" s="15">
        <v>873</v>
      </c>
      <c r="E59" s="16">
        <v>1.5675782442405417E-2</v>
      </c>
      <c r="F59" s="15">
        <v>711</v>
      </c>
      <c r="G59" s="16">
        <v>1.6881544269534868E-2</v>
      </c>
      <c r="H59" s="17">
        <v>0.22784810126582289</v>
      </c>
      <c r="I59" s="34">
        <v>-2</v>
      </c>
      <c r="J59" s="15">
        <v>707</v>
      </c>
      <c r="K59" s="17">
        <v>0.23479490806223469</v>
      </c>
      <c r="L59" s="34">
        <v>0</v>
      </c>
      <c r="O59" s="13">
        <v>13</v>
      </c>
      <c r="P59" s="14" t="s">
        <v>92</v>
      </c>
      <c r="Q59" s="15">
        <v>7850</v>
      </c>
      <c r="R59" s="16">
        <v>1.4232152699213877E-2</v>
      </c>
      <c r="S59" s="15">
        <v>6710</v>
      </c>
      <c r="T59" s="16">
        <v>1.412536418599168E-2</v>
      </c>
      <c r="U59" s="17">
        <v>0.16989567809239947</v>
      </c>
      <c r="V59" s="34">
        <v>0</v>
      </c>
    </row>
    <row r="60" spans="2:22" ht="15.75" thickBot="1" x14ac:dyDescent="0.3">
      <c r="B60" s="18">
        <v>14</v>
      </c>
      <c r="C60" s="19" t="s">
        <v>77</v>
      </c>
      <c r="D60" s="20">
        <v>868</v>
      </c>
      <c r="E60" s="21">
        <v>1.5586001328760483E-2</v>
      </c>
      <c r="F60" s="20">
        <v>447</v>
      </c>
      <c r="G60" s="21">
        <v>1.0613291544981836E-2</v>
      </c>
      <c r="H60" s="22">
        <v>0.94183445190156601</v>
      </c>
      <c r="I60" s="35">
        <v>6</v>
      </c>
      <c r="J60" s="20">
        <v>573</v>
      </c>
      <c r="K60" s="22">
        <v>0.51483420593368234</v>
      </c>
      <c r="L60" s="35">
        <v>5</v>
      </c>
      <c r="O60" s="18">
        <v>14</v>
      </c>
      <c r="P60" s="19" t="s">
        <v>93</v>
      </c>
      <c r="Q60" s="20">
        <v>7094</v>
      </c>
      <c r="R60" s="21">
        <v>1.286151480869086E-2</v>
      </c>
      <c r="S60" s="20">
        <v>3651</v>
      </c>
      <c r="T60" s="21">
        <v>7.6857980093972614E-3</v>
      </c>
      <c r="U60" s="22">
        <v>0.94302930703916732</v>
      </c>
      <c r="V60" s="35">
        <v>22</v>
      </c>
    </row>
    <row r="61" spans="2:22" ht="15.75" thickBot="1" x14ac:dyDescent="0.3">
      <c r="B61" s="13">
        <v>15</v>
      </c>
      <c r="C61" s="14" t="s">
        <v>93</v>
      </c>
      <c r="D61" s="15">
        <v>800</v>
      </c>
      <c r="E61" s="16">
        <v>1.4364978183189384E-2</v>
      </c>
      <c r="F61" s="15">
        <v>233</v>
      </c>
      <c r="G61" s="16">
        <v>5.5322078970486974E-3</v>
      </c>
      <c r="H61" s="17">
        <v>2.4334763948497855</v>
      </c>
      <c r="I61" s="34">
        <v>39</v>
      </c>
      <c r="J61" s="15">
        <v>649</v>
      </c>
      <c r="K61" s="17">
        <v>0.23266563944530039</v>
      </c>
      <c r="L61" s="34">
        <v>-1</v>
      </c>
      <c r="O61" s="13">
        <v>15</v>
      </c>
      <c r="P61" s="14" t="s">
        <v>36</v>
      </c>
      <c r="Q61" s="15">
        <v>6978</v>
      </c>
      <c r="R61" s="16">
        <v>1.2651205291097381E-2</v>
      </c>
      <c r="S61" s="15">
        <v>7010</v>
      </c>
      <c r="T61" s="16">
        <v>1.4756900587749878E-2</v>
      </c>
      <c r="U61" s="17">
        <v>-4.5649072753209952E-3</v>
      </c>
      <c r="V61" s="34">
        <v>-3</v>
      </c>
    </row>
    <row r="62" spans="2:22" ht="15.75" thickBot="1" x14ac:dyDescent="0.3">
      <c r="B62" s="18">
        <v>16</v>
      </c>
      <c r="C62" s="19" t="s">
        <v>65</v>
      </c>
      <c r="D62" s="20">
        <v>760</v>
      </c>
      <c r="E62" s="21">
        <v>1.3646729274029915E-2</v>
      </c>
      <c r="F62" s="20">
        <v>397</v>
      </c>
      <c r="G62" s="21">
        <v>9.4261224683619433E-3</v>
      </c>
      <c r="H62" s="22">
        <v>0.91435768261964734</v>
      </c>
      <c r="I62" s="35">
        <v>9</v>
      </c>
      <c r="J62" s="20">
        <v>562</v>
      </c>
      <c r="K62" s="22">
        <v>0.35231316725978656</v>
      </c>
      <c r="L62" s="35">
        <v>4</v>
      </c>
      <c r="O62" s="18">
        <v>16</v>
      </c>
      <c r="P62" s="19" t="s">
        <v>102</v>
      </c>
      <c r="Q62" s="20">
        <v>6729</v>
      </c>
      <c r="R62" s="21">
        <v>1.2199765033504482E-2</v>
      </c>
      <c r="S62" s="20">
        <v>5190</v>
      </c>
      <c r="T62" s="21">
        <v>1.0925579750416813E-2</v>
      </c>
      <c r="U62" s="22">
        <v>0.29653179190751455</v>
      </c>
      <c r="V62" s="35">
        <v>5</v>
      </c>
    </row>
    <row r="63" spans="2:22" ht="15.75" thickBot="1" x14ac:dyDescent="0.3">
      <c r="B63" s="13">
        <v>17</v>
      </c>
      <c r="C63" s="14" t="s">
        <v>124</v>
      </c>
      <c r="D63" s="15">
        <v>717</v>
      </c>
      <c r="E63" s="16">
        <v>1.2874611696683486E-2</v>
      </c>
      <c r="F63" s="15">
        <v>196</v>
      </c>
      <c r="G63" s="16">
        <v>4.6537027803499774E-3</v>
      </c>
      <c r="H63" s="17">
        <v>2.6581632653061225</v>
      </c>
      <c r="I63" s="34">
        <v>44</v>
      </c>
      <c r="J63" s="15">
        <v>424</v>
      </c>
      <c r="K63" s="17">
        <v>0.6910377358490567</v>
      </c>
      <c r="L63" s="34">
        <v>14</v>
      </c>
      <c r="O63" s="13">
        <v>17</v>
      </c>
      <c r="P63" s="14" t="s">
        <v>94</v>
      </c>
      <c r="Q63" s="15">
        <v>6294</v>
      </c>
      <c r="R63" s="16">
        <v>1.1411104342528936E-2</v>
      </c>
      <c r="S63" s="15">
        <v>3423</v>
      </c>
      <c r="T63" s="16">
        <v>7.2058303440610313E-3</v>
      </c>
      <c r="U63" s="17">
        <v>0.83873794916739697</v>
      </c>
      <c r="V63" s="34">
        <v>21</v>
      </c>
    </row>
    <row r="64" spans="2:22" ht="15.75" thickBot="1" x14ac:dyDescent="0.3">
      <c r="B64" s="18">
        <v>18</v>
      </c>
      <c r="C64" s="19" t="s">
        <v>142</v>
      </c>
      <c r="D64" s="20">
        <v>706</v>
      </c>
      <c r="E64" s="21">
        <v>1.2677093246664632E-2</v>
      </c>
      <c r="F64" s="20">
        <v>291</v>
      </c>
      <c r="G64" s="21">
        <v>6.9093240259277726E-3</v>
      </c>
      <c r="H64" s="22">
        <v>1.4261168384879723</v>
      </c>
      <c r="I64" s="35">
        <v>24</v>
      </c>
      <c r="J64" s="20">
        <v>494</v>
      </c>
      <c r="K64" s="22">
        <v>0.42914979757085026</v>
      </c>
      <c r="L64" s="35">
        <v>7</v>
      </c>
      <c r="O64" s="18">
        <v>18</v>
      </c>
      <c r="P64" s="19" t="s">
        <v>79</v>
      </c>
      <c r="Q64" s="20">
        <v>6173</v>
      </c>
      <c r="R64" s="21">
        <v>1.1191729759521945E-2</v>
      </c>
      <c r="S64" s="20">
        <v>6133</v>
      </c>
      <c r="T64" s="21">
        <v>1.2910709173276748E-2</v>
      </c>
      <c r="U64" s="22">
        <v>6.5220935920431433E-3</v>
      </c>
      <c r="V64" s="35">
        <v>-1</v>
      </c>
    </row>
    <row r="65" spans="2:22" ht="15.75" thickBot="1" x14ac:dyDescent="0.3">
      <c r="B65" s="13">
        <v>19</v>
      </c>
      <c r="C65" s="14" t="s">
        <v>113</v>
      </c>
      <c r="D65" s="15">
        <v>676</v>
      </c>
      <c r="E65" s="16">
        <v>1.2138406564795029E-2</v>
      </c>
      <c r="F65" s="15">
        <v>394</v>
      </c>
      <c r="G65" s="16">
        <v>9.3548923237647512E-3</v>
      </c>
      <c r="H65" s="17">
        <v>0.71573604060913709</v>
      </c>
      <c r="I65" s="34">
        <v>8</v>
      </c>
      <c r="J65" s="15">
        <v>523</v>
      </c>
      <c r="K65" s="17">
        <v>0.29254302103250485</v>
      </c>
      <c r="L65" s="34">
        <v>4</v>
      </c>
      <c r="O65" s="13">
        <v>19</v>
      </c>
      <c r="P65" s="14" t="s">
        <v>106</v>
      </c>
      <c r="Q65" s="15">
        <v>6056</v>
      </c>
      <c r="R65" s="16">
        <v>1.0979607228845764E-2</v>
      </c>
      <c r="S65" s="15">
        <v>5297</v>
      </c>
      <c r="T65" s="16">
        <v>1.1150827733710572E-2</v>
      </c>
      <c r="U65" s="17">
        <v>0.14328865395506885</v>
      </c>
      <c r="V65" s="34">
        <v>0</v>
      </c>
    </row>
    <row r="66" spans="2:22" ht="15.75" thickBot="1" x14ac:dyDescent="0.3">
      <c r="B66" s="18">
        <v>20</v>
      </c>
      <c r="C66" s="19" t="s">
        <v>119</v>
      </c>
      <c r="D66" s="20">
        <v>668</v>
      </c>
      <c r="E66" s="21">
        <v>1.1994756782963136E-2</v>
      </c>
      <c r="F66" s="20">
        <v>18</v>
      </c>
      <c r="G66" s="21">
        <v>4.2738086758316117E-4</v>
      </c>
      <c r="H66" s="22">
        <v>36.111111111111114</v>
      </c>
      <c r="I66" s="35">
        <v>193</v>
      </c>
      <c r="J66" s="20">
        <v>753</v>
      </c>
      <c r="K66" s="22">
        <v>-0.11288180610889775</v>
      </c>
      <c r="L66" s="35">
        <v>-8</v>
      </c>
      <c r="O66" s="18">
        <v>20</v>
      </c>
      <c r="P66" s="19" t="s">
        <v>103</v>
      </c>
      <c r="Q66" s="20">
        <v>5765</v>
      </c>
      <c r="R66" s="21">
        <v>1.0452020421779364E-2</v>
      </c>
      <c r="S66" s="20">
        <v>2463</v>
      </c>
      <c r="T66" s="21">
        <v>5.1849138584348E-3</v>
      </c>
      <c r="U66" s="22">
        <v>1.3406414941128704</v>
      </c>
      <c r="V66" s="35">
        <v>38</v>
      </c>
    </row>
    <row r="67" spans="2:22" ht="15.75" thickBot="1" x14ac:dyDescent="0.3">
      <c r="B67" s="114" t="s">
        <v>42</v>
      </c>
      <c r="C67" s="115"/>
      <c r="D67" s="23">
        <f>SUM(D47:D66)</f>
        <v>23755</v>
      </c>
      <c r="E67" s="24">
        <f>D67/D69</f>
        <v>0.42655007092707981</v>
      </c>
      <c r="F67" s="23">
        <f>SUM(F47:F66)</f>
        <v>15119</v>
      </c>
      <c r="G67" s="24">
        <f>F67/F69</f>
        <v>0.35897618538832299</v>
      </c>
      <c r="H67" s="25">
        <f>D67/F67-1</f>
        <v>0.5712017990607845</v>
      </c>
      <c r="I67" s="36"/>
      <c r="J67" s="23">
        <f>SUM(J47:J66)</f>
        <v>21128</v>
      </c>
      <c r="K67" s="24">
        <f>E67/J67-1</f>
        <v>-0.99997981114772216</v>
      </c>
      <c r="L67" s="23"/>
      <c r="O67" s="114" t="s">
        <v>42</v>
      </c>
      <c r="P67" s="115"/>
      <c r="Q67" s="23">
        <f>SUM(Q47:Q66)</f>
        <v>219705</v>
      </c>
      <c r="R67" s="24">
        <f>Q67/Q69</f>
        <v>0.39832803933513183</v>
      </c>
      <c r="S67" s="23">
        <f>SUM(S47:S66)</f>
        <v>180975</v>
      </c>
      <c r="T67" s="24">
        <f>S67/S69</f>
        <v>0.38097433436063255</v>
      </c>
      <c r="U67" s="25">
        <f>Q67/S67-1</f>
        <v>0.21400745959386658</v>
      </c>
      <c r="V67" s="36"/>
    </row>
    <row r="68" spans="2:22" ht="15.75" thickBot="1" x14ac:dyDescent="0.3">
      <c r="B68" s="114" t="s">
        <v>12</v>
      </c>
      <c r="C68" s="115"/>
      <c r="D68" s="23">
        <f>D69-SUM(D47:D66)</f>
        <v>31936</v>
      </c>
      <c r="E68" s="24">
        <f>D68/D69</f>
        <v>0.57344992907292025</v>
      </c>
      <c r="F68" s="23">
        <f>F69-SUM(F47:F66)</f>
        <v>26998</v>
      </c>
      <c r="G68" s="24">
        <f>F68/F69</f>
        <v>0.64102381461167701</v>
      </c>
      <c r="H68" s="25">
        <f>D68/F68-1</f>
        <v>0.1829024372175716</v>
      </c>
      <c r="I68" s="36"/>
      <c r="J68" s="23">
        <f>J69-SUM(J47:J66)</f>
        <v>28021</v>
      </c>
      <c r="K68" s="24">
        <f>E68/J68-1</f>
        <v>-0.9999795349941446</v>
      </c>
      <c r="L68" s="23"/>
      <c r="O68" s="114" t="s">
        <v>12</v>
      </c>
      <c r="P68" s="115"/>
      <c r="Q68" s="23">
        <f>Q69-SUM(Q47:Q66)</f>
        <v>331863</v>
      </c>
      <c r="R68" s="24">
        <f>Q68/Q69</f>
        <v>0.60167196066486817</v>
      </c>
      <c r="S68" s="23">
        <f>S69-SUM(S47:S66)</f>
        <v>294057</v>
      </c>
      <c r="T68" s="24">
        <f>S68/S69</f>
        <v>0.61902566563936745</v>
      </c>
      <c r="U68" s="25">
        <f>Q68/S68-1</f>
        <v>0.12856691049694446</v>
      </c>
      <c r="V68" s="37"/>
    </row>
    <row r="69" spans="2:22" ht="15.75" thickBot="1" x14ac:dyDescent="0.3">
      <c r="B69" s="116" t="s">
        <v>34</v>
      </c>
      <c r="C69" s="117"/>
      <c r="D69" s="26">
        <v>55691</v>
      </c>
      <c r="E69" s="27">
        <v>1</v>
      </c>
      <c r="F69" s="26">
        <v>42117</v>
      </c>
      <c r="G69" s="27">
        <v>1</v>
      </c>
      <c r="H69" s="28">
        <v>0.32229266092076836</v>
      </c>
      <c r="I69" s="38"/>
      <c r="J69" s="26">
        <v>49149</v>
      </c>
      <c r="K69" s="28">
        <v>0.13310545484140057</v>
      </c>
      <c r="L69" s="26"/>
      <c r="N69" s="29"/>
      <c r="O69" s="116" t="s">
        <v>34</v>
      </c>
      <c r="P69" s="117"/>
      <c r="Q69" s="26">
        <v>551568</v>
      </c>
      <c r="R69" s="27">
        <v>1</v>
      </c>
      <c r="S69" s="26">
        <v>475032</v>
      </c>
      <c r="T69" s="27">
        <v>1</v>
      </c>
      <c r="U69" s="28">
        <v>0.16111756681655121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U43:U44"/>
    <mergeCell ref="P44:P46"/>
    <mergeCell ref="U45:U46"/>
    <mergeCell ref="U7:U8"/>
    <mergeCell ref="O31:P31"/>
    <mergeCell ref="O32:P32"/>
    <mergeCell ref="O33:P33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6" priority="14" operator="equal">
      <formula>0</formula>
    </cfRule>
  </conditionalFormatting>
  <conditionalFormatting sqref="D47:H66">
    <cfRule type="cellIs" dxfId="105" priority="29" operator="equal">
      <formula>0</formula>
    </cfRule>
  </conditionalFormatting>
  <conditionalFormatting sqref="H11:H32">
    <cfRule type="cellIs" dxfId="104" priority="13" operator="lessThan">
      <formula>0</formula>
    </cfRule>
  </conditionalFormatting>
  <conditionalFormatting sqref="H47:H68">
    <cfRule type="cellIs" dxfId="103" priority="31" operator="lessThan">
      <formula>0</formula>
    </cfRule>
  </conditionalFormatting>
  <conditionalFormatting sqref="I11:I30">
    <cfRule type="cellIs" dxfId="102" priority="12" operator="lessThan">
      <formula>0</formula>
    </cfRule>
    <cfRule type="cellIs" dxfId="101" priority="41" operator="equal">
      <formula>0</formula>
    </cfRule>
    <cfRule type="cellIs" dxfId="100" priority="41" operator="greaterThan">
      <formula>0</formula>
    </cfRule>
  </conditionalFormatting>
  <conditionalFormatting sqref="I47:I66">
    <cfRule type="cellIs" dxfId="99" priority="38" operator="lessThan">
      <formula>0</formula>
    </cfRule>
    <cfRule type="cellIs" dxfId="98" priority="39" operator="equal">
      <formula>0</formula>
    </cfRule>
    <cfRule type="cellIs" dxfId="97" priority="40" operator="greaterThan">
      <formula>0</formula>
    </cfRule>
  </conditionalFormatting>
  <conditionalFormatting sqref="J11:K30">
    <cfRule type="cellIs" dxfId="96" priority="9" operator="equal">
      <formula>0</formula>
    </cfRule>
  </conditionalFormatting>
  <conditionalFormatting sqref="J47:K66">
    <cfRule type="cellIs" dxfId="95" priority="26" operator="equal">
      <formula>0</formula>
    </cfRule>
  </conditionalFormatting>
  <conditionalFormatting sqref="K11:L30">
    <cfRule type="cellIs" dxfId="94" priority="8" operator="lessThan">
      <formula>0</formula>
    </cfRule>
  </conditionalFormatting>
  <conditionalFormatting sqref="K47:L66">
    <cfRule type="cellIs" dxfId="93" priority="23" operator="lessThan">
      <formula>0</formula>
    </cfRule>
  </conditionalFormatting>
  <conditionalFormatting sqref="L11:L30">
    <cfRule type="cellIs" dxfId="92" priority="7" operator="equal">
      <formula>0</formula>
    </cfRule>
    <cfRule type="cellIs" dxfId="91" priority="42" operator="greaterThan">
      <formula>0</formula>
    </cfRule>
  </conditionalFormatting>
  <conditionalFormatting sqref="L47:L66">
    <cfRule type="cellIs" dxfId="90" priority="24" operator="equal">
      <formula>0</formula>
    </cfRule>
    <cfRule type="cellIs" dxfId="89" priority="25" operator="greaterThan">
      <formula>0</formula>
    </cfRule>
  </conditionalFormatting>
  <conditionalFormatting sqref="Q11:U30">
    <cfRule type="cellIs" dxfId="88" priority="5" operator="equal">
      <formula>0</formula>
    </cfRule>
  </conditionalFormatting>
  <conditionalFormatting sqref="Q47:U66">
    <cfRule type="cellIs" dxfId="87" priority="15" operator="equal">
      <formula>0</formula>
    </cfRule>
  </conditionalFormatting>
  <conditionalFormatting sqref="U11:U32">
    <cfRule type="cellIs" dxfId="86" priority="4" operator="lessThan">
      <formula>0</formula>
    </cfRule>
  </conditionalFormatting>
  <conditionalFormatting sqref="U47:U68">
    <cfRule type="cellIs" dxfId="85" priority="17" operator="lessThan">
      <formula>0</formula>
    </cfRule>
  </conditionalFormatting>
  <conditionalFormatting sqref="V11:V30">
    <cfRule type="cellIs" dxfId="84" priority="3" operator="lessThan">
      <formula>0</formula>
    </cfRule>
    <cfRule type="cellIs" dxfId="83" priority="43" operator="equal">
      <formula>0</formula>
    </cfRule>
    <cfRule type="cellIs" dxfId="82" priority="43" operator="greaterThan">
      <formula>0</formula>
    </cfRule>
  </conditionalFormatting>
  <conditionalFormatting sqref="V47:V66">
    <cfRule type="cellIs" dxfId="81" priority="20" operator="lessThan">
      <formula>0</formula>
    </cfRule>
    <cfRule type="cellIs" dxfId="80" priority="21" operator="equal">
      <formula>0</formula>
    </cfRule>
    <cfRule type="cellIs" dxfId="79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F837-88E1-4C0F-A232-062C8633955F}">
  <dimension ref="A1:H19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2"/>
      <c r="C1" s="32"/>
      <c r="D1" s="32"/>
      <c r="E1" s="32"/>
      <c r="F1" s="32"/>
      <c r="G1" s="32"/>
      <c r="H1" s="39">
        <v>45665</v>
      </c>
    </row>
    <row r="2" spans="1:8" x14ac:dyDescent="0.2">
      <c r="A2" s="32"/>
      <c r="B2" s="32"/>
      <c r="C2" s="32"/>
      <c r="D2" s="32"/>
      <c r="E2" s="32"/>
      <c r="F2" s="32"/>
      <c r="G2" s="32"/>
      <c r="H2" s="81" t="s">
        <v>185</v>
      </c>
    </row>
    <row r="3" spans="1:8" ht="14.45" customHeight="1" x14ac:dyDescent="0.2">
      <c r="A3" s="32"/>
      <c r="B3" s="121" t="s">
        <v>179</v>
      </c>
      <c r="C3" s="122"/>
      <c r="D3" s="122"/>
      <c r="E3" s="122"/>
      <c r="F3" s="122"/>
      <c r="G3" s="122"/>
      <c r="H3" s="123"/>
    </row>
    <row r="4" spans="1:8" x14ac:dyDescent="0.2">
      <c r="A4" s="32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32"/>
      <c r="B5" s="127" t="s">
        <v>180</v>
      </c>
      <c r="C5" s="129" t="s">
        <v>189</v>
      </c>
      <c r="D5" s="130"/>
      <c r="E5" s="129" t="s">
        <v>190</v>
      </c>
      <c r="F5" s="130"/>
      <c r="G5" s="131" t="s">
        <v>181</v>
      </c>
      <c r="H5" s="131" t="s">
        <v>182</v>
      </c>
    </row>
    <row r="6" spans="1:8" ht="21" customHeight="1" x14ac:dyDescent="0.25">
      <c r="A6" s="32"/>
      <c r="B6" s="128"/>
      <c r="C6" s="79" t="s">
        <v>183</v>
      </c>
      <c r="D6" s="80" t="s">
        <v>184</v>
      </c>
      <c r="E6" s="79" t="s">
        <v>183</v>
      </c>
      <c r="F6" s="80" t="s">
        <v>184</v>
      </c>
      <c r="G6" s="132"/>
      <c r="H6" s="132"/>
    </row>
    <row r="7" spans="1:8" x14ac:dyDescent="0.2">
      <c r="A7" s="32"/>
      <c r="B7" s="82" t="s">
        <v>186</v>
      </c>
      <c r="C7" s="45">
        <v>196453</v>
      </c>
      <c r="D7" s="40">
        <v>0.41355740244867717</v>
      </c>
      <c r="E7" s="45">
        <v>206054</v>
      </c>
      <c r="F7" s="40">
        <v>0.37357859774316132</v>
      </c>
      <c r="G7" s="41">
        <v>4.8871740314477163E-2</v>
      </c>
      <c r="H7" s="42" t="s">
        <v>125</v>
      </c>
    </row>
    <row r="8" spans="1:8" x14ac:dyDescent="0.2">
      <c r="A8" s="32"/>
      <c r="B8" s="82" t="s">
        <v>66</v>
      </c>
      <c r="C8" s="45">
        <v>45643</v>
      </c>
      <c r="D8" s="40">
        <v>9.6084053284831342E-2</v>
      </c>
      <c r="E8" s="45">
        <v>48866</v>
      </c>
      <c r="F8" s="40">
        <v>8.8594697299335709E-2</v>
      </c>
      <c r="G8" s="43">
        <v>7.0613237517253458E-2</v>
      </c>
      <c r="H8" s="42" t="s">
        <v>174</v>
      </c>
    </row>
    <row r="9" spans="1:8" x14ac:dyDescent="0.2">
      <c r="A9" s="32"/>
      <c r="B9" s="82" t="s">
        <v>187</v>
      </c>
      <c r="C9" s="45">
        <v>232936</v>
      </c>
      <c r="D9" s="40">
        <v>0.4903585442664915</v>
      </c>
      <c r="E9" s="45">
        <v>296648</v>
      </c>
      <c r="F9" s="40">
        <v>0.53782670495750295</v>
      </c>
      <c r="G9" s="43">
        <v>0.27351718927087276</v>
      </c>
      <c r="H9" s="44" t="s">
        <v>175</v>
      </c>
    </row>
    <row r="10" spans="1:8" x14ac:dyDescent="0.2">
      <c r="A10" s="32"/>
      <c r="B10" s="83" t="s">
        <v>67</v>
      </c>
      <c r="C10" s="45"/>
      <c r="D10" s="40"/>
      <c r="E10" s="45"/>
      <c r="F10" s="40"/>
      <c r="G10" s="46"/>
      <c r="H10" s="47"/>
    </row>
    <row r="11" spans="1:8" x14ac:dyDescent="0.2">
      <c r="A11" s="32"/>
      <c r="B11" s="83" t="s">
        <v>68</v>
      </c>
      <c r="C11" s="45">
        <v>17070</v>
      </c>
      <c r="D11" s="40">
        <v>3.5934421260041427E-2</v>
      </c>
      <c r="E11" s="45">
        <v>16564</v>
      </c>
      <c r="F11" s="40">
        <v>3.0030748701882631E-2</v>
      </c>
      <c r="G11" s="43">
        <v>-2.9642647920328113E-2</v>
      </c>
      <c r="H11" s="44" t="s">
        <v>126</v>
      </c>
    </row>
    <row r="12" spans="1:8" x14ac:dyDescent="0.2">
      <c r="A12" s="32"/>
      <c r="B12" s="83" t="s">
        <v>69</v>
      </c>
      <c r="C12" s="45">
        <v>13251</v>
      </c>
      <c r="D12" s="40">
        <v>2.7894962865659578E-2</v>
      </c>
      <c r="E12" s="45">
        <v>14919</v>
      </c>
      <c r="F12" s="40">
        <v>2.7048342180837178E-2</v>
      </c>
      <c r="G12" s="43">
        <v>0.12587729227982791</v>
      </c>
      <c r="H12" s="44" t="s">
        <v>176</v>
      </c>
    </row>
    <row r="13" spans="1:8" x14ac:dyDescent="0.2">
      <c r="A13" s="32"/>
      <c r="B13" s="83" t="s">
        <v>70</v>
      </c>
      <c r="C13" s="45">
        <v>83</v>
      </c>
      <c r="D13" s="40">
        <v>1.7472507115310127E-4</v>
      </c>
      <c r="E13" s="45">
        <v>12</v>
      </c>
      <c r="F13" s="40">
        <v>2.1756156992428856E-5</v>
      </c>
      <c r="G13" s="43">
        <v>-0.85542168674698793</v>
      </c>
      <c r="H13" s="44" t="s">
        <v>75</v>
      </c>
    </row>
    <row r="14" spans="1:8" x14ac:dyDescent="0.2">
      <c r="A14" s="32"/>
      <c r="B14" s="83" t="s">
        <v>71</v>
      </c>
      <c r="C14" s="45">
        <v>92847</v>
      </c>
      <c r="D14" s="40">
        <v>0.19545420098014449</v>
      </c>
      <c r="E14" s="45">
        <v>121598</v>
      </c>
      <c r="F14" s="40">
        <v>0.22045876483044702</v>
      </c>
      <c r="G14" s="43">
        <v>0.30965997824377745</v>
      </c>
      <c r="H14" s="44" t="s">
        <v>177</v>
      </c>
    </row>
    <row r="15" spans="1:8" x14ac:dyDescent="0.2">
      <c r="A15" s="32"/>
      <c r="B15" s="83" t="s">
        <v>72</v>
      </c>
      <c r="C15" s="45">
        <v>97136</v>
      </c>
      <c r="D15" s="40">
        <v>0.20448306640394753</v>
      </c>
      <c r="E15" s="45">
        <v>126933</v>
      </c>
      <c r="F15" s="40">
        <v>0.23013118962666435</v>
      </c>
      <c r="G15" s="43">
        <v>0.30675547685718985</v>
      </c>
      <c r="H15" s="44" t="s">
        <v>127</v>
      </c>
    </row>
    <row r="16" spans="1:8" x14ac:dyDescent="0.2">
      <c r="A16" s="32"/>
      <c r="B16" s="83" t="s">
        <v>73</v>
      </c>
      <c r="C16" s="45">
        <v>12521</v>
      </c>
      <c r="D16" s="40">
        <v>2.6358224288047963E-2</v>
      </c>
      <c r="E16" s="45">
        <v>16550</v>
      </c>
      <c r="F16" s="40">
        <v>3.0005366518724798E-2</v>
      </c>
      <c r="G16" s="43">
        <v>0.32177941059020854</v>
      </c>
      <c r="H16" s="42" t="s">
        <v>178</v>
      </c>
    </row>
    <row r="17" spans="1:8" x14ac:dyDescent="0.2">
      <c r="A17" s="32"/>
      <c r="B17" s="83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122</v>
      </c>
      <c r="H17" s="44" t="s">
        <v>75</v>
      </c>
    </row>
    <row r="18" spans="1:8" x14ac:dyDescent="0.2">
      <c r="A18" s="32"/>
      <c r="B18" s="84" t="s">
        <v>188</v>
      </c>
      <c r="C18" s="55">
        <v>0</v>
      </c>
      <c r="D18" s="48">
        <v>5.8943397497346339E-5</v>
      </c>
      <c r="E18" s="55">
        <v>0</v>
      </c>
      <c r="F18" s="48">
        <v>1.3053694195463983E-4</v>
      </c>
      <c r="G18" s="49" t="e">
        <v>#DIV/0!</v>
      </c>
      <c r="H18" s="50" t="s">
        <v>75</v>
      </c>
    </row>
    <row r="19" spans="1:8" x14ac:dyDescent="0.2">
      <c r="A19" s="32"/>
      <c r="B19" s="85" t="s">
        <v>63</v>
      </c>
      <c r="C19" s="32"/>
      <c r="D19" s="32"/>
      <c r="E19" s="32"/>
      <c r="F19" s="32"/>
      <c r="G19" s="32"/>
      <c r="H19" s="32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45665</v>
      </c>
    </row>
    <row r="2" spans="2:22" x14ac:dyDescent="0.2">
      <c r="D2" s="2"/>
      <c r="L2" s="3"/>
      <c r="O2" s="133" t="s">
        <v>95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89" t="s">
        <v>143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29"/>
      <c r="N3" s="32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18" t="s">
        <v>144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29"/>
      <c r="N4" s="32"/>
      <c r="O4" s="118" t="s">
        <v>96</v>
      </c>
      <c r="P4" s="118"/>
      <c r="Q4" s="118"/>
      <c r="R4" s="118"/>
      <c r="S4" s="118"/>
      <c r="T4" s="118"/>
      <c r="U4" s="118"/>
      <c r="V4" s="118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12" t="s">
        <v>0</v>
      </c>
      <c r="C6" s="93" t="s">
        <v>1</v>
      </c>
      <c r="D6" s="90" t="s">
        <v>130</v>
      </c>
      <c r="E6" s="91"/>
      <c r="F6" s="91"/>
      <c r="G6" s="91"/>
      <c r="H6" s="91"/>
      <c r="I6" s="92"/>
      <c r="J6" s="90" t="s">
        <v>120</v>
      </c>
      <c r="K6" s="91"/>
      <c r="L6" s="92"/>
      <c r="M6" s="29"/>
      <c r="N6" s="29"/>
      <c r="O6" s="112" t="s">
        <v>0</v>
      </c>
      <c r="P6" s="93" t="s">
        <v>1</v>
      </c>
      <c r="Q6" s="90" t="s">
        <v>137</v>
      </c>
      <c r="R6" s="91"/>
      <c r="S6" s="91"/>
      <c r="T6" s="91"/>
      <c r="U6" s="91"/>
      <c r="V6" s="92"/>
    </row>
    <row r="7" spans="2:22" ht="14.45" customHeight="1" thickBot="1" x14ac:dyDescent="0.25">
      <c r="B7" s="113"/>
      <c r="C7" s="94"/>
      <c r="D7" s="95" t="s">
        <v>131</v>
      </c>
      <c r="E7" s="96"/>
      <c r="F7" s="96"/>
      <c r="G7" s="96"/>
      <c r="H7" s="96"/>
      <c r="I7" s="97"/>
      <c r="J7" s="95" t="s">
        <v>121</v>
      </c>
      <c r="K7" s="96"/>
      <c r="L7" s="97"/>
      <c r="M7" s="29"/>
      <c r="N7" s="29"/>
      <c r="O7" s="113"/>
      <c r="P7" s="94"/>
      <c r="Q7" s="95" t="s">
        <v>136</v>
      </c>
      <c r="R7" s="96"/>
      <c r="S7" s="96"/>
      <c r="T7" s="96"/>
      <c r="U7" s="96"/>
      <c r="V7" s="97"/>
    </row>
    <row r="8" spans="2:22" ht="14.45" customHeight="1" x14ac:dyDescent="0.2">
      <c r="B8" s="113"/>
      <c r="C8" s="94"/>
      <c r="D8" s="102">
        <v>2024</v>
      </c>
      <c r="E8" s="103"/>
      <c r="F8" s="102">
        <v>2023</v>
      </c>
      <c r="G8" s="103"/>
      <c r="H8" s="98" t="s">
        <v>5</v>
      </c>
      <c r="I8" s="98" t="s">
        <v>44</v>
      </c>
      <c r="J8" s="98">
        <v>2023</v>
      </c>
      <c r="K8" s="98" t="s">
        <v>132</v>
      </c>
      <c r="L8" s="100" t="s">
        <v>134</v>
      </c>
      <c r="M8" s="29"/>
      <c r="N8" s="29"/>
      <c r="O8" s="113"/>
      <c r="P8" s="94"/>
      <c r="Q8" s="102">
        <v>2024</v>
      </c>
      <c r="R8" s="103"/>
      <c r="S8" s="102">
        <v>2023</v>
      </c>
      <c r="T8" s="103"/>
      <c r="U8" s="98" t="s">
        <v>5</v>
      </c>
      <c r="V8" s="100" t="s">
        <v>59</v>
      </c>
    </row>
    <row r="9" spans="2:22" ht="14.45" customHeight="1" thickBot="1" x14ac:dyDescent="0.25">
      <c r="B9" s="119" t="s">
        <v>6</v>
      </c>
      <c r="C9" s="106" t="s">
        <v>7</v>
      </c>
      <c r="D9" s="104"/>
      <c r="E9" s="105"/>
      <c r="F9" s="104"/>
      <c r="G9" s="105"/>
      <c r="H9" s="99"/>
      <c r="I9" s="99"/>
      <c r="J9" s="99"/>
      <c r="K9" s="99"/>
      <c r="L9" s="101"/>
      <c r="M9" s="29"/>
      <c r="N9" s="29"/>
      <c r="O9" s="119" t="s">
        <v>6</v>
      </c>
      <c r="P9" s="106" t="s">
        <v>7</v>
      </c>
      <c r="Q9" s="104"/>
      <c r="R9" s="105"/>
      <c r="S9" s="104"/>
      <c r="T9" s="105"/>
      <c r="U9" s="99"/>
      <c r="V9" s="101"/>
    </row>
    <row r="10" spans="2:22" ht="14.45" customHeight="1" x14ac:dyDescent="0.2">
      <c r="B10" s="119"/>
      <c r="C10" s="106"/>
      <c r="D10" s="7" t="s">
        <v>8</v>
      </c>
      <c r="E10" s="8" t="s">
        <v>2</v>
      </c>
      <c r="F10" s="7" t="s">
        <v>8</v>
      </c>
      <c r="G10" s="8" t="s">
        <v>2</v>
      </c>
      <c r="H10" s="110" t="s">
        <v>9</v>
      </c>
      <c r="I10" s="110" t="s">
        <v>45</v>
      </c>
      <c r="J10" s="110" t="s">
        <v>8</v>
      </c>
      <c r="K10" s="110" t="s">
        <v>133</v>
      </c>
      <c r="L10" s="108" t="s">
        <v>135</v>
      </c>
      <c r="M10" s="29"/>
      <c r="N10" s="29"/>
      <c r="O10" s="119"/>
      <c r="P10" s="106"/>
      <c r="Q10" s="7" t="s">
        <v>8</v>
      </c>
      <c r="R10" s="8" t="s">
        <v>2</v>
      </c>
      <c r="S10" s="7" t="s">
        <v>8</v>
      </c>
      <c r="T10" s="8" t="s">
        <v>2</v>
      </c>
      <c r="U10" s="110" t="s">
        <v>9</v>
      </c>
      <c r="V10" s="108" t="s">
        <v>60</v>
      </c>
    </row>
    <row r="11" spans="2:22" ht="14.45" customHeight="1" thickBot="1" x14ac:dyDescent="0.25">
      <c r="B11" s="120"/>
      <c r="C11" s="107"/>
      <c r="D11" s="10" t="s">
        <v>10</v>
      </c>
      <c r="E11" s="11" t="s">
        <v>11</v>
      </c>
      <c r="F11" s="10" t="s">
        <v>10</v>
      </c>
      <c r="G11" s="11" t="s">
        <v>11</v>
      </c>
      <c r="H11" s="111"/>
      <c r="I11" s="111"/>
      <c r="J11" s="111" t="s">
        <v>10</v>
      </c>
      <c r="K11" s="111"/>
      <c r="L11" s="109"/>
      <c r="M11" s="29"/>
      <c r="N11" s="29"/>
      <c r="O11" s="120"/>
      <c r="P11" s="107"/>
      <c r="Q11" s="10" t="s">
        <v>10</v>
      </c>
      <c r="R11" s="11" t="s">
        <v>11</v>
      </c>
      <c r="S11" s="10" t="s">
        <v>10</v>
      </c>
      <c r="T11" s="11" t="s">
        <v>11</v>
      </c>
      <c r="U11" s="111"/>
      <c r="V11" s="109"/>
    </row>
    <row r="12" spans="2:22" ht="14.45" customHeight="1" thickBot="1" x14ac:dyDescent="0.25">
      <c r="B12" s="13">
        <v>1</v>
      </c>
      <c r="C12" s="14" t="s">
        <v>19</v>
      </c>
      <c r="D12" s="15">
        <v>3165</v>
      </c>
      <c r="E12" s="16">
        <v>0.17788893884892087</v>
      </c>
      <c r="F12" s="15">
        <v>2470</v>
      </c>
      <c r="G12" s="16">
        <v>0.22409726002540373</v>
      </c>
      <c r="H12" s="17">
        <v>0.28137651821862342</v>
      </c>
      <c r="I12" s="34">
        <v>0</v>
      </c>
      <c r="J12" s="15">
        <v>3064</v>
      </c>
      <c r="K12" s="17">
        <v>3.2963446475195779E-2</v>
      </c>
      <c r="L12" s="34">
        <v>0</v>
      </c>
      <c r="M12" s="29"/>
      <c r="N12" s="29"/>
      <c r="O12" s="13">
        <v>1</v>
      </c>
      <c r="P12" s="14" t="s">
        <v>19</v>
      </c>
      <c r="Q12" s="15">
        <v>35120</v>
      </c>
      <c r="R12" s="16">
        <v>0.2005298739265485</v>
      </c>
      <c r="S12" s="15">
        <v>27564</v>
      </c>
      <c r="T12" s="16">
        <v>0.21103242353481605</v>
      </c>
      <c r="U12" s="17">
        <v>0.27412567116528797</v>
      </c>
      <c r="V12" s="34">
        <v>0</v>
      </c>
    </row>
    <row r="13" spans="2:22" ht="14.45" customHeight="1" thickBot="1" x14ac:dyDescent="0.25">
      <c r="B13" s="18">
        <v>2</v>
      </c>
      <c r="C13" s="19" t="s">
        <v>18</v>
      </c>
      <c r="D13" s="20">
        <v>1696</v>
      </c>
      <c r="E13" s="21">
        <v>9.5323741007194249E-2</v>
      </c>
      <c r="F13" s="20">
        <v>673</v>
      </c>
      <c r="G13" s="21">
        <v>6.1059698784249682E-2</v>
      </c>
      <c r="H13" s="22">
        <v>1.5200594353640415</v>
      </c>
      <c r="I13" s="35">
        <v>3</v>
      </c>
      <c r="J13" s="20">
        <v>1679</v>
      </c>
      <c r="K13" s="22">
        <v>1.0125074449076843E-2</v>
      </c>
      <c r="L13" s="35">
        <v>0</v>
      </c>
      <c r="M13" s="29"/>
      <c r="N13" s="29"/>
      <c r="O13" s="18">
        <v>2</v>
      </c>
      <c r="P13" s="19" t="s">
        <v>17</v>
      </c>
      <c r="Q13" s="20">
        <v>16732</v>
      </c>
      <c r="R13" s="21">
        <v>9.5537182532431944E-2</v>
      </c>
      <c r="S13" s="20">
        <v>12771</v>
      </c>
      <c r="T13" s="21">
        <v>9.7775906289476702E-2</v>
      </c>
      <c r="U13" s="22">
        <v>0.3101558217837288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1632</v>
      </c>
      <c r="E14" s="16">
        <v>9.172661870503597E-2</v>
      </c>
      <c r="F14" s="15">
        <v>1114</v>
      </c>
      <c r="G14" s="16">
        <v>0.10107058610052622</v>
      </c>
      <c r="H14" s="17">
        <v>0.46499102333931774</v>
      </c>
      <c r="I14" s="34">
        <v>-1</v>
      </c>
      <c r="J14" s="15">
        <v>1562</v>
      </c>
      <c r="K14" s="17">
        <v>4.4814340588988477E-2</v>
      </c>
      <c r="L14" s="34">
        <v>0</v>
      </c>
      <c r="M14" s="29"/>
      <c r="N14" s="29"/>
      <c r="O14" s="13">
        <v>3</v>
      </c>
      <c r="P14" s="14" t="s">
        <v>22</v>
      </c>
      <c r="Q14" s="15">
        <v>16524</v>
      </c>
      <c r="R14" s="16">
        <v>9.4349534076374933E-2</v>
      </c>
      <c r="S14" s="15">
        <v>14405</v>
      </c>
      <c r="T14" s="16">
        <v>0.11028595490563871</v>
      </c>
      <c r="U14" s="17">
        <v>0.14710170079833396</v>
      </c>
      <c r="V14" s="34">
        <v>-1</v>
      </c>
    </row>
    <row r="15" spans="2:22" ht="14.45" customHeight="1" thickBot="1" x14ac:dyDescent="0.25">
      <c r="B15" s="18">
        <v>4</v>
      </c>
      <c r="C15" s="19" t="s">
        <v>22</v>
      </c>
      <c r="D15" s="20">
        <v>1504</v>
      </c>
      <c r="E15" s="21">
        <v>8.4532374100719426E-2</v>
      </c>
      <c r="F15" s="20">
        <v>1055</v>
      </c>
      <c r="G15" s="21">
        <v>9.5717655597895121E-2</v>
      </c>
      <c r="H15" s="22">
        <v>0.42559241706161144</v>
      </c>
      <c r="I15" s="35">
        <v>-1</v>
      </c>
      <c r="J15" s="20">
        <v>1460</v>
      </c>
      <c r="K15" s="22">
        <v>3.013698630136985E-2</v>
      </c>
      <c r="L15" s="35">
        <v>0</v>
      </c>
      <c r="M15" s="29"/>
      <c r="N15" s="29"/>
      <c r="O15" s="18">
        <v>4</v>
      </c>
      <c r="P15" s="19" t="s">
        <v>18</v>
      </c>
      <c r="Q15" s="20">
        <v>13238</v>
      </c>
      <c r="R15" s="21">
        <v>7.558697241001279E-2</v>
      </c>
      <c r="S15" s="20">
        <v>8518</v>
      </c>
      <c r="T15" s="21">
        <v>6.5214561880335337E-2</v>
      </c>
      <c r="U15" s="22">
        <v>0.55412068560695005</v>
      </c>
      <c r="V15" s="35">
        <v>1</v>
      </c>
    </row>
    <row r="16" spans="2:22" ht="14.45" customHeight="1" thickBot="1" x14ac:dyDescent="0.25">
      <c r="B16" s="13">
        <v>5</v>
      </c>
      <c r="C16" s="14" t="s">
        <v>29</v>
      </c>
      <c r="D16" s="15">
        <v>1357</v>
      </c>
      <c r="E16" s="16">
        <v>7.6270233812949645E-2</v>
      </c>
      <c r="F16" s="15">
        <v>671</v>
      </c>
      <c r="G16" s="16">
        <v>6.0878243512974051E-2</v>
      </c>
      <c r="H16" s="17">
        <v>1.0223546944858422</v>
      </c>
      <c r="I16" s="34">
        <v>1</v>
      </c>
      <c r="J16" s="15">
        <v>1310</v>
      </c>
      <c r="K16" s="17">
        <v>3.5877862595419918E-2</v>
      </c>
      <c r="L16" s="34">
        <v>0</v>
      </c>
      <c r="M16" s="29"/>
      <c r="N16" s="29"/>
      <c r="O16" s="13">
        <v>5</v>
      </c>
      <c r="P16" s="14" t="s">
        <v>23</v>
      </c>
      <c r="Q16" s="15">
        <v>11383</v>
      </c>
      <c r="R16" s="16">
        <v>6.4995203727388998E-2</v>
      </c>
      <c r="S16" s="15">
        <v>9708</v>
      </c>
      <c r="T16" s="16">
        <v>7.4325307200551236E-2</v>
      </c>
      <c r="U16" s="17">
        <v>0.17253811289658016</v>
      </c>
      <c r="V16" s="34">
        <v>-1</v>
      </c>
    </row>
    <row r="17" spans="2:22" ht="14.45" customHeight="1" thickBot="1" x14ac:dyDescent="0.25">
      <c r="B17" s="18">
        <v>6</v>
      </c>
      <c r="C17" s="19" t="s">
        <v>24</v>
      </c>
      <c r="D17" s="20">
        <v>1234</v>
      </c>
      <c r="E17" s="21">
        <v>6.9357014388489208E-2</v>
      </c>
      <c r="F17" s="20">
        <v>511</v>
      </c>
      <c r="G17" s="21">
        <v>4.636182181092361E-2</v>
      </c>
      <c r="H17" s="22">
        <v>1.4148727984344425</v>
      </c>
      <c r="I17" s="35">
        <v>1</v>
      </c>
      <c r="J17" s="20">
        <v>1064</v>
      </c>
      <c r="K17" s="22">
        <v>0.15977443609022557</v>
      </c>
      <c r="L17" s="35">
        <v>1</v>
      </c>
      <c r="M17" s="29"/>
      <c r="N17" s="29"/>
      <c r="O17" s="18">
        <v>6</v>
      </c>
      <c r="P17" s="19" t="s">
        <v>29</v>
      </c>
      <c r="Q17" s="20">
        <v>10919</v>
      </c>
      <c r="R17" s="21">
        <v>6.2345834094646446E-2</v>
      </c>
      <c r="S17" s="20">
        <v>8121</v>
      </c>
      <c r="T17" s="21">
        <v>6.2175094744095244E-2</v>
      </c>
      <c r="U17" s="22">
        <v>0.34453884989533301</v>
      </c>
      <c r="V17" s="35">
        <v>0</v>
      </c>
    </row>
    <row r="18" spans="2:22" ht="14.45" customHeight="1" thickBot="1" x14ac:dyDescent="0.25">
      <c r="B18" s="13">
        <v>7</v>
      </c>
      <c r="C18" s="14" t="s">
        <v>23</v>
      </c>
      <c r="D18" s="15">
        <v>1206</v>
      </c>
      <c r="E18" s="16">
        <v>6.7783273381294959E-2</v>
      </c>
      <c r="F18" s="15">
        <v>873</v>
      </c>
      <c r="G18" s="16">
        <v>7.9205225911812741E-2</v>
      </c>
      <c r="H18" s="17">
        <v>0.38144329896907214</v>
      </c>
      <c r="I18" s="34">
        <v>-3</v>
      </c>
      <c r="J18" s="15">
        <v>1115</v>
      </c>
      <c r="K18" s="17">
        <v>8.1614349775784856E-2</v>
      </c>
      <c r="L18" s="34">
        <v>-1</v>
      </c>
      <c r="M18" s="29"/>
      <c r="N18" s="29"/>
      <c r="O18" s="13">
        <v>7</v>
      </c>
      <c r="P18" s="14" t="s">
        <v>24</v>
      </c>
      <c r="Q18" s="15">
        <v>8463</v>
      </c>
      <c r="R18" s="16">
        <v>4.8322446555819479E-2</v>
      </c>
      <c r="S18" s="15">
        <v>5206</v>
      </c>
      <c r="T18" s="16">
        <v>3.9857596753818475E-2</v>
      </c>
      <c r="U18" s="17">
        <v>0.6256242796772955</v>
      </c>
      <c r="V18" s="34">
        <v>0</v>
      </c>
    </row>
    <row r="19" spans="2:22" ht="14.45" customHeight="1" thickBot="1" x14ac:dyDescent="0.25">
      <c r="B19" s="18">
        <v>8</v>
      </c>
      <c r="C19" s="19" t="s">
        <v>30</v>
      </c>
      <c r="D19" s="20">
        <v>559</v>
      </c>
      <c r="E19" s="21">
        <v>3.1418615107913668E-2</v>
      </c>
      <c r="F19" s="20">
        <v>467</v>
      </c>
      <c r="G19" s="21">
        <v>4.2369805842859737E-2</v>
      </c>
      <c r="H19" s="22">
        <v>0.19700214132762306</v>
      </c>
      <c r="I19" s="35">
        <v>0</v>
      </c>
      <c r="J19" s="20">
        <v>526</v>
      </c>
      <c r="K19" s="22">
        <v>6.2737642585551257E-2</v>
      </c>
      <c r="L19" s="35">
        <v>0</v>
      </c>
      <c r="M19" s="29"/>
      <c r="N19" s="29"/>
      <c r="O19" s="18">
        <v>8</v>
      </c>
      <c r="P19" s="19" t="s">
        <v>30</v>
      </c>
      <c r="Q19" s="20">
        <v>6124</v>
      </c>
      <c r="R19" s="21">
        <v>3.4967111273524573E-2</v>
      </c>
      <c r="S19" s="20">
        <v>5060</v>
      </c>
      <c r="T19" s="21">
        <v>3.8739807832178542E-2</v>
      </c>
      <c r="U19" s="22">
        <v>0.21027667984189713</v>
      </c>
      <c r="V19" s="35">
        <v>0</v>
      </c>
    </row>
    <row r="20" spans="2:22" ht="14.45" customHeight="1" thickBot="1" x14ac:dyDescent="0.25">
      <c r="B20" s="13">
        <v>9</v>
      </c>
      <c r="C20" s="14" t="s">
        <v>104</v>
      </c>
      <c r="D20" s="15">
        <v>513</v>
      </c>
      <c r="E20" s="16">
        <v>2.8833183453237411E-2</v>
      </c>
      <c r="F20" s="15">
        <v>12</v>
      </c>
      <c r="G20" s="16">
        <v>1.0887316276537834E-3</v>
      </c>
      <c r="H20" s="17">
        <v>41.75</v>
      </c>
      <c r="I20" s="34">
        <v>24</v>
      </c>
      <c r="J20" s="15">
        <v>526</v>
      </c>
      <c r="K20" s="17">
        <v>-2.4714828897338448E-2</v>
      </c>
      <c r="L20" s="34">
        <v>-1</v>
      </c>
      <c r="M20" s="29"/>
      <c r="N20" s="29"/>
      <c r="O20" s="13">
        <v>9</v>
      </c>
      <c r="P20" s="14" t="s">
        <v>32</v>
      </c>
      <c r="Q20" s="15">
        <v>4910</v>
      </c>
      <c r="R20" s="16">
        <v>2.803535538096108E-2</v>
      </c>
      <c r="S20" s="15">
        <v>3800</v>
      </c>
      <c r="T20" s="16">
        <v>2.9093136316655822E-2</v>
      </c>
      <c r="U20" s="17">
        <v>0.29210526315789465</v>
      </c>
      <c r="V20" s="34">
        <v>1</v>
      </c>
    </row>
    <row r="21" spans="2:22" ht="14.45" customHeight="1" thickBot="1" x14ac:dyDescent="0.25">
      <c r="B21" s="18">
        <v>10</v>
      </c>
      <c r="C21" s="19" t="s">
        <v>58</v>
      </c>
      <c r="D21" s="20">
        <v>511</v>
      </c>
      <c r="E21" s="21">
        <v>2.8720773381294962E-2</v>
      </c>
      <c r="F21" s="20">
        <v>249</v>
      </c>
      <c r="G21" s="21">
        <v>2.2591181273816003E-2</v>
      </c>
      <c r="H21" s="22">
        <v>1.0522088353413657</v>
      </c>
      <c r="I21" s="35">
        <v>3</v>
      </c>
      <c r="J21" s="20">
        <v>326</v>
      </c>
      <c r="K21" s="22">
        <v>0.56748466257668717</v>
      </c>
      <c r="L21" s="35">
        <v>2</v>
      </c>
      <c r="M21" s="29"/>
      <c r="N21" s="29"/>
      <c r="O21" s="18">
        <v>10</v>
      </c>
      <c r="P21" s="19" t="s">
        <v>31</v>
      </c>
      <c r="Q21" s="20">
        <v>4255</v>
      </c>
      <c r="R21" s="21">
        <v>2.4295404714050794E-2</v>
      </c>
      <c r="S21" s="20">
        <v>3497</v>
      </c>
      <c r="T21" s="21">
        <v>2.6773341499827737E-2</v>
      </c>
      <c r="U21" s="22">
        <v>0.21675722047469259</v>
      </c>
      <c r="V21" s="35">
        <v>1</v>
      </c>
    </row>
    <row r="22" spans="2:22" ht="14.45" customHeight="1" thickBot="1" x14ac:dyDescent="0.25">
      <c r="B22" s="13">
        <v>11</v>
      </c>
      <c r="C22" s="14" t="s">
        <v>32</v>
      </c>
      <c r="D22" s="15">
        <v>390</v>
      </c>
      <c r="E22" s="16">
        <v>2.1919964028776977E-2</v>
      </c>
      <c r="F22" s="15">
        <v>277</v>
      </c>
      <c r="G22" s="16">
        <v>2.5131555071674833E-2</v>
      </c>
      <c r="H22" s="17">
        <v>0.40794223826714804</v>
      </c>
      <c r="I22" s="34">
        <v>-1</v>
      </c>
      <c r="J22" s="15">
        <v>396</v>
      </c>
      <c r="K22" s="17">
        <v>-1.5151515151515138E-2</v>
      </c>
      <c r="L22" s="34">
        <v>-1</v>
      </c>
      <c r="M22" s="29"/>
      <c r="N22" s="29"/>
      <c r="O22" s="13">
        <v>11</v>
      </c>
      <c r="P22" s="14" t="s">
        <v>58</v>
      </c>
      <c r="Q22" s="15">
        <v>4201</v>
      </c>
      <c r="R22" s="16">
        <v>2.3987072903343686E-2</v>
      </c>
      <c r="S22" s="15">
        <v>2991</v>
      </c>
      <c r="T22" s="16">
        <v>2.2899360716609883E-2</v>
      </c>
      <c r="U22" s="17">
        <v>0.40454697425610164</v>
      </c>
      <c r="V22" s="34">
        <v>1</v>
      </c>
    </row>
    <row r="23" spans="2:22" ht="14.45" customHeight="1" thickBot="1" x14ac:dyDescent="0.25">
      <c r="B23" s="18">
        <v>12</v>
      </c>
      <c r="C23" s="19" t="s">
        <v>31</v>
      </c>
      <c r="D23" s="20">
        <v>383</v>
      </c>
      <c r="E23" s="21">
        <v>2.1526528776978419E-2</v>
      </c>
      <c r="F23" s="20">
        <v>279</v>
      </c>
      <c r="G23" s="21">
        <v>2.5313010342950464E-2</v>
      </c>
      <c r="H23" s="22">
        <v>0.37275985663082434</v>
      </c>
      <c r="I23" s="35">
        <v>-3</v>
      </c>
      <c r="J23" s="20">
        <v>332</v>
      </c>
      <c r="K23" s="22">
        <v>0.15361445783132521</v>
      </c>
      <c r="L23" s="35">
        <v>-1</v>
      </c>
      <c r="M23" s="29"/>
      <c r="N23" s="29"/>
      <c r="O23" s="18">
        <v>12</v>
      </c>
      <c r="P23" s="19" t="s">
        <v>20</v>
      </c>
      <c r="Q23" s="20">
        <v>4098</v>
      </c>
      <c r="R23" s="21">
        <v>2.3398958523661612E-2</v>
      </c>
      <c r="S23" s="20">
        <v>2027</v>
      </c>
      <c r="T23" s="21">
        <v>1.5518891398384565E-2</v>
      </c>
      <c r="U23" s="22">
        <v>1.0217069560927481</v>
      </c>
      <c r="V23" s="35">
        <v>5</v>
      </c>
    </row>
    <row r="24" spans="2:22" ht="14.45" customHeight="1" thickBot="1" x14ac:dyDescent="0.25">
      <c r="B24" s="13">
        <v>13</v>
      </c>
      <c r="C24" s="14" t="s">
        <v>25</v>
      </c>
      <c r="D24" s="15">
        <v>365</v>
      </c>
      <c r="E24" s="16">
        <v>2.0514838129496404E-2</v>
      </c>
      <c r="F24" s="15">
        <v>155</v>
      </c>
      <c r="G24" s="16">
        <v>1.4062783523861368E-2</v>
      </c>
      <c r="H24" s="17">
        <v>1.3548387096774195</v>
      </c>
      <c r="I24" s="34">
        <v>4</v>
      </c>
      <c r="J24" s="15">
        <v>254</v>
      </c>
      <c r="K24" s="17">
        <v>0.43700787401574792</v>
      </c>
      <c r="L24" s="34">
        <v>4</v>
      </c>
      <c r="M24" s="29"/>
      <c r="N24" s="29"/>
      <c r="O24" s="13">
        <v>13</v>
      </c>
      <c r="P24" s="14" t="s">
        <v>104</v>
      </c>
      <c r="Q24" s="15">
        <v>3971</v>
      </c>
      <c r="R24" s="16">
        <v>2.2673807783665265E-2</v>
      </c>
      <c r="S24" s="15">
        <v>12</v>
      </c>
      <c r="T24" s="16">
        <v>9.1873062052597333E-5</v>
      </c>
      <c r="U24" s="17">
        <v>329.91666666666669</v>
      </c>
      <c r="V24" s="34">
        <v>24</v>
      </c>
    </row>
    <row r="25" spans="2:22" ht="14.45" customHeight="1" thickBot="1" x14ac:dyDescent="0.25">
      <c r="B25" s="18">
        <v>14</v>
      </c>
      <c r="C25" s="19" t="s">
        <v>86</v>
      </c>
      <c r="D25" s="20">
        <v>358</v>
      </c>
      <c r="E25" s="21">
        <v>2.0121402877697842E-2</v>
      </c>
      <c r="F25" s="20">
        <v>251</v>
      </c>
      <c r="G25" s="21">
        <v>2.2772636545091634E-2</v>
      </c>
      <c r="H25" s="22">
        <v>0.42629482071713154</v>
      </c>
      <c r="I25" s="35">
        <v>-3</v>
      </c>
      <c r="J25" s="20">
        <v>292</v>
      </c>
      <c r="K25" s="22">
        <v>0.22602739726027399</v>
      </c>
      <c r="L25" s="35">
        <v>0</v>
      </c>
      <c r="M25" s="29"/>
      <c r="N25" s="29"/>
      <c r="O25" s="18">
        <v>14</v>
      </c>
      <c r="P25" s="19" t="s">
        <v>39</v>
      </c>
      <c r="Q25" s="20">
        <v>3603</v>
      </c>
      <c r="R25" s="21">
        <v>2.0572583592179793E-2</v>
      </c>
      <c r="S25" s="20">
        <v>3958</v>
      </c>
      <c r="T25" s="21">
        <v>3.0302798300348353E-2</v>
      </c>
      <c r="U25" s="22">
        <v>-8.9691763516927758E-2</v>
      </c>
      <c r="V25" s="35">
        <v>-5</v>
      </c>
    </row>
    <row r="26" spans="2:22" ht="14.45" customHeight="1" thickBot="1" x14ac:dyDescent="0.25">
      <c r="B26" s="13">
        <v>15</v>
      </c>
      <c r="C26" s="14" t="s">
        <v>21</v>
      </c>
      <c r="D26" s="15">
        <v>314</v>
      </c>
      <c r="E26" s="16">
        <v>1.764838129496403E-2</v>
      </c>
      <c r="F26" s="15">
        <v>169</v>
      </c>
      <c r="G26" s="16">
        <v>1.5332970422790783E-2</v>
      </c>
      <c r="H26" s="17">
        <v>0.85798816568047331</v>
      </c>
      <c r="I26" s="34">
        <v>1</v>
      </c>
      <c r="J26" s="15">
        <v>291</v>
      </c>
      <c r="K26" s="17">
        <v>7.9037800687285165E-2</v>
      </c>
      <c r="L26" s="34">
        <v>0</v>
      </c>
      <c r="M26" s="29"/>
      <c r="N26" s="29"/>
      <c r="O26" s="13">
        <v>15</v>
      </c>
      <c r="P26" s="14" t="s">
        <v>21</v>
      </c>
      <c r="Q26" s="15">
        <v>3242</v>
      </c>
      <c r="R26" s="16">
        <v>1.8511328339119313E-2</v>
      </c>
      <c r="S26" s="15">
        <v>2236</v>
      </c>
      <c r="T26" s="16">
        <v>1.7119013895800634E-2</v>
      </c>
      <c r="U26" s="17">
        <v>0.44991055456171725</v>
      </c>
      <c r="V26" s="34">
        <v>0</v>
      </c>
    </row>
    <row r="27" spans="2:22" ht="14.45" customHeight="1" thickBot="1" x14ac:dyDescent="0.25">
      <c r="B27" s="18">
        <v>16</v>
      </c>
      <c r="C27" s="19" t="s">
        <v>123</v>
      </c>
      <c r="D27" s="20">
        <v>310</v>
      </c>
      <c r="E27" s="21">
        <v>1.7423561151079136E-2</v>
      </c>
      <c r="F27" s="20">
        <v>135</v>
      </c>
      <c r="G27" s="21">
        <v>1.2248230811105062E-2</v>
      </c>
      <c r="H27" s="22">
        <v>1.2962962962962963</v>
      </c>
      <c r="I27" s="35">
        <v>2</v>
      </c>
      <c r="J27" s="20">
        <v>180</v>
      </c>
      <c r="K27" s="22">
        <v>0.72222222222222232</v>
      </c>
      <c r="L27" s="35">
        <v>4</v>
      </c>
      <c r="M27" s="29"/>
      <c r="N27" s="29"/>
      <c r="O27" s="18">
        <v>16</v>
      </c>
      <c r="P27" s="19" t="s">
        <v>86</v>
      </c>
      <c r="Q27" s="20">
        <v>3214</v>
      </c>
      <c r="R27" s="21">
        <v>1.8351452585419332E-2</v>
      </c>
      <c r="S27" s="20">
        <v>2292</v>
      </c>
      <c r="T27" s="21">
        <v>1.7547754852046089E-2</v>
      </c>
      <c r="U27" s="22">
        <v>0.40226876090750441</v>
      </c>
      <c r="V27" s="35">
        <v>-2</v>
      </c>
    </row>
    <row r="28" spans="2:22" ht="14.45" customHeight="1" thickBot="1" x14ac:dyDescent="0.25">
      <c r="B28" s="13">
        <v>17</v>
      </c>
      <c r="C28" s="14" t="s">
        <v>16</v>
      </c>
      <c r="D28" s="15">
        <v>278</v>
      </c>
      <c r="E28" s="16">
        <v>1.5625E-2</v>
      </c>
      <c r="F28" s="15">
        <v>206</v>
      </c>
      <c r="G28" s="16">
        <v>1.8689892941389948E-2</v>
      </c>
      <c r="H28" s="17">
        <v>0.34951456310679618</v>
      </c>
      <c r="I28" s="34">
        <v>-2</v>
      </c>
      <c r="J28" s="15">
        <v>283</v>
      </c>
      <c r="K28" s="17">
        <v>-1.7667844522968212E-2</v>
      </c>
      <c r="L28" s="34">
        <v>-1</v>
      </c>
      <c r="M28" s="29"/>
      <c r="N28" s="29"/>
      <c r="O28" s="13">
        <v>17</v>
      </c>
      <c r="P28" s="14" t="s">
        <v>33</v>
      </c>
      <c r="Q28" s="15">
        <v>3001</v>
      </c>
      <c r="R28" s="16">
        <v>1.7135254887630184E-2</v>
      </c>
      <c r="S28" s="15">
        <v>1973</v>
      </c>
      <c r="T28" s="16">
        <v>1.5105462619147877E-2</v>
      </c>
      <c r="U28" s="17">
        <v>0.52103395843892542</v>
      </c>
      <c r="V28" s="34">
        <v>1</v>
      </c>
    </row>
    <row r="29" spans="2:22" ht="14.45" customHeight="1" thickBot="1" x14ac:dyDescent="0.25">
      <c r="B29" s="18">
        <v>18</v>
      </c>
      <c r="C29" s="19" t="s">
        <v>105</v>
      </c>
      <c r="D29" s="20">
        <v>240</v>
      </c>
      <c r="E29" s="21">
        <v>1.3489208633093525E-2</v>
      </c>
      <c r="F29" s="20">
        <v>101</v>
      </c>
      <c r="G29" s="21">
        <v>9.1634911994193432E-3</v>
      </c>
      <c r="H29" s="22">
        <v>1.3762376237623761</v>
      </c>
      <c r="I29" s="35">
        <v>3</v>
      </c>
      <c r="J29" s="20">
        <v>241</v>
      </c>
      <c r="K29" s="22">
        <v>-4.1493775933609811E-3</v>
      </c>
      <c r="L29" s="35">
        <v>0</v>
      </c>
      <c r="M29" s="29"/>
      <c r="N29" s="29"/>
      <c r="O29" s="18">
        <v>18</v>
      </c>
      <c r="P29" s="19" t="s">
        <v>25</v>
      </c>
      <c r="Q29" s="20">
        <v>2986</v>
      </c>
      <c r="R29" s="21">
        <v>1.7049607162433766E-2</v>
      </c>
      <c r="S29" s="20">
        <v>2188</v>
      </c>
      <c r="T29" s="21">
        <v>1.6751521647590247E-2</v>
      </c>
      <c r="U29" s="22">
        <v>0.36471663619744055</v>
      </c>
      <c r="V29" s="35">
        <v>-2</v>
      </c>
    </row>
    <row r="30" spans="2:22" ht="14.45" customHeight="1" thickBot="1" x14ac:dyDescent="0.25">
      <c r="B30" s="13">
        <v>19</v>
      </c>
      <c r="C30" s="14" t="s">
        <v>33</v>
      </c>
      <c r="D30" s="15">
        <v>207</v>
      </c>
      <c r="E30" s="16">
        <v>1.1634442446043166E-2</v>
      </c>
      <c r="F30" s="15">
        <v>127</v>
      </c>
      <c r="G30" s="16">
        <v>1.152240972600254E-2</v>
      </c>
      <c r="H30" s="17">
        <v>0.62992125984251968</v>
      </c>
      <c r="I30" s="34">
        <v>0</v>
      </c>
      <c r="J30" s="15">
        <v>219</v>
      </c>
      <c r="K30" s="17">
        <v>-5.4794520547945202E-2</v>
      </c>
      <c r="L30" s="34">
        <v>0</v>
      </c>
      <c r="O30" s="13">
        <v>19</v>
      </c>
      <c r="P30" s="14" t="s">
        <v>16</v>
      </c>
      <c r="Q30" s="15">
        <v>2892</v>
      </c>
      <c r="R30" s="16">
        <v>1.6512881417869541E-2</v>
      </c>
      <c r="S30" s="15">
        <v>2698</v>
      </c>
      <c r="T30" s="16">
        <v>2.0656126784825632E-2</v>
      </c>
      <c r="U30" s="17">
        <v>7.1905114899925904E-2</v>
      </c>
      <c r="V30" s="34">
        <v>-6</v>
      </c>
    </row>
    <row r="31" spans="2:22" ht="14.45" customHeight="1" thickBot="1" x14ac:dyDescent="0.25">
      <c r="B31" s="18">
        <v>20</v>
      </c>
      <c r="C31" s="19" t="s">
        <v>20</v>
      </c>
      <c r="D31" s="20">
        <v>194</v>
      </c>
      <c r="E31" s="21">
        <v>1.0903776978417266E-2</v>
      </c>
      <c r="F31" s="20">
        <v>231</v>
      </c>
      <c r="G31" s="21">
        <v>2.0958083832335328E-2</v>
      </c>
      <c r="H31" s="22">
        <v>-0.16017316017316019</v>
      </c>
      <c r="I31" s="35">
        <v>-6</v>
      </c>
      <c r="J31" s="20">
        <v>316</v>
      </c>
      <c r="K31" s="22">
        <v>-0.38607594936708856</v>
      </c>
      <c r="L31" s="35">
        <v>-7</v>
      </c>
      <c r="O31" s="18">
        <v>20</v>
      </c>
      <c r="P31" s="19" t="s">
        <v>105</v>
      </c>
      <c r="Q31" s="20">
        <v>2173</v>
      </c>
      <c r="R31" s="21">
        <v>1.2407500456787868E-2</v>
      </c>
      <c r="S31" s="20">
        <v>1279</v>
      </c>
      <c r="T31" s="21">
        <v>9.7921371971059993E-3</v>
      </c>
      <c r="U31" s="22">
        <v>0.69898358092259572</v>
      </c>
      <c r="V31" s="35">
        <v>0</v>
      </c>
    </row>
    <row r="32" spans="2:22" ht="14.45" customHeight="1" thickBot="1" x14ac:dyDescent="0.25">
      <c r="B32" s="114" t="s">
        <v>42</v>
      </c>
      <c r="C32" s="115"/>
      <c r="D32" s="23">
        <f>SUM(D12:D31)</f>
        <v>16416</v>
      </c>
      <c r="E32" s="24">
        <f>D32/D34</f>
        <v>0.92266187050359716</v>
      </c>
      <c r="F32" s="23">
        <f>SUM(F12:F31)</f>
        <v>10026</v>
      </c>
      <c r="G32" s="24">
        <f>F32/F34</f>
        <v>0.90963527490473595</v>
      </c>
      <c r="H32" s="25">
        <f>D32/F32-1</f>
        <v>0.63734290843806107</v>
      </c>
      <c r="I32" s="36"/>
      <c r="J32" s="23">
        <f>SUM(J12:J31)</f>
        <v>15436</v>
      </c>
      <c r="K32" s="24">
        <f>D32/J32-1</f>
        <v>6.3487950246177816E-2</v>
      </c>
      <c r="L32" s="23"/>
      <c r="O32" s="114" t="s">
        <v>42</v>
      </c>
      <c r="P32" s="115"/>
      <c r="Q32" s="23">
        <f>SUM(Q12:Q31)</f>
        <v>161049</v>
      </c>
      <c r="R32" s="24">
        <f>Q32/Q34</f>
        <v>0.91956536634386987</v>
      </c>
      <c r="S32" s="23">
        <f>SUM(S12:S31)</f>
        <v>120304</v>
      </c>
      <c r="T32" s="24">
        <f>S32/S34</f>
        <v>0.92105807143130569</v>
      </c>
      <c r="U32" s="25">
        <f>Q32/S32-1</f>
        <v>0.33868366804096284</v>
      </c>
      <c r="V32" s="36"/>
    </row>
    <row r="33" spans="2:23" ht="14.45" customHeight="1" thickBot="1" x14ac:dyDescent="0.25">
      <c r="B33" s="114" t="s">
        <v>12</v>
      </c>
      <c r="C33" s="115"/>
      <c r="D33" s="23">
        <f>D34-SUM(D12:D31)</f>
        <v>1376</v>
      </c>
      <c r="E33" s="24">
        <f>D33/D34</f>
        <v>7.7338129496402883E-2</v>
      </c>
      <c r="F33" s="23">
        <f>F34-SUM(F12:F31)</f>
        <v>996</v>
      </c>
      <c r="G33" s="24">
        <f>F33/F34</f>
        <v>9.0364725095264012E-2</v>
      </c>
      <c r="H33" s="25">
        <f>D33/F33-1</f>
        <v>0.38152610441767076</v>
      </c>
      <c r="I33" s="36"/>
      <c r="J33" s="23">
        <f>J34-SUM(J12:J31)</f>
        <v>1274</v>
      </c>
      <c r="K33" s="24">
        <f>D33/J33-1</f>
        <v>8.0062794348508604E-2</v>
      </c>
      <c r="L33" s="23"/>
      <c r="O33" s="114" t="s">
        <v>12</v>
      </c>
      <c r="P33" s="115"/>
      <c r="Q33" s="23">
        <f>Q34-SUM(Q12:Q31)</f>
        <v>14087</v>
      </c>
      <c r="R33" s="24">
        <f>Q33/Q34</f>
        <v>8.04346336561301E-2</v>
      </c>
      <c r="S33" s="23">
        <f>S34-SUM(S12:S31)</f>
        <v>10311</v>
      </c>
      <c r="T33" s="24">
        <f>S33/S34</f>
        <v>7.8941928568694253E-2</v>
      </c>
      <c r="U33" s="25">
        <f>Q33/S33-1</f>
        <v>0.36621084278925409</v>
      </c>
      <c r="V33" s="36"/>
    </row>
    <row r="34" spans="2:23" ht="14.45" customHeight="1" thickBot="1" x14ac:dyDescent="0.25">
      <c r="B34" s="116" t="s">
        <v>34</v>
      </c>
      <c r="C34" s="117"/>
      <c r="D34" s="26">
        <v>17792</v>
      </c>
      <c r="E34" s="27">
        <v>1</v>
      </c>
      <c r="F34" s="26">
        <v>11022</v>
      </c>
      <c r="G34" s="27">
        <v>0.99718744329522802</v>
      </c>
      <c r="H34" s="28">
        <v>0.61422609326800948</v>
      </c>
      <c r="I34" s="38"/>
      <c r="J34" s="26">
        <v>16710</v>
      </c>
      <c r="K34" s="28">
        <v>6.4751645721125017E-2</v>
      </c>
      <c r="L34" s="26"/>
      <c r="M34" s="29"/>
      <c r="N34" s="29"/>
      <c r="O34" s="116" t="s">
        <v>34</v>
      </c>
      <c r="P34" s="117"/>
      <c r="Q34" s="26">
        <v>175136</v>
      </c>
      <c r="R34" s="27">
        <v>1</v>
      </c>
      <c r="S34" s="26">
        <v>130615</v>
      </c>
      <c r="T34" s="27">
        <v>1</v>
      </c>
      <c r="U34" s="28">
        <v>0.34085671630364045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33" t="s">
        <v>97</v>
      </c>
      <c r="P39" s="133"/>
      <c r="Q39" s="133"/>
      <c r="R39" s="133"/>
      <c r="S39" s="133"/>
      <c r="T39" s="133"/>
      <c r="U39" s="133"/>
      <c r="V39" s="133"/>
    </row>
    <row r="40" spans="2:23" ht="15" customHeight="1" x14ac:dyDescent="0.2">
      <c r="B40" s="89" t="s">
        <v>145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29"/>
      <c r="N40" s="32"/>
      <c r="O40" s="133"/>
      <c r="P40" s="133"/>
      <c r="Q40" s="133"/>
      <c r="R40" s="133"/>
      <c r="S40" s="133"/>
      <c r="T40" s="133"/>
      <c r="U40" s="133"/>
      <c r="V40" s="133"/>
    </row>
    <row r="41" spans="2:23" x14ac:dyDescent="0.2">
      <c r="B41" s="118" t="s">
        <v>146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29"/>
      <c r="N41" s="32"/>
      <c r="O41" s="118" t="s">
        <v>98</v>
      </c>
      <c r="P41" s="118"/>
      <c r="Q41" s="118"/>
      <c r="R41" s="118"/>
      <c r="S41" s="118"/>
      <c r="T41" s="118"/>
      <c r="U41" s="118"/>
      <c r="V41" s="118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12" t="s">
        <v>0</v>
      </c>
      <c r="C43" s="93" t="s">
        <v>41</v>
      </c>
      <c r="D43" s="90" t="s">
        <v>130</v>
      </c>
      <c r="E43" s="91"/>
      <c r="F43" s="91"/>
      <c r="G43" s="91"/>
      <c r="H43" s="91"/>
      <c r="I43" s="92"/>
      <c r="J43" s="90" t="s">
        <v>120</v>
      </c>
      <c r="K43" s="91"/>
      <c r="L43" s="92"/>
      <c r="M43" s="29"/>
      <c r="N43" s="29"/>
      <c r="O43" s="112" t="s">
        <v>0</v>
      </c>
      <c r="P43" s="93" t="s">
        <v>41</v>
      </c>
      <c r="Q43" s="90" t="s">
        <v>137</v>
      </c>
      <c r="R43" s="91"/>
      <c r="S43" s="91"/>
      <c r="T43" s="91"/>
      <c r="U43" s="91"/>
      <c r="V43" s="92"/>
    </row>
    <row r="44" spans="2:23" ht="15" thickBot="1" x14ac:dyDescent="0.25">
      <c r="B44" s="113"/>
      <c r="C44" s="94"/>
      <c r="D44" s="95" t="s">
        <v>131</v>
      </c>
      <c r="E44" s="96"/>
      <c r="F44" s="96"/>
      <c r="G44" s="96"/>
      <c r="H44" s="96"/>
      <c r="I44" s="97"/>
      <c r="J44" s="95" t="s">
        <v>121</v>
      </c>
      <c r="K44" s="96"/>
      <c r="L44" s="97"/>
      <c r="M44" s="29"/>
      <c r="N44" s="29"/>
      <c r="O44" s="113"/>
      <c r="P44" s="94"/>
      <c r="Q44" s="95" t="s">
        <v>136</v>
      </c>
      <c r="R44" s="96"/>
      <c r="S44" s="96"/>
      <c r="T44" s="96"/>
      <c r="U44" s="96"/>
      <c r="V44" s="97"/>
    </row>
    <row r="45" spans="2:23" ht="15" customHeight="1" x14ac:dyDescent="0.2">
      <c r="B45" s="113"/>
      <c r="C45" s="94"/>
      <c r="D45" s="102">
        <v>2024</v>
      </c>
      <c r="E45" s="103"/>
      <c r="F45" s="102">
        <v>2023</v>
      </c>
      <c r="G45" s="103"/>
      <c r="H45" s="98" t="s">
        <v>5</v>
      </c>
      <c r="I45" s="98" t="s">
        <v>44</v>
      </c>
      <c r="J45" s="98">
        <v>2023</v>
      </c>
      <c r="K45" s="98" t="s">
        <v>132</v>
      </c>
      <c r="L45" s="100" t="s">
        <v>134</v>
      </c>
      <c r="M45" s="29"/>
      <c r="N45" s="29"/>
      <c r="O45" s="113"/>
      <c r="P45" s="94"/>
      <c r="Q45" s="102">
        <v>2024</v>
      </c>
      <c r="R45" s="103"/>
      <c r="S45" s="102">
        <v>2023</v>
      </c>
      <c r="T45" s="103"/>
      <c r="U45" s="98" t="s">
        <v>5</v>
      </c>
      <c r="V45" s="100" t="s">
        <v>59</v>
      </c>
    </row>
    <row r="46" spans="2:23" ht="15" customHeight="1" thickBot="1" x14ac:dyDescent="0.25">
      <c r="B46" s="119" t="s">
        <v>6</v>
      </c>
      <c r="C46" s="106" t="s">
        <v>41</v>
      </c>
      <c r="D46" s="104"/>
      <c r="E46" s="105"/>
      <c r="F46" s="104"/>
      <c r="G46" s="105"/>
      <c r="H46" s="99"/>
      <c r="I46" s="99"/>
      <c r="J46" s="99"/>
      <c r="K46" s="99"/>
      <c r="L46" s="101"/>
      <c r="M46" s="29"/>
      <c r="N46" s="29"/>
      <c r="O46" s="119" t="s">
        <v>6</v>
      </c>
      <c r="P46" s="106" t="s">
        <v>41</v>
      </c>
      <c r="Q46" s="104"/>
      <c r="R46" s="105"/>
      <c r="S46" s="104"/>
      <c r="T46" s="105"/>
      <c r="U46" s="99"/>
      <c r="V46" s="101"/>
    </row>
    <row r="47" spans="2:23" ht="15" customHeight="1" x14ac:dyDescent="0.2">
      <c r="B47" s="119"/>
      <c r="C47" s="106"/>
      <c r="D47" s="7" t="s">
        <v>8</v>
      </c>
      <c r="E47" s="8" t="s">
        <v>2</v>
      </c>
      <c r="F47" s="7" t="s">
        <v>8</v>
      </c>
      <c r="G47" s="8" t="s">
        <v>2</v>
      </c>
      <c r="H47" s="110" t="s">
        <v>9</v>
      </c>
      <c r="I47" s="110" t="s">
        <v>45</v>
      </c>
      <c r="J47" s="110" t="s">
        <v>8</v>
      </c>
      <c r="K47" s="110" t="s">
        <v>133</v>
      </c>
      <c r="L47" s="108" t="s">
        <v>135</v>
      </c>
      <c r="M47" s="29"/>
      <c r="N47" s="29"/>
      <c r="O47" s="119"/>
      <c r="P47" s="106"/>
      <c r="Q47" s="7" t="s">
        <v>8</v>
      </c>
      <c r="R47" s="8" t="s">
        <v>2</v>
      </c>
      <c r="S47" s="7" t="s">
        <v>8</v>
      </c>
      <c r="T47" s="8" t="s">
        <v>2</v>
      </c>
      <c r="U47" s="110" t="s">
        <v>9</v>
      </c>
      <c r="V47" s="108" t="s">
        <v>60</v>
      </c>
    </row>
    <row r="48" spans="2:23" ht="15" customHeight="1" thickBot="1" x14ac:dyDescent="0.25">
      <c r="B48" s="120"/>
      <c r="C48" s="107"/>
      <c r="D48" s="10" t="s">
        <v>10</v>
      </c>
      <c r="E48" s="11" t="s">
        <v>11</v>
      </c>
      <c r="F48" s="10" t="s">
        <v>10</v>
      </c>
      <c r="G48" s="11" t="s">
        <v>11</v>
      </c>
      <c r="H48" s="111"/>
      <c r="I48" s="111"/>
      <c r="J48" s="111" t="s">
        <v>10</v>
      </c>
      <c r="K48" s="111"/>
      <c r="L48" s="109"/>
      <c r="M48" s="29"/>
      <c r="N48" s="29"/>
      <c r="O48" s="120"/>
      <c r="P48" s="107"/>
      <c r="Q48" s="10" t="s">
        <v>10</v>
      </c>
      <c r="R48" s="11" t="s">
        <v>11</v>
      </c>
      <c r="S48" s="10" t="s">
        <v>10</v>
      </c>
      <c r="T48" s="11" t="s">
        <v>11</v>
      </c>
      <c r="U48" s="111"/>
      <c r="V48" s="109"/>
    </row>
    <row r="49" spans="2:22" ht="15" thickBot="1" x14ac:dyDescent="0.25">
      <c r="B49" s="13">
        <v>1</v>
      </c>
      <c r="C49" s="14" t="s">
        <v>94</v>
      </c>
      <c r="D49" s="15">
        <v>754</v>
      </c>
      <c r="E49" s="16">
        <v>4.2378597122302158E-2</v>
      </c>
      <c r="F49" s="15">
        <v>210</v>
      </c>
      <c r="G49" s="16">
        <v>1.905280348394121E-2</v>
      </c>
      <c r="H49" s="17">
        <v>2.5904761904761906</v>
      </c>
      <c r="I49" s="34">
        <v>11</v>
      </c>
      <c r="J49" s="15">
        <v>597</v>
      </c>
      <c r="K49" s="17">
        <v>0.26298157453936355</v>
      </c>
      <c r="L49" s="34">
        <v>5</v>
      </c>
      <c r="M49" s="29"/>
      <c r="N49" s="29"/>
      <c r="O49" s="13">
        <v>1</v>
      </c>
      <c r="P49" s="14" t="s">
        <v>76</v>
      </c>
      <c r="Q49" s="15">
        <v>8950</v>
      </c>
      <c r="R49" s="16">
        <v>5.1103142700529874E-2</v>
      </c>
      <c r="S49" s="15">
        <v>6917</v>
      </c>
      <c r="T49" s="16">
        <v>5.2957164184817974E-2</v>
      </c>
      <c r="U49" s="17">
        <v>0.29391354633511635</v>
      </c>
      <c r="V49" s="34">
        <v>0</v>
      </c>
    </row>
    <row r="50" spans="2:22" ht="15" thickBot="1" x14ac:dyDescent="0.25">
      <c r="B50" s="18">
        <v>2</v>
      </c>
      <c r="C50" s="19" t="s">
        <v>40</v>
      </c>
      <c r="D50" s="20">
        <v>746</v>
      </c>
      <c r="E50" s="21">
        <v>4.1928956834532377E-2</v>
      </c>
      <c r="F50" s="20">
        <v>499</v>
      </c>
      <c r="G50" s="21">
        <v>4.5273090183269825E-2</v>
      </c>
      <c r="H50" s="22">
        <v>0.49498997995991978</v>
      </c>
      <c r="I50" s="35">
        <v>0</v>
      </c>
      <c r="J50" s="20">
        <v>763</v>
      </c>
      <c r="K50" s="22">
        <v>-2.2280471821756187E-2</v>
      </c>
      <c r="L50" s="35">
        <v>0</v>
      </c>
      <c r="M50" s="29"/>
      <c r="N50" s="29"/>
      <c r="O50" s="18">
        <v>2</v>
      </c>
      <c r="P50" s="19" t="s">
        <v>40</v>
      </c>
      <c r="Q50" s="20">
        <v>8001</v>
      </c>
      <c r="R50" s="21">
        <v>4.5684496619769782E-2</v>
      </c>
      <c r="S50" s="20">
        <v>5419</v>
      </c>
      <c r="T50" s="21">
        <v>4.1488343605252075E-2</v>
      </c>
      <c r="U50" s="22">
        <v>0.47647167374054256</v>
      </c>
      <c r="V50" s="35">
        <v>0</v>
      </c>
    </row>
    <row r="51" spans="2:22" ht="15" thickBot="1" x14ac:dyDescent="0.25">
      <c r="B51" s="13">
        <v>3</v>
      </c>
      <c r="C51" s="14" t="s">
        <v>49</v>
      </c>
      <c r="D51" s="15">
        <v>729</v>
      </c>
      <c r="E51" s="16">
        <v>4.0973471223021585E-2</v>
      </c>
      <c r="F51" s="15">
        <v>439</v>
      </c>
      <c r="G51" s="16">
        <v>3.9829432045000911E-2</v>
      </c>
      <c r="H51" s="17">
        <v>0.66059225512528474</v>
      </c>
      <c r="I51" s="34">
        <v>2</v>
      </c>
      <c r="J51" s="15">
        <v>684</v>
      </c>
      <c r="K51" s="17">
        <v>6.578947368421062E-2</v>
      </c>
      <c r="L51" s="34">
        <v>2</v>
      </c>
      <c r="M51" s="29"/>
      <c r="N51" s="29"/>
      <c r="O51" s="13">
        <v>3</v>
      </c>
      <c r="P51" s="14" t="s">
        <v>49</v>
      </c>
      <c r="Q51" s="15">
        <v>6892</v>
      </c>
      <c r="R51" s="16">
        <v>3.9352274803581215E-2</v>
      </c>
      <c r="S51" s="15">
        <v>4186</v>
      </c>
      <c r="T51" s="16">
        <v>3.2048386479347699E-2</v>
      </c>
      <c r="U51" s="17">
        <v>0.64644051600573338</v>
      </c>
      <c r="V51" s="34">
        <v>1</v>
      </c>
    </row>
    <row r="52" spans="2:22" ht="15" thickBot="1" x14ac:dyDescent="0.25">
      <c r="B52" s="18">
        <v>4</v>
      </c>
      <c r="C52" s="19" t="s">
        <v>76</v>
      </c>
      <c r="D52" s="20">
        <v>713</v>
      </c>
      <c r="E52" s="21">
        <v>4.0074190647482015E-2</v>
      </c>
      <c r="F52" s="20">
        <v>683</v>
      </c>
      <c r="G52" s="21">
        <v>6.1966975140627836E-2</v>
      </c>
      <c r="H52" s="22">
        <v>4.3923865300146359E-2</v>
      </c>
      <c r="I52" s="35">
        <v>-3</v>
      </c>
      <c r="J52" s="20">
        <v>806</v>
      </c>
      <c r="K52" s="22">
        <v>-0.11538461538461542</v>
      </c>
      <c r="L52" s="35">
        <v>-3</v>
      </c>
      <c r="M52" s="29"/>
      <c r="N52" s="29"/>
      <c r="O52" s="18">
        <v>4</v>
      </c>
      <c r="P52" s="19" t="s">
        <v>37</v>
      </c>
      <c r="Q52" s="20">
        <v>5743</v>
      </c>
      <c r="R52" s="21">
        <v>3.2791659053535538E-2</v>
      </c>
      <c r="S52" s="20">
        <v>4180</v>
      </c>
      <c r="T52" s="21">
        <v>3.2002449948321403E-2</v>
      </c>
      <c r="U52" s="22">
        <v>0.37392344497607666</v>
      </c>
      <c r="V52" s="35">
        <v>1</v>
      </c>
    </row>
    <row r="53" spans="2:22" ht="15" thickBot="1" x14ac:dyDescent="0.25">
      <c r="B53" s="13">
        <v>5</v>
      </c>
      <c r="C53" s="14" t="s">
        <v>61</v>
      </c>
      <c r="D53" s="15">
        <v>642</v>
      </c>
      <c r="E53" s="16">
        <v>3.6083633093525178E-2</v>
      </c>
      <c r="F53" s="15">
        <v>180</v>
      </c>
      <c r="G53" s="16">
        <v>1.633097441480675E-2</v>
      </c>
      <c r="H53" s="17">
        <v>2.5666666666666669</v>
      </c>
      <c r="I53" s="34">
        <v>11</v>
      </c>
      <c r="J53" s="15">
        <v>712</v>
      </c>
      <c r="K53" s="17">
        <v>-9.8314606741572996E-2</v>
      </c>
      <c r="L53" s="34">
        <v>-1</v>
      </c>
      <c r="M53" s="29"/>
      <c r="N53" s="29"/>
      <c r="O53" s="13">
        <v>5</v>
      </c>
      <c r="P53" s="14" t="s">
        <v>38</v>
      </c>
      <c r="Q53" s="15">
        <v>5139</v>
      </c>
      <c r="R53" s="16">
        <v>2.9342910652293074E-2</v>
      </c>
      <c r="S53" s="15">
        <v>4780</v>
      </c>
      <c r="T53" s="16">
        <v>3.6596103050951269E-2</v>
      </c>
      <c r="U53" s="17">
        <v>7.510460251046025E-2</v>
      </c>
      <c r="V53" s="34">
        <v>-2</v>
      </c>
    </row>
    <row r="54" spans="2:22" ht="15" thickBot="1" x14ac:dyDescent="0.25">
      <c r="B54" s="18">
        <v>6</v>
      </c>
      <c r="C54" s="19" t="s">
        <v>37</v>
      </c>
      <c r="D54" s="20">
        <v>623</v>
      </c>
      <c r="E54" s="21">
        <v>3.501573741007194E-2</v>
      </c>
      <c r="F54" s="20">
        <v>287</v>
      </c>
      <c r="G54" s="21">
        <v>2.6038831428052984E-2</v>
      </c>
      <c r="H54" s="22">
        <v>1.1707317073170733</v>
      </c>
      <c r="I54" s="35">
        <v>2</v>
      </c>
      <c r="J54" s="20">
        <v>742</v>
      </c>
      <c r="K54" s="22">
        <v>-0.160377358490566</v>
      </c>
      <c r="L54" s="35">
        <v>-3</v>
      </c>
      <c r="M54" s="29"/>
      <c r="N54" s="29"/>
      <c r="O54" s="18">
        <v>6</v>
      </c>
      <c r="P54" s="19" t="s">
        <v>61</v>
      </c>
      <c r="Q54" s="20">
        <v>5106</v>
      </c>
      <c r="R54" s="21">
        <v>2.9154485656860955E-2</v>
      </c>
      <c r="S54" s="20">
        <v>3274</v>
      </c>
      <c r="T54" s="21">
        <v>2.5066033763350305E-2</v>
      </c>
      <c r="U54" s="22">
        <v>0.55956017104459388</v>
      </c>
      <c r="V54" s="35">
        <v>3</v>
      </c>
    </row>
    <row r="55" spans="2:22" ht="15" thickBot="1" x14ac:dyDescent="0.25">
      <c r="B55" s="13">
        <v>7</v>
      </c>
      <c r="C55" s="14" t="s">
        <v>57</v>
      </c>
      <c r="D55" s="15">
        <v>554</v>
      </c>
      <c r="E55" s="16">
        <v>3.1137589928057555E-2</v>
      </c>
      <c r="F55" s="15">
        <v>350</v>
      </c>
      <c r="G55" s="16">
        <v>3.1754672473235344E-2</v>
      </c>
      <c r="H55" s="17">
        <v>0.58285714285714296</v>
      </c>
      <c r="I55" s="34">
        <v>0</v>
      </c>
      <c r="J55" s="15">
        <v>469</v>
      </c>
      <c r="K55" s="17">
        <v>0.18123667377398722</v>
      </c>
      <c r="L55" s="34">
        <v>1</v>
      </c>
      <c r="M55" s="29"/>
      <c r="N55" s="29"/>
      <c r="O55" s="13">
        <v>7</v>
      </c>
      <c r="P55" s="14" t="s">
        <v>57</v>
      </c>
      <c r="Q55" s="15">
        <v>4995</v>
      </c>
      <c r="R55" s="16">
        <v>2.8520692490407454E-2</v>
      </c>
      <c r="S55" s="15">
        <v>3346</v>
      </c>
      <c r="T55" s="16">
        <v>2.5617272135665888E-2</v>
      </c>
      <c r="U55" s="17">
        <v>0.49282725642558289</v>
      </c>
      <c r="V55" s="34">
        <v>1</v>
      </c>
    </row>
    <row r="56" spans="2:22" ht="15" thickBot="1" x14ac:dyDescent="0.25">
      <c r="B56" s="18">
        <v>8</v>
      </c>
      <c r="C56" s="19" t="s">
        <v>47</v>
      </c>
      <c r="D56" s="20">
        <v>473</v>
      </c>
      <c r="E56" s="21">
        <v>2.658498201438849E-2</v>
      </c>
      <c r="F56" s="20">
        <v>464</v>
      </c>
      <c r="G56" s="21">
        <v>4.2097622935946287E-2</v>
      </c>
      <c r="H56" s="22">
        <v>1.93965517241379E-2</v>
      </c>
      <c r="I56" s="35">
        <v>-5</v>
      </c>
      <c r="J56" s="20">
        <v>414</v>
      </c>
      <c r="K56" s="22">
        <v>0.14251207729468596</v>
      </c>
      <c r="L56" s="35">
        <v>3</v>
      </c>
      <c r="M56" s="29"/>
      <c r="N56" s="29"/>
      <c r="O56" s="18">
        <v>8</v>
      </c>
      <c r="P56" s="19" t="s">
        <v>48</v>
      </c>
      <c r="Q56" s="20">
        <v>4536</v>
      </c>
      <c r="R56" s="21">
        <v>2.589987209939704E-2</v>
      </c>
      <c r="S56" s="20">
        <v>4098</v>
      </c>
      <c r="T56" s="21">
        <v>3.1374650690961986E-2</v>
      </c>
      <c r="U56" s="22">
        <v>0.10688140556368952</v>
      </c>
      <c r="V56" s="35">
        <v>-2</v>
      </c>
    </row>
    <row r="57" spans="2:22" ht="15" thickBot="1" x14ac:dyDescent="0.25">
      <c r="B57" s="13">
        <v>9</v>
      </c>
      <c r="C57" s="14" t="s">
        <v>65</v>
      </c>
      <c r="D57" s="15">
        <v>472</v>
      </c>
      <c r="E57" s="16">
        <v>2.6528776978417268E-2</v>
      </c>
      <c r="F57" s="15">
        <v>256</v>
      </c>
      <c r="G57" s="16">
        <v>2.3226274723280711E-2</v>
      </c>
      <c r="H57" s="17">
        <v>0.84375</v>
      </c>
      <c r="I57" s="34">
        <v>0</v>
      </c>
      <c r="J57" s="15">
        <v>375</v>
      </c>
      <c r="K57" s="17">
        <v>0.2586666666666666</v>
      </c>
      <c r="L57" s="34">
        <v>3</v>
      </c>
      <c r="M57" s="29"/>
      <c r="N57" s="29"/>
      <c r="O57" s="13">
        <v>9</v>
      </c>
      <c r="P57" s="14" t="s">
        <v>47</v>
      </c>
      <c r="Q57" s="15">
        <v>4315</v>
      </c>
      <c r="R57" s="16">
        <v>2.4637995614836469E-2</v>
      </c>
      <c r="S57" s="15">
        <v>3796</v>
      </c>
      <c r="T57" s="16">
        <v>2.9062511962638288E-2</v>
      </c>
      <c r="U57" s="17">
        <v>0.13672286617492091</v>
      </c>
      <c r="V57" s="34">
        <v>-2</v>
      </c>
    </row>
    <row r="58" spans="2:22" ht="15" thickBot="1" x14ac:dyDescent="0.25">
      <c r="B58" s="18">
        <v>10</v>
      </c>
      <c r="C58" s="19" t="s">
        <v>124</v>
      </c>
      <c r="D58" s="20">
        <v>465</v>
      </c>
      <c r="E58" s="21">
        <v>2.6135341726618706E-2</v>
      </c>
      <c r="F58" s="20">
        <v>130</v>
      </c>
      <c r="G58" s="21">
        <v>1.1794592632915987E-2</v>
      </c>
      <c r="H58" s="22">
        <v>2.5769230769230771</v>
      </c>
      <c r="I58" s="35">
        <v>14</v>
      </c>
      <c r="J58" s="20">
        <v>339</v>
      </c>
      <c r="K58" s="22">
        <v>0.37168141592920345</v>
      </c>
      <c r="L58" s="35">
        <v>3</v>
      </c>
      <c r="M58" s="29"/>
      <c r="N58" s="29"/>
      <c r="O58" s="18">
        <v>10</v>
      </c>
      <c r="P58" s="19" t="s">
        <v>94</v>
      </c>
      <c r="Q58" s="20">
        <v>4255</v>
      </c>
      <c r="R58" s="21">
        <v>2.4295404714050794E-2</v>
      </c>
      <c r="S58" s="20">
        <v>1965</v>
      </c>
      <c r="T58" s="21">
        <v>1.5044213911112813E-2</v>
      </c>
      <c r="U58" s="22">
        <v>1.1653944020356235</v>
      </c>
      <c r="V58" s="35">
        <v>8</v>
      </c>
    </row>
    <row r="59" spans="2:22" ht="15" thickBot="1" x14ac:dyDescent="0.25">
      <c r="B59" s="13">
        <v>11</v>
      </c>
      <c r="C59" s="14" t="s">
        <v>38</v>
      </c>
      <c r="D59" s="15">
        <v>429</v>
      </c>
      <c r="E59" s="16">
        <v>2.4111960431654676E-2</v>
      </c>
      <c r="F59" s="15">
        <v>383</v>
      </c>
      <c r="G59" s="16">
        <v>3.4748684449283251E-2</v>
      </c>
      <c r="H59" s="17">
        <v>0.12010443864229758</v>
      </c>
      <c r="I59" s="34">
        <v>-5</v>
      </c>
      <c r="J59" s="15">
        <v>480</v>
      </c>
      <c r="K59" s="17">
        <v>-0.10624999999999996</v>
      </c>
      <c r="L59" s="34">
        <v>-4</v>
      </c>
      <c r="M59" s="29"/>
      <c r="N59" s="29"/>
      <c r="O59" s="13">
        <v>11</v>
      </c>
      <c r="P59" s="14" t="s">
        <v>65</v>
      </c>
      <c r="Q59" s="15">
        <v>3636</v>
      </c>
      <c r="R59" s="16">
        <v>2.0761008587611911E-2</v>
      </c>
      <c r="S59" s="15">
        <v>2758</v>
      </c>
      <c r="T59" s="16">
        <v>2.1115492095088621E-2</v>
      </c>
      <c r="U59" s="17">
        <v>0.31834662799129809</v>
      </c>
      <c r="V59" s="34">
        <v>-1</v>
      </c>
    </row>
    <row r="60" spans="2:22" ht="15" thickBot="1" x14ac:dyDescent="0.25">
      <c r="B60" s="18">
        <v>12</v>
      </c>
      <c r="C60" s="19" t="s">
        <v>48</v>
      </c>
      <c r="D60" s="20">
        <v>401</v>
      </c>
      <c r="E60" s="21">
        <v>2.253821942446043E-2</v>
      </c>
      <c r="F60" s="20">
        <v>454</v>
      </c>
      <c r="G60" s="21">
        <v>4.1190346579568139E-2</v>
      </c>
      <c r="H60" s="22">
        <v>-0.11674008810572689</v>
      </c>
      <c r="I60" s="35">
        <v>-8</v>
      </c>
      <c r="J60" s="20">
        <v>469</v>
      </c>
      <c r="K60" s="22">
        <v>-0.14498933901918976</v>
      </c>
      <c r="L60" s="35">
        <v>-4</v>
      </c>
      <c r="M60" s="29"/>
      <c r="N60" s="29"/>
      <c r="O60" s="18">
        <v>12</v>
      </c>
      <c r="P60" s="19" t="s">
        <v>55</v>
      </c>
      <c r="Q60" s="20">
        <v>3501</v>
      </c>
      <c r="R60" s="21">
        <v>1.9990179060844143E-2</v>
      </c>
      <c r="S60" s="20">
        <v>2592</v>
      </c>
      <c r="T60" s="21">
        <v>1.9844581403361022E-2</v>
      </c>
      <c r="U60" s="22">
        <v>0.35069444444444442</v>
      </c>
      <c r="V60" s="35">
        <v>-1</v>
      </c>
    </row>
    <row r="61" spans="2:22" ht="15" thickBot="1" x14ac:dyDescent="0.25">
      <c r="B61" s="13">
        <v>13</v>
      </c>
      <c r="C61" s="14" t="s">
        <v>119</v>
      </c>
      <c r="D61" s="15">
        <v>366</v>
      </c>
      <c r="E61" s="16">
        <v>2.0571043165467626E-2</v>
      </c>
      <c r="F61" s="15">
        <v>6</v>
      </c>
      <c r="G61" s="16">
        <v>5.4436581382689172E-4</v>
      </c>
      <c r="H61" s="17">
        <v>60</v>
      </c>
      <c r="I61" s="34">
        <v>151</v>
      </c>
      <c r="J61" s="15">
        <v>441</v>
      </c>
      <c r="K61" s="17">
        <v>-0.17006802721088432</v>
      </c>
      <c r="L61" s="34">
        <v>-3</v>
      </c>
      <c r="M61" s="29"/>
      <c r="N61" s="29"/>
      <c r="O61" s="13">
        <v>13</v>
      </c>
      <c r="P61" s="14" t="s">
        <v>35</v>
      </c>
      <c r="Q61" s="15">
        <v>3127</v>
      </c>
      <c r="R61" s="16">
        <v>1.7854695779280103E-2</v>
      </c>
      <c r="S61" s="15">
        <v>1995</v>
      </c>
      <c r="T61" s="16">
        <v>1.5273896566244305E-2</v>
      </c>
      <c r="U61" s="17">
        <v>0.56741854636591471</v>
      </c>
      <c r="V61" s="34">
        <v>4</v>
      </c>
    </row>
    <row r="62" spans="2:22" ht="15" thickBot="1" x14ac:dyDescent="0.25">
      <c r="B62" s="18">
        <v>14</v>
      </c>
      <c r="C62" s="19" t="s">
        <v>111</v>
      </c>
      <c r="D62" s="20">
        <v>310</v>
      </c>
      <c r="E62" s="21">
        <v>1.7423561151079136E-2</v>
      </c>
      <c r="F62" s="20">
        <v>175</v>
      </c>
      <c r="G62" s="21">
        <v>1.5877336236617672E-2</v>
      </c>
      <c r="H62" s="22">
        <v>0.77142857142857135</v>
      </c>
      <c r="I62" s="35">
        <v>3</v>
      </c>
      <c r="J62" s="20">
        <v>327</v>
      </c>
      <c r="K62" s="22">
        <v>-5.1987767584097844E-2</v>
      </c>
      <c r="L62" s="35">
        <v>0</v>
      </c>
      <c r="M62" s="29"/>
      <c r="N62" s="29"/>
      <c r="O62" s="18">
        <v>14</v>
      </c>
      <c r="P62" s="19" t="s">
        <v>36</v>
      </c>
      <c r="Q62" s="20">
        <v>2821</v>
      </c>
      <c r="R62" s="21">
        <v>1.6107482185273161E-2</v>
      </c>
      <c r="S62" s="20">
        <v>2102</v>
      </c>
      <c r="T62" s="21">
        <v>1.60930980362133E-2</v>
      </c>
      <c r="U62" s="22">
        <v>0.3420551855375833</v>
      </c>
      <c r="V62" s="35">
        <v>2</v>
      </c>
    </row>
    <row r="63" spans="2:22" ht="15" thickBot="1" x14ac:dyDescent="0.25">
      <c r="B63" s="13">
        <v>15</v>
      </c>
      <c r="C63" s="14" t="s">
        <v>35</v>
      </c>
      <c r="D63" s="15">
        <v>302</v>
      </c>
      <c r="E63" s="16">
        <v>1.6973920863309351E-2</v>
      </c>
      <c r="F63" s="15">
        <v>241</v>
      </c>
      <c r="G63" s="16">
        <v>2.1865360188713483E-2</v>
      </c>
      <c r="H63" s="17">
        <v>0.25311203319502074</v>
      </c>
      <c r="I63" s="34">
        <v>-5</v>
      </c>
      <c r="J63" s="15">
        <v>258</v>
      </c>
      <c r="K63" s="17">
        <v>0.17054263565891481</v>
      </c>
      <c r="L63" s="34">
        <v>1</v>
      </c>
      <c r="M63" s="29"/>
      <c r="N63" s="29"/>
      <c r="O63" s="13">
        <v>15</v>
      </c>
      <c r="P63" s="14" t="s">
        <v>111</v>
      </c>
      <c r="Q63" s="15">
        <v>2724</v>
      </c>
      <c r="R63" s="16">
        <v>1.5553626895669651E-2</v>
      </c>
      <c r="S63" s="15">
        <v>1659</v>
      </c>
      <c r="T63" s="16">
        <v>1.270145082877158E-2</v>
      </c>
      <c r="U63" s="17">
        <v>0.64195298372513565</v>
      </c>
      <c r="V63" s="34">
        <v>6</v>
      </c>
    </row>
    <row r="64" spans="2:22" ht="15" thickBot="1" x14ac:dyDescent="0.25">
      <c r="B64" s="18">
        <v>16</v>
      </c>
      <c r="C64" s="19" t="s">
        <v>91</v>
      </c>
      <c r="D64" s="20">
        <v>270</v>
      </c>
      <c r="E64" s="21">
        <v>1.5175359712230215E-2</v>
      </c>
      <c r="F64" s="20">
        <v>87</v>
      </c>
      <c r="G64" s="21">
        <v>7.8933043004899284E-3</v>
      </c>
      <c r="H64" s="22">
        <v>2.103448275862069</v>
      </c>
      <c r="I64" s="35">
        <v>17</v>
      </c>
      <c r="J64" s="20">
        <v>180</v>
      </c>
      <c r="K64" s="22">
        <v>0.5</v>
      </c>
      <c r="L64" s="35">
        <v>7</v>
      </c>
      <c r="M64" s="29"/>
      <c r="N64" s="29"/>
      <c r="O64" s="18">
        <v>16</v>
      </c>
      <c r="P64" s="19" t="s">
        <v>102</v>
      </c>
      <c r="Q64" s="20">
        <v>2604</v>
      </c>
      <c r="R64" s="21">
        <v>1.4868445094098301E-2</v>
      </c>
      <c r="S64" s="20">
        <v>1467</v>
      </c>
      <c r="T64" s="21">
        <v>1.1231481835930023E-2</v>
      </c>
      <c r="U64" s="22">
        <v>0.77505112474437632</v>
      </c>
      <c r="V64" s="35">
        <v>8</v>
      </c>
    </row>
    <row r="65" spans="2:22" ht="15" thickBot="1" x14ac:dyDescent="0.25">
      <c r="B65" s="13">
        <v>17</v>
      </c>
      <c r="C65" s="14" t="s">
        <v>147</v>
      </c>
      <c r="D65" s="15">
        <v>259</v>
      </c>
      <c r="E65" s="16">
        <v>1.4557104316546762E-2</v>
      </c>
      <c r="F65" s="15">
        <v>146</v>
      </c>
      <c r="G65" s="16">
        <v>1.3246234803121031E-2</v>
      </c>
      <c r="H65" s="17">
        <v>0.77397260273972601</v>
      </c>
      <c r="I65" s="34">
        <v>4</v>
      </c>
      <c r="J65" s="15">
        <v>139</v>
      </c>
      <c r="K65" s="17">
        <v>0.86330935251798557</v>
      </c>
      <c r="L65" s="34">
        <v>14</v>
      </c>
      <c r="M65" s="29"/>
      <c r="N65" s="29"/>
      <c r="O65" s="13">
        <v>17</v>
      </c>
      <c r="P65" s="14" t="s">
        <v>119</v>
      </c>
      <c r="Q65" s="15">
        <v>2557</v>
      </c>
      <c r="R65" s="16">
        <v>1.4600082221816189E-2</v>
      </c>
      <c r="S65" s="15">
        <v>6</v>
      </c>
      <c r="T65" s="16">
        <v>4.5936531026298667E-5</v>
      </c>
      <c r="U65" s="17">
        <v>425.16666666666669</v>
      </c>
      <c r="V65" s="34">
        <v>265</v>
      </c>
    </row>
    <row r="66" spans="2:22" ht="15" thickBot="1" x14ac:dyDescent="0.25">
      <c r="B66" s="18">
        <v>18</v>
      </c>
      <c r="C66" s="19" t="s">
        <v>77</v>
      </c>
      <c r="D66" s="20">
        <v>248</v>
      </c>
      <c r="E66" s="21">
        <v>1.3938848920863309E-2</v>
      </c>
      <c r="F66" s="20">
        <v>208</v>
      </c>
      <c r="G66" s="21">
        <v>1.8871348212665579E-2</v>
      </c>
      <c r="H66" s="22">
        <v>0.19230769230769229</v>
      </c>
      <c r="I66" s="35">
        <v>-4</v>
      </c>
      <c r="J66" s="20">
        <v>281</v>
      </c>
      <c r="K66" s="22">
        <v>-0.11743772241992878</v>
      </c>
      <c r="L66" s="35">
        <v>-3</v>
      </c>
      <c r="M66" s="29"/>
      <c r="N66" s="29"/>
      <c r="O66" s="18">
        <v>18</v>
      </c>
      <c r="P66" s="19" t="s">
        <v>107</v>
      </c>
      <c r="Q66" s="20">
        <v>2550</v>
      </c>
      <c r="R66" s="21">
        <v>1.4560113283391194E-2</v>
      </c>
      <c r="S66" s="20">
        <v>2304</v>
      </c>
      <c r="T66" s="21">
        <v>1.7639627914098687E-2</v>
      </c>
      <c r="U66" s="22">
        <v>0.10677083333333326</v>
      </c>
      <c r="V66" s="35">
        <v>-4</v>
      </c>
    </row>
    <row r="67" spans="2:22" ht="15" thickBot="1" x14ac:dyDescent="0.25">
      <c r="B67" s="13">
        <v>19</v>
      </c>
      <c r="C67" s="14" t="s">
        <v>148</v>
      </c>
      <c r="D67" s="15">
        <v>234</v>
      </c>
      <c r="E67" s="16">
        <v>1.3151978417266187E-2</v>
      </c>
      <c r="F67" s="15">
        <v>126</v>
      </c>
      <c r="G67" s="16">
        <v>1.1431682090364725E-2</v>
      </c>
      <c r="H67" s="17">
        <v>0.85714285714285721</v>
      </c>
      <c r="I67" s="34">
        <v>6</v>
      </c>
      <c r="J67" s="15">
        <v>181</v>
      </c>
      <c r="K67" s="17">
        <v>0.29281767955801108</v>
      </c>
      <c r="L67" s="34">
        <v>3</v>
      </c>
      <c r="O67" s="13">
        <v>19</v>
      </c>
      <c r="P67" s="14" t="s">
        <v>77</v>
      </c>
      <c r="Q67" s="15">
        <v>2516</v>
      </c>
      <c r="R67" s="16">
        <v>1.4365978439612645E-2</v>
      </c>
      <c r="S67" s="15">
        <v>2409</v>
      </c>
      <c r="T67" s="16">
        <v>1.8443517207058915E-2</v>
      </c>
      <c r="U67" s="17">
        <v>4.4416770444167808E-2</v>
      </c>
      <c r="V67" s="34">
        <v>-6</v>
      </c>
    </row>
    <row r="68" spans="2:22" ht="15" thickBot="1" x14ac:dyDescent="0.25">
      <c r="B68" s="18">
        <v>20</v>
      </c>
      <c r="C68" s="19" t="s">
        <v>36</v>
      </c>
      <c r="D68" s="20">
        <v>226</v>
      </c>
      <c r="E68" s="21">
        <v>1.2702338129496404E-2</v>
      </c>
      <c r="F68" s="20">
        <v>132</v>
      </c>
      <c r="G68" s="21">
        <v>1.1976047904191617E-2</v>
      </c>
      <c r="H68" s="22">
        <v>0.71212121212121215</v>
      </c>
      <c r="I68" s="35">
        <v>3</v>
      </c>
      <c r="J68" s="20">
        <v>256</v>
      </c>
      <c r="K68" s="22">
        <v>-0.1171875</v>
      </c>
      <c r="L68" s="35">
        <v>-3</v>
      </c>
      <c r="O68" s="18">
        <v>20</v>
      </c>
      <c r="P68" s="19" t="s">
        <v>84</v>
      </c>
      <c r="Q68" s="20">
        <v>2462</v>
      </c>
      <c r="R68" s="21">
        <v>1.4057646628905537E-2</v>
      </c>
      <c r="S68" s="20">
        <v>2287</v>
      </c>
      <c r="T68" s="21">
        <v>1.7509474409524176E-2</v>
      </c>
      <c r="U68" s="22">
        <v>7.6519457804984592E-2</v>
      </c>
      <c r="V68" s="35">
        <v>-5</v>
      </c>
    </row>
    <row r="69" spans="2:22" ht="15" thickBot="1" x14ac:dyDescent="0.25">
      <c r="B69" s="114" t="s">
        <v>42</v>
      </c>
      <c r="C69" s="115"/>
      <c r="D69" s="23">
        <f>SUM(D49:D68)</f>
        <v>9216</v>
      </c>
      <c r="E69" s="24">
        <f>D69/D71</f>
        <v>0.51798561151079137</v>
      </c>
      <c r="F69" s="23">
        <f>SUM(F49:F68)</f>
        <v>5456</v>
      </c>
      <c r="G69" s="24">
        <f>F69/F71</f>
        <v>0.49500998003992014</v>
      </c>
      <c r="H69" s="25">
        <f>D69/F69-1</f>
        <v>0.68914956011730211</v>
      </c>
      <c r="I69" s="36"/>
      <c r="J69" s="23">
        <f>SUM(J49:J68)</f>
        <v>8913</v>
      </c>
      <c r="K69" s="24">
        <f>D69/J69-1</f>
        <v>3.3995287781891648E-2</v>
      </c>
      <c r="L69" s="23"/>
      <c r="O69" s="114" t="s">
        <v>42</v>
      </c>
      <c r="P69" s="115"/>
      <c r="Q69" s="23">
        <f>SUM(Q49:Q68)</f>
        <v>86430</v>
      </c>
      <c r="R69" s="24">
        <f>Q69/Q71</f>
        <v>0.49350219258176503</v>
      </c>
      <c r="S69" s="23">
        <f>SUM(S49:S68)</f>
        <v>61540</v>
      </c>
      <c r="T69" s="24">
        <f>S69/S71</f>
        <v>0.47115568655973661</v>
      </c>
      <c r="U69" s="25">
        <f>Q69/S69-1</f>
        <v>0.40445238869028266</v>
      </c>
      <c r="V69" s="36"/>
    </row>
    <row r="70" spans="2:22" ht="15" thickBot="1" x14ac:dyDescent="0.25">
      <c r="B70" s="114" t="s">
        <v>12</v>
      </c>
      <c r="C70" s="115"/>
      <c r="D70" s="23">
        <f>D71-SUM(D49:D68)</f>
        <v>8576</v>
      </c>
      <c r="E70" s="24">
        <f>D70/D71</f>
        <v>0.48201438848920863</v>
      </c>
      <c r="F70" s="23">
        <f>F71-SUM(F49:F68)</f>
        <v>5566</v>
      </c>
      <c r="G70" s="24">
        <f>F70/F71</f>
        <v>0.50499001996007986</v>
      </c>
      <c r="H70" s="25">
        <f>D70/F70-1</f>
        <v>0.54078332734459211</v>
      </c>
      <c r="I70" s="36"/>
      <c r="J70" s="23">
        <f>J71-SUM(J49:J68)</f>
        <v>7797</v>
      </c>
      <c r="K70" s="24">
        <f>D70/J70-1</f>
        <v>9.991022188021037E-2</v>
      </c>
      <c r="L70" s="23"/>
      <c r="O70" s="114" t="s">
        <v>12</v>
      </c>
      <c r="P70" s="115"/>
      <c r="Q70" s="23">
        <f>Q71-SUM(Q49:Q68)</f>
        <v>88706</v>
      </c>
      <c r="R70" s="24">
        <f>Q70/Q71</f>
        <v>0.50649780741823502</v>
      </c>
      <c r="S70" s="23">
        <f>S71-SUM(S49:S68)</f>
        <v>69075</v>
      </c>
      <c r="T70" s="24">
        <f>S70/S71</f>
        <v>0.52884431344026339</v>
      </c>
      <c r="U70" s="25">
        <f>Q70/S70-1</f>
        <v>0.28419833514296045</v>
      </c>
      <c r="V70" s="36"/>
    </row>
    <row r="71" spans="2:22" ht="15" thickBot="1" x14ac:dyDescent="0.25">
      <c r="B71" s="116" t="s">
        <v>34</v>
      </c>
      <c r="C71" s="117"/>
      <c r="D71" s="26">
        <v>17792</v>
      </c>
      <c r="E71" s="27">
        <v>1</v>
      </c>
      <c r="F71" s="26">
        <v>11022</v>
      </c>
      <c r="G71" s="27">
        <v>1</v>
      </c>
      <c r="H71" s="28">
        <v>0.61422609326800948</v>
      </c>
      <c r="I71" s="38"/>
      <c r="J71" s="26">
        <v>16710</v>
      </c>
      <c r="K71" s="28">
        <v>6.4751645721125017E-2</v>
      </c>
      <c r="L71" s="26"/>
      <c r="M71" s="29"/>
      <c r="O71" s="116" t="s">
        <v>34</v>
      </c>
      <c r="P71" s="117"/>
      <c r="Q71" s="26">
        <v>175136</v>
      </c>
      <c r="R71" s="27">
        <v>1</v>
      </c>
      <c r="S71" s="26">
        <v>130615</v>
      </c>
      <c r="T71" s="27">
        <v>1</v>
      </c>
      <c r="U71" s="28">
        <v>0.34085671630364045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8" priority="37" operator="equal">
      <formula>0</formula>
    </cfRule>
  </conditionalFormatting>
  <conditionalFormatting sqref="D49:H68">
    <cfRule type="cellIs" dxfId="77" priority="23" operator="equal">
      <formula>0</formula>
    </cfRule>
  </conditionalFormatting>
  <conditionalFormatting sqref="H12:H33">
    <cfRule type="cellIs" dxfId="76" priority="39" operator="lessThan">
      <formula>0</formula>
    </cfRule>
  </conditionalFormatting>
  <conditionalFormatting sqref="H49:H70">
    <cfRule type="cellIs" dxfId="75" priority="25" operator="lessThan">
      <formula>0</formula>
    </cfRule>
  </conditionalFormatting>
  <conditionalFormatting sqref="I12:I31 V49:V68">
    <cfRule type="cellIs" dxfId="74" priority="42" operator="lessThan">
      <formula>0</formula>
    </cfRule>
    <cfRule type="cellIs" dxfId="73" priority="43" operator="equal">
      <formula>0</formula>
    </cfRule>
    <cfRule type="cellIs" dxfId="72" priority="44" operator="greaterThan">
      <formula>0</formula>
    </cfRule>
  </conditionalFormatting>
  <conditionalFormatting sqref="I49:I68">
    <cfRule type="cellIs" dxfId="71" priority="28" operator="lessThan">
      <formula>0</formula>
    </cfRule>
    <cfRule type="cellIs" dxfId="70" priority="29" operator="equal">
      <formula>0</formula>
    </cfRule>
    <cfRule type="cellIs" dxfId="69" priority="30" operator="greaterThan">
      <formula>0</formula>
    </cfRule>
  </conditionalFormatting>
  <conditionalFormatting sqref="J12:K31">
    <cfRule type="cellIs" dxfId="68" priority="34" operator="equal">
      <formula>0</formula>
    </cfRule>
  </conditionalFormatting>
  <conditionalFormatting sqref="J49:K68">
    <cfRule type="cellIs" dxfId="67" priority="20" operator="equal">
      <formula>0</formula>
    </cfRule>
  </conditionalFormatting>
  <conditionalFormatting sqref="K12:L31">
    <cfRule type="cellIs" dxfId="66" priority="31" operator="lessThan">
      <formula>0</formula>
    </cfRule>
  </conditionalFormatting>
  <conditionalFormatting sqref="K49:L68">
    <cfRule type="cellIs" dxfId="65" priority="17" operator="lessThan">
      <formula>0</formula>
    </cfRule>
  </conditionalFormatting>
  <conditionalFormatting sqref="L12:L31">
    <cfRule type="cellIs" dxfId="64" priority="32" operator="equal">
      <formula>0</formula>
    </cfRule>
    <cfRule type="cellIs" dxfId="63" priority="33" operator="greaterThan">
      <formula>0</formula>
    </cfRule>
  </conditionalFormatting>
  <conditionalFormatting sqref="L49:L68">
    <cfRule type="cellIs" dxfId="62" priority="18" operator="equal">
      <formula>0</formula>
    </cfRule>
    <cfRule type="cellIs" dxfId="61" priority="19" operator="greaterThan">
      <formula>0</formula>
    </cfRule>
  </conditionalFormatting>
  <conditionalFormatting sqref="Q12:U31">
    <cfRule type="cellIs" dxfId="60" priority="9" operator="equal">
      <formula>0</formula>
    </cfRule>
  </conditionalFormatting>
  <conditionalFormatting sqref="Q49:U68">
    <cfRule type="cellIs" dxfId="59" priority="38" operator="equal">
      <formula>0</formula>
    </cfRule>
  </conditionalFormatting>
  <conditionalFormatting sqref="U12:U33">
    <cfRule type="cellIs" dxfId="58" priority="11" operator="lessThan">
      <formula>0</formula>
    </cfRule>
  </conditionalFormatting>
  <conditionalFormatting sqref="U49:U70">
    <cfRule type="cellIs" dxfId="57" priority="4" operator="lessThan">
      <formula>0</formula>
    </cfRule>
  </conditionalFormatting>
  <conditionalFormatting sqref="V12:V31">
    <cfRule type="cellIs" dxfId="56" priority="14" operator="lessThan">
      <formula>0</formula>
    </cfRule>
    <cfRule type="cellIs" dxfId="55" priority="15" operator="equal">
      <formula>0</formula>
    </cfRule>
    <cfRule type="cellIs" dxfId="54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45665</v>
      </c>
    </row>
    <row r="2" spans="2:22" ht="15" customHeight="1" x14ac:dyDescent="0.2">
      <c r="D2" s="2"/>
      <c r="L2" s="3"/>
      <c r="O2" s="133" t="s">
        <v>100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89" t="s">
        <v>149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29"/>
      <c r="N3" s="32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18" t="s">
        <v>150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29"/>
      <c r="N4" s="32"/>
      <c r="O4" s="118" t="s">
        <v>99</v>
      </c>
      <c r="P4" s="118"/>
      <c r="Q4" s="118"/>
      <c r="R4" s="118"/>
      <c r="S4" s="118"/>
      <c r="T4" s="118"/>
      <c r="U4" s="118"/>
      <c r="V4" s="118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12" t="s">
        <v>0</v>
      </c>
      <c r="C6" s="93" t="s">
        <v>1</v>
      </c>
      <c r="D6" s="90" t="s">
        <v>130</v>
      </c>
      <c r="E6" s="91"/>
      <c r="F6" s="91"/>
      <c r="G6" s="91"/>
      <c r="H6" s="91"/>
      <c r="I6" s="92"/>
      <c r="J6" s="90" t="s">
        <v>120</v>
      </c>
      <c r="K6" s="91"/>
      <c r="L6" s="92"/>
      <c r="M6" s="29"/>
      <c r="N6" s="29"/>
      <c r="O6" s="112" t="s">
        <v>0</v>
      </c>
      <c r="P6" s="93" t="s">
        <v>1</v>
      </c>
      <c r="Q6" s="90" t="s">
        <v>137</v>
      </c>
      <c r="R6" s="91"/>
      <c r="S6" s="91"/>
      <c r="T6" s="91"/>
      <c r="U6" s="91"/>
      <c r="V6" s="92"/>
    </row>
    <row r="7" spans="2:22" ht="14.45" customHeight="1" thickBot="1" x14ac:dyDescent="0.25">
      <c r="B7" s="113"/>
      <c r="C7" s="94"/>
      <c r="D7" s="95" t="s">
        <v>131</v>
      </c>
      <c r="E7" s="96"/>
      <c r="F7" s="96"/>
      <c r="G7" s="96"/>
      <c r="H7" s="96"/>
      <c r="I7" s="97"/>
      <c r="J7" s="95" t="s">
        <v>121</v>
      </c>
      <c r="K7" s="96"/>
      <c r="L7" s="97"/>
      <c r="M7" s="29"/>
      <c r="N7" s="29"/>
      <c r="O7" s="113"/>
      <c r="P7" s="94"/>
      <c r="Q7" s="95" t="s">
        <v>136</v>
      </c>
      <c r="R7" s="96"/>
      <c r="S7" s="96"/>
      <c r="T7" s="96"/>
      <c r="U7" s="96"/>
      <c r="V7" s="97"/>
    </row>
    <row r="8" spans="2:22" ht="14.45" customHeight="1" x14ac:dyDescent="0.2">
      <c r="B8" s="113"/>
      <c r="C8" s="94"/>
      <c r="D8" s="102">
        <v>2024</v>
      </c>
      <c r="E8" s="103"/>
      <c r="F8" s="102">
        <v>2023</v>
      </c>
      <c r="G8" s="103"/>
      <c r="H8" s="98" t="s">
        <v>5</v>
      </c>
      <c r="I8" s="98" t="s">
        <v>44</v>
      </c>
      <c r="J8" s="98">
        <v>2023</v>
      </c>
      <c r="K8" s="98" t="s">
        <v>132</v>
      </c>
      <c r="L8" s="100" t="s">
        <v>134</v>
      </c>
      <c r="M8" s="29"/>
      <c r="N8" s="29"/>
      <c r="O8" s="113"/>
      <c r="P8" s="94"/>
      <c r="Q8" s="102">
        <v>2024</v>
      </c>
      <c r="R8" s="103"/>
      <c r="S8" s="102">
        <v>2023</v>
      </c>
      <c r="T8" s="103"/>
      <c r="U8" s="98" t="s">
        <v>5</v>
      </c>
      <c r="V8" s="100" t="s">
        <v>59</v>
      </c>
    </row>
    <row r="9" spans="2:22" ht="14.45" customHeight="1" thickBot="1" x14ac:dyDescent="0.25">
      <c r="B9" s="119" t="s">
        <v>6</v>
      </c>
      <c r="C9" s="106" t="s">
        <v>7</v>
      </c>
      <c r="D9" s="104"/>
      <c r="E9" s="105"/>
      <c r="F9" s="104"/>
      <c r="G9" s="105"/>
      <c r="H9" s="99"/>
      <c r="I9" s="99"/>
      <c r="J9" s="99"/>
      <c r="K9" s="99"/>
      <c r="L9" s="101"/>
      <c r="M9" s="29"/>
      <c r="N9" s="29"/>
      <c r="O9" s="119" t="s">
        <v>6</v>
      </c>
      <c r="P9" s="106" t="s">
        <v>7</v>
      </c>
      <c r="Q9" s="104"/>
      <c r="R9" s="105"/>
      <c r="S9" s="104"/>
      <c r="T9" s="105"/>
      <c r="U9" s="99"/>
      <c r="V9" s="101"/>
    </row>
    <row r="10" spans="2:22" ht="14.45" customHeight="1" x14ac:dyDescent="0.2">
      <c r="B10" s="119"/>
      <c r="C10" s="106"/>
      <c r="D10" s="7" t="s">
        <v>8</v>
      </c>
      <c r="E10" s="8" t="s">
        <v>2</v>
      </c>
      <c r="F10" s="7" t="s">
        <v>8</v>
      </c>
      <c r="G10" s="8" t="s">
        <v>2</v>
      </c>
      <c r="H10" s="110" t="s">
        <v>9</v>
      </c>
      <c r="I10" s="110" t="s">
        <v>45</v>
      </c>
      <c r="J10" s="110" t="s">
        <v>8</v>
      </c>
      <c r="K10" s="110" t="s">
        <v>133</v>
      </c>
      <c r="L10" s="108" t="s">
        <v>135</v>
      </c>
      <c r="M10" s="29"/>
      <c r="N10" s="29"/>
      <c r="O10" s="119"/>
      <c r="P10" s="106"/>
      <c r="Q10" s="7" t="s">
        <v>8</v>
      </c>
      <c r="R10" s="8" t="s">
        <v>2</v>
      </c>
      <c r="S10" s="7" t="s">
        <v>8</v>
      </c>
      <c r="T10" s="8" t="s">
        <v>2</v>
      </c>
      <c r="U10" s="110" t="s">
        <v>9</v>
      </c>
      <c r="V10" s="108" t="s">
        <v>60</v>
      </c>
    </row>
    <row r="11" spans="2:22" ht="14.45" customHeight="1" thickBot="1" x14ac:dyDescent="0.25">
      <c r="B11" s="120"/>
      <c r="C11" s="107"/>
      <c r="D11" s="10" t="s">
        <v>10</v>
      </c>
      <c r="E11" s="11" t="s">
        <v>11</v>
      </c>
      <c r="F11" s="10" t="s">
        <v>10</v>
      </c>
      <c r="G11" s="11" t="s">
        <v>11</v>
      </c>
      <c r="H11" s="111"/>
      <c r="I11" s="111"/>
      <c r="J11" s="111" t="s">
        <v>10</v>
      </c>
      <c r="K11" s="111"/>
      <c r="L11" s="109"/>
      <c r="M11" s="29"/>
      <c r="N11" s="29"/>
      <c r="O11" s="120"/>
      <c r="P11" s="107"/>
      <c r="Q11" s="10" t="s">
        <v>10</v>
      </c>
      <c r="R11" s="11" t="s">
        <v>11</v>
      </c>
      <c r="S11" s="10" t="s">
        <v>10</v>
      </c>
      <c r="T11" s="11" t="s">
        <v>11</v>
      </c>
      <c r="U11" s="111"/>
      <c r="V11" s="109"/>
    </row>
    <row r="12" spans="2:22" ht="14.45" customHeight="1" thickBot="1" x14ac:dyDescent="0.25">
      <c r="B12" s="13">
        <v>1</v>
      </c>
      <c r="C12" s="14" t="s">
        <v>19</v>
      </c>
      <c r="D12" s="15">
        <v>7697</v>
      </c>
      <c r="E12" s="16">
        <v>0.20309242987941634</v>
      </c>
      <c r="F12" s="15">
        <v>5254</v>
      </c>
      <c r="G12" s="16">
        <v>0.16896607171570993</v>
      </c>
      <c r="H12" s="17">
        <v>0.46497906357061281</v>
      </c>
      <c r="I12" s="34">
        <v>0</v>
      </c>
      <c r="J12" s="15">
        <v>6766</v>
      </c>
      <c r="K12" s="17">
        <v>0.13759976352349979</v>
      </c>
      <c r="L12" s="34">
        <v>0</v>
      </c>
      <c r="M12" s="29"/>
      <c r="N12" s="29"/>
      <c r="O12" s="13">
        <v>1</v>
      </c>
      <c r="P12" s="14" t="s">
        <v>19</v>
      </c>
      <c r="Q12" s="15">
        <v>68714</v>
      </c>
      <c r="R12" s="16">
        <v>0.18254027287797001</v>
      </c>
      <c r="S12" s="15">
        <v>63631</v>
      </c>
      <c r="T12" s="16">
        <v>0.18474988168412129</v>
      </c>
      <c r="U12" s="17">
        <v>7.9882447234838283E-2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5291</v>
      </c>
      <c r="E13" s="21">
        <v>0.13960790522177366</v>
      </c>
      <c r="F13" s="20">
        <v>3866</v>
      </c>
      <c r="G13" s="21">
        <v>0.1243286702042129</v>
      </c>
      <c r="H13" s="22">
        <v>0.36859803414381798</v>
      </c>
      <c r="I13" s="35">
        <v>0</v>
      </c>
      <c r="J13" s="20">
        <v>3774</v>
      </c>
      <c r="K13" s="22">
        <v>0.40196078431372539</v>
      </c>
      <c r="L13" s="35">
        <v>0</v>
      </c>
      <c r="M13" s="29"/>
      <c r="N13" s="29"/>
      <c r="O13" s="18">
        <v>2</v>
      </c>
      <c r="P13" s="19" t="s">
        <v>17</v>
      </c>
      <c r="Q13" s="20">
        <v>43404</v>
      </c>
      <c r="R13" s="21">
        <v>0.11530369362859694</v>
      </c>
      <c r="S13" s="20">
        <v>38707</v>
      </c>
      <c r="T13" s="21">
        <v>0.11238411576664334</v>
      </c>
      <c r="U13" s="22">
        <v>0.12134755987289125</v>
      </c>
      <c r="V13" s="35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2514</v>
      </c>
      <c r="E14" s="16">
        <v>6.6334204068708935E-2</v>
      </c>
      <c r="F14" s="15">
        <v>2259</v>
      </c>
      <c r="G14" s="16">
        <v>7.2648335745296666E-2</v>
      </c>
      <c r="H14" s="17">
        <v>0.11288180610889764</v>
      </c>
      <c r="I14" s="34">
        <v>0</v>
      </c>
      <c r="J14" s="15">
        <v>2288</v>
      </c>
      <c r="K14" s="17">
        <v>9.8776223776223748E-2</v>
      </c>
      <c r="L14" s="34">
        <v>0</v>
      </c>
      <c r="M14" s="29"/>
      <c r="N14" s="29"/>
      <c r="O14" s="13">
        <v>3</v>
      </c>
      <c r="P14" s="14" t="s">
        <v>18</v>
      </c>
      <c r="Q14" s="15">
        <v>25166</v>
      </c>
      <c r="R14" s="16">
        <v>6.6854040039104001E-2</v>
      </c>
      <c r="S14" s="15">
        <v>25406</v>
      </c>
      <c r="T14" s="16">
        <v>7.3765232262054434E-2</v>
      </c>
      <c r="U14" s="17">
        <v>-9.4465874202944722E-3</v>
      </c>
      <c r="V14" s="34">
        <v>0</v>
      </c>
    </row>
    <row r="15" spans="2:22" ht="14.45" customHeight="1" thickBot="1" x14ac:dyDescent="0.25">
      <c r="B15" s="18">
        <v>4</v>
      </c>
      <c r="C15" s="19" t="s">
        <v>32</v>
      </c>
      <c r="D15" s="20">
        <v>2461</v>
      </c>
      <c r="E15" s="21">
        <v>6.4935750283648647E-2</v>
      </c>
      <c r="F15" s="20">
        <v>2196</v>
      </c>
      <c r="G15" s="21">
        <v>7.0622286541244569E-2</v>
      </c>
      <c r="H15" s="22">
        <v>0.12067395264116576</v>
      </c>
      <c r="I15" s="35">
        <v>0</v>
      </c>
      <c r="J15" s="20">
        <v>2044</v>
      </c>
      <c r="K15" s="22">
        <v>0.20401174168297453</v>
      </c>
      <c r="L15" s="35">
        <v>0</v>
      </c>
      <c r="M15" s="29"/>
      <c r="N15" s="29"/>
      <c r="O15" s="18">
        <v>4</v>
      </c>
      <c r="P15" s="19" t="s">
        <v>31</v>
      </c>
      <c r="Q15" s="20">
        <v>24530</v>
      </c>
      <c r="R15" s="21">
        <v>6.5164491860415688E-2</v>
      </c>
      <c r="S15" s="20">
        <v>17842</v>
      </c>
      <c r="T15" s="21">
        <v>5.1803482406501421E-2</v>
      </c>
      <c r="U15" s="22">
        <v>0.3748458692971639</v>
      </c>
      <c r="V15" s="35">
        <v>3</v>
      </c>
    </row>
    <row r="16" spans="2:22" ht="14.45" customHeight="1" thickBot="1" x14ac:dyDescent="0.25">
      <c r="B16" s="13">
        <v>5</v>
      </c>
      <c r="C16" s="14" t="s">
        <v>31</v>
      </c>
      <c r="D16" s="15">
        <v>2448</v>
      </c>
      <c r="E16" s="16">
        <v>6.4592733317501774E-2</v>
      </c>
      <c r="F16" s="15">
        <v>2006</v>
      </c>
      <c r="G16" s="16">
        <v>6.4511979417912854E-2</v>
      </c>
      <c r="H16" s="17">
        <v>0.22033898305084754</v>
      </c>
      <c r="I16" s="34">
        <v>1</v>
      </c>
      <c r="J16" s="15">
        <v>2006</v>
      </c>
      <c r="K16" s="17">
        <v>0.22033898305084754</v>
      </c>
      <c r="L16" s="34">
        <v>0</v>
      </c>
      <c r="M16" s="29"/>
      <c r="N16" s="29"/>
      <c r="O16" s="13">
        <v>5</v>
      </c>
      <c r="P16" s="14" t="s">
        <v>32</v>
      </c>
      <c r="Q16" s="15">
        <v>24251</v>
      </c>
      <c r="R16" s="16">
        <v>6.4423322140519407E-2</v>
      </c>
      <c r="S16" s="15">
        <v>22224</v>
      </c>
      <c r="T16" s="16">
        <v>6.452643162213248E-2</v>
      </c>
      <c r="U16" s="17">
        <v>9.1207703383729299E-2</v>
      </c>
      <c r="V16" s="34">
        <v>-1</v>
      </c>
    </row>
    <row r="17" spans="2:22" ht="14.45" customHeight="1" thickBot="1" x14ac:dyDescent="0.25">
      <c r="B17" s="18">
        <v>6</v>
      </c>
      <c r="C17" s="19" t="s">
        <v>16</v>
      </c>
      <c r="D17" s="20">
        <v>2182</v>
      </c>
      <c r="E17" s="21">
        <v>5.7574078471727484E-2</v>
      </c>
      <c r="F17" s="20">
        <v>2105</v>
      </c>
      <c r="G17" s="21">
        <v>6.7695771024280427E-2</v>
      </c>
      <c r="H17" s="22">
        <v>3.6579572446555852E-2</v>
      </c>
      <c r="I17" s="35">
        <v>-1</v>
      </c>
      <c r="J17" s="20">
        <v>1912</v>
      </c>
      <c r="K17" s="22">
        <v>0.14121338912133896</v>
      </c>
      <c r="L17" s="35">
        <v>0</v>
      </c>
      <c r="M17" s="29"/>
      <c r="N17" s="29"/>
      <c r="O17" s="18">
        <v>6</v>
      </c>
      <c r="P17" s="19" t="s">
        <v>16</v>
      </c>
      <c r="Q17" s="20">
        <v>24231</v>
      </c>
      <c r="R17" s="21">
        <v>6.4370191694648707E-2</v>
      </c>
      <c r="S17" s="20">
        <v>20542</v>
      </c>
      <c r="T17" s="21">
        <v>5.9642816701846887E-2</v>
      </c>
      <c r="U17" s="22">
        <v>0.17958329276604035</v>
      </c>
      <c r="V17" s="35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1766</v>
      </c>
      <c r="E18" s="16">
        <v>4.6597535555027839E-2</v>
      </c>
      <c r="F18" s="15">
        <v>1863</v>
      </c>
      <c r="G18" s="16">
        <v>5.9913169319826341E-2</v>
      </c>
      <c r="H18" s="17">
        <v>-5.2066559312936134E-2</v>
      </c>
      <c r="I18" s="34">
        <v>0</v>
      </c>
      <c r="J18" s="15">
        <v>1155</v>
      </c>
      <c r="K18" s="17">
        <v>0.52900432900432892</v>
      </c>
      <c r="L18" s="34">
        <v>2</v>
      </c>
      <c r="M18" s="29"/>
      <c r="N18" s="29"/>
      <c r="O18" s="13">
        <v>7</v>
      </c>
      <c r="P18" s="14" t="s">
        <v>23</v>
      </c>
      <c r="Q18" s="15">
        <v>19624</v>
      </c>
      <c r="R18" s="16">
        <v>5.2131593488332552E-2</v>
      </c>
      <c r="S18" s="15">
        <v>17223</v>
      </c>
      <c r="T18" s="16">
        <v>5.0006242432864813E-2</v>
      </c>
      <c r="U18" s="17">
        <v>0.13940660744353472</v>
      </c>
      <c r="V18" s="34">
        <v>1</v>
      </c>
    </row>
    <row r="19" spans="2:22" ht="14.45" customHeight="1" thickBot="1" x14ac:dyDescent="0.25">
      <c r="B19" s="18">
        <v>8</v>
      </c>
      <c r="C19" s="19" t="s">
        <v>23</v>
      </c>
      <c r="D19" s="20">
        <v>1692</v>
      </c>
      <c r="E19" s="21">
        <v>4.4644977440037995E-2</v>
      </c>
      <c r="F19" s="20">
        <v>1503</v>
      </c>
      <c r="G19" s="21">
        <v>4.8335745296671492E-2</v>
      </c>
      <c r="H19" s="22">
        <v>0.12574850299401197</v>
      </c>
      <c r="I19" s="35">
        <v>0</v>
      </c>
      <c r="J19" s="20">
        <v>1632</v>
      </c>
      <c r="K19" s="22">
        <v>3.6764705882353033E-2</v>
      </c>
      <c r="L19" s="35">
        <v>-1</v>
      </c>
      <c r="M19" s="29"/>
      <c r="N19" s="29"/>
      <c r="O19" s="18">
        <v>8</v>
      </c>
      <c r="P19" s="19" t="s">
        <v>22</v>
      </c>
      <c r="Q19" s="20">
        <v>16826</v>
      </c>
      <c r="R19" s="21">
        <v>4.4698644111021382E-2</v>
      </c>
      <c r="S19" s="20">
        <v>21676</v>
      </c>
      <c r="T19" s="21">
        <v>6.2935337105891984E-2</v>
      </c>
      <c r="U19" s="22">
        <v>-0.22374976933013468</v>
      </c>
      <c r="V19" s="35">
        <v>-3</v>
      </c>
    </row>
    <row r="20" spans="2:22" ht="14.45" customHeight="1" thickBot="1" x14ac:dyDescent="0.25">
      <c r="B20" s="13">
        <v>9</v>
      </c>
      <c r="C20" s="14" t="s">
        <v>22</v>
      </c>
      <c r="D20" s="15">
        <v>1502</v>
      </c>
      <c r="E20" s="16">
        <v>3.9631652550199216E-2</v>
      </c>
      <c r="F20" s="15">
        <v>1471</v>
      </c>
      <c r="G20" s="16">
        <v>4.7306640939057724E-2</v>
      </c>
      <c r="H20" s="17">
        <v>2.1074099252209377E-2</v>
      </c>
      <c r="I20" s="34">
        <v>0</v>
      </c>
      <c r="J20" s="15">
        <v>1262</v>
      </c>
      <c r="K20" s="17">
        <v>0.19017432646592702</v>
      </c>
      <c r="L20" s="34">
        <v>-1</v>
      </c>
      <c r="M20" s="29"/>
      <c r="N20" s="29"/>
      <c r="O20" s="13">
        <v>9</v>
      </c>
      <c r="P20" s="14" t="s">
        <v>24</v>
      </c>
      <c r="Q20" s="15">
        <v>13166</v>
      </c>
      <c r="R20" s="16">
        <v>3.4975772516682962E-2</v>
      </c>
      <c r="S20" s="15">
        <v>13016</v>
      </c>
      <c r="T20" s="16">
        <v>3.7791398217858006E-2</v>
      </c>
      <c r="U20" s="17">
        <v>1.1524277811923778E-2</v>
      </c>
      <c r="V20" s="34">
        <v>0</v>
      </c>
    </row>
    <row r="21" spans="2:22" ht="14.45" customHeight="1" thickBot="1" x14ac:dyDescent="0.25">
      <c r="B21" s="18">
        <v>10</v>
      </c>
      <c r="C21" s="19" t="s">
        <v>29</v>
      </c>
      <c r="D21" s="20">
        <v>1262</v>
      </c>
      <c r="E21" s="21">
        <v>3.329903163671865E-2</v>
      </c>
      <c r="F21" s="20">
        <v>995</v>
      </c>
      <c r="G21" s="21">
        <v>3.1998713619552983E-2</v>
      </c>
      <c r="H21" s="22">
        <v>0.26834170854271355</v>
      </c>
      <c r="I21" s="35">
        <v>0</v>
      </c>
      <c r="J21" s="20">
        <v>1009</v>
      </c>
      <c r="K21" s="22">
        <v>0.2507433102081269</v>
      </c>
      <c r="L21" s="35">
        <v>1</v>
      </c>
      <c r="M21" s="29"/>
      <c r="N21" s="29"/>
      <c r="O21" s="18">
        <v>10</v>
      </c>
      <c r="P21" s="19" t="s">
        <v>33</v>
      </c>
      <c r="Q21" s="20">
        <v>11949</v>
      </c>
      <c r="R21" s="21">
        <v>3.1742784885450757E-2</v>
      </c>
      <c r="S21" s="20">
        <v>10569</v>
      </c>
      <c r="T21" s="21">
        <v>3.0686638580557871E-2</v>
      </c>
      <c r="U21" s="22">
        <v>0.13057053647459549</v>
      </c>
      <c r="V21" s="35">
        <v>0</v>
      </c>
    </row>
    <row r="22" spans="2:22" ht="14.45" customHeight="1" thickBot="1" x14ac:dyDescent="0.25">
      <c r="B22" s="13">
        <v>11</v>
      </c>
      <c r="C22" s="14" t="s">
        <v>58</v>
      </c>
      <c r="D22" s="15">
        <v>1133</v>
      </c>
      <c r="E22" s="16">
        <v>2.9895247895722843E-2</v>
      </c>
      <c r="F22" s="15">
        <v>670</v>
      </c>
      <c r="G22" s="16">
        <v>2.1546872487538189E-2</v>
      </c>
      <c r="H22" s="17">
        <v>0.69104477611940296</v>
      </c>
      <c r="I22" s="34">
        <v>3</v>
      </c>
      <c r="J22" s="15">
        <v>812</v>
      </c>
      <c r="K22" s="17">
        <v>0.39532019704433496</v>
      </c>
      <c r="L22" s="34">
        <v>2</v>
      </c>
      <c r="M22" s="29"/>
      <c r="N22" s="29"/>
      <c r="O22" s="13">
        <v>11</v>
      </c>
      <c r="P22" s="14" t="s">
        <v>21</v>
      </c>
      <c r="Q22" s="15">
        <v>10869</v>
      </c>
      <c r="R22" s="16">
        <v>2.8873740808432864E-2</v>
      </c>
      <c r="S22" s="15">
        <v>9875</v>
      </c>
      <c r="T22" s="16">
        <v>2.8671639320939444E-2</v>
      </c>
      <c r="U22" s="17">
        <v>0.10065822784810119</v>
      </c>
      <c r="V22" s="34">
        <v>0</v>
      </c>
    </row>
    <row r="23" spans="2:22" ht="14.45" customHeight="1" thickBot="1" x14ac:dyDescent="0.25">
      <c r="B23" s="18">
        <v>12</v>
      </c>
      <c r="C23" s="19" t="s">
        <v>21</v>
      </c>
      <c r="D23" s="20">
        <v>846</v>
      </c>
      <c r="E23" s="21">
        <v>2.2322488720018997E-2</v>
      </c>
      <c r="F23" s="20">
        <v>712</v>
      </c>
      <c r="G23" s="21">
        <v>2.2897571956906254E-2</v>
      </c>
      <c r="H23" s="22">
        <v>0.1882022471910112</v>
      </c>
      <c r="I23" s="35">
        <v>0</v>
      </c>
      <c r="J23" s="20">
        <v>1118</v>
      </c>
      <c r="K23" s="22">
        <v>-0.24329159212880147</v>
      </c>
      <c r="L23" s="35">
        <v>-2</v>
      </c>
      <c r="M23" s="29"/>
      <c r="N23" s="29"/>
      <c r="O23" s="18">
        <v>12</v>
      </c>
      <c r="P23" s="19" t="s">
        <v>58</v>
      </c>
      <c r="Q23" s="20">
        <v>10480</v>
      </c>
      <c r="R23" s="21">
        <v>2.7840353636247716E-2</v>
      </c>
      <c r="S23" s="20">
        <v>7505</v>
      </c>
      <c r="T23" s="21">
        <v>2.1790445883913975E-2</v>
      </c>
      <c r="U23" s="22">
        <v>0.39640239840106606</v>
      </c>
      <c r="V23" s="35">
        <v>2</v>
      </c>
    </row>
    <row r="24" spans="2:22" ht="14.45" customHeight="1" thickBot="1" x14ac:dyDescent="0.25">
      <c r="B24" s="13">
        <v>13</v>
      </c>
      <c r="C24" s="14" t="s">
        <v>27</v>
      </c>
      <c r="D24" s="15">
        <v>773</v>
      </c>
      <c r="E24" s="16">
        <v>2.0396316525501994E-2</v>
      </c>
      <c r="F24" s="15">
        <v>543</v>
      </c>
      <c r="G24" s="16">
        <v>1.7462614568258563E-2</v>
      </c>
      <c r="H24" s="17">
        <v>0.42357274401473299</v>
      </c>
      <c r="I24" s="34">
        <v>3</v>
      </c>
      <c r="J24" s="15">
        <v>718</v>
      </c>
      <c r="K24" s="17">
        <v>7.6601671309192154E-2</v>
      </c>
      <c r="L24" s="34">
        <v>2</v>
      </c>
      <c r="M24" s="29"/>
      <c r="N24" s="29"/>
      <c r="O24" s="13">
        <v>13</v>
      </c>
      <c r="P24" s="14" t="s">
        <v>29</v>
      </c>
      <c r="Q24" s="15">
        <v>9073</v>
      </c>
      <c r="R24" s="16">
        <v>2.4102626769243848E-2</v>
      </c>
      <c r="S24" s="15">
        <v>9723</v>
      </c>
      <c r="T24" s="16">
        <v>2.8230313834682958E-2</v>
      </c>
      <c r="U24" s="17">
        <v>-6.6851794713565726E-2</v>
      </c>
      <c r="V24" s="34">
        <v>-1</v>
      </c>
    </row>
    <row r="25" spans="2:22" ht="14.45" customHeight="1" thickBot="1" x14ac:dyDescent="0.25">
      <c r="B25" s="18">
        <v>14</v>
      </c>
      <c r="C25" s="19" t="s">
        <v>33</v>
      </c>
      <c r="D25" s="20">
        <v>735</v>
      </c>
      <c r="E25" s="21">
        <v>1.9393651547534235E-2</v>
      </c>
      <c r="F25" s="20">
        <v>790</v>
      </c>
      <c r="G25" s="21">
        <v>2.5406013828589806E-2</v>
      </c>
      <c r="H25" s="22">
        <v>-6.9620253164557E-2</v>
      </c>
      <c r="I25" s="35">
        <v>-3</v>
      </c>
      <c r="J25" s="20">
        <v>877</v>
      </c>
      <c r="K25" s="22">
        <v>-0.16191562143671612</v>
      </c>
      <c r="L25" s="35">
        <v>-2</v>
      </c>
      <c r="M25" s="29"/>
      <c r="N25" s="29"/>
      <c r="O25" s="18">
        <v>14</v>
      </c>
      <c r="P25" s="19" t="s">
        <v>86</v>
      </c>
      <c r="Q25" s="20">
        <v>8340</v>
      </c>
      <c r="R25" s="21">
        <v>2.2155395928082629E-2</v>
      </c>
      <c r="S25" s="20">
        <v>6487</v>
      </c>
      <c r="T25" s="21">
        <v>1.8834726508854094E-2</v>
      </c>
      <c r="U25" s="22">
        <v>0.28564821951595509</v>
      </c>
      <c r="V25" s="35">
        <v>3</v>
      </c>
    </row>
    <row r="26" spans="2:22" ht="14.45" customHeight="1" thickBot="1" x14ac:dyDescent="0.25">
      <c r="B26" s="13">
        <v>15</v>
      </c>
      <c r="C26" s="14" t="s">
        <v>86</v>
      </c>
      <c r="D26" s="15">
        <v>648</v>
      </c>
      <c r="E26" s="16">
        <v>1.7098076466397532E-2</v>
      </c>
      <c r="F26" s="15">
        <v>709</v>
      </c>
      <c r="G26" s="16">
        <v>2.2801093423379964E-2</v>
      </c>
      <c r="H26" s="17">
        <v>-8.6036671368124096E-2</v>
      </c>
      <c r="I26" s="34">
        <v>-2</v>
      </c>
      <c r="J26" s="15">
        <v>594</v>
      </c>
      <c r="K26" s="17">
        <v>9.0909090909090828E-2</v>
      </c>
      <c r="L26" s="34">
        <v>1</v>
      </c>
      <c r="M26" s="29"/>
      <c r="N26" s="29"/>
      <c r="O26" s="13">
        <v>15</v>
      </c>
      <c r="P26" s="14" t="s">
        <v>27</v>
      </c>
      <c r="Q26" s="15">
        <v>8136</v>
      </c>
      <c r="R26" s="16">
        <v>2.1613465380201469E-2</v>
      </c>
      <c r="S26" s="15">
        <v>7739</v>
      </c>
      <c r="T26" s="16">
        <v>2.2469854856177252E-2</v>
      </c>
      <c r="U26" s="17">
        <v>5.1298617392427914E-2</v>
      </c>
      <c r="V26" s="34">
        <v>-2</v>
      </c>
    </row>
    <row r="27" spans="2:22" ht="14.45" customHeight="1" thickBot="1" x14ac:dyDescent="0.25">
      <c r="B27" s="18">
        <v>16</v>
      </c>
      <c r="C27" s="19" t="s">
        <v>20</v>
      </c>
      <c r="D27" s="20">
        <v>517</v>
      </c>
      <c r="E27" s="21">
        <v>1.3641520884456054E-2</v>
      </c>
      <c r="F27" s="20">
        <v>405</v>
      </c>
      <c r="G27" s="21">
        <v>1.3024602026049204E-2</v>
      </c>
      <c r="H27" s="22">
        <v>0.27654320987654324</v>
      </c>
      <c r="I27" s="35">
        <v>1</v>
      </c>
      <c r="J27" s="20">
        <v>750</v>
      </c>
      <c r="K27" s="22">
        <v>-0.31066666666666665</v>
      </c>
      <c r="L27" s="35">
        <v>-2</v>
      </c>
      <c r="M27" s="29"/>
      <c r="N27" s="29"/>
      <c r="O27" s="18">
        <v>16</v>
      </c>
      <c r="P27" s="19" t="s">
        <v>39</v>
      </c>
      <c r="Q27" s="20">
        <v>7281</v>
      </c>
      <c r="R27" s="21">
        <v>1.9342138819228971E-2</v>
      </c>
      <c r="S27" s="20">
        <v>7097</v>
      </c>
      <c r="T27" s="21">
        <v>2.0605835368172884E-2</v>
      </c>
      <c r="U27" s="22">
        <v>2.5926447794842877E-2</v>
      </c>
      <c r="V27" s="35">
        <v>0</v>
      </c>
    </row>
    <row r="28" spans="2:22" ht="14.45" customHeight="1" thickBot="1" x14ac:dyDescent="0.25">
      <c r="B28" s="13">
        <v>17</v>
      </c>
      <c r="C28" s="14" t="s">
        <v>25</v>
      </c>
      <c r="D28" s="15">
        <v>506</v>
      </c>
      <c r="E28" s="16">
        <v>1.3351275759254861E-2</v>
      </c>
      <c r="F28" s="15">
        <v>271</v>
      </c>
      <c r="G28" s="16">
        <v>8.7152275285415654E-3</v>
      </c>
      <c r="H28" s="17">
        <v>0.86715867158671589</v>
      </c>
      <c r="I28" s="34">
        <v>6</v>
      </c>
      <c r="J28" s="15">
        <v>440</v>
      </c>
      <c r="K28" s="17">
        <v>0.14999999999999991</v>
      </c>
      <c r="L28" s="34">
        <v>0</v>
      </c>
      <c r="M28" s="29"/>
      <c r="N28" s="29"/>
      <c r="O28" s="13">
        <v>17</v>
      </c>
      <c r="P28" s="14" t="s">
        <v>25</v>
      </c>
      <c r="Q28" s="15">
        <v>6400</v>
      </c>
      <c r="R28" s="16">
        <v>1.700174267862456E-2</v>
      </c>
      <c r="S28" s="15">
        <v>4450</v>
      </c>
      <c r="T28" s="16">
        <v>1.2920384301587901E-2</v>
      </c>
      <c r="U28" s="17">
        <v>0.4382022471910112</v>
      </c>
      <c r="V28" s="34">
        <v>2</v>
      </c>
    </row>
    <row r="29" spans="2:22" ht="14.45" customHeight="1" thickBot="1" x14ac:dyDescent="0.25">
      <c r="B29" s="18">
        <v>18</v>
      </c>
      <c r="C29" s="19" t="s">
        <v>104</v>
      </c>
      <c r="D29" s="20">
        <v>403</v>
      </c>
      <c r="E29" s="21">
        <v>1.0633525950552785E-2</v>
      </c>
      <c r="F29" s="20">
        <v>25</v>
      </c>
      <c r="G29" s="21">
        <v>8.0398777938575335E-4</v>
      </c>
      <c r="H29" s="22">
        <v>15.120000000000001</v>
      </c>
      <c r="I29" s="35">
        <v>16</v>
      </c>
      <c r="J29" s="20">
        <v>377</v>
      </c>
      <c r="K29" s="22">
        <v>6.8965517241379226E-2</v>
      </c>
      <c r="L29" s="35">
        <v>0</v>
      </c>
      <c r="M29" s="29"/>
      <c r="N29" s="29"/>
      <c r="O29" s="18">
        <v>18</v>
      </c>
      <c r="P29" s="19" t="s">
        <v>20</v>
      </c>
      <c r="Q29" s="20">
        <v>6315</v>
      </c>
      <c r="R29" s="21">
        <v>1.6775938283674078E-2</v>
      </c>
      <c r="S29" s="20">
        <v>7497</v>
      </c>
      <c r="T29" s="21">
        <v>2.1767218226742581E-2</v>
      </c>
      <c r="U29" s="22">
        <v>-0.15766306522609042</v>
      </c>
      <c r="V29" s="35">
        <v>-3</v>
      </c>
    </row>
    <row r="30" spans="2:22" ht="14.45" customHeight="1" thickBot="1" x14ac:dyDescent="0.25">
      <c r="B30" s="13">
        <v>19</v>
      </c>
      <c r="C30" s="14" t="s">
        <v>39</v>
      </c>
      <c r="D30" s="15">
        <v>370</v>
      </c>
      <c r="E30" s="16">
        <v>9.7627905749492067E-3</v>
      </c>
      <c r="F30" s="15">
        <v>600</v>
      </c>
      <c r="G30" s="16">
        <v>1.929570670525808E-2</v>
      </c>
      <c r="H30" s="17">
        <v>-0.3833333333333333</v>
      </c>
      <c r="I30" s="34">
        <v>-4</v>
      </c>
      <c r="J30" s="15">
        <v>273</v>
      </c>
      <c r="K30" s="17">
        <v>0.35531135531135538</v>
      </c>
      <c r="L30" s="34">
        <v>2</v>
      </c>
      <c r="O30" s="13">
        <v>19</v>
      </c>
      <c r="P30" s="14" t="s">
        <v>28</v>
      </c>
      <c r="Q30" s="15">
        <v>5059</v>
      </c>
      <c r="R30" s="16">
        <v>1.3439346282994006E-2</v>
      </c>
      <c r="S30" s="15">
        <v>4865</v>
      </c>
      <c r="T30" s="16">
        <v>1.4125319017353963E-2</v>
      </c>
      <c r="U30" s="17">
        <v>3.9876670092497513E-2</v>
      </c>
      <c r="V30" s="34">
        <v>-1</v>
      </c>
    </row>
    <row r="31" spans="2:22" ht="14.45" customHeight="1" thickBot="1" x14ac:dyDescent="0.25">
      <c r="B31" s="18">
        <v>20</v>
      </c>
      <c r="C31" s="19" t="s">
        <v>112</v>
      </c>
      <c r="D31" s="20">
        <v>326</v>
      </c>
      <c r="E31" s="21">
        <v>8.6018100741444368E-3</v>
      </c>
      <c r="F31" s="20">
        <v>352</v>
      </c>
      <c r="G31" s="21">
        <v>1.1320147933751407E-2</v>
      </c>
      <c r="H31" s="22">
        <v>-7.3863636363636354E-2</v>
      </c>
      <c r="I31" s="35">
        <v>-1</v>
      </c>
      <c r="J31" s="20">
        <v>196</v>
      </c>
      <c r="K31" s="22">
        <v>0.66326530612244894</v>
      </c>
      <c r="L31" s="35">
        <v>4</v>
      </c>
      <c r="O31" s="18">
        <v>20</v>
      </c>
      <c r="P31" s="19" t="s">
        <v>112</v>
      </c>
      <c r="Q31" s="20">
        <v>3658</v>
      </c>
      <c r="R31" s="21">
        <v>9.7175585497513498E-3</v>
      </c>
      <c r="S31" s="20">
        <v>3661</v>
      </c>
      <c r="T31" s="21">
        <v>1.0629556613059169E-2</v>
      </c>
      <c r="U31" s="22">
        <v>-8.194482381862489E-4</v>
      </c>
      <c r="V31" s="35">
        <v>0</v>
      </c>
    </row>
    <row r="32" spans="2:22" ht="14.45" customHeight="1" thickBot="1" x14ac:dyDescent="0.25">
      <c r="B32" s="114" t="s">
        <v>42</v>
      </c>
      <c r="C32" s="115"/>
      <c r="D32" s="23">
        <f>SUM(D12:D31)</f>
        <v>35072</v>
      </c>
      <c r="E32" s="24">
        <f>D32/D34</f>
        <v>0.92540700282329347</v>
      </c>
      <c r="F32" s="23">
        <f>SUM(F12:F31)</f>
        <v>28595</v>
      </c>
      <c r="G32" s="24">
        <f>F32/F34</f>
        <v>0.91960122206142469</v>
      </c>
      <c r="H32" s="25">
        <f>D32/F32-1</f>
        <v>0.22650813079209642</v>
      </c>
      <c r="I32" s="36"/>
      <c r="J32" s="23">
        <f>SUM(J12:J31)</f>
        <v>30003</v>
      </c>
      <c r="K32" s="24">
        <f>D32/J32-1</f>
        <v>0.16894977168949765</v>
      </c>
      <c r="L32" s="23"/>
      <c r="O32" s="114" t="s">
        <v>42</v>
      </c>
      <c r="P32" s="115"/>
      <c r="Q32" s="23">
        <f>SUM(Q12:Q31)</f>
        <v>347472</v>
      </c>
      <c r="R32" s="24">
        <f>Q32/Q34</f>
        <v>0.92306711437922384</v>
      </c>
      <c r="S32" s="23">
        <f>SUM(S12:S31)</f>
        <v>319735</v>
      </c>
      <c r="T32" s="24">
        <f>S32/S34</f>
        <v>0.9283368707119567</v>
      </c>
      <c r="U32" s="25">
        <f>Q32/S32-1</f>
        <v>8.6749964814612168E-2</v>
      </c>
      <c r="V32" s="36"/>
    </row>
    <row r="33" spans="2:22" ht="14.45" customHeight="1" thickBot="1" x14ac:dyDescent="0.25">
      <c r="B33" s="114" t="s">
        <v>12</v>
      </c>
      <c r="C33" s="115"/>
      <c r="D33" s="23">
        <f>D34-SUM(D12:D31)</f>
        <v>2827</v>
      </c>
      <c r="E33" s="24">
        <f>D33/D34</f>
        <v>7.4592997176706505E-2</v>
      </c>
      <c r="F33" s="23">
        <f>F34-SUM(F12:F31)</f>
        <v>2500</v>
      </c>
      <c r="G33" s="24">
        <f>F33/F34</f>
        <v>8.0398777938575333E-2</v>
      </c>
      <c r="H33" s="25">
        <f>D33/F33-1</f>
        <v>0.13080000000000003</v>
      </c>
      <c r="I33" s="36"/>
      <c r="J33" s="23">
        <f>J34-SUM(J12:J31)</f>
        <v>2436</v>
      </c>
      <c r="K33" s="24">
        <f>D33/J33-1</f>
        <v>0.16050903119868631</v>
      </c>
      <c r="L33" s="23"/>
      <c r="O33" s="114" t="s">
        <v>12</v>
      </c>
      <c r="P33" s="115"/>
      <c r="Q33" s="23">
        <f>Q34-SUM(Q12:Q31)</f>
        <v>28960</v>
      </c>
      <c r="R33" s="24">
        <f>Q33/Q34</f>
        <v>7.6932885620776131E-2</v>
      </c>
      <c r="S33" s="23">
        <f>S34-SUM(S12:S31)</f>
        <v>24682</v>
      </c>
      <c r="T33" s="24">
        <f>S33/S34</f>
        <v>7.1663129288043276E-2</v>
      </c>
      <c r="U33" s="25">
        <f>Q33/S33-1</f>
        <v>0.17332469005753182</v>
      </c>
      <c r="V33" s="36"/>
    </row>
    <row r="34" spans="2:22" ht="14.45" customHeight="1" thickBot="1" x14ac:dyDescent="0.25">
      <c r="B34" s="116" t="s">
        <v>34</v>
      </c>
      <c r="C34" s="117"/>
      <c r="D34" s="26">
        <v>37899</v>
      </c>
      <c r="E34" s="27">
        <v>1</v>
      </c>
      <c r="F34" s="26">
        <v>31095</v>
      </c>
      <c r="G34" s="27">
        <v>0.99347161923138771</v>
      </c>
      <c r="H34" s="28">
        <v>0.21881331403762672</v>
      </c>
      <c r="I34" s="38"/>
      <c r="J34" s="26">
        <v>32439</v>
      </c>
      <c r="K34" s="28">
        <v>0.16831591602700446</v>
      </c>
      <c r="L34" s="26"/>
      <c r="M34" s="29"/>
      <c r="N34" s="29"/>
      <c r="O34" s="116" t="s">
        <v>34</v>
      </c>
      <c r="P34" s="117"/>
      <c r="Q34" s="26">
        <v>376432</v>
      </c>
      <c r="R34" s="27">
        <v>1</v>
      </c>
      <c r="S34" s="26">
        <v>344417</v>
      </c>
      <c r="T34" s="27">
        <v>1</v>
      </c>
      <c r="U34" s="28">
        <v>9.2954180542772269E-2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33" t="s">
        <v>101</v>
      </c>
      <c r="P39" s="133"/>
      <c r="Q39" s="133"/>
      <c r="R39" s="133"/>
      <c r="S39" s="133"/>
      <c r="T39" s="133"/>
      <c r="U39" s="133"/>
      <c r="V39" s="133"/>
    </row>
    <row r="40" spans="2:22" ht="15" customHeight="1" x14ac:dyDescent="0.2">
      <c r="B40" s="89" t="s">
        <v>151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29"/>
      <c r="N40" s="32"/>
      <c r="O40" s="133"/>
      <c r="P40" s="133"/>
      <c r="Q40" s="133"/>
      <c r="R40" s="133"/>
      <c r="S40" s="133"/>
      <c r="T40" s="133"/>
      <c r="U40" s="133"/>
      <c r="V40" s="133"/>
    </row>
    <row r="41" spans="2:22" x14ac:dyDescent="0.2">
      <c r="B41" s="118" t="s">
        <v>152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29"/>
      <c r="N41" s="32"/>
      <c r="O41" s="118" t="s">
        <v>98</v>
      </c>
      <c r="P41" s="118"/>
      <c r="Q41" s="118"/>
      <c r="R41" s="118"/>
      <c r="S41" s="118"/>
      <c r="T41" s="118"/>
      <c r="U41" s="118"/>
      <c r="V41" s="118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12" t="s">
        <v>0</v>
      </c>
      <c r="C43" s="93" t="s">
        <v>41</v>
      </c>
      <c r="D43" s="90" t="s">
        <v>130</v>
      </c>
      <c r="E43" s="91"/>
      <c r="F43" s="91"/>
      <c r="G43" s="91"/>
      <c r="H43" s="91"/>
      <c r="I43" s="92"/>
      <c r="J43" s="90" t="s">
        <v>120</v>
      </c>
      <c r="K43" s="91"/>
      <c r="L43" s="92"/>
      <c r="M43" s="29"/>
      <c r="N43" s="29"/>
      <c r="O43" s="112" t="s">
        <v>0</v>
      </c>
      <c r="P43" s="93" t="s">
        <v>41</v>
      </c>
      <c r="Q43" s="90" t="s">
        <v>137</v>
      </c>
      <c r="R43" s="91"/>
      <c r="S43" s="91"/>
      <c r="T43" s="91"/>
      <c r="U43" s="91"/>
      <c r="V43" s="92"/>
    </row>
    <row r="44" spans="2:22" ht="15" customHeight="1" thickBot="1" x14ac:dyDescent="0.25">
      <c r="B44" s="113"/>
      <c r="C44" s="94"/>
      <c r="D44" s="95" t="s">
        <v>131</v>
      </c>
      <c r="E44" s="96"/>
      <c r="F44" s="96"/>
      <c r="G44" s="96"/>
      <c r="H44" s="96"/>
      <c r="I44" s="97"/>
      <c r="J44" s="95" t="s">
        <v>121</v>
      </c>
      <c r="K44" s="96"/>
      <c r="L44" s="97"/>
      <c r="M44" s="29"/>
      <c r="N44" s="29"/>
      <c r="O44" s="113"/>
      <c r="P44" s="94"/>
      <c r="Q44" s="95" t="s">
        <v>136</v>
      </c>
      <c r="R44" s="96"/>
      <c r="S44" s="96"/>
      <c r="T44" s="96"/>
      <c r="U44" s="96"/>
      <c r="V44" s="97"/>
    </row>
    <row r="45" spans="2:22" ht="15" customHeight="1" x14ac:dyDescent="0.2">
      <c r="B45" s="113"/>
      <c r="C45" s="94"/>
      <c r="D45" s="102">
        <v>2024</v>
      </c>
      <c r="E45" s="103"/>
      <c r="F45" s="102">
        <v>2023</v>
      </c>
      <c r="G45" s="103"/>
      <c r="H45" s="98" t="s">
        <v>5</v>
      </c>
      <c r="I45" s="98" t="s">
        <v>44</v>
      </c>
      <c r="J45" s="98">
        <v>2023</v>
      </c>
      <c r="K45" s="98" t="s">
        <v>132</v>
      </c>
      <c r="L45" s="100" t="s">
        <v>134</v>
      </c>
      <c r="M45" s="29"/>
      <c r="N45" s="29"/>
      <c r="O45" s="113"/>
      <c r="P45" s="94"/>
      <c r="Q45" s="102">
        <v>2024</v>
      </c>
      <c r="R45" s="103"/>
      <c r="S45" s="102">
        <v>2023</v>
      </c>
      <c r="T45" s="103"/>
      <c r="U45" s="98" t="s">
        <v>5</v>
      </c>
      <c r="V45" s="100" t="s">
        <v>59</v>
      </c>
    </row>
    <row r="46" spans="2:22" ht="15" customHeight="1" thickBot="1" x14ac:dyDescent="0.25">
      <c r="B46" s="119" t="s">
        <v>6</v>
      </c>
      <c r="C46" s="106" t="s">
        <v>41</v>
      </c>
      <c r="D46" s="104"/>
      <c r="E46" s="105"/>
      <c r="F46" s="104"/>
      <c r="G46" s="105"/>
      <c r="H46" s="99"/>
      <c r="I46" s="99"/>
      <c r="J46" s="99"/>
      <c r="K46" s="99"/>
      <c r="L46" s="101"/>
      <c r="M46" s="29"/>
      <c r="N46" s="29"/>
      <c r="O46" s="119" t="s">
        <v>6</v>
      </c>
      <c r="P46" s="106" t="s">
        <v>41</v>
      </c>
      <c r="Q46" s="104"/>
      <c r="R46" s="105"/>
      <c r="S46" s="104"/>
      <c r="T46" s="105"/>
      <c r="U46" s="99"/>
      <c r="V46" s="101"/>
    </row>
    <row r="47" spans="2:22" ht="15" customHeight="1" x14ac:dyDescent="0.2">
      <c r="B47" s="119"/>
      <c r="C47" s="106"/>
      <c r="D47" s="7" t="s">
        <v>8</v>
      </c>
      <c r="E47" s="8" t="s">
        <v>2</v>
      </c>
      <c r="F47" s="7" t="s">
        <v>8</v>
      </c>
      <c r="G47" s="8" t="s">
        <v>2</v>
      </c>
      <c r="H47" s="110" t="s">
        <v>9</v>
      </c>
      <c r="I47" s="110" t="s">
        <v>45</v>
      </c>
      <c r="J47" s="110" t="s">
        <v>8</v>
      </c>
      <c r="K47" s="110" t="s">
        <v>133</v>
      </c>
      <c r="L47" s="108" t="s">
        <v>135</v>
      </c>
      <c r="M47" s="29"/>
      <c r="N47" s="29"/>
      <c r="O47" s="119"/>
      <c r="P47" s="106"/>
      <c r="Q47" s="7" t="s">
        <v>8</v>
      </c>
      <c r="R47" s="8" t="s">
        <v>2</v>
      </c>
      <c r="S47" s="7" t="s">
        <v>8</v>
      </c>
      <c r="T47" s="8" t="s">
        <v>2</v>
      </c>
      <c r="U47" s="110" t="s">
        <v>9</v>
      </c>
      <c r="V47" s="108" t="s">
        <v>60</v>
      </c>
    </row>
    <row r="48" spans="2:22" ht="15" customHeight="1" thickBot="1" x14ac:dyDescent="0.25">
      <c r="B48" s="120"/>
      <c r="C48" s="107"/>
      <c r="D48" s="10" t="s">
        <v>10</v>
      </c>
      <c r="E48" s="11" t="s">
        <v>11</v>
      </c>
      <c r="F48" s="10" t="s">
        <v>10</v>
      </c>
      <c r="G48" s="11" t="s">
        <v>11</v>
      </c>
      <c r="H48" s="111"/>
      <c r="I48" s="111"/>
      <c r="J48" s="111" t="s">
        <v>10</v>
      </c>
      <c r="K48" s="111"/>
      <c r="L48" s="109"/>
      <c r="M48" s="29"/>
      <c r="N48" s="29"/>
      <c r="O48" s="120"/>
      <c r="P48" s="107"/>
      <c r="Q48" s="10" t="s">
        <v>10</v>
      </c>
      <c r="R48" s="11" t="s">
        <v>11</v>
      </c>
      <c r="S48" s="10" t="s">
        <v>10</v>
      </c>
      <c r="T48" s="11" t="s">
        <v>11</v>
      </c>
      <c r="U48" s="111"/>
      <c r="V48" s="109"/>
    </row>
    <row r="49" spans="2:22" ht="15" thickBot="1" x14ac:dyDescent="0.25">
      <c r="B49" s="13">
        <v>1</v>
      </c>
      <c r="C49" s="14" t="s">
        <v>47</v>
      </c>
      <c r="D49" s="15">
        <v>3330</v>
      </c>
      <c r="E49" s="16">
        <v>8.786511517454286E-2</v>
      </c>
      <c r="F49" s="15">
        <v>2304</v>
      </c>
      <c r="G49" s="16">
        <v>7.4095513748191025E-2</v>
      </c>
      <c r="H49" s="17">
        <v>0.4453125</v>
      </c>
      <c r="I49" s="34">
        <v>0</v>
      </c>
      <c r="J49" s="15">
        <v>3731</v>
      </c>
      <c r="K49" s="17">
        <v>-0.1074778879656928</v>
      </c>
      <c r="L49" s="34">
        <v>0</v>
      </c>
      <c r="M49" s="29"/>
      <c r="N49" s="29"/>
      <c r="O49" s="13">
        <v>1</v>
      </c>
      <c r="P49" s="14" t="s">
        <v>47</v>
      </c>
      <c r="Q49" s="15">
        <v>25172</v>
      </c>
      <c r="R49" s="16">
        <v>6.6869979172865218E-2</v>
      </c>
      <c r="S49" s="15">
        <v>23054</v>
      </c>
      <c r="T49" s="16">
        <v>6.6936301053664604E-2</v>
      </c>
      <c r="U49" s="17">
        <v>9.1871258783725152E-2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1785</v>
      </c>
      <c r="E50" s="21">
        <v>4.7098868044011713E-2</v>
      </c>
      <c r="F50" s="20">
        <v>1647</v>
      </c>
      <c r="G50" s="21">
        <v>5.2966714905933431E-2</v>
      </c>
      <c r="H50" s="22">
        <v>8.3788706739526431E-2</v>
      </c>
      <c r="I50" s="35">
        <v>0</v>
      </c>
      <c r="J50" s="20">
        <v>1268</v>
      </c>
      <c r="K50" s="22">
        <v>0.40772870662460559</v>
      </c>
      <c r="L50" s="35">
        <v>0</v>
      </c>
      <c r="M50" s="29"/>
      <c r="N50" s="29"/>
      <c r="O50" s="18">
        <v>2</v>
      </c>
      <c r="P50" s="19" t="s">
        <v>35</v>
      </c>
      <c r="Q50" s="20">
        <v>16141</v>
      </c>
      <c r="R50" s="21">
        <v>4.2878926339949844E-2</v>
      </c>
      <c r="S50" s="20">
        <v>13805</v>
      </c>
      <c r="T50" s="21">
        <v>4.0082225906386736E-2</v>
      </c>
      <c r="U50" s="22">
        <v>0.16921405287939151</v>
      </c>
      <c r="V50" s="35">
        <v>0</v>
      </c>
    </row>
    <row r="51" spans="2:22" ht="15" thickBot="1" x14ac:dyDescent="0.25">
      <c r="B51" s="13">
        <v>3</v>
      </c>
      <c r="C51" s="14" t="s">
        <v>43</v>
      </c>
      <c r="D51" s="15">
        <v>888</v>
      </c>
      <c r="E51" s="16">
        <v>2.3430697379878098E-2</v>
      </c>
      <c r="F51" s="15">
        <v>401</v>
      </c>
      <c r="G51" s="16">
        <v>1.2895963981347484E-2</v>
      </c>
      <c r="H51" s="17">
        <v>1.2144638403990027</v>
      </c>
      <c r="I51" s="34">
        <v>15</v>
      </c>
      <c r="J51" s="15">
        <v>681</v>
      </c>
      <c r="K51" s="17">
        <v>0.30396475770925102</v>
      </c>
      <c r="L51" s="34">
        <v>1</v>
      </c>
      <c r="M51" s="29"/>
      <c r="N51" s="29"/>
      <c r="O51" s="13">
        <v>3</v>
      </c>
      <c r="P51" s="14" t="s">
        <v>38</v>
      </c>
      <c r="Q51" s="15">
        <v>9046</v>
      </c>
      <c r="R51" s="16">
        <v>2.4030900667318399E-2</v>
      </c>
      <c r="S51" s="15">
        <v>8679</v>
      </c>
      <c r="T51" s="16">
        <v>2.5199104573816043E-2</v>
      </c>
      <c r="U51" s="17">
        <v>4.2285977647194439E-2</v>
      </c>
      <c r="V51" s="34">
        <v>0</v>
      </c>
    </row>
    <row r="52" spans="2:22" ht="15" thickBot="1" x14ac:dyDescent="0.25">
      <c r="B52" s="18">
        <v>4</v>
      </c>
      <c r="C52" s="19" t="s">
        <v>48</v>
      </c>
      <c r="D52" s="20">
        <v>838</v>
      </c>
      <c r="E52" s="21">
        <v>2.2111401356236314E-2</v>
      </c>
      <c r="F52" s="20">
        <v>665</v>
      </c>
      <c r="G52" s="21">
        <v>2.1386074931661038E-2</v>
      </c>
      <c r="H52" s="22">
        <v>0.26015037593984958</v>
      </c>
      <c r="I52" s="35">
        <v>0</v>
      </c>
      <c r="J52" s="20">
        <v>750</v>
      </c>
      <c r="K52" s="22">
        <v>0.11733333333333329</v>
      </c>
      <c r="L52" s="35">
        <v>-1</v>
      </c>
      <c r="M52" s="29"/>
      <c r="N52" s="29"/>
      <c r="O52" s="18">
        <v>4</v>
      </c>
      <c r="P52" s="19" t="s">
        <v>48</v>
      </c>
      <c r="Q52" s="20">
        <v>8643</v>
      </c>
      <c r="R52" s="21">
        <v>2.2960322183023761E-2</v>
      </c>
      <c r="S52" s="20">
        <v>6601</v>
      </c>
      <c r="T52" s="21">
        <v>1.9165720623546458E-2</v>
      </c>
      <c r="U52" s="22">
        <v>0.30934706862596584</v>
      </c>
      <c r="V52" s="35">
        <v>1</v>
      </c>
    </row>
    <row r="53" spans="2:22" ht="15" thickBot="1" x14ac:dyDescent="0.25">
      <c r="B53" s="13">
        <v>5</v>
      </c>
      <c r="C53" s="14" t="s">
        <v>38</v>
      </c>
      <c r="D53" s="15">
        <v>805</v>
      </c>
      <c r="E53" s="16">
        <v>2.1240665980632734E-2</v>
      </c>
      <c r="F53" s="15">
        <v>587</v>
      </c>
      <c r="G53" s="16">
        <v>1.887763305997749E-2</v>
      </c>
      <c r="H53" s="17">
        <v>0.3713798977853493</v>
      </c>
      <c r="I53" s="34">
        <v>3</v>
      </c>
      <c r="J53" s="15">
        <v>607</v>
      </c>
      <c r="K53" s="17">
        <v>0.32619439868204281</v>
      </c>
      <c r="L53" s="34">
        <v>2</v>
      </c>
      <c r="M53" s="29"/>
      <c r="N53" s="29"/>
      <c r="O53" s="13">
        <v>5</v>
      </c>
      <c r="P53" s="14" t="s">
        <v>49</v>
      </c>
      <c r="Q53" s="15">
        <v>7624</v>
      </c>
      <c r="R53" s="16">
        <v>2.0253325965911506E-2</v>
      </c>
      <c r="S53" s="15">
        <v>6443</v>
      </c>
      <c r="T53" s="16">
        <v>1.8706974394411425E-2</v>
      </c>
      <c r="U53" s="17">
        <v>0.18329970510631699</v>
      </c>
      <c r="V53" s="34">
        <v>2</v>
      </c>
    </row>
    <row r="54" spans="2:22" ht="15" thickBot="1" x14ac:dyDescent="0.25">
      <c r="B54" s="18">
        <v>6</v>
      </c>
      <c r="C54" s="19" t="s">
        <v>106</v>
      </c>
      <c r="D54" s="20">
        <v>769</v>
      </c>
      <c r="E54" s="21">
        <v>2.0290772843610649E-2</v>
      </c>
      <c r="F54" s="20">
        <v>336</v>
      </c>
      <c r="G54" s="21">
        <v>1.0805595754944525E-2</v>
      </c>
      <c r="H54" s="22">
        <v>1.2886904761904763</v>
      </c>
      <c r="I54" s="35">
        <v>16</v>
      </c>
      <c r="J54" s="20">
        <v>491</v>
      </c>
      <c r="K54" s="22">
        <v>0.56619144602851335</v>
      </c>
      <c r="L54" s="35">
        <v>4</v>
      </c>
      <c r="M54" s="29"/>
      <c r="N54" s="29"/>
      <c r="O54" s="18">
        <v>6</v>
      </c>
      <c r="P54" s="19" t="s">
        <v>43</v>
      </c>
      <c r="Q54" s="20">
        <v>7360</v>
      </c>
      <c r="R54" s="21">
        <v>1.9552004080418243E-2</v>
      </c>
      <c r="S54" s="20">
        <v>5616</v>
      </c>
      <c r="T54" s="21">
        <v>1.6305815334318574E-2</v>
      </c>
      <c r="U54" s="22">
        <v>0.31054131054131062</v>
      </c>
      <c r="V54" s="35">
        <v>4</v>
      </c>
    </row>
    <row r="55" spans="2:22" ht="15" thickBot="1" x14ac:dyDescent="0.25">
      <c r="B55" s="13">
        <v>7</v>
      </c>
      <c r="C55" s="14" t="s">
        <v>49</v>
      </c>
      <c r="D55" s="15">
        <v>766</v>
      </c>
      <c r="E55" s="16">
        <v>2.0211615082192141E-2</v>
      </c>
      <c r="F55" s="15">
        <v>462</v>
      </c>
      <c r="G55" s="16">
        <v>1.4857694163048722E-2</v>
      </c>
      <c r="H55" s="17">
        <v>0.65800865800865793</v>
      </c>
      <c r="I55" s="34">
        <v>6</v>
      </c>
      <c r="J55" s="15">
        <v>613</v>
      </c>
      <c r="K55" s="17">
        <v>0.24959216965742259</v>
      </c>
      <c r="L55" s="34">
        <v>-1</v>
      </c>
      <c r="M55" s="29"/>
      <c r="N55" s="29"/>
      <c r="O55" s="13">
        <v>7</v>
      </c>
      <c r="P55" s="14" t="s">
        <v>55</v>
      </c>
      <c r="Q55" s="15">
        <v>6888</v>
      </c>
      <c r="R55" s="16">
        <v>1.8298125557869683E-2</v>
      </c>
      <c r="S55" s="15">
        <v>5774</v>
      </c>
      <c r="T55" s="16">
        <v>1.6764561563453604E-2</v>
      </c>
      <c r="U55" s="17">
        <v>0.19293384135781078</v>
      </c>
      <c r="V55" s="34">
        <v>2</v>
      </c>
    </row>
    <row r="56" spans="2:22" ht="15" thickBot="1" x14ac:dyDescent="0.25">
      <c r="B56" s="18">
        <v>8</v>
      </c>
      <c r="C56" s="19" t="s">
        <v>93</v>
      </c>
      <c r="D56" s="20">
        <v>652</v>
      </c>
      <c r="E56" s="21">
        <v>1.7203620148288874E-2</v>
      </c>
      <c r="F56" s="20">
        <v>199</v>
      </c>
      <c r="G56" s="21">
        <v>6.3997427239105963E-3</v>
      </c>
      <c r="H56" s="22">
        <v>2.2763819095477387</v>
      </c>
      <c r="I56" s="35">
        <v>37</v>
      </c>
      <c r="J56" s="20">
        <v>535</v>
      </c>
      <c r="K56" s="22">
        <v>0.21869158878504669</v>
      </c>
      <c r="L56" s="35">
        <v>1</v>
      </c>
      <c r="M56" s="29"/>
      <c r="N56" s="29"/>
      <c r="O56" s="18">
        <v>8</v>
      </c>
      <c r="P56" s="19" t="s">
        <v>76</v>
      </c>
      <c r="Q56" s="20">
        <v>6658</v>
      </c>
      <c r="R56" s="21">
        <v>1.7687125430356613E-2</v>
      </c>
      <c r="S56" s="20">
        <v>6485</v>
      </c>
      <c r="T56" s="21">
        <v>1.8828919594561244E-2</v>
      </c>
      <c r="U56" s="22">
        <v>2.6676946800308299E-2</v>
      </c>
      <c r="V56" s="35">
        <v>-2</v>
      </c>
    </row>
    <row r="57" spans="2:22" ht="15" thickBot="1" x14ac:dyDescent="0.25">
      <c r="B57" s="13">
        <v>9</v>
      </c>
      <c r="C57" s="14" t="s">
        <v>40</v>
      </c>
      <c r="D57" s="15">
        <v>631</v>
      </c>
      <c r="E57" s="16">
        <v>1.6649515818359325E-2</v>
      </c>
      <c r="F57" s="15">
        <v>602</v>
      </c>
      <c r="G57" s="16">
        <v>1.9360025727608941E-2</v>
      </c>
      <c r="H57" s="17">
        <v>4.8172757475082983E-2</v>
      </c>
      <c r="I57" s="34">
        <v>-4</v>
      </c>
      <c r="J57" s="15">
        <v>429</v>
      </c>
      <c r="K57" s="17">
        <v>0.47086247086247091</v>
      </c>
      <c r="L57" s="34">
        <v>5</v>
      </c>
      <c r="M57" s="29"/>
      <c r="N57" s="29"/>
      <c r="O57" s="13">
        <v>9</v>
      </c>
      <c r="P57" s="14" t="s">
        <v>40</v>
      </c>
      <c r="Q57" s="15">
        <v>6132</v>
      </c>
      <c r="R57" s="16">
        <v>1.6289794703957156E-2</v>
      </c>
      <c r="S57" s="15">
        <v>7034</v>
      </c>
      <c r="T57" s="16">
        <v>2.0422917567948156E-2</v>
      </c>
      <c r="U57" s="17">
        <v>-0.12823429058856983</v>
      </c>
      <c r="V57" s="34">
        <v>-5</v>
      </c>
    </row>
    <row r="58" spans="2:22" ht="15" thickBot="1" x14ac:dyDescent="0.25">
      <c r="B58" s="18">
        <v>10</v>
      </c>
      <c r="C58" s="19" t="s">
        <v>77</v>
      </c>
      <c r="D58" s="20">
        <v>620</v>
      </c>
      <c r="E58" s="21">
        <v>1.635927069315813E-2</v>
      </c>
      <c r="F58" s="20">
        <v>239</v>
      </c>
      <c r="G58" s="21">
        <v>7.6861231709278019E-3</v>
      </c>
      <c r="H58" s="22">
        <v>1.5941422594142258</v>
      </c>
      <c r="I58" s="35">
        <v>26</v>
      </c>
      <c r="J58" s="20">
        <v>292</v>
      </c>
      <c r="K58" s="22">
        <v>1.1232876712328768</v>
      </c>
      <c r="L58" s="35">
        <v>14</v>
      </c>
      <c r="M58" s="29"/>
      <c r="N58" s="29"/>
      <c r="O58" s="18">
        <v>10</v>
      </c>
      <c r="P58" s="19" t="s">
        <v>93</v>
      </c>
      <c r="Q58" s="20">
        <v>5742</v>
      </c>
      <c r="R58" s="21">
        <v>1.5253751009478471E-2</v>
      </c>
      <c r="S58" s="20">
        <v>2782</v>
      </c>
      <c r="T58" s="21">
        <v>8.0774177813522554E-3</v>
      </c>
      <c r="U58" s="22">
        <v>1.063982746225737</v>
      </c>
      <c r="V58" s="35">
        <v>24</v>
      </c>
    </row>
    <row r="59" spans="2:22" ht="15" thickBot="1" x14ac:dyDescent="0.25">
      <c r="B59" s="13">
        <v>11</v>
      </c>
      <c r="C59" s="14" t="s">
        <v>113</v>
      </c>
      <c r="D59" s="15">
        <v>595</v>
      </c>
      <c r="E59" s="16">
        <v>1.569962268133724E-2</v>
      </c>
      <c r="F59" s="15">
        <v>327</v>
      </c>
      <c r="G59" s="16">
        <v>1.0516160154365654E-2</v>
      </c>
      <c r="H59" s="17">
        <v>0.81957186544342497</v>
      </c>
      <c r="I59" s="34">
        <v>13</v>
      </c>
      <c r="J59" s="15">
        <v>418</v>
      </c>
      <c r="K59" s="17">
        <v>0.42344497607655507</v>
      </c>
      <c r="L59" s="34">
        <v>4</v>
      </c>
      <c r="M59" s="29"/>
      <c r="N59" s="29"/>
      <c r="O59" s="13">
        <v>11</v>
      </c>
      <c r="P59" s="14" t="s">
        <v>92</v>
      </c>
      <c r="Q59" s="15">
        <v>5568</v>
      </c>
      <c r="R59" s="16">
        <v>1.4791516130403366E-2</v>
      </c>
      <c r="S59" s="15">
        <v>4798</v>
      </c>
      <c r="T59" s="16">
        <v>1.3930787388543539E-2</v>
      </c>
      <c r="U59" s="17">
        <v>0.16048353480616928</v>
      </c>
      <c r="V59" s="34">
        <v>4</v>
      </c>
    </row>
    <row r="60" spans="2:22" ht="15" thickBot="1" x14ac:dyDescent="0.25">
      <c r="B60" s="18">
        <v>12</v>
      </c>
      <c r="C60" s="19" t="s">
        <v>142</v>
      </c>
      <c r="D60" s="20">
        <v>561</v>
      </c>
      <c r="E60" s="21">
        <v>1.4802501385260824E-2</v>
      </c>
      <c r="F60" s="20">
        <v>250</v>
      </c>
      <c r="G60" s="21">
        <v>8.0398777938575326E-3</v>
      </c>
      <c r="H60" s="22">
        <v>1.2440000000000002</v>
      </c>
      <c r="I60" s="35">
        <v>20</v>
      </c>
      <c r="J60" s="20">
        <v>377</v>
      </c>
      <c r="K60" s="22">
        <v>0.48806366047745353</v>
      </c>
      <c r="L60" s="35">
        <v>9</v>
      </c>
      <c r="M60" s="29"/>
      <c r="N60" s="29"/>
      <c r="O60" s="18">
        <v>12</v>
      </c>
      <c r="P60" s="19" t="s">
        <v>103</v>
      </c>
      <c r="Q60" s="20">
        <v>5391</v>
      </c>
      <c r="R60" s="21">
        <v>1.4321311684447656E-2</v>
      </c>
      <c r="S60" s="20">
        <v>2201</v>
      </c>
      <c r="T60" s="21">
        <v>6.3905091792797681E-3</v>
      </c>
      <c r="U60" s="22">
        <v>1.449341208541572</v>
      </c>
      <c r="V60" s="35">
        <v>31</v>
      </c>
    </row>
    <row r="61" spans="2:22" ht="15" thickBot="1" x14ac:dyDescent="0.25">
      <c r="B61" s="13">
        <v>13</v>
      </c>
      <c r="C61" s="14" t="s">
        <v>76</v>
      </c>
      <c r="D61" s="15">
        <v>541</v>
      </c>
      <c r="E61" s="16">
        <v>1.4274782975804111E-2</v>
      </c>
      <c r="F61" s="15">
        <v>594</v>
      </c>
      <c r="G61" s="16">
        <v>1.9102749638205498E-2</v>
      </c>
      <c r="H61" s="17">
        <v>-8.9225589225589208E-2</v>
      </c>
      <c r="I61" s="34">
        <v>-7</v>
      </c>
      <c r="J61" s="15">
        <v>661</v>
      </c>
      <c r="K61" s="17">
        <v>-0.18154311649016641</v>
      </c>
      <c r="L61" s="34">
        <v>-8</v>
      </c>
      <c r="M61" s="29"/>
      <c r="N61" s="29"/>
      <c r="O61" s="13">
        <v>13</v>
      </c>
      <c r="P61" s="14" t="s">
        <v>79</v>
      </c>
      <c r="Q61" s="15">
        <v>5041</v>
      </c>
      <c r="R61" s="16">
        <v>1.3391528881710375E-2</v>
      </c>
      <c r="S61" s="15">
        <v>5183</v>
      </c>
      <c r="T61" s="16">
        <v>1.5048618389916875E-2</v>
      </c>
      <c r="U61" s="17">
        <v>-2.7397260273972601E-2</v>
      </c>
      <c r="V61" s="34">
        <v>-2</v>
      </c>
    </row>
    <row r="62" spans="2:22" ht="15" thickBot="1" x14ac:dyDescent="0.25">
      <c r="B62" s="18">
        <v>14</v>
      </c>
      <c r="C62" s="19" t="s">
        <v>37</v>
      </c>
      <c r="D62" s="20">
        <v>523</v>
      </c>
      <c r="E62" s="21">
        <v>1.3799836407293068E-2</v>
      </c>
      <c r="F62" s="20">
        <v>540</v>
      </c>
      <c r="G62" s="21">
        <v>1.7366136034732273E-2</v>
      </c>
      <c r="H62" s="22">
        <v>-3.1481481481481444E-2</v>
      </c>
      <c r="I62" s="35">
        <v>-5</v>
      </c>
      <c r="J62" s="20">
        <v>476</v>
      </c>
      <c r="K62" s="22">
        <v>9.8739495798319421E-2</v>
      </c>
      <c r="L62" s="35">
        <v>-3</v>
      </c>
      <c r="M62" s="29"/>
      <c r="N62" s="29"/>
      <c r="O62" s="18">
        <v>14</v>
      </c>
      <c r="P62" s="19" t="s">
        <v>106</v>
      </c>
      <c r="Q62" s="20">
        <v>4773</v>
      </c>
      <c r="R62" s="21">
        <v>1.2679580907042971E-2</v>
      </c>
      <c r="S62" s="20">
        <v>3962</v>
      </c>
      <c r="T62" s="21">
        <v>1.1503497214132867E-2</v>
      </c>
      <c r="U62" s="22">
        <v>0.20469459868753148</v>
      </c>
      <c r="V62" s="35">
        <v>4</v>
      </c>
    </row>
    <row r="63" spans="2:22" ht="15" thickBot="1" x14ac:dyDescent="0.25">
      <c r="B63" s="13">
        <v>15</v>
      </c>
      <c r="C63" s="14" t="s">
        <v>153</v>
      </c>
      <c r="D63" s="15">
        <v>507</v>
      </c>
      <c r="E63" s="16">
        <v>1.3377661679727697E-2</v>
      </c>
      <c r="F63" s="15">
        <v>6</v>
      </c>
      <c r="G63" s="16">
        <v>1.929570670525808E-4</v>
      </c>
      <c r="H63" s="17">
        <v>83.5</v>
      </c>
      <c r="I63" s="34">
        <v>233</v>
      </c>
      <c r="J63" s="15">
        <v>136</v>
      </c>
      <c r="K63" s="17">
        <v>2.7279411764705883</v>
      </c>
      <c r="L63" s="34">
        <v>51</v>
      </c>
      <c r="M63" s="29"/>
      <c r="N63" s="29"/>
      <c r="O63" s="13">
        <v>15</v>
      </c>
      <c r="P63" s="14" t="s">
        <v>37</v>
      </c>
      <c r="Q63" s="15">
        <v>4651</v>
      </c>
      <c r="R63" s="16">
        <v>1.2355485187231691E-2</v>
      </c>
      <c r="S63" s="15">
        <v>4920</v>
      </c>
      <c r="T63" s="16">
        <v>1.4285009160407296E-2</v>
      </c>
      <c r="U63" s="17">
        <v>-5.4674796747967491E-2</v>
      </c>
      <c r="V63" s="34">
        <v>-2</v>
      </c>
    </row>
    <row r="64" spans="2:22" ht="15" thickBot="1" x14ac:dyDescent="0.25">
      <c r="B64" s="18">
        <v>16</v>
      </c>
      <c r="C64" s="19" t="s">
        <v>103</v>
      </c>
      <c r="D64" s="20">
        <v>444</v>
      </c>
      <c r="E64" s="21">
        <v>1.1715348689939049E-2</v>
      </c>
      <c r="F64" s="20">
        <v>207</v>
      </c>
      <c r="G64" s="21">
        <v>6.6570188133140374E-3</v>
      </c>
      <c r="H64" s="22">
        <v>1.1449275362318843</v>
      </c>
      <c r="I64" s="35">
        <v>28</v>
      </c>
      <c r="J64" s="20">
        <v>550</v>
      </c>
      <c r="K64" s="22">
        <v>-0.19272727272727275</v>
      </c>
      <c r="L64" s="35">
        <v>-8</v>
      </c>
      <c r="M64" s="29"/>
      <c r="N64" s="29"/>
      <c r="O64" s="18">
        <v>16</v>
      </c>
      <c r="P64" s="19" t="s">
        <v>113</v>
      </c>
      <c r="Q64" s="20">
        <v>4497</v>
      </c>
      <c r="R64" s="21">
        <v>1.1946380754027288E-2</v>
      </c>
      <c r="S64" s="20">
        <v>3724</v>
      </c>
      <c r="T64" s="21">
        <v>1.0812474413283897E-2</v>
      </c>
      <c r="U64" s="22">
        <v>0.2075725026852846</v>
      </c>
      <c r="V64" s="35">
        <v>3</v>
      </c>
    </row>
    <row r="65" spans="2:22" ht="15" thickBot="1" x14ac:dyDescent="0.25">
      <c r="B65" s="13">
        <v>17</v>
      </c>
      <c r="C65" s="14" t="s">
        <v>154</v>
      </c>
      <c r="D65" s="15">
        <v>439</v>
      </c>
      <c r="E65" s="16">
        <v>1.158341908757487E-2</v>
      </c>
      <c r="F65" s="15">
        <v>52</v>
      </c>
      <c r="G65" s="16">
        <v>1.672294581122367E-3</v>
      </c>
      <c r="H65" s="17">
        <v>7.4423076923076916</v>
      </c>
      <c r="I65" s="34">
        <v>106</v>
      </c>
      <c r="J65" s="15">
        <v>86</v>
      </c>
      <c r="K65" s="17">
        <v>4.1046511627906979</v>
      </c>
      <c r="L65" s="34">
        <v>74</v>
      </c>
      <c r="M65" s="29"/>
      <c r="N65" s="29"/>
      <c r="O65" s="13">
        <v>17</v>
      </c>
      <c r="P65" s="14" t="s">
        <v>118</v>
      </c>
      <c r="Q65" s="15">
        <v>4309</v>
      </c>
      <c r="R65" s="16">
        <v>1.1446954562842691E-2</v>
      </c>
      <c r="S65" s="15">
        <v>6182</v>
      </c>
      <c r="T65" s="16">
        <v>1.7949172079194699E-2</v>
      </c>
      <c r="U65" s="17">
        <v>-0.30297638304755747</v>
      </c>
      <c r="V65" s="34">
        <v>-9</v>
      </c>
    </row>
    <row r="66" spans="2:22" ht="15" thickBot="1" x14ac:dyDescent="0.25">
      <c r="B66" s="18">
        <v>18</v>
      </c>
      <c r="C66" s="19" t="s">
        <v>118</v>
      </c>
      <c r="D66" s="20">
        <v>438</v>
      </c>
      <c r="E66" s="21">
        <v>1.1557033167102035E-2</v>
      </c>
      <c r="F66" s="20">
        <v>427</v>
      </c>
      <c r="G66" s="21">
        <v>1.3732111271908667E-2</v>
      </c>
      <c r="H66" s="22">
        <v>2.5761124121779888E-2</v>
      </c>
      <c r="I66" s="35">
        <v>-1</v>
      </c>
      <c r="J66" s="20">
        <v>432</v>
      </c>
      <c r="K66" s="22">
        <v>1.388888888888884E-2</v>
      </c>
      <c r="L66" s="35">
        <v>-5</v>
      </c>
      <c r="M66" s="29"/>
      <c r="N66" s="29"/>
      <c r="O66" s="18">
        <v>18</v>
      </c>
      <c r="P66" s="19" t="s">
        <v>83</v>
      </c>
      <c r="Q66" s="20">
        <v>4230</v>
      </c>
      <c r="R66" s="21">
        <v>1.123708930165342E-2</v>
      </c>
      <c r="S66" s="20">
        <v>4929</v>
      </c>
      <c r="T66" s="21">
        <v>1.4311140274725116E-2</v>
      </c>
      <c r="U66" s="22">
        <v>-0.1418137553256239</v>
      </c>
      <c r="V66" s="35">
        <v>-6</v>
      </c>
    </row>
    <row r="67" spans="2:22" ht="15" thickBot="1" x14ac:dyDescent="0.25">
      <c r="B67" s="13">
        <v>19</v>
      </c>
      <c r="C67" s="14" t="s">
        <v>79</v>
      </c>
      <c r="D67" s="15">
        <v>431</v>
      </c>
      <c r="E67" s="16">
        <v>1.1372331723792185E-2</v>
      </c>
      <c r="F67" s="15">
        <v>461</v>
      </c>
      <c r="G67" s="16">
        <v>1.4825534651873291E-2</v>
      </c>
      <c r="H67" s="17">
        <v>-6.5075921908893664E-2</v>
      </c>
      <c r="I67" s="34">
        <v>-5</v>
      </c>
      <c r="J67" s="15">
        <v>435</v>
      </c>
      <c r="K67" s="17">
        <v>-9.1954022988506301E-3</v>
      </c>
      <c r="L67" s="34">
        <v>-7</v>
      </c>
      <c r="O67" s="13">
        <v>19</v>
      </c>
      <c r="P67" s="14" t="s">
        <v>36</v>
      </c>
      <c r="Q67" s="15">
        <v>4157</v>
      </c>
      <c r="R67" s="16">
        <v>1.1043163174225358E-2</v>
      </c>
      <c r="S67" s="15">
        <v>4908</v>
      </c>
      <c r="T67" s="16">
        <v>1.4250167674650207E-2</v>
      </c>
      <c r="U67" s="17">
        <v>-0.15301548492257544</v>
      </c>
      <c r="V67" s="34">
        <v>-5</v>
      </c>
    </row>
    <row r="68" spans="2:22" ht="15" thickBot="1" x14ac:dyDescent="0.25">
      <c r="B68" s="18">
        <v>20</v>
      </c>
      <c r="C68" s="19" t="s">
        <v>114</v>
      </c>
      <c r="D68" s="20">
        <v>421</v>
      </c>
      <c r="E68" s="21">
        <v>1.1108472519063828E-2</v>
      </c>
      <c r="F68" s="20">
        <v>172</v>
      </c>
      <c r="G68" s="21">
        <v>5.5314359221739834E-3</v>
      </c>
      <c r="H68" s="22">
        <v>1.4476744186046511</v>
      </c>
      <c r="I68" s="35">
        <v>32</v>
      </c>
      <c r="J68" s="20">
        <v>391</v>
      </c>
      <c r="K68" s="22">
        <v>7.6726342710997431E-2</v>
      </c>
      <c r="L68" s="35">
        <v>-3</v>
      </c>
      <c r="O68" s="18">
        <v>20</v>
      </c>
      <c r="P68" s="19" t="s">
        <v>102</v>
      </c>
      <c r="Q68" s="20">
        <v>4125</v>
      </c>
      <c r="R68" s="21">
        <v>1.0958154460832235E-2</v>
      </c>
      <c r="S68" s="20">
        <v>3723</v>
      </c>
      <c r="T68" s="21">
        <v>1.0809570956137472E-2</v>
      </c>
      <c r="U68" s="22">
        <v>0.1079774375503626</v>
      </c>
      <c r="V68" s="35">
        <v>0</v>
      </c>
    </row>
    <row r="69" spans="2:22" ht="15" thickBot="1" x14ac:dyDescent="0.25">
      <c r="B69" s="114" t="s">
        <v>42</v>
      </c>
      <c r="C69" s="115"/>
      <c r="D69" s="23">
        <f>SUM(D49:D68)</f>
        <v>15984</v>
      </c>
      <c r="E69" s="24">
        <f>D69/D71</f>
        <v>0.51403762662807528</v>
      </c>
      <c r="F69" s="23">
        <f>SUM(F49:F68)</f>
        <v>10478</v>
      </c>
      <c r="G69" s="24">
        <f>F69/F71</f>
        <v>47885.56878306876</v>
      </c>
      <c r="H69" s="25">
        <f>D69/F69-1</f>
        <v>0.52548196220652788</v>
      </c>
      <c r="I69" s="36"/>
      <c r="J69" s="23">
        <f>SUM(J49:J68)</f>
        <v>13359</v>
      </c>
      <c r="K69" s="24">
        <f>D69/J69-1</f>
        <v>0.19649674376824611</v>
      </c>
      <c r="L69" s="23"/>
      <c r="O69" s="114" t="s">
        <v>42</v>
      </c>
      <c r="P69" s="115"/>
      <c r="Q69" s="23">
        <f>SUM(Q49:Q68)</f>
        <v>146148</v>
      </c>
      <c r="R69" s="24">
        <f>Q69/Q71</f>
        <v>0.38824542015556596</v>
      </c>
      <c r="S69" s="23">
        <f>SUM(S49:S68)</f>
        <v>130803</v>
      </c>
      <c r="T69" s="24">
        <f>S69/S71</f>
        <v>0.37978090512373081</v>
      </c>
      <c r="U69" s="25">
        <f>Q69/S69-1</f>
        <v>0.11731382307745242</v>
      </c>
      <c r="V69" s="36"/>
    </row>
    <row r="70" spans="2:22" ht="15" thickBot="1" x14ac:dyDescent="0.25">
      <c r="B70" s="114" t="s">
        <v>12</v>
      </c>
      <c r="C70" s="115"/>
      <c r="D70" s="23">
        <f>D71-SUM(D49:D68)</f>
        <v>15111</v>
      </c>
      <c r="E70" s="24">
        <f>D70/D71</f>
        <v>0.48596237337192477</v>
      </c>
      <c r="F70" s="23">
        <f>F71-SUM(F49:F68)</f>
        <v>-10477.781186685963</v>
      </c>
      <c r="G70" s="24">
        <f>F70/F71</f>
        <v>-47884.568783068768</v>
      </c>
      <c r="H70" s="25">
        <f>D70/F70-1</f>
        <v>-2.4421946527382565</v>
      </c>
      <c r="I70" s="36"/>
      <c r="J70" s="23">
        <f>J71-SUM(J49:J68)</f>
        <v>-13359</v>
      </c>
      <c r="K70" s="24">
        <f>D70/J70-1</f>
        <v>-2.1311475409836067</v>
      </c>
      <c r="L70" s="52"/>
      <c r="O70" s="114" t="s">
        <v>12</v>
      </c>
      <c r="P70" s="115"/>
      <c r="Q70" s="23">
        <f>Q71-SUM(Q49:Q68)</f>
        <v>230284</v>
      </c>
      <c r="R70" s="24">
        <f>Q70/Q71</f>
        <v>0.61175457984443404</v>
      </c>
      <c r="S70" s="23">
        <f>S71-SUM(S49:S68)</f>
        <v>213614</v>
      </c>
      <c r="T70" s="24">
        <f>S70/S71</f>
        <v>0.62021909487626914</v>
      </c>
      <c r="U70" s="25">
        <f>Q70/S70-1</f>
        <v>7.8037956313724788E-2</v>
      </c>
      <c r="V70" s="36"/>
    </row>
    <row r="71" spans="2:22" ht="15" thickBot="1" x14ac:dyDescent="0.25">
      <c r="B71" s="116" t="s">
        <v>34</v>
      </c>
      <c r="C71" s="117"/>
      <c r="D71" s="26">
        <v>31095</v>
      </c>
      <c r="E71" s="27">
        <v>1</v>
      </c>
      <c r="F71" s="26">
        <v>0.21881331403762672</v>
      </c>
      <c r="G71" s="27"/>
      <c r="H71" s="28">
        <v>32439</v>
      </c>
      <c r="I71" s="38">
        <v>0.16831591602700446</v>
      </c>
      <c r="J71" s="26"/>
      <c r="K71" s="28">
        <v>2.1346934920185134E-2</v>
      </c>
      <c r="L71" s="26"/>
      <c r="M71" s="29"/>
      <c r="O71" s="116" t="s">
        <v>34</v>
      </c>
      <c r="P71" s="117"/>
      <c r="Q71" s="26">
        <v>376432</v>
      </c>
      <c r="R71" s="27">
        <v>1</v>
      </c>
      <c r="S71" s="26">
        <v>344417</v>
      </c>
      <c r="T71" s="27">
        <v>1</v>
      </c>
      <c r="U71" s="28">
        <v>9.2954180542772269E-2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3" priority="37" operator="equal">
      <formula>0</formula>
    </cfRule>
  </conditionalFormatting>
  <conditionalFormatting sqref="D49:H68">
    <cfRule type="cellIs" dxfId="52" priority="23" operator="equal">
      <formula>0</formula>
    </cfRule>
  </conditionalFormatting>
  <conditionalFormatting sqref="H12:H33">
    <cfRule type="cellIs" dxfId="51" priority="39" operator="lessThan">
      <formula>0</formula>
    </cfRule>
  </conditionalFormatting>
  <conditionalFormatting sqref="H49:H70">
    <cfRule type="cellIs" dxfId="50" priority="25" operator="lessThan">
      <formula>0</formula>
    </cfRule>
  </conditionalFormatting>
  <conditionalFormatting sqref="I12:I31">
    <cfRule type="cellIs" dxfId="49" priority="42" operator="lessThan">
      <formula>0</formula>
    </cfRule>
    <cfRule type="cellIs" dxfId="48" priority="43" operator="equal">
      <formula>0</formula>
    </cfRule>
    <cfRule type="cellIs" dxfId="47" priority="44" operator="greaterThan">
      <formula>0</formula>
    </cfRule>
  </conditionalFormatting>
  <conditionalFormatting sqref="I49:I68">
    <cfRule type="cellIs" dxfId="46" priority="28" operator="lessThan">
      <formula>0</formula>
    </cfRule>
    <cfRule type="cellIs" dxfId="45" priority="29" operator="equal">
      <formula>0</formula>
    </cfRule>
    <cfRule type="cellIs" dxfId="44" priority="30" operator="greaterThan">
      <formula>0</formula>
    </cfRule>
  </conditionalFormatting>
  <conditionalFormatting sqref="J12:K31">
    <cfRule type="cellIs" dxfId="43" priority="34" operator="equal">
      <formula>0</formula>
    </cfRule>
  </conditionalFormatting>
  <conditionalFormatting sqref="J49:K68">
    <cfRule type="cellIs" dxfId="42" priority="20" operator="equal">
      <formula>0</formula>
    </cfRule>
  </conditionalFormatting>
  <conditionalFormatting sqref="K12:L31">
    <cfRule type="cellIs" dxfId="41" priority="31" operator="lessThan">
      <formula>0</formula>
    </cfRule>
  </conditionalFormatting>
  <conditionalFormatting sqref="K49:L68">
    <cfRule type="cellIs" dxfId="40" priority="17" operator="lessThan">
      <formula>0</formula>
    </cfRule>
  </conditionalFormatting>
  <conditionalFormatting sqref="L12:L31">
    <cfRule type="cellIs" dxfId="39" priority="32" operator="equal">
      <formula>0</formula>
    </cfRule>
    <cfRule type="cellIs" dxfId="38" priority="33" operator="greaterThan">
      <formula>0</formula>
    </cfRule>
  </conditionalFormatting>
  <conditionalFormatting sqref="L49:L68">
    <cfRule type="cellIs" dxfId="37" priority="18" operator="equal">
      <formula>0</formula>
    </cfRule>
    <cfRule type="cellIs" dxfId="36" priority="19" operator="greaterThan">
      <formula>0</formula>
    </cfRule>
  </conditionalFormatting>
  <conditionalFormatting sqref="Q12:U31">
    <cfRule type="cellIs" dxfId="35" priority="9" operator="equal">
      <formula>0</formula>
    </cfRule>
  </conditionalFormatting>
  <conditionalFormatting sqref="Q49:U68">
    <cfRule type="cellIs" dxfId="34" priority="1" operator="equal">
      <formula>0</formula>
    </cfRule>
  </conditionalFormatting>
  <conditionalFormatting sqref="U12:U33">
    <cfRule type="cellIs" dxfId="33" priority="11" operator="lessThan">
      <formula>0</formula>
    </cfRule>
  </conditionalFormatting>
  <conditionalFormatting sqref="U49:U70">
    <cfRule type="cellIs" dxfId="32" priority="3" operator="lessThan">
      <formula>0</formula>
    </cfRule>
  </conditionalFormatting>
  <conditionalFormatting sqref="V12:V31">
    <cfRule type="cellIs" dxfId="31" priority="14" operator="lessThan">
      <formula>0</formula>
    </cfRule>
    <cfRule type="cellIs" dxfId="30" priority="15" operator="equal">
      <formula>0</formula>
    </cfRule>
    <cfRule type="cellIs" dxfId="29" priority="16" operator="greaterThan">
      <formula>0</formula>
    </cfRule>
  </conditionalFormatting>
  <conditionalFormatting sqref="V49:V68">
    <cfRule type="cellIs" dxfId="28" priority="6" operator="lessThan">
      <formula>0</formula>
    </cfRule>
    <cfRule type="cellIs" dxfId="27" priority="7" operator="equal">
      <formula>0</formula>
    </cfRule>
    <cfRule type="cellIs" dxfId="26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45665</v>
      </c>
    </row>
    <row r="2" spans="2:22" ht="14.45" customHeight="1" x14ac:dyDescent="0.25">
      <c r="B2" s="89" t="s">
        <v>155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/>
      <c r="N2" s="32"/>
      <c r="O2" s="89" t="s">
        <v>109</v>
      </c>
      <c r="P2" s="89"/>
      <c r="Q2" s="89"/>
      <c r="R2" s="89"/>
      <c r="S2" s="89"/>
      <c r="T2" s="89"/>
      <c r="U2" s="89"/>
      <c r="V2" s="89"/>
    </row>
    <row r="3" spans="2:22" ht="14.45" customHeight="1" x14ac:dyDescent="0.25">
      <c r="B3" s="118" t="s">
        <v>156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/>
      <c r="N3" s="32"/>
      <c r="O3" s="118" t="s">
        <v>117</v>
      </c>
      <c r="P3" s="118"/>
      <c r="Q3" s="118"/>
      <c r="R3" s="118"/>
      <c r="S3" s="118"/>
      <c r="T3" s="118"/>
      <c r="U3" s="118"/>
      <c r="V3" s="118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93" t="s">
        <v>0</v>
      </c>
      <c r="C5" s="93" t="s">
        <v>1</v>
      </c>
      <c r="D5" s="90" t="s">
        <v>130</v>
      </c>
      <c r="E5" s="91"/>
      <c r="F5" s="91"/>
      <c r="G5" s="91"/>
      <c r="H5" s="91"/>
      <c r="I5" s="92"/>
      <c r="J5" s="90" t="s">
        <v>120</v>
      </c>
      <c r="K5" s="91"/>
      <c r="L5" s="92"/>
      <c r="M5"/>
      <c r="O5" s="93" t="s">
        <v>0</v>
      </c>
      <c r="P5" s="93" t="s">
        <v>1</v>
      </c>
      <c r="Q5" s="90" t="s">
        <v>137</v>
      </c>
      <c r="R5" s="91"/>
      <c r="S5" s="91"/>
      <c r="T5" s="91"/>
      <c r="U5" s="91"/>
      <c r="V5" s="92"/>
    </row>
    <row r="6" spans="2:22" ht="14.45" customHeight="1" thickBot="1" x14ac:dyDescent="0.3">
      <c r="B6" s="94"/>
      <c r="C6" s="94"/>
      <c r="D6" s="95" t="s">
        <v>131</v>
      </c>
      <c r="E6" s="96"/>
      <c r="F6" s="96"/>
      <c r="G6" s="96"/>
      <c r="H6" s="96"/>
      <c r="I6" s="97"/>
      <c r="J6" s="95" t="s">
        <v>121</v>
      </c>
      <c r="K6" s="96"/>
      <c r="L6" s="97"/>
      <c r="M6"/>
      <c r="O6" s="94"/>
      <c r="P6" s="94"/>
      <c r="Q6" s="95" t="s">
        <v>136</v>
      </c>
      <c r="R6" s="96"/>
      <c r="S6" s="96"/>
      <c r="T6" s="96"/>
      <c r="U6" s="96"/>
      <c r="V6" s="97"/>
    </row>
    <row r="7" spans="2:22" ht="14.45" customHeight="1" x14ac:dyDescent="0.25">
      <c r="B7" s="94"/>
      <c r="C7" s="94"/>
      <c r="D7" s="102">
        <v>2024</v>
      </c>
      <c r="E7" s="103"/>
      <c r="F7" s="102">
        <v>2023</v>
      </c>
      <c r="G7" s="103"/>
      <c r="H7" s="98" t="s">
        <v>5</v>
      </c>
      <c r="I7" s="98" t="s">
        <v>44</v>
      </c>
      <c r="J7" s="98">
        <v>2023</v>
      </c>
      <c r="K7" s="98" t="s">
        <v>132</v>
      </c>
      <c r="L7" s="100" t="s">
        <v>134</v>
      </c>
      <c r="M7"/>
      <c r="O7" s="94"/>
      <c r="P7" s="94"/>
      <c r="Q7" s="102">
        <v>2024</v>
      </c>
      <c r="R7" s="103"/>
      <c r="S7" s="102">
        <v>2023</v>
      </c>
      <c r="T7" s="103"/>
      <c r="U7" s="98" t="s">
        <v>5</v>
      </c>
      <c r="V7" s="98" t="s">
        <v>59</v>
      </c>
    </row>
    <row r="8" spans="2:22" ht="14.45" customHeight="1" thickBot="1" x14ac:dyDescent="0.3">
      <c r="B8" s="106" t="s">
        <v>6</v>
      </c>
      <c r="C8" s="106" t="s">
        <v>7</v>
      </c>
      <c r="D8" s="104"/>
      <c r="E8" s="105"/>
      <c r="F8" s="104"/>
      <c r="G8" s="105"/>
      <c r="H8" s="99"/>
      <c r="I8" s="99"/>
      <c r="J8" s="99"/>
      <c r="K8" s="99"/>
      <c r="L8" s="101"/>
      <c r="M8"/>
      <c r="O8" s="106" t="s">
        <v>6</v>
      </c>
      <c r="P8" s="106" t="s">
        <v>7</v>
      </c>
      <c r="Q8" s="104"/>
      <c r="R8" s="105"/>
      <c r="S8" s="104"/>
      <c r="T8" s="105"/>
      <c r="U8" s="99"/>
      <c r="V8" s="99"/>
    </row>
    <row r="9" spans="2:22" ht="14.45" customHeight="1" x14ac:dyDescent="0.25">
      <c r="B9" s="106"/>
      <c r="C9" s="106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110" t="s">
        <v>45</v>
      </c>
      <c r="J9" s="110" t="s">
        <v>8</v>
      </c>
      <c r="K9" s="110" t="s">
        <v>133</v>
      </c>
      <c r="L9" s="108" t="s">
        <v>135</v>
      </c>
      <c r="M9"/>
      <c r="O9" s="106"/>
      <c r="P9" s="106"/>
      <c r="Q9" s="7" t="s">
        <v>8</v>
      </c>
      <c r="R9" s="8" t="s">
        <v>2</v>
      </c>
      <c r="S9" s="7" t="s">
        <v>8</v>
      </c>
      <c r="T9" s="8" t="s">
        <v>2</v>
      </c>
      <c r="U9" s="110" t="s">
        <v>9</v>
      </c>
      <c r="V9" s="110" t="s">
        <v>60</v>
      </c>
    </row>
    <row r="10" spans="2:22" ht="14.45" customHeight="1" thickBot="1" x14ac:dyDescent="0.3">
      <c r="B10" s="107"/>
      <c r="C10" s="107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11"/>
      <c r="J10" s="111" t="s">
        <v>10</v>
      </c>
      <c r="K10" s="111"/>
      <c r="L10" s="109"/>
      <c r="M10"/>
      <c r="O10" s="107"/>
      <c r="P10" s="107"/>
      <c r="Q10" s="10" t="s">
        <v>10</v>
      </c>
      <c r="R10" s="11" t="s">
        <v>11</v>
      </c>
      <c r="S10" s="10" t="s">
        <v>10</v>
      </c>
      <c r="T10" s="11" t="s">
        <v>11</v>
      </c>
      <c r="U10" s="111"/>
      <c r="V10" s="111"/>
    </row>
    <row r="11" spans="2:22" ht="14.45" customHeight="1" thickBot="1" x14ac:dyDescent="0.3">
      <c r="B11" s="13">
        <v>1</v>
      </c>
      <c r="C11" s="14" t="s">
        <v>24</v>
      </c>
      <c r="D11" s="15">
        <v>1083</v>
      </c>
      <c r="E11" s="16">
        <v>0.15359523471847966</v>
      </c>
      <c r="F11" s="15">
        <v>1430</v>
      </c>
      <c r="G11" s="16">
        <v>0.22770700636942676</v>
      </c>
      <c r="H11" s="17">
        <v>-0.24265734265734262</v>
      </c>
      <c r="I11" s="34">
        <v>0</v>
      </c>
      <c r="J11" s="15">
        <v>900</v>
      </c>
      <c r="K11" s="17">
        <v>0.20333333333333337</v>
      </c>
      <c r="L11" s="34">
        <v>1</v>
      </c>
      <c r="M11"/>
      <c r="O11" s="13">
        <v>1</v>
      </c>
      <c r="P11" s="14" t="s">
        <v>24</v>
      </c>
      <c r="Q11" s="15">
        <v>13061</v>
      </c>
      <c r="R11" s="16">
        <v>0.1953689438020732</v>
      </c>
      <c r="S11" s="15">
        <v>13380</v>
      </c>
      <c r="T11" s="16">
        <v>0.20737112922724033</v>
      </c>
      <c r="U11" s="17">
        <v>-2.3841554559043354E-2</v>
      </c>
      <c r="V11" s="34">
        <v>0</v>
      </c>
    </row>
    <row r="12" spans="2:22" ht="14.45" customHeight="1" thickBot="1" x14ac:dyDescent="0.3">
      <c r="B12" s="18">
        <v>2</v>
      </c>
      <c r="C12" s="19" t="s">
        <v>31</v>
      </c>
      <c r="D12" s="20">
        <v>998</v>
      </c>
      <c r="E12" s="21">
        <v>0.14154020706282797</v>
      </c>
      <c r="F12" s="20">
        <v>761</v>
      </c>
      <c r="G12" s="21">
        <v>0.12117834394904459</v>
      </c>
      <c r="H12" s="22">
        <v>0.31143232588699088</v>
      </c>
      <c r="I12" s="35">
        <v>1</v>
      </c>
      <c r="J12" s="20">
        <v>683</v>
      </c>
      <c r="K12" s="22">
        <v>0.46120058565153732</v>
      </c>
      <c r="L12" s="35">
        <v>2</v>
      </c>
      <c r="M12"/>
      <c r="O12" s="18">
        <v>2</v>
      </c>
      <c r="P12" s="19" t="s">
        <v>21</v>
      </c>
      <c r="Q12" s="20">
        <v>9538</v>
      </c>
      <c r="R12" s="21">
        <v>0.14267123390124603</v>
      </c>
      <c r="S12" s="20">
        <v>9155</v>
      </c>
      <c r="T12" s="21">
        <v>0.14188958804748769</v>
      </c>
      <c r="U12" s="22">
        <v>4.1835062807209278E-2</v>
      </c>
      <c r="V12" s="35">
        <v>0</v>
      </c>
    </row>
    <row r="13" spans="2:22" ht="14.45" customHeight="1" thickBot="1" x14ac:dyDescent="0.3">
      <c r="B13" s="13">
        <v>3</v>
      </c>
      <c r="C13" s="14" t="s">
        <v>19</v>
      </c>
      <c r="D13" s="15">
        <v>871</v>
      </c>
      <c r="E13" s="16">
        <v>0.12352857750673664</v>
      </c>
      <c r="F13" s="15">
        <v>643</v>
      </c>
      <c r="G13" s="16">
        <v>0.10238853503184714</v>
      </c>
      <c r="H13" s="17">
        <v>0.35458786936236386</v>
      </c>
      <c r="I13" s="34">
        <v>3</v>
      </c>
      <c r="J13" s="15">
        <v>785</v>
      </c>
      <c r="K13" s="17">
        <v>0.10955414012738851</v>
      </c>
      <c r="L13" s="34">
        <v>0</v>
      </c>
      <c r="M13"/>
      <c r="O13" s="13">
        <v>3</v>
      </c>
      <c r="P13" s="14" t="s">
        <v>26</v>
      </c>
      <c r="Q13" s="15">
        <v>7501</v>
      </c>
      <c r="R13" s="16">
        <v>0.11220139709511914</v>
      </c>
      <c r="S13" s="15">
        <v>7418</v>
      </c>
      <c r="T13" s="16">
        <v>0.11496853786305446</v>
      </c>
      <c r="U13" s="17">
        <v>1.1188999730385563E-2</v>
      </c>
      <c r="V13" s="34">
        <v>0</v>
      </c>
    </row>
    <row r="14" spans="2:22" ht="14.45" customHeight="1" thickBot="1" x14ac:dyDescent="0.3">
      <c r="B14" s="18">
        <v>4</v>
      </c>
      <c r="C14" s="19" t="s">
        <v>46</v>
      </c>
      <c r="D14" s="20">
        <v>814</v>
      </c>
      <c r="E14" s="21">
        <v>0.11544461778471139</v>
      </c>
      <c r="F14" s="20">
        <v>879</v>
      </c>
      <c r="G14" s="21">
        <v>0.13996815286624203</v>
      </c>
      <c r="H14" s="22">
        <v>-7.3947667804323047E-2</v>
      </c>
      <c r="I14" s="35">
        <v>-2</v>
      </c>
      <c r="J14" s="20">
        <v>332</v>
      </c>
      <c r="K14" s="22">
        <v>1.4518072289156625</v>
      </c>
      <c r="L14" s="35">
        <v>3</v>
      </c>
      <c r="M14"/>
      <c r="O14" s="18">
        <v>4</v>
      </c>
      <c r="P14" s="19" t="s">
        <v>19</v>
      </c>
      <c r="Q14" s="20">
        <v>7331</v>
      </c>
      <c r="R14" s="21">
        <v>0.10965850447997846</v>
      </c>
      <c r="S14" s="20">
        <v>6826</v>
      </c>
      <c r="T14" s="21">
        <v>0.10579337280307492</v>
      </c>
      <c r="U14" s="22">
        <v>7.3981834163492577E-2</v>
      </c>
      <c r="V14" s="35">
        <v>0</v>
      </c>
    </row>
    <row r="15" spans="2:22" ht="14.45" customHeight="1" thickBot="1" x14ac:dyDescent="0.3">
      <c r="B15" s="13">
        <v>5</v>
      </c>
      <c r="C15" s="14" t="s">
        <v>21</v>
      </c>
      <c r="D15" s="15">
        <v>752</v>
      </c>
      <c r="E15" s="16">
        <v>0.10665153878882427</v>
      </c>
      <c r="F15" s="15">
        <v>665</v>
      </c>
      <c r="G15" s="16">
        <v>0.10589171974522293</v>
      </c>
      <c r="H15" s="17">
        <v>0.13082706766917296</v>
      </c>
      <c r="I15" s="34">
        <v>0</v>
      </c>
      <c r="J15" s="15">
        <v>966</v>
      </c>
      <c r="K15" s="17">
        <v>-0.22153209109730854</v>
      </c>
      <c r="L15" s="34">
        <v>-4</v>
      </c>
      <c r="M15"/>
      <c r="O15" s="13">
        <v>5</v>
      </c>
      <c r="P15" s="14" t="s">
        <v>31</v>
      </c>
      <c r="Q15" s="15">
        <v>6618</v>
      </c>
      <c r="R15" s="16">
        <v>9.8993313688241366E-2</v>
      </c>
      <c r="S15" s="15">
        <v>5703</v>
      </c>
      <c r="T15" s="16">
        <v>8.8388456650444813E-2</v>
      </c>
      <c r="U15" s="17">
        <v>0.16044187269857968</v>
      </c>
      <c r="V15" s="34">
        <v>1</v>
      </c>
    </row>
    <row r="16" spans="2:22" ht="14.45" customHeight="1" thickBot="1" x14ac:dyDescent="0.3">
      <c r="B16" s="18">
        <v>6</v>
      </c>
      <c r="C16" s="19" t="s">
        <v>26</v>
      </c>
      <c r="D16" s="20">
        <v>663</v>
      </c>
      <c r="E16" s="21">
        <v>9.4029215714083111E-2</v>
      </c>
      <c r="F16" s="20">
        <v>316</v>
      </c>
      <c r="G16" s="21">
        <v>5.0318471337579621E-2</v>
      </c>
      <c r="H16" s="22">
        <v>1.0981012658227849</v>
      </c>
      <c r="I16" s="35">
        <v>1</v>
      </c>
      <c r="J16" s="20">
        <v>662</v>
      </c>
      <c r="K16" s="22">
        <v>1.5105740181269312E-3</v>
      </c>
      <c r="L16" s="35">
        <v>-1</v>
      </c>
      <c r="M16"/>
      <c r="O16" s="18">
        <v>6</v>
      </c>
      <c r="P16" s="19" t="s">
        <v>18</v>
      </c>
      <c r="Q16" s="20">
        <v>6102</v>
      </c>
      <c r="R16" s="21">
        <v>9.1274886691696713E-2</v>
      </c>
      <c r="S16" s="20">
        <v>5788</v>
      </c>
      <c r="T16" s="21">
        <v>8.9705836768854033E-2</v>
      </c>
      <c r="U16" s="22">
        <v>5.4250172771250771E-2</v>
      </c>
      <c r="V16" s="35">
        <v>-1</v>
      </c>
    </row>
    <row r="17" spans="2:22" ht="14.45" customHeight="1" thickBot="1" x14ac:dyDescent="0.3">
      <c r="B17" s="13">
        <v>7</v>
      </c>
      <c r="C17" s="14" t="s">
        <v>18</v>
      </c>
      <c r="D17" s="15">
        <v>656</v>
      </c>
      <c r="E17" s="16">
        <v>9.3036448730676499E-2</v>
      </c>
      <c r="F17" s="15">
        <v>751</v>
      </c>
      <c r="G17" s="16">
        <v>0.1195859872611465</v>
      </c>
      <c r="H17" s="17">
        <v>-0.12649800266311584</v>
      </c>
      <c r="I17" s="34">
        <v>-3</v>
      </c>
      <c r="J17" s="15">
        <v>540</v>
      </c>
      <c r="K17" s="17">
        <v>0.21481481481481479</v>
      </c>
      <c r="L17" s="34">
        <v>-1</v>
      </c>
      <c r="M17"/>
      <c r="O17" s="13">
        <v>7</v>
      </c>
      <c r="P17" s="14" t="s">
        <v>46</v>
      </c>
      <c r="Q17" s="15">
        <v>5505</v>
      </c>
      <c r="R17" s="16">
        <v>8.2344846154996779E-2</v>
      </c>
      <c r="S17" s="15">
        <v>5682</v>
      </c>
      <c r="T17" s="16">
        <v>8.8062986268249585E-2</v>
      </c>
      <c r="U17" s="17">
        <v>-3.115100316789865E-2</v>
      </c>
      <c r="V17" s="34">
        <v>0</v>
      </c>
    </row>
    <row r="18" spans="2:22" ht="14.45" customHeight="1" thickBot="1" x14ac:dyDescent="0.3">
      <c r="B18" s="18">
        <v>8</v>
      </c>
      <c r="C18" s="19" t="s">
        <v>20</v>
      </c>
      <c r="D18" s="20">
        <v>355</v>
      </c>
      <c r="E18" s="21">
        <v>5.0347468444192314E-2</v>
      </c>
      <c r="F18" s="20">
        <v>236</v>
      </c>
      <c r="G18" s="21">
        <v>3.7579617834394903E-2</v>
      </c>
      <c r="H18" s="22">
        <v>0.50423728813559321</v>
      </c>
      <c r="I18" s="35">
        <v>0</v>
      </c>
      <c r="J18" s="20">
        <v>273</v>
      </c>
      <c r="K18" s="22">
        <v>0.30036630036630041</v>
      </c>
      <c r="L18" s="35">
        <v>0</v>
      </c>
      <c r="M18"/>
      <c r="O18" s="18">
        <v>8</v>
      </c>
      <c r="P18" s="19" t="s">
        <v>20</v>
      </c>
      <c r="Q18" s="20">
        <v>2935</v>
      </c>
      <c r="R18" s="21">
        <v>4.390229309081118E-2</v>
      </c>
      <c r="S18" s="20">
        <v>3054</v>
      </c>
      <c r="T18" s="21">
        <v>4.7332692724962031E-2</v>
      </c>
      <c r="U18" s="22">
        <v>-3.8965291421087067E-2</v>
      </c>
      <c r="V18" s="35">
        <v>0</v>
      </c>
    </row>
    <row r="19" spans="2:22" ht="14.45" customHeight="1" thickBot="1" x14ac:dyDescent="0.3">
      <c r="B19" s="13">
        <v>9</v>
      </c>
      <c r="C19" s="14" t="s">
        <v>28</v>
      </c>
      <c r="D19" s="15">
        <v>213</v>
      </c>
      <c r="E19" s="16">
        <v>3.0208481066515389E-2</v>
      </c>
      <c r="F19" s="15">
        <v>135</v>
      </c>
      <c r="G19" s="16">
        <v>2.1496815286624203E-2</v>
      </c>
      <c r="H19" s="17">
        <v>0.57777777777777772</v>
      </c>
      <c r="I19" s="34">
        <v>0</v>
      </c>
      <c r="J19" s="15">
        <v>162</v>
      </c>
      <c r="K19" s="17">
        <v>0.31481481481481488</v>
      </c>
      <c r="L19" s="34">
        <v>0</v>
      </c>
      <c r="M19"/>
      <c r="O19" s="13">
        <v>9</v>
      </c>
      <c r="P19" s="14" t="s">
        <v>27</v>
      </c>
      <c r="Q19" s="15">
        <v>2016</v>
      </c>
      <c r="R19" s="16">
        <v>3.0155714777197733E-2</v>
      </c>
      <c r="S19" s="15">
        <v>2034</v>
      </c>
      <c r="T19" s="16">
        <v>3.152413130405133E-2</v>
      </c>
      <c r="U19" s="17">
        <v>-8.8495575221239076E-3</v>
      </c>
      <c r="V19" s="34">
        <v>0</v>
      </c>
    </row>
    <row r="20" spans="2:22" ht="14.45" customHeight="1" thickBot="1" x14ac:dyDescent="0.3">
      <c r="B20" s="18">
        <v>10</v>
      </c>
      <c r="C20" s="19" t="s">
        <v>27</v>
      </c>
      <c r="D20" s="20">
        <v>189</v>
      </c>
      <c r="E20" s="21">
        <v>2.6804708551978442E-2</v>
      </c>
      <c r="F20" s="20">
        <v>115</v>
      </c>
      <c r="G20" s="21">
        <v>1.8312101910828025E-2</v>
      </c>
      <c r="H20" s="22">
        <v>0.64347826086956528</v>
      </c>
      <c r="I20" s="35">
        <v>0</v>
      </c>
      <c r="J20" s="20">
        <v>147</v>
      </c>
      <c r="K20" s="22">
        <v>0.28571428571428581</v>
      </c>
      <c r="L20" s="35">
        <v>0</v>
      </c>
      <c r="M20"/>
      <c r="O20" s="18">
        <v>10</v>
      </c>
      <c r="P20" s="19" t="s">
        <v>28</v>
      </c>
      <c r="Q20" s="20">
        <v>1761</v>
      </c>
      <c r="R20" s="21">
        <v>2.6341375854486711E-2</v>
      </c>
      <c r="S20" s="20">
        <v>1777</v>
      </c>
      <c r="T20" s="21">
        <v>2.7540993769566969E-2</v>
      </c>
      <c r="U20" s="22">
        <v>-9.0039392234102511E-3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122</v>
      </c>
      <c r="E21" s="16">
        <v>1.7302510282229473E-2</v>
      </c>
      <c r="F21" s="15">
        <v>43</v>
      </c>
      <c r="G21" s="16">
        <v>6.8471337579617837E-3</v>
      </c>
      <c r="H21" s="17">
        <v>1.8372093023255816</v>
      </c>
      <c r="I21" s="34">
        <v>4</v>
      </c>
      <c r="J21" s="15">
        <v>121</v>
      </c>
      <c r="K21" s="17">
        <v>8.2644628099173278E-3</v>
      </c>
      <c r="L21" s="34">
        <v>0</v>
      </c>
      <c r="M21"/>
      <c r="O21" s="13">
        <v>11</v>
      </c>
      <c r="P21" s="14" t="s">
        <v>50</v>
      </c>
      <c r="Q21" s="15">
        <v>991</v>
      </c>
      <c r="R21" s="16">
        <v>1.4823568127084798E-2</v>
      </c>
      <c r="S21" s="15">
        <v>775</v>
      </c>
      <c r="T21" s="16">
        <v>1.2011406961966462E-2</v>
      </c>
      <c r="U21" s="17">
        <v>0.27870967741935493</v>
      </c>
      <c r="V21" s="34">
        <v>0</v>
      </c>
    </row>
    <row r="22" spans="2:22" ht="14.45" customHeight="1" thickBot="1" x14ac:dyDescent="0.3">
      <c r="B22" s="18">
        <v>12</v>
      </c>
      <c r="C22" s="19" t="s">
        <v>78</v>
      </c>
      <c r="D22" s="20">
        <v>68</v>
      </c>
      <c r="E22" s="21">
        <v>9.644022124521345E-3</v>
      </c>
      <c r="F22" s="20">
        <v>50</v>
      </c>
      <c r="G22" s="21">
        <v>7.9617834394904458E-3</v>
      </c>
      <c r="H22" s="22">
        <v>0.3600000000000001</v>
      </c>
      <c r="I22" s="35">
        <v>-1</v>
      </c>
      <c r="J22" s="20">
        <v>77</v>
      </c>
      <c r="K22" s="22">
        <v>-0.11688311688311692</v>
      </c>
      <c r="L22" s="35">
        <v>0</v>
      </c>
      <c r="M22"/>
      <c r="O22" s="18">
        <v>12</v>
      </c>
      <c r="P22" s="19" t="s">
        <v>30</v>
      </c>
      <c r="Q22" s="20">
        <v>630</v>
      </c>
      <c r="R22" s="21">
        <v>9.4236608678742919E-3</v>
      </c>
      <c r="S22" s="20">
        <v>466</v>
      </c>
      <c r="T22" s="21">
        <v>7.2223427668082207E-3</v>
      </c>
      <c r="U22" s="22">
        <v>0.35193133047210301</v>
      </c>
      <c r="V22" s="35">
        <v>1</v>
      </c>
    </row>
    <row r="23" spans="2:22" ht="14.45" customHeight="1" thickBot="1" x14ac:dyDescent="0.3">
      <c r="B23" s="13">
        <v>13</v>
      </c>
      <c r="C23" s="14" t="s">
        <v>25</v>
      </c>
      <c r="D23" s="15">
        <v>54</v>
      </c>
      <c r="E23" s="16">
        <v>7.6584881577081267E-3</v>
      </c>
      <c r="F23" s="15">
        <v>10</v>
      </c>
      <c r="G23" s="16">
        <v>1.5923566878980893E-3</v>
      </c>
      <c r="H23" s="17">
        <v>4.4000000000000004</v>
      </c>
      <c r="I23" s="34">
        <v>4</v>
      </c>
      <c r="J23" s="15">
        <v>33</v>
      </c>
      <c r="K23" s="17">
        <v>0.63636363636363646</v>
      </c>
      <c r="L23" s="34">
        <v>0</v>
      </c>
      <c r="M23"/>
      <c r="O23" s="13">
        <v>13</v>
      </c>
      <c r="P23" s="14" t="s">
        <v>78</v>
      </c>
      <c r="Q23" s="15">
        <v>608</v>
      </c>
      <c r="R23" s="16">
        <v>9.0945806470913802E-3</v>
      </c>
      <c r="S23" s="15">
        <v>531</v>
      </c>
      <c r="T23" s="16">
        <v>8.2297510926505682E-3</v>
      </c>
      <c r="U23" s="17">
        <v>0.14500941619585683</v>
      </c>
      <c r="V23" s="34">
        <v>-1</v>
      </c>
    </row>
    <row r="24" spans="2:22" ht="14.45" customHeight="1" thickBot="1" x14ac:dyDescent="0.3">
      <c r="B24" s="18">
        <v>14</v>
      </c>
      <c r="C24" s="19" t="s">
        <v>85</v>
      </c>
      <c r="D24" s="20">
        <v>30</v>
      </c>
      <c r="E24" s="21">
        <v>4.2547156431711813E-3</v>
      </c>
      <c r="F24" s="20">
        <v>46</v>
      </c>
      <c r="G24" s="21">
        <v>7.3248407643312103E-3</v>
      </c>
      <c r="H24" s="22">
        <v>-0.34782608695652173</v>
      </c>
      <c r="I24" s="35">
        <v>-2</v>
      </c>
      <c r="J24" s="20">
        <v>17</v>
      </c>
      <c r="K24" s="22">
        <v>0.76470588235294112</v>
      </c>
      <c r="L24" s="35">
        <v>1</v>
      </c>
      <c r="M24"/>
      <c r="O24" s="18">
        <v>14</v>
      </c>
      <c r="P24" s="19" t="s">
        <v>17</v>
      </c>
      <c r="Q24" s="20">
        <v>378</v>
      </c>
      <c r="R24" s="21">
        <v>5.6541965207245748E-3</v>
      </c>
      <c r="S24" s="20">
        <v>329</v>
      </c>
      <c r="T24" s="21">
        <v>5.099035987725117E-3</v>
      </c>
      <c r="U24" s="22">
        <v>0.14893617021276606</v>
      </c>
      <c r="V24" s="35">
        <v>0</v>
      </c>
    </row>
    <row r="25" spans="2:22" ht="14.45" customHeight="1" thickBot="1" x14ac:dyDescent="0.3">
      <c r="B25" s="13">
        <v>15</v>
      </c>
      <c r="C25" s="14" t="s">
        <v>17</v>
      </c>
      <c r="D25" s="15">
        <v>26</v>
      </c>
      <c r="E25" s="16">
        <v>3.6874202240816906E-3</v>
      </c>
      <c r="F25" s="15">
        <v>42</v>
      </c>
      <c r="G25" s="16">
        <v>6.6878980891719748E-3</v>
      </c>
      <c r="H25" s="17">
        <v>-0.38095238095238093</v>
      </c>
      <c r="I25" s="34">
        <v>1</v>
      </c>
      <c r="J25" s="15">
        <v>20</v>
      </c>
      <c r="K25" s="17">
        <v>0.30000000000000004</v>
      </c>
      <c r="L25" s="34">
        <v>-1</v>
      </c>
      <c r="M25"/>
      <c r="O25" s="13">
        <v>15</v>
      </c>
      <c r="P25" s="14" t="s">
        <v>85</v>
      </c>
      <c r="Q25" s="15">
        <v>209</v>
      </c>
      <c r="R25" s="16">
        <v>3.1262620974376615E-3</v>
      </c>
      <c r="S25" s="15">
        <v>313</v>
      </c>
      <c r="T25" s="16">
        <v>4.8510585536716156E-3</v>
      </c>
      <c r="U25" s="17">
        <v>-0.33226837060702874</v>
      </c>
      <c r="V25" s="34">
        <v>0</v>
      </c>
    </row>
    <row r="26" spans="2:22" ht="15.75" thickBot="1" x14ac:dyDescent="0.3">
      <c r="B26" s="114" t="s">
        <v>42</v>
      </c>
      <c r="C26" s="115"/>
      <c r="D26" s="23">
        <f>SUM(D11:D25)</f>
        <v>6894</v>
      </c>
      <c r="E26" s="24">
        <f>D26/D28</f>
        <v>0.97773365480073748</v>
      </c>
      <c r="F26" s="23">
        <f>SUM(F11:F25)</f>
        <v>6122</v>
      </c>
      <c r="G26" s="24">
        <f>F26/F28</f>
        <v>0.97484076433121014</v>
      </c>
      <c r="H26" s="25">
        <f>D26/F26-1</f>
        <v>0.12610258085592951</v>
      </c>
      <c r="I26" s="36"/>
      <c r="J26" s="23">
        <f>SUM(J11:J25)</f>
        <v>5718</v>
      </c>
      <c r="K26" s="24">
        <f>E26/J26-1</f>
        <v>-0.99982900775536887</v>
      </c>
      <c r="L26" s="23"/>
      <c r="M26"/>
      <c r="O26" s="114" t="s">
        <v>42</v>
      </c>
      <c r="P26" s="115"/>
      <c r="Q26" s="23">
        <f>SUM(Q11:Q25)</f>
        <v>65184</v>
      </c>
      <c r="R26" s="24">
        <f>Q26/Q28</f>
        <v>0.97503477779605996</v>
      </c>
      <c r="S26" s="23">
        <f>SUM(S11:S25)</f>
        <v>63231</v>
      </c>
      <c r="T26" s="24">
        <f>S26/S28</f>
        <v>0.97999132078980811</v>
      </c>
      <c r="U26" s="25">
        <f>Q26/S26-1</f>
        <v>3.0886748588508706E-2</v>
      </c>
      <c r="V26" s="36"/>
    </row>
    <row r="27" spans="2:22" ht="15.75" thickBot="1" x14ac:dyDescent="0.3">
      <c r="B27" s="114" t="s">
        <v>12</v>
      </c>
      <c r="C27" s="115"/>
      <c r="D27" s="23">
        <f>D28-SUM(D11:D25)</f>
        <v>157</v>
      </c>
      <c r="E27" s="24">
        <f>D27/D28</f>
        <v>2.2266345199262516E-2</v>
      </c>
      <c r="F27" s="23">
        <f>F28-SUM(F11:F25)</f>
        <v>158</v>
      </c>
      <c r="G27" s="24">
        <f>F27/F28</f>
        <v>2.515923566878981E-2</v>
      </c>
      <c r="H27" s="25">
        <f>D27/F27-1</f>
        <v>-6.3291139240506666E-3</v>
      </c>
      <c r="I27" s="36"/>
      <c r="J27" s="23">
        <f>J28-SUM(J11:J25)</f>
        <v>102</v>
      </c>
      <c r="K27" s="24">
        <f>E27/J27-1</f>
        <v>-0.99978170249804643</v>
      </c>
      <c r="L27" s="23"/>
      <c r="M27"/>
      <c r="O27" s="114" t="s">
        <v>12</v>
      </c>
      <c r="P27" s="115"/>
      <c r="Q27" s="23">
        <f>Q28-SUM(Q11:Q25)</f>
        <v>1669</v>
      </c>
      <c r="R27" s="24">
        <f>Q27/Q28</f>
        <v>2.4965222203939989E-2</v>
      </c>
      <c r="S27" s="23">
        <f>S28-SUM(S11:S25)</f>
        <v>1291</v>
      </c>
      <c r="T27" s="24">
        <f>S27/S28</f>
        <v>2.0008679210191872E-2</v>
      </c>
      <c r="U27" s="25">
        <f>Q27/S27-1</f>
        <v>0.29279628195197516</v>
      </c>
      <c r="V27" s="37"/>
    </row>
    <row r="28" spans="2:22" ht="15.75" thickBot="1" x14ac:dyDescent="0.3">
      <c r="B28" s="116" t="s">
        <v>34</v>
      </c>
      <c r="C28" s="117"/>
      <c r="D28" s="26">
        <v>7051</v>
      </c>
      <c r="E28" s="27">
        <v>1</v>
      </c>
      <c r="F28" s="26">
        <v>6280</v>
      </c>
      <c r="G28" s="27">
        <v>1</v>
      </c>
      <c r="H28" s="28">
        <v>0.12277070063694273</v>
      </c>
      <c r="I28" s="38"/>
      <c r="J28" s="26">
        <v>5820</v>
      </c>
      <c r="K28" s="28">
        <v>0.21151202749140885</v>
      </c>
      <c r="L28" s="26"/>
      <c r="M28"/>
      <c r="N28" s="29"/>
      <c r="O28" s="116" t="s">
        <v>34</v>
      </c>
      <c r="P28" s="117"/>
      <c r="Q28" s="26">
        <v>66853</v>
      </c>
      <c r="R28" s="27">
        <v>1</v>
      </c>
      <c r="S28" s="26">
        <v>64522</v>
      </c>
      <c r="T28" s="27">
        <v>1</v>
      </c>
      <c r="U28" s="28">
        <v>3.6127212423669341E-2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89" t="s">
        <v>157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32"/>
      <c r="O33" s="89" t="s">
        <v>87</v>
      </c>
      <c r="P33" s="89"/>
      <c r="Q33" s="89"/>
      <c r="R33" s="89"/>
      <c r="S33" s="89"/>
      <c r="T33" s="89"/>
      <c r="U33" s="89"/>
      <c r="V33" s="89"/>
    </row>
    <row r="34" spans="2:22" ht="15" customHeight="1" x14ac:dyDescent="0.2">
      <c r="B34" s="118" t="s">
        <v>158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32"/>
      <c r="O34" s="118" t="s">
        <v>88</v>
      </c>
      <c r="P34" s="118"/>
      <c r="Q34" s="118"/>
      <c r="R34" s="118"/>
      <c r="S34" s="118"/>
      <c r="T34" s="118"/>
      <c r="U34" s="118"/>
      <c r="V34" s="118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12" t="s">
        <v>0</v>
      </c>
      <c r="C36" s="93" t="s">
        <v>41</v>
      </c>
      <c r="D36" s="90" t="s">
        <v>130</v>
      </c>
      <c r="E36" s="91"/>
      <c r="F36" s="91"/>
      <c r="G36" s="91"/>
      <c r="H36" s="91"/>
      <c r="I36" s="92"/>
      <c r="J36" s="90" t="s">
        <v>120</v>
      </c>
      <c r="K36" s="91"/>
      <c r="L36" s="92"/>
      <c r="O36" s="112" t="s">
        <v>0</v>
      </c>
      <c r="P36" s="93" t="s">
        <v>41</v>
      </c>
      <c r="Q36" s="90" t="s">
        <v>137</v>
      </c>
      <c r="R36" s="91"/>
      <c r="S36" s="91"/>
      <c r="T36" s="91"/>
      <c r="U36" s="91"/>
      <c r="V36" s="92"/>
    </row>
    <row r="37" spans="2:22" ht="15" customHeight="1" thickBot="1" x14ac:dyDescent="0.25">
      <c r="B37" s="113"/>
      <c r="C37" s="94"/>
      <c r="D37" s="95" t="s">
        <v>131</v>
      </c>
      <c r="E37" s="96"/>
      <c r="F37" s="96"/>
      <c r="G37" s="96"/>
      <c r="H37" s="96"/>
      <c r="I37" s="97"/>
      <c r="J37" s="95" t="s">
        <v>121</v>
      </c>
      <c r="K37" s="96"/>
      <c r="L37" s="97"/>
      <c r="O37" s="113"/>
      <c r="P37" s="94"/>
      <c r="Q37" s="95" t="s">
        <v>136</v>
      </c>
      <c r="R37" s="96"/>
      <c r="S37" s="96"/>
      <c r="T37" s="96"/>
      <c r="U37" s="96"/>
      <c r="V37" s="97"/>
    </row>
    <row r="38" spans="2:22" ht="15" customHeight="1" x14ac:dyDescent="0.2">
      <c r="B38" s="113"/>
      <c r="C38" s="94"/>
      <c r="D38" s="102">
        <v>2024</v>
      </c>
      <c r="E38" s="103"/>
      <c r="F38" s="102">
        <v>2023</v>
      </c>
      <c r="G38" s="103"/>
      <c r="H38" s="98" t="s">
        <v>5</v>
      </c>
      <c r="I38" s="98" t="s">
        <v>44</v>
      </c>
      <c r="J38" s="98">
        <v>2023</v>
      </c>
      <c r="K38" s="98" t="s">
        <v>132</v>
      </c>
      <c r="L38" s="100" t="s">
        <v>134</v>
      </c>
      <c r="O38" s="113"/>
      <c r="P38" s="94"/>
      <c r="Q38" s="102">
        <v>2024</v>
      </c>
      <c r="R38" s="103"/>
      <c r="S38" s="102">
        <v>2023</v>
      </c>
      <c r="T38" s="103"/>
      <c r="U38" s="98" t="s">
        <v>5</v>
      </c>
      <c r="V38" s="100" t="s">
        <v>59</v>
      </c>
    </row>
    <row r="39" spans="2:22" ht="14.45" customHeight="1" thickBot="1" x14ac:dyDescent="0.25">
      <c r="B39" s="119" t="s">
        <v>6</v>
      </c>
      <c r="C39" s="106" t="s">
        <v>41</v>
      </c>
      <c r="D39" s="104"/>
      <c r="E39" s="105"/>
      <c r="F39" s="104"/>
      <c r="G39" s="105"/>
      <c r="H39" s="99"/>
      <c r="I39" s="99"/>
      <c r="J39" s="99"/>
      <c r="K39" s="99"/>
      <c r="L39" s="101"/>
      <c r="O39" s="119" t="s">
        <v>6</v>
      </c>
      <c r="P39" s="106" t="s">
        <v>41</v>
      </c>
      <c r="Q39" s="104"/>
      <c r="R39" s="105"/>
      <c r="S39" s="104"/>
      <c r="T39" s="105"/>
      <c r="U39" s="99"/>
      <c r="V39" s="101"/>
    </row>
    <row r="40" spans="2:22" ht="15" customHeight="1" x14ac:dyDescent="0.2">
      <c r="B40" s="119"/>
      <c r="C40" s="106"/>
      <c r="D40" s="7" t="s">
        <v>8</v>
      </c>
      <c r="E40" s="8" t="s">
        <v>2</v>
      </c>
      <c r="F40" s="7" t="s">
        <v>8</v>
      </c>
      <c r="G40" s="8" t="s">
        <v>2</v>
      </c>
      <c r="H40" s="110" t="s">
        <v>9</v>
      </c>
      <c r="I40" s="110" t="s">
        <v>45</v>
      </c>
      <c r="J40" s="110" t="s">
        <v>8</v>
      </c>
      <c r="K40" s="110" t="s">
        <v>133</v>
      </c>
      <c r="L40" s="108" t="s">
        <v>135</v>
      </c>
      <c r="O40" s="119"/>
      <c r="P40" s="106"/>
      <c r="Q40" s="7" t="s">
        <v>8</v>
      </c>
      <c r="R40" s="8" t="s">
        <v>2</v>
      </c>
      <c r="S40" s="7" t="s">
        <v>8</v>
      </c>
      <c r="T40" s="8" t="s">
        <v>2</v>
      </c>
      <c r="U40" s="110" t="s">
        <v>9</v>
      </c>
      <c r="V40" s="108" t="s">
        <v>60</v>
      </c>
    </row>
    <row r="41" spans="2:22" ht="14.25" customHeight="1" thickBot="1" x14ac:dyDescent="0.25">
      <c r="B41" s="120"/>
      <c r="C41" s="107"/>
      <c r="D41" s="10" t="s">
        <v>10</v>
      </c>
      <c r="E41" s="11" t="s">
        <v>11</v>
      </c>
      <c r="F41" s="10" t="s">
        <v>10</v>
      </c>
      <c r="G41" s="11" t="s">
        <v>11</v>
      </c>
      <c r="H41" s="111"/>
      <c r="I41" s="111"/>
      <c r="J41" s="111" t="s">
        <v>10</v>
      </c>
      <c r="K41" s="111"/>
      <c r="L41" s="109"/>
      <c r="O41" s="120"/>
      <c r="P41" s="107"/>
      <c r="Q41" s="10" t="s">
        <v>10</v>
      </c>
      <c r="R41" s="11" t="s">
        <v>11</v>
      </c>
      <c r="S41" s="10" t="s">
        <v>10</v>
      </c>
      <c r="T41" s="11" t="s">
        <v>11</v>
      </c>
      <c r="U41" s="111"/>
      <c r="V41" s="109"/>
    </row>
    <row r="42" spans="2:22" ht="15" thickBot="1" x14ac:dyDescent="0.25">
      <c r="B42" s="13">
        <v>1</v>
      </c>
      <c r="C42" s="14" t="s">
        <v>52</v>
      </c>
      <c r="D42" s="15">
        <v>813</v>
      </c>
      <c r="E42" s="16">
        <v>0.11530279392993902</v>
      </c>
      <c r="F42" s="15">
        <v>879</v>
      </c>
      <c r="G42" s="16">
        <v>0.13996815286624203</v>
      </c>
      <c r="H42" s="17">
        <v>-7.5085324232081918E-2</v>
      </c>
      <c r="I42" s="34">
        <v>1</v>
      </c>
      <c r="J42" s="15">
        <v>332</v>
      </c>
      <c r="K42" s="17">
        <v>1.4487951807228914</v>
      </c>
      <c r="L42" s="34">
        <v>4</v>
      </c>
      <c r="O42" s="13">
        <v>1</v>
      </c>
      <c r="P42" s="14" t="s">
        <v>51</v>
      </c>
      <c r="Q42" s="15">
        <v>9084</v>
      </c>
      <c r="R42" s="16">
        <v>0.13588021479963502</v>
      </c>
      <c r="S42" s="15">
        <v>10050</v>
      </c>
      <c r="T42" s="16">
        <v>0.15576082576485539</v>
      </c>
      <c r="U42" s="17">
        <v>-9.6119402985074598E-2</v>
      </c>
      <c r="V42" s="34">
        <v>0</v>
      </c>
    </row>
    <row r="43" spans="2:22" ht="15" thickBot="1" x14ac:dyDescent="0.25">
      <c r="B43" s="18">
        <v>2</v>
      </c>
      <c r="C43" s="19" t="s">
        <v>56</v>
      </c>
      <c r="D43" s="20">
        <v>721</v>
      </c>
      <c r="E43" s="21">
        <v>0.10225499929088072</v>
      </c>
      <c r="F43" s="20">
        <v>649</v>
      </c>
      <c r="G43" s="21">
        <v>0.10334394904458599</v>
      </c>
      <c r="H43" s="22">
        <v>0.11093990755007699</v>
      </c>
      <c r="I43" s="35">
        <v>1</v>
      </c>
      <c r="J43" s="20">
        <v>492</v>
      </c>
      <c r="K43" s="22">
        <v>0.46544715447154461</v>
      </c>
      <c r="L43" s="35">
        <v>0</v>
      </c>
      <c r="O43" s="18">
        <v>2</v>
      </c>
      <c r="P43" s="19" t="s">
        <v>52</v>
      </c>
      <c r="Q43" s="20">
        <v>5503</v>
      </c>
      <c r="R43" s="21">
        <v>8.231492977128925E-2</v>
      </c>
      <c r="S43" s="20">
        <v>5682</v>
      </c>
      <c r="T43" s="21">
        <v>8.8062986268249585E-2</v>
      </c>
      <c r="U43" s="22">
        <v>-3.1502991904259092E-2</v>
      </c>
      <c r="V43" s="35">
        <v>0</v>
      </c>
    </row>
    <row r="44" spans="2:22" ht="15" thickBot="1" x14ac:dyDescent="0.25">
      <c r="B44" s="13">
        <v>3</v>
      </c>
      <c r="C44" s="14" t="s">
        <v>51</v>
      </c>
      <c r="D44" s="15">
        <v>705</v>
      </c>
      <c r="E44" s="16">
        <v>9.9985817614522757E-2</v>
      </c>
      <c r="F44" s="15">
        <v>980</v>
      </c>
      <c r="G44" s="16">
        <v>0.15605095541401273</v>
      </c>
      <c r="H44" s="17">
        <v>-0.28061224489795922</v>
      </c>
      <c r="I44" s="34">
        <v>-2</v>
      </c>
      <c r="J44" s="15">
        <v>574</v>
      </c>
      <c r="K44" s="17">
        <v>0.22822299651567945</v>
      </c>
      <c r="L44" s="34">
        <v>-2</v>
      </c>
      <c r="O44" s="13">
        <v>3</v>
      </c>
      <c r="P44" s="14" t="s">
        <v>56</v>
      </c>
      <c r="Q44" s="15">
        <v>5333</v>
      </c>
      <c r="R44" s="16">
        <v>7.977203715614857E-2</v>
      </c>
      <c r="S44" s="15">
        <v>4662</v>
      </c>
      <c r="T44" s="16">
        <v>7.2254424847338891E-2</v>
      </c>
      <c r="U44" s="17">
        <v>0.14392964392964402</v>
      </c>
      <c r="V44" s="34">
        <v>1</v>
      </c>
    </row>
    <row r="45" spans="2:22" ht="15" thickBot="1" x14ac:dyDescent="0.25">
      <c r="B45" s="18">
        <v>4</v>
      </c>
      <c r="C45" s="19" t="s">
        <v>82</v>
      </c>
      <c r="D45" s="20">
        <v>441</v>
      </c>
      <c r="E45" s="21">
        <v>6.2544319954616373E-2</v>
      </c>
      <c r="F45" s="20">
        <v>355</v>
      </c>
      <c r="G45" s="21">
        <v>5.6528662420382167E-2</v>
      </c>
      <c r="H45" s="22">
        <v>0.24225352112676046</v>
      </c>
      <c r="I45" s="35">
        <v>0</v>
      </c>
      <c r="J45" s="20">
        <v>283</v>
      </c>
      <c r="K45" s="22">
        <v>0.55830388692579502</v>
      </c>
      <c r="L45" s="35">
        <v>3</v>
      </c>
      <c r="O45" s="18">
        <v>4</v>
      </c>
      <c r="P45" s="19" t="s">
        <v>80</v>
      </c>
      <c r="Q45" s="20">
        <v>5260</v>
      </c>
      <c r="R45" s="21">
        <v>7.8680089150823446E-2</v>
      </c>
      <c r="S45" s="20">
        <v>4971</v>
      </c>
      <c r="T45" s="21">
        <v>7.7043489042497137E-2</v>
      </c>
      <c r="U45" s="22">
        <v>5.8137195735264546E-2</v>
      </c>
      <c r="V45" s="35">
        <v>-1</v>
      </c>
    </row>
    <row r="46" spans="2:22" ht="15" thickBot="1" x14ac:dyDescent="0.25">
      <c r="B46" s="13">
        <v>5</v>
      </c>
      <c r="C46" s="14" t="s">
        <v>80</v>
      </c>
      <c r="D46" s="15">
        <v>362</v>
      </c>
      <c r="E46" s="16">
        <v>5.134023542759892E-2</v>
      </c>
      <c r="F46" s="15">
        <v>190</v>
      </c>
      <c r="G46" s="16">
        <v>3.0254777070063694E-2</v>
      </c>
      <c r="H46" s="17">
        <v>0.90526315789473677</v>
      </c>
      <c r="I46" s="34">
        <v>3</v>
      </c>
      <c r="J46" s="15">
        <v>458</v>
      </c>
      <c r="K46" s="17">
        <v>-0.20960698689956336</v>
      </c>
      <c r="L46" s="34">
        <v>-2</v>
      </c>
      <c r="O46" s="13">
        <v>5</v>
      </c>
      <c r="P46" s="14" t="s">
        <v>62</v>
      </c>
      <c r="Q46" s="15">
        <v>3752</v>
      </c>
      <c r="R46" s="16">
        <v>5.6123135835340225E-2</v>
      </c>
      <c r="S46" s="15">
        <v>3635</v>
      </c>
      <c r="T46" s="16">
        <v>5.633737329902979E-2</v>
      </c>
      <c r="U46" s="17">
        <v>3.2187070151306729E-2</v>
      </c>
      <c r="V46" s="34">
        <v>1</v>
      </c>
    </row>
    <row r="47" spans="2:22" ht="15" thickBot="1" x14ac:dyDescent="0.25">
      <c r="B47" s="18">
        <v>6</v>
      </c>
      <c r="C47" s="19" t="s">
        <v>62</v>
      </c>
      <c r="D47" s="20">
        <v>350</v>
      </c>
      <c r="E47" s="21">
        <v>4.9638349170330449E-2</v>
      </c>
      <c r="F47" s="20">
        <v>285</v>
      </c>
      <c r="G47" s="21">
        <v>4.5382165605095538E-2</v>
      </c>
      <c r="H47" s="22">
        <v>0.22807017543859653</v>
      </c>
      <c r="I47" s="35">
        <v>0</v>
      </c>
      <c r="J47" s="20">
        <v>325</v>
      </c>
      <c r="K47" s="22">
        <v>7.6923076923076872E-2</v>
      </c>
      <c r="L47" s="35">
        <v>0</v>
      </c>
      <c r="O47" s="18">
        <v>6</v>
      </c>
      <c r="P47" s="19" t="s">
        <v>53</v>
      </c>
      <c r="Q47" s="20">
        <v>3713</v>
      </c>
      <c r="R47" s="21">
        <v>5.5539766353043245E-2</v>
      </c>
      <c r="S47" s="20">
        <v>4221</v>
      </c>
      <c r="T47" s="21">
        <v>6.5419546821239266E-2</v>
      </c>
      <c r="U47" s="22">
        <v>-0.1203506278133144</v>
      </c>
      <c r="V47" s="35">
        <v>-1</v>
      </c>
    </row>
    <row r="48" spans="2:22" ht="15" thickBot="1" x14ac:dyDescent="0.25">
      <c r="B48" s="13">
        <v>7</v>
      </c>
      <c r="C48" s="14" t="s">
        <v>89</v>
      </c>
      <c r="D48" s="15">
        <v>273</v>
      </c>
      <c r="E48" s="16">
        <v>3.871791235285775E-2</v>
      </c>
      <c r="F48" s="15">
        <v>207</v>
      </c>
      <c r="G48" s="16">
        <v>3.2961783439490445E-2</v>
      </c>
      <c r="H48" s="17">
        <v>0.31884057971014501</v>
      </c>
      <c r="I48" s="34">
        <v>0</v>
      </c>
      <c r="J48" s="15">
        <v>212</v>
      </c>
      <c r="K48" s="17">
        <v>0.28773584905660377</v>
      </c>
      <c r="L48" s="34">
        <v>1</v>
      </c>
      <c r="O48" s="13">
        <v>7</v>
      </c>
      <c r="P48" s="14" t="s">
        <v>82</v>
      </c>
      <c r="Q48" s="15">
        <v>2740</v>
      </c>
      <c r="R48" s="16">
        <v>4.0985445679326285E-2</v>
      </c>
      <c r="S48" s="15">
        <v>2639</v>
      </c>
      <c r="T48" s="16">
        <v>4.0900778029199343E-2</v>
      </c>
      <c r="U48" s="17">
        <v>3.8272072754831354E-2</v>
      </c>
      <c r="V48" s="34">
        <v>0</v>
      </c>
    </row>
    <row r="49" spans="2:22" ht="15" thickBot="1" x14ac:dyDescent="0.25">
      <c r="B49" s="18">
        <v>8</v>
      </c>
      <c r="C49" s="19" t="s">
        <v>159</v>
      </c>
      <c r="D49" s="20">
        <v>239</v>
      </c>
      <c r="E49" s="21">
        <v>3.389590129059708E-2</v>
      </c>
      <c r="F49" s="20">
        <v>0</v>
      </c>
      <c r="G49" s="21">
        <v>0</v>
      </c>
      <c r="H49" s="22" t="s">
        <v>122</v>
      </c>
      <c r="I49" s="35" t="s">
        <v>122</v>
      </c>
      <c r="J49" s="20">
        <v>197</v>
      </c>
      <c r="K49" s="22">
        <v>0.21319796954314718</v>
      </c>
      <c r="L49" s="35">
        <v>3</v>
      </c>
      <c r="O49" s="18">
        <v>8</v>
      </c>
      <c r="P49" s="19" t="s">
        <v>81</v>
      </c>
      <c r="Q49" s="20">
        <v>2024</v>
      </c>
      <c r="R49" s="21">
        <v>3.0275380312027884E-2</v>
      </c>
      <c r="S49" s="20">
        <v>1661</v>
      </c>
      <c r="T49" s="21">
        <v>2.5743157372679085E-2</v>
      </c>
      <c r="U49" s="22">
        <v>0.2185430463576159</v>
      </c>
      <c r="V49" s="35">
        <v>2</v>
      </c>
    </row>
    <row r="50" spans="2:22" ht="15" thickBot="1" x14ac:dyDescent="0.25">
      <c r="B50" s="13">
        <v>9</v>
      </c>
      <c r="C50" s="14" t="s">
        <v>53</v>
      </c>
      <c r="D50" s="15">
        <v>230</v>
      </c>
      <c r="E50" s="16">
        <v>3.2619486597645721E-2</v>
      </c>
      <c r="F50" s="15">
        <v>301</v>
      </c>
      <c r="G50" s="16">
        <v>4.7929936305732487E-2</v>
      </c>
      <c r="H50" s="17">
        <v>-0.23588039867109634</v>
      </c>
      <c r="I50" s="34">
        <v>-4</v>
      </c>
      <c r="J50" s="15">
        <v>444</v>
      </c>
      <c r="K50" s="17">
        <v>-0.48198198198198194</v>
      </c>
      <c r="L50" s="34">
        <v>-5</v>
      </c>
      <c r="O50" s="13">
        <v>9</v>
      </c>
      <c r="P50" s="14" t="s">
        <v>110</v>
      </c>
      <c r="Q50" s="15">
        <v>1962</v>
      </c>
      <c r="R50" s="16">
        <v>2.934797241709422E-2</v>
      </c>
      <c r="S50" s="15">
        <v>1021</v>
      </c>
      <c r="T50" s="16">
        <v>1.5824060010539039E-2</v>
      </c>
      <c r="U50" s="17">
        <v>0.92164544564152795</v>
      </c>
      <c r="V50" s="34">
        <v>10</v>
      </c>
    </row>
    <row r="51" spans="2:22" ht="15" thickBot="1" x14ac:dyDescent="0.25">
      <c r="B51" s="18">
        <v>10</v>
      </c>
      <c r="C51" s="19" t="s">
        <v>110</v>
      </c>
      <c r="D51" s="20">
        <v>218</v>
      </c>
      <c r="E51" s="21">
        <v>3.0917600340377251E-2</v>
      </c>
      <c r="F51" s="20">
        <v>64</v>
      </c>
      <c r="G51" s="21">
        <v>1.019108280254777E-2</v>
      </c>
      <c r="H51" s="22">
        <v>2.40625</v>
      </c>
      <c r="I51" s="35">
        <v>10</v>
      </c>
      <c r="J51" s="20">
        <v>206</v>
      </c>
      <c r="K51" s="22">
        <v>5.8252427184465994E-2</v>
      </c>
      <c r="L51" s="35">
        <v>0</v>
      </c>
      <c r="O51" s="18">
        <v>10</v>
      </c>
      <c r="P51" s="19" t="s">
        <v>89</v>
      </c>
      <c r="Q51" s="20">
        <v>1952</v>
      </c>
      <c r="R51" s="21">
        <v>2.9198390498556534E-2</v>
      </c>
      <c r="S51" s="20">
        <v>1433</v>
      </c>
      <c r="T51" s="21">
        <v>2.2209478937416694E-2</v>
      </c>
      <c r="U51" s="22">
        <v>0.36217725052337757</v>
      </c>
      <c r="V51" s="35">
        <v>3</v>
      </c>
    </row>
    <row r="52" spans="2:22" ht="15" thickBot="1" x14ac:dyDescent="0.25">
      <c r="B52" s="114" t="s">
        <v>54</v>
      </c>
      <c r="C52" s="115"/>
      <c r="D52" s="23">
        <f>SUM(D42:D51)</f>
        <v>4352</v>
      </c>
      <c r="E52" s="24">
        <f>D52/D54</f>
        <v>0.61721741596936608</v>
      </c>
      <c r="F52" s="23">
        <f>SUM(F42:F51)</f>
        <v>3910</v>
      </c>
      <c r="G52" s="24">
        <f>F52/F54</f>
        <v>0.62261146496815289</v>
      </c>
      <c r="H52" s="25">
        <f>D52/F52-1</f>
        <v>0.11304347826086958</v>
      </c>
      <c r="I52" s="36"/>
      <c r="J52" s="23">
        <f>SUM(J42:J51)</f>
        <v>3523</v>
      </c>
      <c r="K52" s="24">
        <f>D52/J52-1</f>
        <v>0.23531081464660808</v>
      </c>
      <c r="L52" s="23"/>
      <c r="O52" s="114" t="s">
        <v>54</v>
      </c>
      <c r="P52" s="115"/>
      <c r="Q52" s="23">
        <f>SUM(Q42:Q51)</f>
        <v>41323</v>
      </c>
      <c r="R52" s="24">
        <f>Q52/Q54</f>
        <v>0.61811736197328471</v>
      </c>
      <c r="S52" s="23">
        <f>SUM(S42:S51)</f>
        <v>39975</v>
      </c>
      <c r="T52" s="24">
        <f>S52/S54</f>
        <v>0.6195561203930442</v>
      </c>
      <c r="U52" s="25">
        <f>Q52/S52-1</f>
        <v>3.3721075672295209E-2</v>
      </c>
      <c r="V52" s="36"/>
    </row>
    <row r="53" spans="2:22" ht="15" thickBot="1" x14ac:dyDescent="0.25">
      <c r="B53" s="114" t="s">
        <v>12</v>
      </c>
      <c r="C53" s="115"/>
      <c r="D53" s="23">
        <f>D54-D52</f>
        <v>2699</v>
      </c>
      <c r="E53" s="24">
        <f>D53/D54</f>
        <v>0.38278258403063398</v>
      </c>
      <c r="F53" s="23">
        <f>F54-F52</f>
        <v>2370</v>
      </c>
      <c r="G53" s="24">
        <f>F53/F54</f>
        <v>0.37738853503184716</v>
      </c>
      <c r="H53" s="25">
        <f>D53/F53-1</f>
        <v>0.13881856540084381</v>
      </c>
      <c r="I53" s="37"/>
      <c r="J53" s="23">
        <f>J54-SUM(J42:J51)</f>
        <v>2297</v>
      </c>
      <c r="K53" s="25">
        <f>D53/J53-1</f>
        <v>0.17501088376142793</v>
      </c>
      <c r="L53" s="52"/>
      <c r="O53" s="114" t="s">
        <v>12</v>
      </c>
      <c r="P53" s="115"/>
      <c r="Q53" s="23">
        <f>Q54-Q52</f>
        <v>25530</v>
      </c>
      <c r="R53" s="24">
        <f>Q53/Q54</f>
        <v>0.38188263802671535</v>
      </c>
      <c r="S53" s="23">
        <f>S54-S52</f>
        <v>24547</v>
      </c>
      <c r="T53" s="24">
        <f>S53/S54</f>
        <v>0.38044387960695575</v>
      </c>
      <c r="U53" s="25">
        <f>Q53/S53-1</f>
        <v>4.0045626756833874E-2</v>
      </c>
      <c r="V53" s="37"/>
    </row>
    <row r="54" spans="2:22" ht="15" thickBot="1" x14ac:dyDescent="0.25">
      <c r="B54" s="116" t="s">
        <v>34</v>
      </c>
      <c r="C54" s="117"/>
      <c r="D54" s="26">
        <v>7051</v>
      </c>
      <c r="E54" s="27">
        <v>1</v>
      </c>
      <c r="F54" s="26">
        <v>6280</v>
      </c>
      <c r="G54" s="27">
        <v>1</v>
      </c>
      <c r="H54" s="28">
        <v>0.12277070063694273</v>
      </c>
      <c r="I54" s="38"/>
      <c r="J54" s="26">
        <v>5820</v>
      </c>
      <c r="K54" s="28">
        <v>0.21151202749140885</v>
      </c>
      <c r="L54" s="26"/>
      <c r="O54" s="116" t="s">
        <v>34</v>
      </c>
      <c r="P54" s="117"/>
      <c r="Q54" s="26">
        <v>66853</v>
      </c>
      <c r="R54" s="27">
        <v>1</v>
      </c>
      <c r="S54" s="26">
        <v>64522</v>
      </c>
      <c r="T54" s="27">
        <v>1</v>
      </c>
      <c r="U54" s="28">
        <v>3.6127212423669341E-2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5" priority="9" operator="equal">
      <formula>0</formula>
    </cfRule>
  </conditionalFormatting>
  <conditionalFormatting sqref="D42:H51">
    <cfRule type="cellIs" dxfId="24" priority="31" operator="equal">
      <formula>0</formula>
    </cfRule>
  </conditionalFormatting>
  <conditionalFormatting sqref="H11:H27 U11:U27 H42:H53">
    <cfRule type="cellIs" dxfId="23" priority="24" operator="lessThan">
      <formula>0</formula>
    </cfRule>
  </conditionalFormatting>
  <conditionalFormatting sqref="I11:I25">
    <cfRule type="cellIs" dxfId="22" priority="7" operator="lessThan">
      <formula>0</formula>
    </cfRule>
  </conditionalFormatting>
  <conditionalFormatting sqref="I42:I51">
    <cfRule type="cellIs" dxfId="21" priority="34" operator="lessThan">
      <formula>0</formula>
    </cfRule>
    <cfRule type="cellIs" dxfId="20" priority="35" operator="equal">
      <formula>0</formula>
    </cfRule>
    <cfRule type="cellIs" dxfId="19" priority="36" operator="greaterThan">
      <formula>0</formula>
    </cfRule>
  </conditionalFormatting>
  <conditionalFormatting sqref="J11:K25">
    <cfRule type="cellIs" dxfId="18" priority="6" operator="equal">
      <formula>0</formula>
    </cfRule>
  </conditionalFormatting>
  <conditionalFormatting sqref="J42:K51">
    <cfRule type="cellIs" dxfId="17" priority="29" operator="equal">
      <formula>0</formula>
    </cfRule>
  </conditionalFormatting>
  <conditionalFormatting sqref="K53">
    <cfRule type="cellIs" dxfId="16" priority="23" operator="lessThan">
      <formula>0</formula>
    </cfRule>
  </conditionalFormatting>
  <conditionalFormatting sqref="K11:L25">
    <cfRule type="cellIs" dxfId="15" priority="5" operator="lessThan">
      <formula>0</formula>
    </cfRule>
  </conditionalFormatting>
  <conditionalFormatting sqref="K42:L51">
    <cfRule type="cellIs" dxfId="14" priority="26" operator="lessThan">
      <formula>0</formula>
    </cfRule>
  </conditionalFormatting>
  <conditionalFormatting sqref="L11:L25">
    <cfRule type="cellIs" dxfId="13" priority="4" operator="equal">
      <formula>0</formula>
    </cfRule>
  </conditionalFormatting>
  <conditionalFormatting sqref="L42:L51">
    <cfRule type="cellIs" dxfId="12" priority="27" operator="equal">
      <formula>0</formula>
    </cfRule>
    <cfRule type="cellIs" dxfId="11" priority="28" operator="greaterThan">
      <formula>0</formula>
    </cfRule>
  </conditionalFormatting>
  <conditionalFormatting sqref="Q11:U25">
    <cfRule type="cellIs" dxfId="10" priority="3" operator="equal">
      <formula>0</formula>
    </cfRule>
  </conditionalFormatting>
  <conditionalFormatting sqref="Q42:U51">
    <cfRule type="cellIs" dxfId="9" priority="17" operator="equal">
      <formula>0</formula>
    </cfRule>
  </conditionalFormatting>
  <conditionalFormatting sqref="U42:U53">
    <cfRule type="cellIs" dxfId="8" priority="15" operator="lessThan">
      <formula>0</formula>
    </cfRule>
  </conditionalFormatting>
  <conditionalFormatting sqref="V11:V25">
    <cfRule type="cellIs" dxfId="7" priority="1" operator="lessThan">
      <formula>0</formula>
    </cfRule>
  </conditionalFormatting>
  <conditionalFormatting sqref="V42:V51">
    <cfRule type="cellIs" dxfId="6" priority="20" operator="lessThan">
      <formula>0</formula>
    </cfRule>
    <cfRule type="cellIs" dxfId="5" priority="21" operator="equal">
      <formula>0</formula>
    </cfRule>
    <cfRule type="cellIs" dxfId="4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45665</v>
      </c>
    </row>
    <row r="2" spans="2:15" ht="14.45" customHeight="1" x14ac:dyDescent="0.2">
      <c r="B2" s="89" t="s">
        <v>14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 x14ac:dyDescent="0.2">
      <c r="B3" s="118" t="s">
        <v>15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2" t="s">
        <v>0</v>
      </c>
      <c r="C5" s="93" t="s">
        <v>1</v>
      </c>
      <c r="D5" s="90" t="s">
        <v>130</v>
      </c>
      <c r="E5" s="91"/>
      <c r="F5" s="91"/>
      <c r="G5" s="91"/>
      <c r="H5" s="138"/>
      <c r="I5" s="139" t="s">
        <v>120</v>
      </c>
      <c r="J5" s="138"/>
      <c r="K5" s="139" t="s">
        <v>138</v>
      </c>
      <c r="L5" s="91"/>
      <c r="M5" s="91"/>
      <c r="N5" s="91"/>
      <c r="O5" s="92"/>
    </row>
    <row r="6" spans="2:15" ht="14.45" customHeight="1" thickBot="1" x14ac:dyDescent="0.25">
      <c r="B6" s="113"/>
      <c r="C6" s="94"/>
      <c r="D6" s="95" t="s">
        <v>131</v>
      </c>
      <c r="E6" s="96"/>
      <c r="F6" s="96"/>
      <c r="G6" s="96"/>
      <c r="H6" s="140"/>
      <c r="I6" s="141" t="s">
        <v>121</v>
      </c>
      <c r="J6" s="140"/>
      <c r="K6" s="141" t="s">
        <v>136</v>
      </c>
      <c r="L6" s="96"/>
      <c r="M6" s="96"/>
      <c r="N6" s="96"/>
      <c r="O6" s="97"/>
    </row>
    <row r="7" spans="2:15" ht="14.45" customHeight="1" x14ac:dyDescent="0.2">
      <c r="B7" s="113"/>
      <c r="C7" s="94"/>
      <c r="D7" s="102">
        <v>2024</v>
      </c>
      <c r="E7" s="103"/>
      <c r="F7" s="102">
        <v>2023</v>
      </c>
      <c r="G7" s="103"/>
      <c r="H7" s="98" t="s">
        <v>5</v>
      </c>
      <c r="I7" s="136">
        <v>2024</v>
      </c>
      <c r="J7" s="136" t="s">
        <v>132</v>
      </c>
      <c r="K7" s="102">
        <v>2024</v>
      </c>
      <c r="L7" s="103"/>
      <c r="M7" s="102">
        <v>2023</v>
      </c>
      <c r="N7" s="103"/>
      <c r="O7" s="98" t="s">
        <v>5</v>
      </c>
    </row>
    <row r="8" spans="2:15" ht="14.45" customHeight="1" thickBot="1" x14ac:dyDescent="0.25">
      <c r="B8" s="119" t="s">
        <v>6</v>
      </c>
      <c r="C8" s="106" t="s">
        <v>7</v>
      </c>
      <c r="D8" s="104"/>
      <c r="E8" s="105"/>
      <c r="F8" s="104"/>
      <c r="G8" s="105"/>
      <c r="H8" s="99"/>
      <c r="I8" s="137"/>
      <c r="J8" s="137"/>
      <c r="K8" s="104"/>
      <c r="L8" s="105"/>
      <c r="M8" s="104"/>
      <c r="N8" s="105"/>
      <c r="O8" s="99"/>
    </row>
    <row r="9" spans="2:15" ht="14.45" customHeight="1" x14ac:dyDescent="0.2">
      <c r="B9" s="119"/>
      <c r="C9" s="106"/>
      <c r="D9" s="7" t="s">
        <v>8</v>
      </c>
      <c r="E9" s="8" t="s">
        <v>2</v>
      </c>
      <c r="F9" s="7" t="s">
        <v>8</v>
      </c>
      <c r="G9" s="8" t="s">
        <v>2</v>
      </c>
      <c r="H9" s="110" t="s">
        <v>9</v>
      </c>
      <c r="I9" s="9" t="s">
        <v>8</v>
      </c>
      <c r="J9" s="134" t="s">
        <v>139</v>
      </c>
      <c r="K9" s="7" t="s">
        <v>8</v>
      </c>
      <c r="L9" s="8" t="s">
        <v>2</v>
      </c>
      <c r="M9" s="7" t="s">
        <v>8</v>
      </c>
      <c r="N9" s="8" t="s">
        <v>2</v>
      </c>
      <c r="O9" s="110" t="s">
        <v>9</v>
      </c>
    </row>
    <row r="10" spans="2:15" ht="14.45" customHeight="1" thickBot="1" x14ac:dyDescent="0.25">
      <c r="B10" s="120"/>
      <c r="C10" s="107"/>
      <c r="D10" s="10" t="s">
        <v>10</v>
      </c>
      <c r="E10" s="11" t="s">
        <v>11</v>
      </c>
      <c r="F10" s="10" t="s">
        <v>10</v>
      </c>
      <c r="G10" s="11" t="s">
        <v>11</v>
      </c>
      <c r="H10" s="111"/>
      <c r="I10" s="12" t="s">
        <v>10</v>
      </c>
      <c r="J10" s="135"/>
      <c r="K10" s="10" t="s">
        <v>10</v>
      </c>
      <c r="L10" s="11" t="s">
        <v>11</v>
      </c>
      <c r="M10" s="10" t="s">
        <v>10</v>
      </c>
      <c r="N10" s="11" t="s">
        <v>11</v>
      </c>
      <c r="O10" s="111"/>
    </row>
    <row r="11" spans="2:15" ht="14.45" customHeight="1" thickBot="1" x14ac:dyDescent="0.25">
      <c r="B11" s="13">
        <v>1</v>
      </c>
      <c r="C11" s="14" t="s">
        <v>19</v>
      </c>
      <c r="D11" s="15">
        <v>11733</v>
      </c>
      <c r="E11" s="16">
        <v>0.18700392081859041</v>
      </c>
      <c r="F11" s="15">
        <v>8367</v>
      </c>
      <c r="G11" s="16">
        <v>0.17288261669111721</v>
      </c>
      <c r="H11" s="17">
        <v>0.40229472929365362</v>
      </c>
      <c r="I11" s="15">
        <v>10615</v>
      </c>
      <c r="J11" s="17">
        <v>0.10532265661799345</v>
      </c>
      <c r="K11" s="15">
        <v>111165</v>
      </c>
      <c r="L11" s="16">
        <v>0.17975618551116473</v>
      </c>
      <c r="M11" s="15">
        <v>98021</v>
      </c>
      <c r="N11" s="16">
        <v>0.18167041667747807</v>
      </c>
      <c r="O11" s="17">
        <v>0.13409371461217501</v>
      </c>
    </row>
    <row r="12" spans="2:15" ht="14.45" customHeight="1" thickBot="1" x14ac:dyDescent="0.25">
      <c r="B12" s="18">
        <v>2</v>
      </c>
      <c r="C12" s="19" t="s">
        <v>17</v>
      </c>
      <c r="D12" s="20">
        <v>6949</v>
      </c>
      <c r="E12" s="21">
        <v>0.11075515603582926</v>
      </c>
      <c r="F12" s="20">
        <v>5022</v>
      </c>
      <c r="G12" s="21">
        <v>0.10376676240262826</v>
      </c>
      <c r="H12" s="22">
        <v>0.38371166865790518</v>
      </c>
      <c r="I12" s="20">
        <v>5356</v>
      </c>
      <c r="J12" s="22">
        <v>0.29742345033607176</v>
      </c>
      <c r="K12" s="20">
        <v>60514</v>
      </c>
      <c r="L12" s="21">
        <v>9.785243385978161E-2</v>
      </c>
      <c r="M12" s="20">
        <v>51807</v>
      </c>
      <c r="N12" s="21">
        <v>9.6018192803686009E-2</v>
      </c>
      <c r="O12" s="22">
        <v>0.16806609145482265</v>
      </c>
    </row>
    <row r="13" spans="2:15" ht="14.45" customHeight="1" thickBot="1" x14ac:dyDescent="0.25">
      <c r="B13" s="13">
        <v>3</v>
      </c>
      <c r="C13" s="14" t="s">
        <v>18</v>
      </c>
      <c r="D13" s="15">
        <v>4866</v>
      </c>
      <c r="E13" s="16">
        <v>7.7555704312900445E-2</v>
      </c>
      <c r="F13" s="15">
        <v>3683</v>
      </c>
      <c r="G13" s="16">
        <v>7.6099758249478275E-2</v>
      </c>
      <c r="H13" s="17">
        <v>0.32120553896280213</v>
      </c>
      <c r="I13" s="15">
        <v>4507</v>
      </c>
      <c r="J13" s="17">
        <v>7.9653871755047678E-2</v>
      </c>
      <c r="K13" s="15">
        <v>44506</v>
      </c>
      <c r="L13" s="16">
        <v>7.1967155061034474E-2</v>
      </c>
      <c r="M13" s="15">
        <v>39712</v>
      </c>
      <c r="N13" s="16">
        <v>7.3601530152681657E-2</v>
      </c>
      <c r="O13" s="17">
        <v>0.12071917808219168</v>
      </c>
    </row>
    <row r="14" spans="2:15" ht="14.45" customHeight="1" thickBot="1" x14ac:dyDescent="0.25">
      <c r="B14" s="18">
        <v>4</v>
      </c>
      <c r="C14" s="19" t="s">
        <v>31</v>
      </c>
      <c r="D14" s="20">
        <v>3829</v>
      </c>
      <c r="E14" s="21">
        <v>6.1027700742724171E-2</v>
      </c>
      <c r="F14" s="20">
        <v>3046</v>
      </c>
      <c r="G14" s="21">
        <v>6.2937785399921481E-2</v>
      </c>
      <c r="H14" s="22">
        <v>0.25705843729481281</v>
      </c>
      <c r="I14" s="20">
        <v>3021</v>
      </c>
      <c r="J14" s="22">
        <v>0.26746110559417402</v>
      </c>
      <c r="K14" s="20">
        <v>35403</v>
      </c>
      <c r="L14" s="21">
        <v>5.7247409127439072E-2</v>
      </c>
      <c r="M14" s="20">
        <v>27042</v>
      </c>
      <c r="N14" s="21">
        <v>5.0119172501732916E-2</v>
      </c>
      <c r="O14" s="22">
        <v>0.30918571111604165</v>
      </c>
    </row>
    <row r="15" spans="2:15" ht="14.45" customHeight="1" thickBot="1" x14ac:dyDescent="0.25">
      <c r="B15" s="13">
        <v>5</v>
      </c>
      <c r="C15" s="14" t="s">
        <v>24</v>
      </c>
      <c r="D15" s="15">
        <v>4083</v>
      </c>
      <c r="E15" s="16">
        <v>6.5076025628765424E-2</v>
      </c>
      <c r="F15" s="15">
        <v>3804</v>
      </c>
      <c r="G15" s="16">
        <v>7.8599913217761427E-2</v>
      </c>
      <c r="H15" s="17">
        <v>7.3343848580441628E-2</v>
      </c>
      <c r="I15" s="15">
        <v>3119</v>
      </c>
      <c r="J15" s="17">
        <v>0.30907342096825907</v>
      </c>
      <c r="K15" s="15">
        <v>34690</v>
      </c>
      <c r="L15" s="16">
        <v>5.6094472859104072E-2</v>
      </c>
      <c r="M15" s="15">
        <v>31602</v>
      </c>
      <c r="N15" s="16">
        <v>5.8570597196944144E-2</v>
      </c>
      <c r="O15" s="17">
        <v>9.7715334472501691E-2</v>
      </c>
    </row>
    <row r="16" spans="2:15" ht="14.45" customHeight="1" thickBot="1" x14ac:dyDescent="0.25">
      <c r="B16" s="18">
        <v>6</v>
      </c>
      <c r="C16" s="19" t="s">
        <v>22</v>
      </c>
      <c r="D16" s="20">
        <v>3007</v>
      </c>
      <c r="E16" s="21">
        <v>4.7926428867425326E-2</v>
      </c>
      <c r="F16" s="20">
        <v>2527</v>
      </c>
      <c r="G16" s="21">
        <v>5.2213980205384633E-2</v>
      </c>
      <c r="H16" s="22">
        <v>0.18994855559952506</v>
      </c>
      <c r="I16" s="20">
        <v>2723</v>
      </c>
      <c r="J16" s="22">
        <v>0.10429673154608898</v>
      </c>
      <c r="K16" s="20">
        <v>33365</v>
      </c>
      <c r="L16" s="21">
        <v>5.3951919485269742E-2</v>
      </c>
      <c r="M16" s="20">
        <v>36085</v>
      </c>
      <c r="N16" s="21">
        <v>6.6879311431293248E-2</v>
      </c>
      <c r="O16" s="22">
        <v>-7.5377580712207237E-2</v>
      </c>
    </row>
    <row r="17" spans="2:15" ht="14.45" customHeight="1" thickBot="1" x14ac:dyDescent="0.25">
      <c r="B17" s="13">
        <v>7</v>
      </c>
      <c r="C17" s="14" t="s">
        <v>23</v>
      </c>
      <c r="D17" s="15">
        <v>2898</v>
      </c>
      <c r="E17" s="16">
        <v>4.6189155589557232E-2</v>
      </c>
      <c r="F17" s="15">
        <v>2376</v>
      </c>
      <c r="G17" s="16">
        <v>4.9093952104469284E-2</v>
      </c>
      <c r="H17" s="17">
        <v>0.21969696969696972</v>
      </c>
      <c r="I17" s="15">
        <v>2747</v>
      </c>
      <c r="J17" s="17">
        <v>5.4969057153258172E-2</v>
      </c>
      <c r="K17" s="15">
        <v>31009</v>
      </c>
      <c r="L17" s="16">
        <v>5.0142217033380176E-2</v>
      </c>
      <c r="M17" s="15">
        <v>26931</v>
      </c>
      <c r="N17" s="16">
        <v>4.9913447032178426E-2</v>
      </c>
      <c r="O17" s="17">
        <v>0.15142400950577395</v>
      </c>
    </row>
    <row r="18" spans="2:15" ht="14.45" customHeight="1" thickBot="1" x14ac:dyDescent="0.25">
      <c r="B18" s="18">
        <v>8</v>
      </c>
      <c r="C18" s="19" t="s">
        <v>32</v>
      </c>
      <c r="D18" s="20">
        <v>2851</v>
      </c>
      <c r="E18" s="21">
        <v>4.5440056102770077E-2</v>
      </c>
      <c r="F18" s="20">
        <v>2473</v>
      </c>
      <c r="G18" s="21">
        <v>5.1098208566646694E-2</v>
      </c>
      <c r="H18" s="22">
        <v>0.15285078851597245</v>
      </c>
      <c r="I18" s="20">
        <v>2440</v>
      </c>
      <c r="J18" s="22">
        <v>0.16844262295081958</v>
      </c>
      <c r="K18" s="20">
        <v>29161</v>
      </c>
      <c r="L18" s="21">
        <v>4.7153961459911617E-2</v>
      </c>
      <c r="M18" s="20">
        <v>26024</v>
      </c>
      <c r="N18" s="21">
        <v>4.8232429006179176E-2</v>
      </c>
      <c r="O18" s="22">
        <v>0.12054257608361518</v>
      </c>
    </row>
    <row r="19" spans="2:15" ht="14.45" customHeight="1" thickBot="1" x14ac:dyDescent="0.25">
      <c r="B19" s="13">
        <v>9</v>
      </c>
      <c r="C19" s="14" t="s">
        <v>16</v>
      </c>
      <c r="D19" s="15">
        <v>2460</v>
      </c>
      <c r="E19" s="16">
        <v>3.9208185904179016E-2</v>
      </c>
      <c r="F19" s="15">
        <v>2311</v>
      </c>
      <c r="G19" s="16">
        <v>4.7750893650432877E-2</v>
      </c>
      <c r="H19" s="17">
        <v>6.4474253569883233E-2</v>
      </c>
      <c r="I19" s="15">
        <v>2195</v>
      </c>
      <c r="J19" s="17">
        <v>0.12072892938496582</v>
      </c>
      <c r="K19" s="15">
        <v>27124</v>
      </c>
      <c r="L19" s="16">
        <v>4.38600888391565E-2</v>
      </c>
      <c r="M19" s="15">
        <v>23240</v>
      </c>
      <c r="N19" s="16">
        <v>4.3072611823839688E-2</v>
      </c>
      <c r="O19" s="17">
        <v>0.16712564543889852</v>
      </c>
    </row>
    <row r="20" spans="2:15" ht="14.45" customHeight="1" thickBot="1" x14ac:dyDescent="0.25">
      <c r="B20" s="18">
        <v>10</v>
      </c>
      <c r="C20" s="19" t="s">
        <v>21</v>
      </c>
      <c r="D20" s="20">
        <v>1912</v>
      </c>
      <c r="E20" s="21">
        <v>3.0474004653979789E-2</v>
      </c>
      <c r="F20" s="20">
        <v>1546</v>
      </c>
      <c r="G20" s="21">
        <v>3.1944128768312083E-2</v>
      </c>
      <c r="H20" s="22">
        <v>0.23673997412677883</v>
      </c>
      <c r="I20" s="20">
        <v>2375</v>
      </c>
      <c r="J20" s="22">
        <v>-0.19494736842105265</v>
      </c>
      <c r="K20" s="20">
        <v>23649</v>
      </c>
      <c r="L20" s="21">
        <v>3.8240939424760804E-2</v>
      </c>
      <c r="M20" s="20">
        <v>21266</v>
      </c>
      <c r="N20" s="21">
        <v>3.9414034554465356E-2</v>
      </c>
      <c r="O20" s="22">
        <v>0.11205680428853571</v>
      </c>
    </row>
    <row r="21" spans="2:15" ht="14.45" customHeight="1" thickBot="1" x14ac:dyDescent="0.25">
      <c r="B21" s="13">
        <v>11</v>
      </c>
      <c r="C21" s="14" t="s">
        <v>29</v>
      </c>
      <c r="D21" s="15">
        <v>2619</v>
      </c>
      <c r="E21" s="16">
        <v>4.1742373529693032E-2</v>
      </c>
      <c r="F21" s="15">
        <v>1666</v>
      </c>
      <c r="G21" s="16">
        <v>3.4423621298840835E-2</v>
      </c>
      <c r="H21" s="17">
        <v>0.57202881152460994</v>
      </c>
      <c r="I21" s="15">
        <v>2319</v>
      </c>
      <c r="J21" s="17">
        <v>0.12936610608020693</v>
      </c>
      <c r="K21" s="15">
        <v>20006</v>
      </c>
      <c r="L21" s="16">
        <v>3.2350130412777053E-2</v>
      </c>
      <c r="M21" s="15">
        <v>17872</v>
      </c>
      <c r="N21" s="16">
        <v>3.3123653980880505E-2</v>
      </c>
      <c r="O21" s="17">
        <v>0.11940465532676803</v>
      </c>
    </row>
    <row r="22" spans="2:15" ht="14.45" customHeight="1" thickBot="1" x14ac:dyDescent="0.25">
      <c r="B22" s="18">
        <v>12</v>
      </c>
      <c r="C22" s="19" t="s">
        <v>33</v>
      </c>
      <c r="D22" s="20">
        <v>942</v>
      </c>
      <c r="E22" s="21">
        <v>1.501386630964904E-2</v>
      </c>
      <c r="F22" s="20">
        <v>917</v>
      </c>
      <c r="G22" s="21">
        <v>1.8947455420790543E-2</v>
      </c>
      <c r="H22" s="22">
        <v>2.72628135223556E-2</v>
      </c>
      <c r="I22" s="20">
        <v>1096</v>
      </c>
      <c r="J22" s="22">
        <v>-0.14051094890510951</v>
      </c>
      <c r="K22" s="20">
        <v>14953</v>
      </c>
      <c r="L22" s="21">
        <v>2.4179321206750742E-2</v>
      </c>
      <c r="M22" s="20">
        <v>12542</v>
      </c>
      <c r="N22" s="21">
        <v>2.324512467704808E-2</v>
      </c>
      <c r="O22" s="22">
        <v>0.19223409344602138</v>
      </c>
    </row>
    <row r="23" spans="2:15" ht="14.45" customHeight="1" thickBot="1" x14ac:dyDescent="0.25">
      <c r="B23" s="13">
        <v>13</v>
      </c>
      <c r="C23" s="14" t="s">
        <v>58</v>
      </c>
      <c r="D23" s="15">
        <v>1644</v>
      </c>
      <c r="E23" s="16">
        <v>2.6202543750597686E-2</v>
      </c>
      <c r="F23" s="15">
        <v>919</v>
      </c>
      <c r="G23" s="16">
        <v>1.8988780296299357E-2</v>
      </c>
      <c r="H23" s="17">
        <v>0.78890097932535364</v>
      </c>
      <c r="I23" s="15">
        <v>1138</v>
      </c>
      <c r="J23" s="17">
        <v>0.44463971880492092</v>
      </c>
      <c r="K23" s="15">
        <v>14681</v>
      </c>
      <c r="L23" s="16">
        <v>2.3739491382084373E-2</v>
      </c>
      <c r="M23" s="15">
        <v>10496</v>
      </c>
      <c r="N23" s="16">
        <v>1.9453103859854621E-2</v>
      </c>
      <c r="O23" s="17">
        <v>0.39872332317073167</v>
      </c>
    </row>
    <row r="24" spans="2:15" ht="14.45" customHeight="1" thickBot="1" x14ac:dyDescent="0.25">
      <c r="B24" s="18">
        <v>14</v>
      </c>
      <c r="C24" s="19" t="s">
        <v>20</v>
      </c>
      <c r="D24" s="20">
        <v>1066</v>
      </c>
      <c r="E24" s="21">
        <v>1.6990213891810907E-2</v>
      </c>
      <c r="F24" s="20">
        <v>872</v>
      </c>
      <c r="G24" s="21">
        <v>1.8017645721842262E-2</v>
      </c>
      <c r="H24" s="22">
        <v>0.22247706422018343</v>
      </c>
      <c r="I24" s="20">
        <v>1339</v>
      </c>
      <c r="J24" s="22">
        <v>-0.20388349514563109</v>
      </c>
      <c r="K24" s="20">
        <v>13348</v>
      </c>
      <c r="L24" s="21">
        <v>2.1584001836936328E-2</v>
      </c>
      <c r="M24" s="20">
        <v>12578</v>
      </c>
      <c r="N24" s="21">
        <v>2.3311846450957643E-2</v>
      </c>
      <c r="O24" s="22">
        <v>6.1217999681984381E-2</v>
      </c>
    </row>
    <row r="25" spans="2:15" ht="14.45" customHeight="1" thickBot="1" x14ac:dyDescent="0.25">
      <c r="B25" s="13">
        <v>15</v>
      </c>
      <c r="C25" s="14" t="s">
        <v>27</v>
      </c>
      <c r="D25" s="15">
        <v>1049</v>
      </c>
      <c r="E25" s="16">
        <v>1.6719263013611298E-2</v>
      </c>
      <c r="F25" s="15">
        <v>754</v>
      </c>
      <c r="G25" s="16">
        <v>1.5579478066822324E-2</v>
      </c>
      <c r="H25" s="17">
        <v>0.39124668435013255</v>
      </c>
      <c r="I25" s="15">
        <v>980</v>
      </c>
      <c r="J25" s="17">
        <v>7.040816326530619E-2</v>
      </c>
      <c r="K25" s="15">
        <v>11670</v>
      </c>
      <c r="L25" s="16">
        <v>1.8870639903884247E-2</v>
      </c>
      <c r="M25" s="15">
        <v>10826</v>
      </c>
      <c r="N25" s="16">
        <v>2.0064720120692277E-2</v>
      </c>
      <c r="O25" s="17">
        <v>7.7960465545908075E-2</v>
      </c>
    </row>
    <row r="26" spans="2:15" ht="14.45" customHeight="1" thickBot="1" x14ac:dyDescent="0.25">
      <c r="B26" s="18">
        <v>16</v>
      </c>
      <c r="C26" s="19" t="s">
        <v>86</v>
      </c>
      <c r="D26" s="20">
        <v>1006</v>
      </c>
      <c r="E26" s="21">
        <v>1.6033916674635811E-2</v>
      </c>
      <c r="F26" s="20">
        <v>960</v>
      </c>
      <c r="G26" s="21">
        <v>1.9835940244230015E-2</v>
      </c>
      <c r="H26" s="22">
        <v>4.7916666666666607E-2</v>
      </c>
      <c r="I26" s="20">
        <v>886</v>
      </c>
      <c r="J26" s="22">
        <v>0.13544018058690743</v>
      </c>
      <c r="K26" s="20">
        <v>11554</v>
      </c>
      <c r="L26" s="21">
        <v>1.8683065419835356E-2</v>
      </c>
      <c r="M26" s="20">
        <v>8780</v>
      </c>
      <c r="N26" s="21">
        <v>1.6272699303498814E-2</v>
      </c>
      <c r="O26" s="22">
        <v>0.31594533029612748</v>
      </c>
    </row>
    <row r="27" spans="2:15" ht="14.45" customHeight="1" thickBot="1" x14ac:dyDescent="0.25">
      <c r="B27" s="13">
        <v>17</v>
      </c>
      <c r="C27" s="14" t="s">
        <v>39</v>
      </c>
      <c r="D27" s="15">
        <v>547</v>
      </c>
      <c r="E27" s="16">
        <v>8.7182429632463102E-3</v>
      </c>
      <c r="F27" s="15">
        <v>850</v>
      </c>
      <c r="G27" s="16">
        <v>1.7563072091245326E-2</v>
      </c>
      <c r="H27" s="17">
        <v>-0.35647058823529409</v>
      </c>
      <c r="I27" s="15">
        <v>415</v>
      </c>
      <c r="J27" s="17">
        <v>0.31807228915662655</v>
      </c>
      <c r="K27" s="15">
        <v>10884</v>
      </c>
      <c r="L27" s="16">
        <v>1.7599661072311579E-2</v>
      </c>
      <c r="M27" s="15">
        <v>11055</v>
      </c>
      <c r="N27" s="16">
        <v>2.0489144738061436E-2</v>
      </c>
      <c r="O27" s="17">
        <v>-1.5468113975576681E-2</v>
      </c>
    </row>
    <row r="28" spans="2:15" ht="14.45" customHeight="1" thickBot="1" x14ac:dyDescent="0.25">
      <c r="B28" s="18">
        <v>18</v>
      </c>
      <c r="C28" s="19" t="s">
        <v>26</v>
      </c>
      <c r="D28" s="20">
        <v>810</v>
      </c>
      <c r="E28" s="21">
        <v>1.2910012431863823E-2</v>
      </c>
      <c r="F28" s="20">
        <v>416</v>
      </c>
      <c r="G28" s="21">
        <v>8.5955741058330055E-3</v>
      </c>
      <c r="H28" s="22">
        <v>0.94711538461538458</v>
      </c>
      <c r="I28" s="20">
        <v>798</v>
      </c>
      <c r="J28" s="22">
        <v>1.5037593984962516E-2</v>
      </c>
      <c r="K28" s="20">
        <v>10234</v>
      </c>
      <c r="L28" s="21">
        <v>1.6548597153072098E-2</v>
      </c>
      <c r="M28" s="20">
        <v>11347</v>
      </c>
      <c r="N28" s="21">
        <v>2.103033245977233E-2</v>
      </c>
      <c r="O28" s="22">
        <v>-9.808760024676122E-2</v>
      </c>
    </row>
    <row r="29" spans="2:15" ht="14.45" customHeight="1" thickBot="1" x14ac:dyDescent="0.25">
      <c r="B29" s="13">
        <v>19</v>
      </c>
      <c r="C29" s="14" t="s">
        <v>30</v>
      </c>
      <c r="D29" s="15">
        <v>795</v>
      </c>
      <c r="E29" s="16">
        <v>1.2670938127570048E-2</v>
      </c>
      <c r="F29" s="15">
        <v>788</v>
      </c>
      <c r="G29" s="16">
        <v>1.6282000950472136E-2</v>
      </c>
      <c r="H29" s="17">
        <v>8.8832487309644659E-3</v>
      </c>
      <c r="I29" s="15">
        <v>855</v>
      </c>
      <c r="J29" s="17">
        <v>-7.0175438596491224E-2</v>
      </c>
      <c r="K29" s="15">
        <v>10159</v>
      </c>
      <c r="L29" s="16">
        <v>1.6427320547006005E-2</v>
      </c>
      <c r="M29" s="15">
        <v>8881</v>
      </c>
      <c r="N29" s="16">
        <v>1.6459890946967311E-2</v>
      </c>
      <c r="O29" s="17">
        <v>0.14390271365837171</v>
      </c>
    </row>
    <row r="30" spans="2:15" ht="14.45" customHeight="1" thickBot="1" x14ac:dyDescent="0.25">
      <c r="B30" s="18">
        <v>20</v>
      </c>
      <c r="C30" s="19" t="s">
        <v>25</v>
      </c>
      <c r="D30" s="20">
        <v>925</v>
      </c>
      <c r="E30" s="21">
        <v>1.4742915431449427E-2</v>
      </c>
      <c r="F30" s="20">
        <v>436</v>
      </c>
      <c r="G30" s="21">
        <v>9.0088228609211309E-3</v>
      </c>
      <c r="H30" s="22">
        <v>1.1215596330275228</v>
      </c>
      <c r="I30" s="20">
        <v>727</v>
      </c>
      <c r="J30" s="22">
        <v>0.27235213204951858</v>
      </c>
      <c r="K30" s="20">
        <v>9593</v>
      </c>
      <c r="L30" s="21">
        <v>1.5512086426560547E-2</v>
      </c>
      <c r="M30" s="20">
        <v>6744</v>
      </c>
      <c r="N30" s="21">
        <v>1.2499212312391346E-2</v>
      </c>
      <c r="O30" s="22">
        <v>0.42244958481613293</v>
      </c>
    </row>
    <row r="31" spans="2:15" ht="14.45" customHeight="1" thickBot="1" x14ac:dyDescent="0.25">
      <c r="B31" s="114" t="s">
        <v>42</v>
      </c>
      <c r="C31" s="115"/>
      <c r="D31" s="23">
        <f>SUM(D11:D30)</f>
        <v>55991</v>
      </c>
      <c r="E31" s="24">
        <f>D31/D33</f>
        <v>0.89240062478084858</v>
      </c>
      <c r="F31" s="23">
        <f>SUM(F11:F30)</f>
        <v>43733</v>
      </c>
      <c r="G31" s="24">
        <f>F31/F33</f>
        <v>0.90363039031344916</v>
      </c>
      <c r="H31" s="25">
        <f>D31/F31-1</f>
        <v>0.28029177051654353</v>
      </c>
      <c r="I31" s="23">
        <f>SUM(I11:I30)</f>
        <v>49651</v>
      </c>
      <c r="J31" s="24">
        <f>D31/I31-1</f>
        <v>0.12769128517049011</v>
      </c>
      <c r="K31" s="23">
        <f>SUM(K11:K30)</f>
        <v>557668</v>
      </c>
      <c r="L31" s="24">
        <f>K31/K33</f>
        <v>0.90176109802222115</v>
      </c>
      <c r="M31" s="23">
        <f>SUM(M11:M30)</f>
        <v>492851</v>
      </c>
      <c r="N31" s="24">
        <f>M31/M33</f>
        <v>0.91344147203060311</v>
      </c>
      <c r="O31" s="25">
        <f>K31/M31-1</f>
        <v>0.13151439278808397</v>
      </c>
    </row>
    <row r="32" spans="2:15" ht="14.45" customHeight="1" thickBot="1" x14ac:dyDescent="0.25">
      <c r="B32" s="114" t="s">
        <v>12</v>
      </c>
      <c r="C32" s="115"/>
      <c r="D32" s="23">
        <f>D33-SUM(D11:D30)</f>
        <v>6751</v>
      </c>
      <c r="E32" s="24">
        <f>D32/D33</f>
        <v>0.10759937521915144</v>
      </c>
      <c r="F32" s="23">
        <f>F33-SUM(F11:F30)</f>
        <v>4664</v>
      </c>
      <c r="G32" s="24">
        <f>F32/F33</f>
        <v>9.6369609686550825E-2</v>
      </c>
      <c r="H32" s="25">
        <f>D32/F32-1</f>
        <v>0.44746998284734141</v>
      </c>
      <c r="I32" s="23">
        <f>I33-SUM(I11:I30)</f>
        <v>5318</v>
      </c>
      <c r="J32" s="24">
        <f>D32/I32-1</f>
        <v>0.26946220383602859</v>
      </c>
      <c r="K32" s="23">
        <f>K33-SUM(K11:K30)</f>
        <v>60753</v>
      </c>
      <c r="L32" s="24">
        <f>K32/K33</f>
        <v>9.8238901977778889E-2</v>
      </c>
      <c r="M32" s="23">
        <f>M33-SUM(M11:M30)</f>
        <v>46703</v>
      </c>
      <c r="N32" s="24">
        <f>M32/M33</f>
        <v>8.6558527969396948E-2</v>
      </c>
      <c r="O32" s="25">
        <f>K32/M32-1</f>
        <v>0.30083720531871605</v>
      </c>
    </row>
    <row r="33" spans="2:16" ht="14.45" customHeight="1" thickBot="1" x14ac:dyDescent="0.25">
      <c r="B33" s="116" t="s">
        <v>13</v>
      </c>
      <c r="C33" s="117"/>
      <c r="D33" s="26">
        <v>62742</v>
      </c>
      <c r="E33" s="27">
        <v>1</v>
      </c>
      <c r="F33" s="26">
        <v>48397</v>
      </c>
      <c r="G33" s="27">
        <v>1.0000000000000004</v>
      </c>
      <c r="H33" s="28">
        <v>0.29640266958695793</v>
      </c>
      <c r="I33" s="26">
        <v>54969</v>
      </c>
      <c r="J33" s="28">
        <v>0.14140697484036457</v>
      </c>
      <c r="K33" s="26">
        <v>618421</v>
      </c>
      <c r="L33" s="27">
        <v>1</v>
      </c>
      <c r="M33" s="26">
        <v>539554</v>
      </c>
      <c r="N33" s="27">
        <v>1.0000000000000011</v>
      </c>
      <c r="O33" s="28">
        <v>0.1461707261923737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2025-01-08T14:22:51Z</dcterms:modified>
</cp:coreProperties>
</file>