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12\SOiSD\"/>
    </mc:Choice>
  </mc:AlternateContent>
  <xr:revisionPtr revIDLastSave="0" documentId="13_ncr:1_{445D940C-09D4-42DA-B5E0-6758CE358D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5" r:id="rId1"/>
    <sheet name="Passenger Cars Ranking" sheetId="4" r:id="rId2"/>
    <sheet name="Paliwa_Samochody osobowe" sheetId="14" r:id="rId3"/>
    <sheet name="PC for Ind.Customers" sheetId="11" r:id="rId4"/>
    <sheet name="PC for Business" sheetId="12" r:id="rId5"/>
    <sheet name="LCV up to 3.5T" sheetId="7" r:id="rId6"/>
    <sheet name="PC &amp; 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5" l="1"/>
  <c r="G7" i="15"/>
  <c r="F7" i="15"/>
  <c r="D7" i="15"/>
  <c r="C7" i="15"/>
  <c r="E7" i="15" s="1"/>
  <c r="R51" i="7" l="1"/>
  <c r="J52" i="7" l="1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F51" i="7"/>
  <c r="G51" i="7" s="1"/>
  <c r="J51" i="7"/>
  <c r="S51" i="7"/>
  <c r="R52" i="7"/>
  <c r="T51" i="7"/>
  <c r="V51" i="7" s="1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H70" i="12" s="1"/>
  <c r="J70" i="12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70" i="11"/>
  <c r="E70" i="11" s="1"/>
  <c r="F70" i="11"/>
  <c r="G70" i="11" s="1"/>
  <c r="J70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O26" i="7" l="1"/>
  <c r="J27" i="7"/>
  <c r="K33" i="11"/>
  <c r="H32" i="11"/>
  <c r="K32" i="11"/>
  <c r="F52" i="7"/>
  <c r="G52" i="7" s="1"/>
  <c r="H69" i="12"/>
  <c r="U33" i="12"/>
  <c r="U70" i="12"/>
  <c r="H51" i="7"/>
  <c r="K70" i="12"/>
  <c r="U32" i="12"/>
  <c r="H32" i="1"/>
  <c r="K69" i="12"/>
  <c r="K32" i="12"/>
  <c r="E32" i="1"/>
  <c r="J31" i="1"/>
  <c r="O31" i="1"/>
  <c r="J32" i="1"/>
  <c r="J26" i="7"/>
  <c r="H26" i="7"/>
  <c r="R70" i="12"/>
  <c r="G70" i="12"/>
  <c r="E69" i="12"/>
  <c r="E70" i="12"/>
  <c r="R32" i="12"/>
  <c r="H32" i="12"/>
  <c r="E33" i="11"/>
  <c r="U67" i="4"/>
  <c r="T52" i="7"/>
  <c r="U52" i="7" s="1"/>
  <c r="S52" i="7"/>
  <c r="U51" i="7"/>
  <c r="D52" i="7"/>
  <c r="E51" i="7"/>
  <c r="K51" i="7"/>
  <c r="O27" i="7"/>
  <c r="H27" i="7"/>
  <c r="L27" i="7"/>
  <c r="H70" i="11"/>
  <c r="H69" i="11"/>
  <c r="U33" i="11"/>
  <c r="E32" i="12"/>
  <c r="H33" i="12"/>
  <c r="K33" i="12"/>
  <c r="U69" i="12"/>
  <c r="R33" i="12"/>
  <c r="U69" i="11"/>
  <c r="U70" i="11"/>
  <c r="U32" i="11"/>
  <c r="E69" i="11"/>
  <c r="K70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<sst xmlns="http://schemas.openxmlformats.org/spreadsheetml/2006/main" count="835" uniqueCount="193">
  <si>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</si>
  <si>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</si>
  <si>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</si>
  <si>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</si>
  <si>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</si>
  <si>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</si>
  <si>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</si>
  <si>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</si>
  <si>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</si>
  <si>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</si>
  <si>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</si>
  <si>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</si>
  <si>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</si>
  <si>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</si>
  <si>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</si>
  <si>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</si>
  <si>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</si>
  <si>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</si>
  <si>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</si>
  <si>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</si>
  <si>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</si>
  <si>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</si>
  <si>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</si>
  <si>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</si>
  <si>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</si>
  <si>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</si>
  <si>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</si>
  <si>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</si>
  <si>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</si>
  <si>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</si>
  <si>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</si>
  <si>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</si>
  <si>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</si>
  <si>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</si>
  <si>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</si>
  <si>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</si>
  <si>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</si>
  <si>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</si>
  <si>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</si>
  <si>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</si>
  <si>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</si>
  <si>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</si>
  <si>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</si>
  <si>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</si>
  <si>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</si>
  <si>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</si>
  <si>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</si>
  <si>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First Registrations of NEW Passenger Cars*, Market Share %</t>
  </si>
  <si>
    <t>RAZEM 1-15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</si>
  <si>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</si>
  <si>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</si>
  <si>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</si>
  <si>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</si>
  <si>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</si>
  <si>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</si>
  <si>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</si>
  <si>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</si>
  <si>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</si>
  <si>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</si>
  <si>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</si>
  <si>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</si>
  <si>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</si>
  <si>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</si>
  <si>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</si>
  <si>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</si>
  <si>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</si>
  <si>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</si>
  <si>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Pierwsze rejestracje NOWYCH samochodów dostawczych o DMC&lt;=3,5T*, udział w rynku %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</si>
  <si>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</si>
  <si>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</si>
  <si>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</si>
  <si>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</si>
  <si>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</si>
  <si>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</si>
  <si>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HONDA</t>
  </si>
  <si>
    <t>Opel Movano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</si>
  <si>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</si>
  <si>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</si>
  <si>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</si>
  <si>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</si>
  <si>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</si>
  <si>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</si>
  <si>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</si>
  <si>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</si>
  <si>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</si>
  <si>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</si>
  <si>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</si>
  <si>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Skoda Karoq</t>
  </si>
  <si>
    <t>MITSUBISHI</t>
  </si>
  <si>
    <t>ISUZU</t>
  </si>
  <si>
    <t>Volvo XC60</t>
  </si>
  <si>
    <t>Skoda Kodiaq</t>
  </si>
  <si>
    <t>Rejestracje nowych samochodów osobowych OGÓŁEM, ranking modeli - 2022 narastająco</t>
  </si>
  <si>
    <t>Registrations of new PC, Top Models - 2022 YTD</t>
  </si>
  <si>
    <t>Rejestracje nowych samochodów osobowych na KLIENTÓW INDYWIDUALNYCH,
ranking marek - 2022 narastająco</t>
  </si>
  <si>
    <t>Registrations of New PC For Indywidual Customers, Top Makes - 2022 YTD</t>
  </si>
  <si>
    <t>Registrations of New PC For Individual Customers, Top Models - 2022 YTD</t>
  </si>
  <si>
    <t>Rejestracje nowych samochodów osobowych na Inywidualnych Klentów,
ranking modeli - 2022 narastająco</t>
  </si>
  <si>
    <t>Rejestracje nowych samochodów osobowych na REGON,
ranking marek - 2022 narastająco</t>
  </si>
  <si>
    <t>Registrations of New PC For Business Activity, Top Makes - 2022 YTD</t>
  </si>
  <si>
    <t>Rejestracje nowych samochodów osobowych na REGON,
ranking modeli - 2022 narastająco</t>
  </si>
  <si>
    <t>Rejestracje nowych samochodów dostawczych do 3,5T, ranking modeli - 2022 narastająco</t>
  </si>
  <si>
    <t>Registrations of new LCV up to 3.5T, Top Models - 2022 YTD</t>
  </si>
  <si>
    <t>Volkswagen Passat</t>
  </si>
  <si>
    <t>ROLLER TEAM</t>
  </si>
  <si>
    <t>Fiat Ducato</t>
  </si>
  <si>
    <t>Kia Ceed</t>
  </si>
  <si>
    <t>Fiat 500</t>
  </si>
  <si>
    <t>Ford Transit Custom</t>
  </si>
  <si>
    <t>Toyota Aygo X</t>
  </si>
  <si>
    <t>Volkswagen Golf</t>
  </si>
  <si>
    <t>Volkswagen Tiguan</t>
  </si>
  <si>
    <t>Volkswagen Crafter</t>
  </si>
  <si>
    <t>Renault Captur</t>
  </si>
  <si>
    <t>Hyundai i30</t>
  </si>
  <si>
    <t>Fiat Doblo</t>
  </si>
  <si>
    <t>Paź/Wrz
Zmiana %</t>
  </si>
  <si>
    <t>Oct/Sep Ch %</t>
  </si>
  <si>
    <t>Listopad</t>
  </si>
  <si>
    <t>November</t>
  </si>
  <si>
    <t>PORSCHE</t>
  </si>
  <si>
    <t>+0,3 pp</t>
  </si>
  <si>
    <t>+2,6 pp</t>
  </si>
  <si>
    <t>+0,8 pp</t>
  </si>
  <si>
    <t>Suzuki Vitara</t>
  </si>
  <si>
    <t>Grudzień</t>
  </si>
  <si>
    <t>December</t>
  </si>
  <si>
    <t>Rok narastająco Styczeń - grudzień</t>
  </si>
  <si>
    <t>YTD January - December</t>
  </si>
  <si>
    <t>Gru/Lis
Zmiana %</t>
  </si>
  <si>
    <t>Dec/Nov Ch %</t>
  </si>
  <si>
    <t>Gru/Lis
Zmiana poz</t>
  </si>
  <si>
    <t>Dec/Nov Ch position</t>
  </si>
  <si>
    <t>Rok narastająco Styczeń -Grudzień</t>
  </si>
  <si>
    <t>Rejestracje nowych samochodów osobowych OGÓŁEM, ranking modeli - Grudzień 2022</t>
  </si>
  <si>
    <t>Registrations of new PC, Top Models - December 2022</t>
  </si>
  <si>
    <t>Toyota Corolla Cross</t>
  </si>
  <si>
    <t/>
  </si>
  <si>
    <t>Lexus NX</t>
  </si>
  <si>
    <t>Skoda Scala</t>
  </si>
  <si>
    <t>Rejestracje nowych samochodów osobowych na KLIENTÓW INDYWIDUALNYCH, ranking marek - Grudzień 2022</t>
  </si>
  <si>
    <t>Registrations of New PC For Individual Customers, Top Makes - December 2022</t>
  </si>
  <si>
    <t>Rejestracje nowych samochodów osobowych na KLIENTÓW INDYWIDUALNYCH, ranking modeli - Grudzień 2022</t>
  </si>
  <si>
    <t>Registrations of New PC For Individual Customers, Top Models - December 2022</t>
  </si>
  <si>
    <t>Mazda CX-30</t>
  </si>
  <si>
    <t>Rejestracje nowych samochodów osobowych na REGON, ranking marek - Grudzień 2022</t>
  </si>
  <si>
    <t>Registrations of New PC For Business Activity, Top Makes - December 2022</t>
  </si>
  <si>
    <t>Rejestracje nowych samochodów osobowych na REGON, ranking modeli - Grudzień 2022</t>
  </si>
  <si>
    <t>Registrations of New PC For Business Activity, Top Models - December 2022</t>
  </si>
  <si>
    <t>BMW X5</t>
  </si>
  <si>
    <t>BMW Seria 3</t>
  </si>
  <si>
    <t>Rejestracje nowych samochodów dostawczych do 3,5T, ranking modeli - Grudzień 2022</t>
  </si>
  <si>
    <t>Registrations of new LCV up to 3.5T, Top Models - December 2022</t>
  </si>
  <si>
    <t>Ford Transit Connect</t>
  </si>
  <si>
    <t>Peugeot Boxer</t>
  </si>
  <si>
    <t>Renault Express</t>
  </si>
  <si>
    <t>PZPM based on CEP</t>
  </si>
  <si>
    <t>units</t>
  </si>
  <si>
    <t>FIRST REGISTRATIONS OF NEW PC &amp; LCV UP TO 3.5T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</si>
  <si>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</si>
  <si>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</si>
  <si>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</si>
  <si>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</si>
  <si>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</si>
  <si>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</si>
  <si>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2022
Dec</t>
  </si>
  <si>
    <t>2021
Dec</t>
  </si>
  <si>
    <t>% change y/y</t>
  </si>
  <si>
    <t>2022
Jan - Dec</t>
  </si>
  <si>
    <t>2021
Jan - Dec</t>
  </si>
  <si>
    <t>232,0</t>
  </si>
  <si>
    <t>203,1</t>
  </si>
  <si>
    <t>-3,6 pp</t>
  </si>
  <si>
    <t>54,5</t>
  </si>
  <si>
    <t>46,5</t>
  </si>
  <si>
    <t>-1,1 pp</t>
  </si>
  <si>
    <t>160,2</t>
  </si>
  <si>
    <t>170,2</t>
  </si>
  <si>
    <t>+4,7 pp</t>
  </si>
  <si>
    <t>+1,1 pp</t>
  </si>
  <si>
    <t>-0,1 pp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</si>
  <si>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</si>
  <si>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</si>
  <si>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</si>
  <si>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</si>
  <si>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</si>
  <si>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</si>
  <si>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Petrol</t>
  </si>
  <si>
    <t>Alternative/other</t>
  </si>
  <si>
    <t>Other / n.a.</t>
  </si>
  <si>
    <t>in tousand pcs</t>
  </si>
  <si>
    <t>Jan - Dec 2021</t>
  </si>
  <si>
    <t>Jan - 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</si>
</sst>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20"/>
      <color rgb="FFFF0000"/>
      <name val="Tahoma"/>
      <family val="2"/>
      <charset val="238"/>
    </font>
    <font>
      <sz val="10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0"/>
      <color theme="0"/>
      <name val="Barlow"/>
      <charset val="238"/>
    </font>
    <font>
      <b/>
      <sz val="10"/>
      <color theme="0"/>
      <name val="Barlow"/>
      <charset val="238"/>
    </font>
    <font>
      <sz val="10"/>
      <color theme="1"/>
      <name val="Barlow"/>
      <charset val="238"/>
    </font>
    <font>
      <sz val="11"/>
      <color theme="1"/>
      <name val="Barlow"/>
      <charset val="238"/>
    </font>
    <font>
      <b/>
      <sz val="11"/>
      <color theme="0"/>
      <name val="Barlow"/>
      <charset val="238"/>
    </font>
    <font>
      <b/>
      <sz val="10"/>
      <name val="Barlow"/>
      <charset val="238"/>
    </font>
    <font>
      <b/>
      <i/>
      <sz val="10"/>
      <color theme="1" tint="0.499984740745262"/>
      <name val="Barlow"/>
      <charset val="238"/>
    </font>
    <font>
      <sz val="10"/>
      <name val="Barlow"/>
      <charset val="238"/>
    </font>
    <font>
      <b/>
      <i/>
      <sz val="10"/>
      <color theme="0" tint="-0.34998626667073579"/>
      <name val="Barlow"/>
      <charset val="238"/>
    </font>
    <font>
      <i/>
      <sz val="10"/>
      <color theme="0" tint="-0.34998626667073579"/>
      <name val="Barlow"/>
      <charset val="238"/>
    </font>
    <font>
      <b/>
      <sz val="10"/>
      <color rgb="FF000000"/>
      <name val="Barlow"/>
      <charset val="238"/>
    </font>
    <font>
      <sz val="10"/>
      <color rgb="FFFF0000"/>
      <name val="Barlow"/>
      <charset val="238"/>
    </font>
    <font>
      <sz val="10"/>
      <color theme="1" tint="0.499984740745262"/>
      <name val="Barlow"/>
      <charset val="238"/>
    </font>
    <font>
      <sz val="9"/>
      <color theme="1"/>
      <name val="Barlow"/>
      <charset val="238"/>
    </font>
    <font>
      <sz val="9"/>
      <color theme="1" tint="0.499984740745262"/>
      <name val="Barlow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7" applyFont="1" applyAlignment="1">
      <alignment horizontal="center" vertical="center"/>
    </xf>
    <xf numFmtId="0" fontId="8" fillId="0" borderId="0" xfId="0" applyFont="1"/>
    <xf numFmtId="0" fontId="2" fillId="0" borderId="0" xfId="7"/>
    <xf numFmtId="0" fontId="9" fillId="0" borderId="0" xfId="6" applyFont="1" applyAlignment="1">
      <alignment horizontal="center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14" fontId="0" fillId="0" borderId="0" xfId="0" applyNumberFormat="1"/>
    <xf numFmtId="0" fontId="15" fillId="2" borderId="6" xfId="0" applyFont="1" applyFill="1" applyBorder="1" applyAlignment="1">
      <alignment wrapText="1"/>
    </xf>
    <xf numFmtId="0" fontId="15" fillId="2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165" fontId="16" fillId="0" borderId="4" xfId="20" applyNumberFormat="1" applyFont="1" applyBorder="1" applyAlignment="1">
      <alignment horizontal="center"/>
    </xf>
    <xf numFmtId="0" fontId="16" fillId="0" borderId="6" xfId="0" applyFont="1" applyBorder="1" applyAlignment="1">
      <alignment horizontal="left" wrapText="1" indent="1"/>
    </xf>
    <xf numFmtId="0" fontId="16" fillId="0" borderId="9" xfId="0" applyFont="1" applyBorder="1" applyAlignment="1">
      <alignment horizontal="left" wrapText="1" indent="1"/>
    </xf>
    <xf numFmtId="165" fontId="16" fillId="0" borderId="8" xfId="20" applyNumberFormat="1" applyFont="1" applyBorder="1" applyAlignment="1">
      <alignment horizontal="center"/>
    </xf>
    <xf numFmtId="0" fontId="17" fillId="0" borderId="0" xfId="0" applyFont="1"/>
    <xf numFmtId="0" fontId="15" fillId="2" borderId="4" xfId="0" applyFont="1" applyFill="1" applyBorder="1" applyAlignment="1">
      <alignment vertical="center" wrapText="1"/>
    </xf>
    <xf numFmtId="165" fontId="15" fillId="2" borderId="4" xfId="20" applyNumberFormat="1" applyFont="1" applyFill="1" applyBorder="1" applyAlignment="1">
      <alignment horizontal="center" vertical="center"/>
    </xf>
    <xf numFmtId="0" fontId="19" fillId="0" borderId="16" xfId="7" applyFont="1" applyBorder="1" applyAlignment="1">
      <alignment horizontal="center" vertical="center"/>
    </xf>
    <xf numFmtId="0" fontId="21" fillId="0" borderId="19" xfId="7" applyFont="1" applyBorder="1" applyAlignment="1">
      <alignment vertical="center"/>
    </xf>
    <xf numFmtId="3" fontId="21" fillId="0" borderId="22" xfId="7" applyNumberFormat="1" applyFont="1" applyBorder="1" applyAlignment="1">
      <alignment vertical="center"/>
    </xf>
    <xf numFmtId="10" fontId="21" fillId="0" borderId="19" xfId="16" applyNumberFormat="1" applyFont="1" applyBorder="1" applyAlignment="1">
      <alignment vertical="center"/>
    </xf>
    <xf numFmtId="165" fontId="21" fillId="0" borderId="19" xfId="16" applyNumberFormat="1" applyFont="1" applyBorder="1" applyAlignment="1">
      <alignment vertical="center"/>
    </xf>
    <xf numFmtId="3" fontId="21" fillId="3" borderId="22" xfId="7" applyNumberFormat="1" applyFont="1" applyFill="1" applyBorder="1" applyAlignment="1">
      <alignment vertical="center"/>
    </xf>
    <xf numFmtId="10" fontId="21" fillId="3" borderId="19" xfId="16" applyNumberFormat="1" applyFont="1" applyFill="1" applyBorder="1" applyAlignment="1">
      <alignment vertical="center"/>
    </xf>
    <xf numFmtId="165" fontId="21" fillId="3" borderId="19" xfId="16" applyNumberFormat="1" applyFont="1" applyFill="1" applyBorder="1" applyAlignment="1">
      <alignment vertical="center"/>
    </xf>
    <xf numFmtId="0" fontId="21" fillId="3" borderId="22" xfId="7" applyFont="1" applyFill="1" applyBorder="1" applyAlignment="1">
      <alignment vertical="center"/>
    </xf>
    <xf numFmtId="3" fontId="15" fillId="2" borderId="22" xfId="7" applyNumberFormat="1" applyFont="1" applyFill="1" applyBorder="1" applyAlignment="1">
      <alignment vertical="center"/>
    </xf>
    <xf numFmtId="9" fontId="15" fillId="2" borderId="19" xfId="16" applyFont="1" applyFill="1" applyBorder="1" applyAlignment="1">
      <alignment vertical="center"/>
    </xf>
    <xf numFmtId="165" fontId="15" fillId="2" borderId="19" xfId="7" applyNumberFormat="1" applyFont="1" applyFill="1" applyBorder="1" applyAlignment="1">
      <alignment vertical="center"/>
    </xf>
    <xf numFmtId="0" fontId="14" fillId="2" borderId="33" xfId="7" applyFont="1" applyFill="1" applyBorder="1" applyAlignment="1">
      <alignment horizontal="center" vertical="center" wrapText="1"/>
    </xf>
    <xf numFmtId="0" fontId="23" fillId="2" borderId="23" xfId="7" applyFont="1" applyFill="1" applyBorder="1" applyAlignment="1">
      <alignment horizontal="center" vertical="center" wrapText="1"/>
    </xf>
    <xf numFmtId="0" fontId="23" fillId="2" borderId="21" xfId="7" applyFont="1" applyFill="1" applyBorder="1" applyAlignment="1">
      <alignment horizontal="center" vertical="top" wrapText="1"/>
    </xf>
    <xf numFmtId="0" fontId="14" fillId="2" borderId="31" xfId="7" applyFont="1" applyFill="1" applyBorder="1" applyAlignment="1">
      <alignment horizontal="center" vertical="center" wrapText="1"/>
    </xf>
    <xf numFmtId="0" fontId="23" fillId="2" borderId="18" xfId="7" applyFont="1" applyFill="1" applyBorder="1" applyAlignment="1">
      <alignment horizontal="center" vertical="center" wrapText="1"/>
    </xf>
    <xf numFmtId="0" fontId="14" fillId="2" borderId="20" xfId="7" applyFont="1" applyFill="1" applyBorder="1" applyAlignment="1">
      <alignment horizontal="center" wrapText="1"/>
    </xf>
    <xf numFmtId="0" fontId="16" fillId="0" borderId="0" xfId="0" applyFont="1"/>
    <xf numFmtId="0" fontId="27" fillId="0" borderId="0" xfId="0" applyFont="1"/>
    <xf numFmtId="0" fontId="28" fillId="0" borderId="0" xfId="0" applyFont="1"/>
    <xf numFmtId="3" fontId="21" fillId="4" borderId="22" xfId="7" applyNumberFormat="1" applyFont="1" applyFill="1" applyBorder="1" applyAlignment="1">
      <alignment vertical="center"/>
    </xf>
    <xf numFmtId="165" fontId="21" fillId="4" borderId="19" xfId="16" applyNumberFormat="1" applyFont="1" applyFill="1" applyBorder="1" applyAlignment="1">
      <alignment vertical="center"/>
    </xf>
    <xf numFmtId="0" fontId="24" fillId="4" borderId="16" xfId="0" applyFont="1" applyFill="1" applyBorder="1" applyAlignment="1">
      <alignment horizontal="center" vertical="center" wrapText="1"/>
    </xf>
    <xf numFmtId="0" fontId="21" fillId="4" borderId="19" xfId="7" applyFont="1" applyFill="1" applyBorder="1" applyAlignment="1">
      <alignment vertical="center"/>
    </xf>
    <xf numFmtId="10" fontId="21" fillId="4" borderId="19" xfId="16" applyNumberFormat="1" applyFont="1" applyFill="1" applyBorder="1" applyAlignment="1">
      <alignment vertical="center"/>
    </xf>
    <xf numFmtId="3" fontId="21" fillId="3" borderId="16" xfId="7" applyNumberFormat="1" applyFont="1" applyFill="1" applyBorder="1" applyAlignment="1">
      <alignment vertical="center"/>
    </xf>
    <xf numFmtId="0" fontId="21" fillId="3" borderId="16" xfId="7" applyFont="1" applyFill="1" applyBorder="1" applyAlignment="1">
      <alignment vertical="center"/>
    </xf>
    <xf numFmtId="3" fontId="15" fillId="2" borderId="16" xfId="7" applyNumberFormat="1" applyFont="1" applyFill="1" applyBorder="1" applyAlignment="1">
      <alignment vertical="center"/>
    </xf>
    <xf numFmtId="1" fontId="21" fillId="0" borderId="16" xfId="16" applyNumberFormat="1" applyFont="1" applyBorder="1" applyAlignment="1">
      <alignment horizontal="center"/>
    </xf>
    <xf numFmtId="1" fontId="21" fillId="4" borderId="16" xfId="16" applyNumberFormat="1" applyFont="1" applyFill="1" applyBorder="1" applyAlignment="1">
      <alignment horizontal="center"/>
    </xf>
    <xf numFmtId="0" fontId="26" fillId="0" borderId="0" xfId="7" applyFont="1" applyAlignment="1">
      <alignment horizontal="right" vertical="center"/>
    </xf>
    <xf numFmtId="0" fontId="20" fillId="0" borderId="0" xfId="7" applyFont="1" applyAlignment="1">
      <alignment vertical="center"/>
    </xf>
    <xf numFmtId="0" fontId="16" fillId="0" borderId="0" xfId="0" applyFont="1" applyAlignment="1">
      <alignment horizontal="right"/>
    </xf>
    <xf numFmtId="0" fontId="21" fillId="0" borderId="5" xfId="0" applyFont="1" applyBorder="1" applyAlignment="1">
      <alignment horizontal="left"/>
    </xf>
    <xf numFmtId="0" fontId="21" fillId="0" borderId="6" xfId="20" applyNumberFormat="1" applyFont="1" applyBorder="1" applyAlignment="1">
      <alignment horizontal="right"/>
    </xf>
    <xf numFmtId="165" fontId="21" fillId="0" borderId="12" xfId="20" applyNumberFormat="1" applyFont="1" applyBorder="1" applyAlignment="1">
      <alignment horizontal="right"/>
    </xf>
    <xf numFmtId="170" fontId="21" fillId="0" borderId="15" xfId="16" applyNumberFormat="1" applyFont="1" applyBorder="1"/>
    <xf numFmtId="170" fontId="25" fillId="0" borderId="5" xfId="16" applyNumberFormat="1" applyFont="1" applyBorder="1" applyAlignment="1">
      <alignment horizontal="right"/>
    </xf>
    <xf numFmtId="171" fontId="21" fillId="0" borderId="6" xfId="20" applyNumberFormat="1" applyFont="1" applyBorder="1" applyAlignment="1">
      <alignment horizontal="right"/>
    </xf>
    <xf numFmtId="170" fontId="21" fillId="0" borderId="5" xfId="16" applyNumberFormat="1" applyFont="1" applyBorder="1"/>
    <xf numFmtId="170" fontId="21" fillId="0" borderId="5" xfId="16" applyNumberFormat="1" applyFont="1" applyBorder="1" applyAlignment="1">
      <alignment horizontal="right"/>
    </xf>
    <xf numFmtId="0" fontId="21" fillId="0" borderId="5" xfId="0" applyFont="1" applyBorder="1" applyAlignment="1">
      <alignment horizontal="left" indent="1"/>
    </xf>
    <xf numFmtId="3" fontId="21" fillId="0" borderId="6" xfId="20" applyNumberFormat="1" applyFont="1" applyBorder="1" applyAlignment="1">
      <alignment horizontal="right"/>
    </xf>
    <xf numFmtId="170" fontId="16" fillId="0" borderId="5" xfId="16" applyNumberFormat="1" applyFont="1" applyBorder="1"/>
    <xf numFmtId="170" fontId="16" fillId="0" borderId="5" xfId="16" applyNumberFormat="1" applyFont="1" applyBorder="1" applyAlignment="1">
      <alignment horizontal="right"/>
    </xf>
    <xf numFmtId="168" fontId="21" fillId="0" borderId="6" xfId="20" applyNumberFormat="1" applyFont="1" applyBorder="1" applyAlignment="1">
      <alignment horizontal="right"/>
    </xf>
    <xf numFmtId="169" fontId="21" fillId="0" borderId="6" xfId="20" applyNumberFormat="1" applyFont="1" applyBorder="1" applyAlignment="1">
      <alignment horizontal="right"/>
    </xf>
    <xf numFmtId="0" fontId="21" fillId="0" borderId="8" xfId="0" applyFont="1" applyBorder="1" applyAlignment="1">
      <alignment horizontal="left" indent="1"/>
    </xf>
    <xf numFmtId="168" fontId="21" fillId="0" borderId="9" xfId="20" applyNumberFormat="1" applyFont="1" applyBorder="1" applyAlignment="1">
      <alignment horizontal="right"/>
    </xf>
    <xf numFmtId="165" fontId="21" fillId="0" borderId="13" xfId="20" applyNumberFormat="1" applyFont="1" applyBorder="1" applyAlignment="1">
      <alignment horizontal="right"/>
    </xf>
    <xf numFmtId="170" fontId="21" fillId="0" borderId="8" xfId="16" applyNumberFormat="1" applyFont="1" applyBorder="1"/>
    <xf numFmtId="170" fontId="25" fillId="0" borderId="8" xfId="16" applyNumberFormat="1" applyFont="1" applyBorder="1" applyAlignment="1">
      <alignment horizontal="right"/>
    </xf>
    <xf numFmtId="0" fontId="15" fillId="2" borderId="1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14" fontId="17" fillId="0" borderId="0" xfId="0" applyNumberFormat="1" applyFont="1"/>
    <xf numFmtId="0" fontId="1" fillId="0" borderId="0" xfId="22"/>
    <xf numFmtId="0" fontId="17" fillId="0" borderId="0" xfId="22" applyFont="1" applyAlignment="1">
      <alignment horizontal="right"/>
    </xf>
    <xf numFmtId="166" fontId="15" fillId="2" borderId="4" xfId="23" applyNumberFormat="1" applyFont="1" applyFill="1" applyBorder="1" applyAlignment="1">
      <alignment horizontal="center" vertical="center" wrapText="1"/>
    </xf>
    <xf numFmtId="166" fontId="16" fillId="0" borderId="4" xfId="23" applyNumberFormat="1" applyFont="1" applyBorder="1" applyAlignment="1">
      <alignment horizontal="center"/>
    </xf>
    <xf numFmtId="166" fontId="16" fillId="0" borderId="5" xfId="23" applyNumberFormat="1" applyFont="1" applyBorder="1" applyAlignment="1">
      <alignment horizontal="center"/>
    </xf>
    <xf numFmtId="165" fontId="16" fillId="0" borderId="5" xfId="24" applyNumberFormat="1" applyFont="1" applyBorder="1" applyAlignment="1">
      <alignment horizontal="center"/>
    </xf>
    <xf numFmtId="166" fontId="15" fillId="2" borderId="4" xfId="23" applyNumberFormat="1" applyFont="1" applyFill="1" applyBorder="1" applyAlignment="1">
      <alignment horizontal="center" vertical="center"/>
    </xf>
    <xf numFmtId="0" fontId="16" fillId="0" borderId="7" xfId="22" applyFont="1" applyBorder="1"/>
    <xf numFmtId="0" fontId="1" fillId="0" borderId="7" xfId="22" applyBorder="1"/>
    <xf numFmtId="166" fontId="1" fillId="0" borderId="0" xfId="22" applyNumberFormat="1"/>
    <xf numFmtId="14" fontId="16" fillId="0" borderId="0" xfId="0" applyNumberFormat="1" applyFont="1"/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23" fillId="2" borderId="31" xfId="7" applyFont="1" applyFill="1" applyBorder="1" applyAlignment="1">
      <alignment horizontal="center" vertical="top" wrapText="1"/>
    </xf>
    <xf numFmtId="0" fontId="23" fillId="2" borderId="18" xfId="7" applyFont="1" applyFill="1" applyBorder="1" applyAlignment="1">
      <alignment horizontal="center" vertical="top" wrapText="1"/>
    </xf>
    <xf numFmtId="0" fontId="15" fillId="2" borderId="32" xfId="7" applyFont="1" applyFill="1" applyBorder="1" applyAlignment="1">
      <alignment horizontal="center" vertical="top"/>
    </xf>
    <xf numFmtId="0" fontId="15" fillId="2" borderId="19" xfId="7" applyFont="1" applyFill="1" applyBorder="1" applyAlignment="1">
      <alignment horizontal="center" vertical="top"/>
    </xf>
    <xf numFmtId="0" fontId="14" fillId="2" borderId="17" xfId="7" applyFont="1" applyFill="1" applyBorder="1" applyAlignment="1">
      <alignment horizontal="center" wrapText="1"/>
    </xf>
    <xf numFmtId="0" fontId="14" fillId="2" borderId="31" xfId="7" applyFont="1" applyFill="1" applyBorder="1" applyAlignment="1">
      <alignment horizontal="center" wrapText="1"/>
    </xf>
    <xf numFmtId="0" fontId="19" fillId="3" borderId="32" xfId="7" applyFont="1" applyFill="1" applyBorder="1" applyAlignment="1">
      <alignment horizontal="center" vertical="center"/>
    </xf>
    <xf numFmtId="0" fontId="19" fillId="3" borderId="19" xfId="7" applyFont="1" applyFill="1" applyBorder="1" applyAlignment="1">
      <alignment horizontal="center" vertical="center"/>
    </xf>
    <xf numFmtId="0" fontId="14" fillId="2" borderId="33" xfId="7" applyFont="1" applyFill="1" applyBorder="1" applyAlignment="1">
      <alignment horizontal="center" vertical="center" wrapText="1"/>
    </xf>
    <xf numFmtId="0" fontId="14" fillId="2" borderId="20" xfId="7" applyFont="1" applyFill="1" applyBorder="1" applyAlignment="1">
      <alignment horizontal="center" vertical="center" wrapText="1"/>
    </xf>
    <xf numFmtId="0" fontId="14" fillId="2" borderId="34" xfId="7" applyFont="1" applyFill="1" applyBorder="1" applyAlignment="1">
      <alignment horizontal="center" vertical="center" wrapText="1"/>
    </xf>
    <xf numFmtId="0" fontId="14" fillId="2" borderId="29" xfId="7" applyFont="1" applyFill="1" applyBorder="1" applyAlignment="1">
      <alignment horizontal="center" vertical="center" wrapText="1"/>
    </xf>
    <xf numFmtId="0" fontId="22" fillId="2" borderId="34" xfId="7" applyFont="1" applyFill="1" applyBorder="1" applyAlignment="1">
      <alignment horizontal="center" vertical="top"/>
    </xf>
    <xf numFmtId="0" fontId="22" fillId="2" borderId="23" xfId="7" applyFont="1" applyFill="1" applyBorder="1" applyAlignment="1">
      <alignment horizontal="center" vertical="top"/>
    </xf>
    <xf numFmtId="0" fontId="19" fillId="0" borderId="0" xfId="7" applyFont="1" applyAlignment="1">
      <alignment horizontal="center" vertical="center"/>
    </xf>
    <xf numFmtId="0" fontId="20" fillId="0" borderId="0" xfId="7" applyFont="1" applyAlignment="1">
      <alignment horizontal="center" vertical="center"/>
    </xf>
    <xf numFmtId="0" fontId="15" fillId="2" borderId="33" xfId="7" applyFont="1" applyFill="1" applyBorder="1" applyAlignment="1">
      <alignment horizontal="center" vertical="center"/>
    </xf>
    <xf numFmtId="0" fontId="15" fillId="2" borderId="27" xfId="7" applyFont="1" applyFill="1" applyBorder="1" applyAlignment="1">
      <alignment horizontal="center" vertical="center"/>
    </xf>
    <xf numFmtId="0" fontId="15" fillId="2" borderId="20" xfId="7" applyFont="1" applyFill="1" applyBorder="1" applyAlignment="1">
      <alignment horizontal="center" vertical="center"/>
    </xf>
    <xf numFmtId="0" fontId="23" fillId="2" borderId="31" xfId="7" applyFont="1" applyFill="1" applyBorder="1" applyAlignment="1">
      <alignment horizontal="center" vertical="center" wrapText="1"/>
    </xf>
    <xf numFmtId="0" fontId="23" fillId="2" borderId="18" xfId="7" applyFont="1" applyFill="1" applyBorder="1" applyAlignment="1">
      <alignment horizontal="center" vertical="center" wrapText="1"/>
    </xf>
    <xf numFmtId="0" fontId="15" fillId="2" borderId="33" xfId="7" applyFont="1" applyFill="1" applyBorder="1" applyAlignment="1">
      <alignment horizontal="center" wrapText="1"/>
    </xf>
    <xf numFmtId="0" fontId="15" fillId="2" borderId="34" xfId="7" applyFont="1" applyFill="1" applyBorder="1" applyAlignment="1">
      <alignment horizontal="center" wrapText="1"/>
    </xf>
    <xf numFmtId="0" fontId="15" fillId="2" borderId="17" xfId="7" applyFont="1" applyFill="1" applyBorder="1" applyAlignment="1">
      <alignment horizontal="center" wrapText="1"/>
    </xf>
    <xf numFmtId="0" fontId="15" fillId="2" borderId="31" xfId="7" applyFont="1" applyFill="1" applyBorder="1" applyAlignment="1">
      <alignment horizontal="center" wrapText="1"/>
    </xf>
    <xf numFmtId="0" fontId="22" fillId="2" borderId="23" xfId="7" applyFont="1" applyFill="1" applyBorder="1" applyAlignment="1">
      <alignment horizontal="center" vertical="center"/>
    </xf>
    <xf numFmtId="0" fontId="22" fillId="2" borderId="30" xfId="7" applyFont="1" applyFill="1" applyBorder="1" applyAlignment="1">
      <alignment horizontal="center" vertical="center"/>
    </xf>
    <xf numFmtId="0" fontId="22" fillId="2" borderId="21" xfId="7" applyFont="1" applyFill="1" applyBorder="1" applyAlignment="1">
      <alignment horizontal="center" vertical="center"/>
    </xf>
    <xf numFmtId="0" fontId="22" fillId="2" borderId="31" xfId="7" applyFont="1" applyFill="1" applyBorder="1" applyAlignment="1">
      <alignment horizontal="center" vertical="top"/>
    </xf>
    <xf numFmtId="0" fontId="22" fillId="2" borderId="18" xfId="7" applyFont="1" applyFill="1" applyBorder="1" applyAlignment="1">
      <alignment horizontal="center" vertical="top"/>
    </xf>
    <xf numFmtId="0" fontId="22" fillId="2" borderId="0" xfId="7" applyFont="1" applyFill="1" applyAlignment="1">
      <alignment horizontal="center" vertical="center"/>
    </xf>
    <xf numFmtId="0" fontId="22" fillId="2" borderId="25" xfId="7" applyFont="1" applyFill="1" applyBorder="1" applyAlignment="1">
      <alignment horizontal="center" vertical="center"/>
    </xf>
    <xf numFmtId="0" fontId="15" fillId="2" borderId="28" xfId="7" applyFont="1" applyFill="1" applyBorder="1" applyAlignment="1">
      <alignment horizontal="center" vertical="center"/>
    </xf>
    <xf numFmtId="0" fontId="15" fillId="2" borderId="26" xfId="7" applyFont="1" applyFill="1" applyBorder="1" applyAlignment="1">
      <alignment horizontal="center" vertical="center"/>
    </xf>
    <xf numFmtId="0" fontId="22" fillId="2" borderId="24" xfId="7" applyFont="1" applyFill="1" applyBorder="1" applyAlignment="1">
      <alignment horizontal="center" vertical="center"/>
    </xf>
    <xf numFmtId="0" fontId="22" fillId="2" borderId="29" xfId="7" applyFont="1" applyFill="1" applyBorder="1" applyAlignment="1">
      <alignment horizontal="center" vertical="center"/>
    </xf>
    <xf numFmtId="0" fontId="14" fillId="2" borderId="17" xfId="7" applyFont="1" applyFill="1" applyBorder="1" applyAlignment="1">
      <alignment horizontal="center" vertical="center" wrapText="1"/>
    </xf>
    <xf numFmtId="0" fontId="14" fillId="2" borderId="31" xfId="7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/>
    </xf>
    <xf numFmtId="49" fontId="15" fillId="2" borderId="2" xfId="0" applyNumberFormat="1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9" fillId="0" borderId="0" xfId="7" applyFont="1" applyAlignment="1">
      <alignment horizontal="center" wrapText="1"/>
    </xf>
  </cellXfs>
  <cellStyles count="25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481D0D1D-25E2-42F6-92F6-06F0733976DA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327E84F0-9E10-4CFD-9789-6C8A73A7E388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97E0AD23-246B-4F1F-8030-25B8AB8A2CC6}"/>
  </cellStyles>
  <dxfs count="15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276226</xdr:colOff>
      <xdr:row>20</xdr:row>
      <xdr:rowOff>114300</xdr:rowOff>
    </xdr:from>
    <xdr:to>
      <xdr:col>17</xdr:col>
      <xdr:colOff>428626</xdr:colOff>
      <xdr:row>39</xdr:row>
      <xdr:rowOff>54074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338A132-4C18-4146-B7BD-4FA9C4DD9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29326" y="4143375"/>
          <a:ext cx="5638800" cy="3559274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21</xdr:row>
      <xdr:rowOff>0</xdr:rowOff>
    </xdr:from>
    <xdr:to>
      <xdr:col>7</xdr:col>
      <xdr:colOff>357063</xdr:colOff>
      <xdr:row>40</xdr:row>
      <xdr:rowOff>142058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57B03E91-B703-471D-A8CA-0BCC245C4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4219575"/>
          <a:ext cx="5157663" cy="37615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D1DA7-5217-4A53-8B37-150E7D9E6068}">
  <dimension ref="A1:IV28"/>
  <sheetViews>
    <sheetView showGridLines="0" tabSelected="1" workbookViewId="0"/>
  </sheetViews>
  <sheetFormatPr defaultColWidth="9.140625" defaultRowHeight="15" x14ac:dyDescent="0.25"/>
  <cols>
    <col min="1" max="1" width="1.140625" style="76" customWidth="1"/>
    <col min="2" max="2" width="41" style="76" customWidth="1"/>
    <col min="3" max="7" width="11.140625" style="76" customWidth="1"/>
    <col min="8" max="8" width="11.7109375" style="76" customWidth="1"/>
    <col min="9" max="16384" width="9.140625" style="76"/>
  </cols>
  <sheetData>
    <row r="1" spans="1:256" x14ac:dyDescent="0.25">
      <c r="A1" s="7"/>
      <c r="C1" s="8"/>
      <c r="E1" s="7"/>
      <c r="F1" s="7"/>
      <c r="G1" s="7"/>
      <c r="H1" s="86">
        <v>44929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</row>
    <row r="2" spans="1:256" ht="15.75" customHeight="1" x14ac:dyDescent="0.35">
      <c r="B2" s="17" t="s">
        <v>156</v>
      </c>
      <c r="H2" s="77" t="s">
        <v>157</v>
      </c>
    </row>
    <row r="3" spans="1:256" ht="24.75" customHeight="1" x14ac:dyDescent="0.25">
      <c r="B3" s="87" t="s">
        <v>158</v>
      </c>
      <c r="C3" s="88"/>
      <c r="D3" s="88"/>
      <c r="E3" s="88"/>
      <c r="F3" s="88"/>
      <c r="G3" s="88"/>
      <c r="H3" s="89"/>
    </row>
    <row r="4" spans="1:256" ht="24.75" customHeight="1" x14ac:dyDescent="0.25">
      <c r="B4" s="10"/>
      <c r="C4" s="78" t="s">
        <v>165</v>
      </c>
      <c r="D4" s="78" t="s">
        <v>166</v>
      </c>
      <c r="E4" s="11" t="s">
        <v>167</v>
      </c>
      <c r="F4" s="78" t="s">
        <v>168</v>
      </c>
      <c r="G4" s="78" t="s">
        <v>169</v>
      </c>
      <c r="H4" s="11" t="s">
        <v>167</v>
      </c>
    </row>
    <row r="5" spans="1:256" ht="24.75" customHeight="1" x14ac:dyDescent="0.25">
      <c r="B5" s="12" t="s">
        <v>159</v>
      </c>
      <c r="C5" s="79">
        <v>36872</v>
      </c>
      <c r="D5" s="79">
        <v>36163</v>
      </c>
      <c r="E5" s="13">
        <v>1.9605674307994425E-2</v>
      </c>
      <c r="F5" s="79">
        <v>419749</v>
      </c>
      <c r="G5" s="79">
        <v>446647</v>
      </c>
      <c r="H5" s="13">
        <v>-6.0222054553148219E-2</v>
      </c>
    </row>
    <row r="6" spans="1:256" ht="24.75" customHeight="1" x14ac:dyDescent="0.25">
      <c r="B6" s="12" t="s">
        <v>160</v>
      </c>
      <c r="C6" s="79">
        <v>5731</v>
      </c>
      <c r="D6" s="79">
        <v>7458</v>
      </c>
      <c r="E6" s="13">
        <v>-0.23156342182890854</v>
      </c>
      <c r="F6" s="79">
        <v>62238</v>
      </c>
      <c r="G6" s="79">
        <v>73926</v>
      </c>
      <c r="H6" s="13">
        <v>-0.15810404999594185</v>
      </c>
    </row>
    <row r="7" spans="1:256" ht="24.75" customHeight="1" x14ac:dyDescent="0.25">
      <c r="B7" s="14" t="s">
        <v>161</v>
      </c>
      <c r="C7" s="80">
        <f>C6-C8</f>
        <v>5483</v>
      </c>
      <c r="D7" s="80">
        <f>D6-D8</f>
        <v>7181</v>
      </c>
      <c r="E7" s="81">
        <f>C7/D7-1</f>
        <v>-0.23645731792229496</v>
      </c>
      <c r="F7" s="80">
        <f>F6-F8</f>
        <v>59672</v>
      </c>
      <c r="G7" s="80">
        <f>G6-G8</f>
        <v>70792</v>
      </c>
      <c r="H7" s="81">
        <f>F7/G7-1</f>
        <v>-0.15707989603345007</v>
      </c>
    </row>
    <row r="8" spans="1:256" ht="24.75" customHeight="1" x14ac:dyDescent="0.25">
      <c r="B8" s="15" t="s">
        <v>162</v>
      </c>
      <c r="C8" s="80">
        <v>248</v>
      </c>
      <c r="D8" s="80">
        <v>277</v>
      </c>
      <c r="E8" s="16">
        <v>-0.10469314079422387</v>
      </c>
      <c r="F8" s="80">
        <v>2566</v>
      </c>
      <c r="G8" s="80">
        <v>3134</v>
      </c>
      <c r="H8" s="16">
        <v>-0.18123803446075304</v>
      </c>
    </row>
    <row r="9" spans="1:256" ht="25.5" customHeight="1" x14ac:dyDescent="0.25">
      <c r="B9" s="18" t="s">
        <v>163</v>
      </c>
      <c r="C9" s="82">
        <v>42603</v>
      </c>
      <c r="D9" s="82">
        <v>43621</v>
      </c>
      <c r="E9" s="19">
        <v>-2.3337383370395037E-2</v>
      </c>
      <c r="F9" s="82">
        <v>481987</v>
      </c>
      <c r="G9" s="82">
        <v>520573</v>
      </c>
      <c r="H9" s="19">
        <v>-7.4122169225065426E-2</v>
      </c>
    </row>
    <row r="10" spans="1:256" x14ac:dyDescent="0.25">
      <c r="B10" s="83" t="s">
        <v>164</v>
      </c>
      <c r="C10" s="84"/>
      <c r="D10" s="84"/>
      <c r="E10" s="84"/>
      <c r="F10" s="84"/>
      <c r="G10" s="84"/>
      <c r="H10" s="84"/>
    </row>
    <row r="11" spans="1:256" x14ac:dyDescent="0.25">
      <c r="B11"/>
      <c r="F11" s="85"/>
      <c r="G11" s="85"/>
    </row>
    <row r="28" spans="2:2" x14ac:dyDescent="0.25">
      <c r="B28"/>
    </row>
  </sheetData>
  <mergeCells count="1">
    <mergeCell ref="B3:H3"/>
  </mergeCells>
  <conditionalFormatting sqref="E7 H7">
    <cfRule type="cellIs" dxfId="150" priority="4" operator="lessThan">
      <formula>0</formula>
    </cfRule>
  </conditionalFormatting>
  <conditionalFormatting sqref="E5 H5">
    <cfRule type="cellIs" dxfId="149" priority="3" operator="lessThan">
      <formula>0</formula>
    </cfRule>
  </conditionalFormatting>
  <conditionalFormatting sqref="H6 E6">
    <cfRule type="cellIs" dxfId="148" priority="2" operator="lessThan">
      <formula>0</formula>
    </cfRule>
  </conditionalFormatting>
  <conditionalFormatting sqref="H8:H9 E8:E9">
    <cfRule type="cellIs" dxfId="147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RowHeight="15" x14ac:dyDescent="0.25"/>
  <cols>
    <col min="1" max="1" width="1.7109375" customWidth="1"/>
    <col min="2" max="2" width="8.140625" customWidth="1"/>
    <col min="3" max="3" width="19.28515625" customWidth="1"/>
    <col min="4" max="14" width="10.28515625" customWidth="1"/>
    <col min="15" max="15" width="13" customWidth="1"/>
    <col min="16" max="16" width="23.140625" customWidth="1"/>
    <col min="17" max="22" width="10.28515625" customWidth="1"/>
    <col min="23" max="23" width="11.28515625" customWidth="1"/>
  </cols>
  <sheetData>
    <row r="1" spans="2:15" ht="18" x14ac:dyDescent="0.35">
      <c r="B1" s="17" t="s">
        <v>3</v>
      </c>
      <c r="D1" s="8"/>
      <c r="O1" s="75">
        <v>44929</v>
      </c>
    </row>
    <row r="2" spans="2:15" ht="14.45" customHeight="1" x14ac:dyDescent="0.25">
      <c r="B2" s="104" t="s">
        <v>46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2:15" ht="14.45" customHeight="1" x14ac:dyDescent="0.25">
      <c r="B3" s="105" t="s">
        <v>47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2:15" ht="14.45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51" t="s">
        <v>4</v>
      </c>
    </row>
    <row r="5" spans="2:15" ht="14.45" customHeight="1" x14ac:dyDescent="0.25">
      <c r="B5" s="111" t="s">
        <v>0</v>
      </c>
      <c r="C5" s="113" t="s">
        <v>1</v>
      </c>
      <c r="D5" s="107" t="s">
        <v>125</v>
      </c>
      <c r="E5" s="107"/>
      <c r="F5" s="107"/>
      <c r="G5" s="107"/>
      <c r="H5" s="122"/>
      <c r="I5" s="123" t="s">
        <v>118</v>
      </c>
      <c r="J5" s="122"/>
      <c r="K5" s="123" t="s">
        <v>127</v>
      </c>
      <c r="L5" s="107"/>
      <c r="M5" s="107"/>
      <c r="N5" s="107"/>
      <c r="O5" s="108"/>
    </row>
    <row r="6" spans="2:15" ht="14.45" customHeight="1" thickBot="1" x14ac:dyDescent="0.3">
      <c r="B6" s="112"/>
      <c r="C6" s="114"/>
      <c r="D6" s="120" t="s">
        <v>126</v>
      </c>
      <c r="E6" s="120"/>
      <c r="F6" s="120"/>
      <c r="G6" s="120"/>
      <c r="H6" s="121"/>
      <c r="I6" s="124" t="s">
        <v>119</v>
      </c>
      <c r="J6" s="121"/>
      <c r="K6" s="124" t="s">
        <v>128</v>
      </c>
      <c r="L6" s="120"/>
      <c r="M6" s="120"/>
      <c r="N6" s="120"/>
      <c r="O6" s="125"/>
    </row>
    <row r="7" spans="2:15" ht="14.45" customHeight="1" x14ac:dyDescent="0.25">
      <c r="B7" s="112"/>
      <c r="C7" s="114"/>
      <c r="D7" s="98">
        <v>2022</v>
      </c>
      <c r="E7" s="99"/>
      <c r="F7" s="98">
        <v>2021</v>
      </c>
      <c r="G7" s="99"/>
      <c r="H7" s="94" t="s">
        <v>5</v>
      </c>
      <c r="I7" s="126">
        <v>2022</v>
      </c>
      <c r="J7" s="126" t="s">
        <v>116</v>
      </c>
      <c r="K7" s="98">
        <v>2022</v>
      </c>
      <c r="L7" s="99"/>
      <c r="M7" s="98">
        <v>2021</v>
      </c>
      <c r="N7" s="99"/>
      <c r="O7" s="94" t="s">
        <v>5</v>
      </c>
    </row>
    <row r="8" spans="2:15" ht="14.45" customHeight="1" thickBot="1" x14ac:dyDescent="0.3">
      <c r="B8" s="102" t="s">
        <v>6</v>
      </c>
      <c r="C8" s="118" t="s">
        <v>7</v>
      </c>
      <c r="D8" s="100"/>
      <c r="E8" s="101"/>
      <c r="F8" s="100"/>
      <c r="G8" s="101"/>
      <c r="H8" s="95"/>
      <c r="I8" s="127"/>
      <c r="J8" s="127"/>
      <c r="K8" s="100"/>
      <c r="L8" s="101"/>
      <c r="M8" s="100"/>
      <c r="N8" s="101"/>
      <c r="O8" s="95"/>
    </row>
    <row r="9" spans="2:15" ht="14.45" customHeight="1" x14ac:dyDescent="0.25">
      <c r="B9" s="102"/>
      <c r="C9" s="118"/>
      <c r="D9" s="32" t="s">
        <v>8</v>
      </c>
      <c r="E9" s="37" t="s">
        <v>2</v>
      </c>
      <c r="F9" s="32" t="s">
        <v>8</v>
      </c>
      <c r="G9" s="37" t="s">
        <v>2</v>
      </c>
      <c r="H9" s="90" t="s">
        <v>9</v>
      </c>
      <c r="I9" s="35" t="s">
        <v>8</v>
      </c>
      <c r="J9" s="109" t="s">
        <v>117</v>
      </c>
      <c r="K9" s="32" t="s">
        <v>8</v>
      </c>
      <c r="L9" s="37" t="s">
        <v>2</v>
      </c>
      <c r="M9" s="32" t="s">
        <v>8</v>
      </c>
      <c r="N9" s="37" t="s">
        <v>2</v>
      </c>
      <c r="O9" s="90" t="s">
        <v>9</v>
      </c>
    </row>
    <row r="10" spans="2:15" ht="14.45" customHeight="1" thickBot="1" x14ac:dyDescent="0.3">
      <c r="B10" s="103"/>
      <c r="C10" s="119"/>
      <c r="D10" s="33" t="s">
        <v>10</v>
      </c>
      <c r="E10" s="34" t="s">
        <v>11</v>
      </c>
      <c r="F10" s="33" t="s">
        <v>10</v>
      </c>
      <c r="G10" s="34" t="s">
        <v>11</v>
      </c>
      <c r="H10" s="91"/>
      <c r="I10" s="36" t="s">
        <v>10</v>
      </c>
      <c r="J10" s="110"/>
      <c r="K10" s="33" t="s">
        <v>10</v>
      </c>
      <c r="L10" s="34" t="s">
        <v>11</v>
      </c>
      <c r="M10" s="33" t="s">
        <v>10</v>
      </c>
      <c r="N10" s="34" t="s">
        <v>11</v>
      </c>
      <c r="O10" s="91"/>
    </row>
    <row r="11" spans="2:15" ht="14.25" customHeight="1" thickBot="1" x14ac:dyDescent="0.3">
      <c r="B11" s="20">
        <v>1</v>
      </c>
      <c r="C11" s="21" t="s">
        <v>20</v>
      </c>
      <c r="D11" s="22">
        <v>6981</v>
      </c>
      <c r="E11" s="23">
        <v>0.18933065740941635</v>
      </c>
      <c r="F11" s="22">
        <v>6760</v>
      </c>
      <c r="G11" s="23">
        <v>0.18693139396620856</v>
      </c>
      <c r="H11" s="24">
        <v>3.2692307692307798E-2</v>
      </c>
      <c r="I11" s="22">
        <v>6287</v>
      </c>
      <c r="J11" s="24">
        <v>0.11038651184984882</v>
      </c>
      <c r="K11" s="22">
        <v>73862</v>
      </c>
      <c r="L11" s="23">
        <v>0.17596706603231932</v>
      </c>
      <c r="M11" s="22">
        <v>74512</v>
      </c>
      <c r="N11" s="23">
        <v>0.16682525573887208</v>
      </c>
      <c r="O11" s="24">
        <v>-8.7234270989907658E-3</v>
      </c>
    </row>
    <row r="12" spans="2:15" ht="14.45" customHeight="1" thickBot="1" x14ac:dyDescent="0.3">
      <c r="B12" s="43">
        <v>2</v>
      </c>
      <c r="C12" s="44" t="s">
        <v>18</v>
      </c>
      <c r="D12" s="41">
        <v>4625</v>
      </c>
      <c r="E12" s="45">
        <v>0.12543393360815794</v>
      </c>
      <c r="F12" s="41">
        <v>3152</v>
      </c>
      <c r="G12" s="45">
        <v>8.7160910322705523E-2</v>
      </c>
      <c r="H12" s="42">
        <v>0.46732233502538079</v>
      </c>
      <c r="I12" s="41">
        <v>3630</v>
      </c>
      <c r="J12" s="42">
        <v>0.27410468319559222</v>
      </c>
      <c r="K12" s="41">
        <v>42067</v>
      </c>
      <c r="L12" s="45">
        <v>0.10021941684196985</v>
      </c>
      <c r="M12" s="41">
        <v>45065</v>
      </c>
      <c r="N12" s="45">
        <v>0.10089623349087758</v>
      </c>
      <c r="O12" s="42">
        <v>-6.6526128924886296E-2</v>
      </c>
    </row>
    <row r="13" spans="2:15" ht="14.45" customHeight="1" thickBot="1" x14ac:dyDescent="0.3">
      <c r="B13" s="20">
        <v>3</v>
      </c>
      <c r="C13" s="21" t="s">
        <v>23</v>
      </c>
      <c r="D13" s="22">
        <v>2247</v>
      </c>
      <c r="E13" s="23">
        <v>6.094055109568236E-2</v>
      </c>
      <c r="F13" s="22">
        <v>2036</v>
      </c>
      <c r="G13" s="23">
        <v>5.6300638774437958E-2</v>
      </c>
      <c r="H13" s="24">
        <v>0.10363457760314332</v>
      </c>
      <c r="I13" s="22">
        <v>2701</v>
      </c>
      <c r="J13" s="24">
        <v>-0.16808589411329133</v>
      </c>
      <c r="K13" s="22">
        <v>33714</v>
      </c>
      <c r="L13" s="23">
        <v>8.0319428992088132E-2</v>
      </c>
      <c r="M13" s="22">
        <v>32323</v>
      </c>
      <c r="N13" s="23">
        <v>7.2368111730292603E-2</v>
      </c>
      <c r="O13" s="24">
        <v>4.3034371809547389E-2</v>
      </c>
    </row>
    <row r="14" spans="2:15" ht="14.45" customHeight="1" thickBot="1" x14ac:dyDescent="0.3">
      <c r="B14" s="43">
        <v>4</v>
      </c>
      <c r="C14" s="44" t="s">
        <v>19</v>
      </c>
      <c r="D14" s="41">
        <v>2597</v>
      </c>
      <c r="E14" s="45">
        <v>7.0432848774137552E-2</v>
      </c>
      <c r="F14" s="41">
        <v>3014</v>
      </c>
      <c r="G14" s="45">
        <v>8.3344855238779963E-2</v>
      </c>
      <c r="H14" s="42">
        <v>-0.13835434638354349</v>
      </c>
      <c r="I14" s="41">
        <v>2637</v>
      </c>
      <c r="J14" s="42">
        <v>-1.5168752370117611E-2</v>
      </c>
      <c r="K14" s="41">
        <v>30814</v>
      </c>
      <c r="L14" s="45">
        <v>7.3410538202592496E-2</v>
      </c>
      <c r="M14" s="41">
        <v>34420</v>
      </c>
      <c r="N14" s="45">
        <v>7.7063094569089233E-2</v>
      </c>
      <c r="O14" s="42">
        <v>-0.10476467170249859</v>
      </c>
    </row>
    <row r="15" spans="2:15" ht="14.45" customHeight="1" thickBot="1" x14ac:dyDescent="0.3">
      <c r="B15" s="20">
        <v>5</v>
      </c>
      <c r="C15" s="21" t="s">
        <v>24</v>
      </c>
      <c r="D15" s="22">
        <v>1889</v>
      </c>
      <c r="E15" s="23">
        <v>5.1231286613148186E-2</v>
      </c>
      <c r="F15" s="22">
        <v>1967</v>
      </c>
      <c r="G15" s="23">
        <v>5.4392611232475178E-2</v>
      </c>
      <c r="H15" s="24">
        <v>-3.9654295882053936E-2</v>
      </c>
      <c r="I15" s="22">
        <v>2128</v>
      </c>
      <c r="J15" s="24">
        <v>-0.11231203007518797</v>
      </c>
      <c r="K15" s="22">
        <v>26887</v>
      </c>
      <c r="L15" s="23">
        <v>6.4054947123161704E-2</v>
      </c>
      <c r="M15" s="22">
        <v>26838</v>
      </c>
      <c r="N15" s="23">
        <v>6.0087720280221295E-2</v>
      </c>
      <c r="O15" s="24">
        <v>1.8257694314032236E-3</v>
      </c>
    </row>
    <row r="16" spans="2:15" ht="14.45" customHeight="1" thickBot="1" x14ac:dyDescent="0.3">
      <c r="B16" s="43">
        <v>6</v>
      </c>
      <c r="C16" s="44" t="s">
        <v>17</v>
      </c>
      <c r="D16" s="41">
        <v>2299</v>
      </c>
      <c r="E16" s="45">
        <v>6.2350835322195701E-2</v>
      </c>
      <c r="F16" s="41">
        <v>1664</v>
      </c>
      <c r="G16" s="45">
        <v>4.6013881591682106E-2</v>
      </c>
      <c r="H16" s="42">
        <v>0.38161057692307687</v>
      </c>
      <c r="I16" s="41">
        <v>1810</v>
      </c>
      <c r="J16" s="42">
        <v>0.27016574585635356</v>
      </c>
      <c r="K16" s="41">
        <v>23806</v>
      </c>
      <c r="L16" s="45">
        <v>5.6714846253356176E-2</v>
      </c>
      <c r="M16" s="41">
        <v>23981</v>
      </c>
      <c r="N16" s="45">
        <v>5.3691169984350057E-2</v>
      </c>
      <c r="O16" s="42">
        <v>-7.2974438096826688E-3</v>
      </c>
    </row>
    <row r="17" spans="2:16" ht="14.45" customHeight="1" thickBot="1" x14ac:dyDescent="0.3">
      <c r="B17" s="20">
        <v>7</v>
      </c>
      <c r="C17" s="21" t="s">
        <v>32</v>
      </c>
      <c r="D17" s="22">
        <v>1611</v>
      </c>
      <c r="E17" s="23">
        <v>4.3691690171403778E-2</v>
      </c>
      <c r="F17" s="22">
        <v>1977</v>
      </c>
      <c r="G17" s="23">
        <v>5.4669136963194427E-2</v>
      </c>
      <c r="H17" s="24">
        <v>-0.18512898330804251</v>
      </c>
      <c r="I17" s="22">
        <v>1401</v>
      </c>
      <c r="J17" s="24">
        <v>0.1498929336188437</v>
      </c>
      <c r="K17" s="22">
        <v>21356</v>
      </c>
      <c r="L17" s="23">
        <v>5.0878024724299524E-2</v>
      </c>
      <c r="M17" s="22">
        <v>20016</v>
      </c>
      <c r="N17" s="23">
        <v>4.4813913448427951E-2</v>
      </c>
      <c r="O17" s="24">
        <v>6.6946442845723375E-2</v>
      </c>
    </row>
    <row r="18" spans="2:16" ht="14.45" customHeight="1" thickBot="1" x14ac:dyDescent="0.3">
      <c r="B18" s="43">
        <v>8</v>
      </c>
      <c r="C18" s="44" t="s">
        <v>30</v>
      </c>
      <c r="D18" s="41">
        <v>2054</v>
      </c>
      <c r="E18" s="45">
        <v>5.5706226947277067E-2</v>
      </c>
      <c r="F18" s="41">
        <v>2706</v>
      </c>
      <c r="G18" s="45">
        <v>7.4827862732627273E-2</v>
      </c>
      <c r="H18" s="42">
        <v>-0.24094604582409462</v>
      </c>
      <c r="I18" s="41">
        <v>1713</v>
      </c>
      <c r="J18" s="42">
        <v>0.19906596614127259</v>
      </c>
      <c r="K18" s="41">
        <v>20718</v>
      </c>
      <c r="L18" s="45">
        <v>4.9358068750610481E-2</v>
      </c>
      <c r="M18" s="41">
        <v>19897</v>
      </c>
      <c r="N18" s="45">
        <v>4.4547483807122853E-2</v>
      </c>
      <c r="O18" s="42">
        <v>4.1262501884706149E-2</v>
      </c>
    </row>
    <row r="19" spans="2:16" ht="14.45" customHeight="1" thickBot="1" x14ac:dyDescent="0.3">
      <c r="B19" s="20">
        <v>9</v>
      </c>
      <c r="C19" s="21" t="s">
        <v>33</v>
      </c>
      <c r="D19" s="22">
        <v>1874</v>
      </c>
      <c r="E19" s="23">
        <v>5.082447385550011E-2</v>
      </c>
      <c r="F19" s="22">
        <v>1785</v>
      </c>
      <c r="G19" s="23">
        <v>4.9359842933384954E-2</v>
      </c>
      <c r="H19" s="24">
        <v>4.9859943977591081E-2</v>
      </c>
      <c r="I19" s="22">
        <v>1885</v>
      </c>
      <c r="J19" s="24">
        <v>-5.8355437665782439E-3</v>
      </c>
      <c r="K19" s="22">
        <v>19323</v>
      </c>
      <c r="L19" s="23">
        <v>4.6034654043249655E-2</v>
      </c>
      <c r="M19" s="22">
        <v>18973</v>
      </c>
      <c r="N19" s="23">
        <v>4.2478736004047939E-2</v>
      </c>
      <c r="O19" s="24">
        <v>1.844726716913514E-2</v>
      </c>
    </row>
    <row r="20" spans="2:16" ht="14.45" customHeight="1" thickBot="1" x14ac:dyDescent="0.3">
      <c r="B20" s="43">
        <v>10</v>
      </c>
      <c r="C20" s="44" t="s">
        <v>22</v>
      </c>
      <c r="D20" s="41">
        <v>695</v>
      </c>
      <c r="E20" s="45">
        <v>1.8848991104361033E-2</v>
      </c>
      <c r="F20" s="41">
        <v>1356</v>
      </c>
      <c r="G20" s="45">
        <v>3.7496889085529408E-2</v>
      </c>
      <c r="H20" s="42">
        <v>-0.48746312684365778</v>
      </c>
      <c r="I20" s="41">
        <v>1066</v>
      </c>
      <c r="J20" s="42">
        <v>-0.34803001876172612</v>
      </c>
      <c r="K20" s="41">
        <v>16426</v>
      </c>
      <c r="L20" s="45">
        <v>3.9132910382156959E-2</v>
      </c>
      <c r="M20" s="41">
        <v>19109</v>
      </c>
      <c r="N20" s="45">
        <v>4.2783227022682342E-2</v>
      </c>
      <c r="O20" s="42">
        <v>-0.14040504474331472</v>
      </c>
    </row>
    <row r="21" spans="2:16" ht="14.45" customHeight="1" thickBot="1" x14ac:dyDescent="0.3">
      <c r="B21" s="20">
        <v>11</v>
      </c>
      <c r="C21" s="21" t="s">
        <v>25</v>
      </c>
      <c r="D21" s="22">
        <v>1332</v>
      </c>
      <c r="E21" s="23">
        <v>3.6124972879149488E-2</v>
      </c>
      <c r="F21" s="22">
        <v>1928</v>
      </c>
      <c r="G21" s="23">
        <v>5.3314160882670131E-2</v>
      </c>
      <c r="H21" s="24">
        <v>-0.3091286307053942</v>
      </c>
      <c r="I21" s="22">
        <v>1491</v>
      </c>
      <c r="J21" s="24">
        <v>-0.10663983903420526</v>
      </c>
      <c r="K21" s="22">
        <v>14559</v>
      </c>
      <c r="L21" s="23">
        <v>3.4685014139402358E-2</v>
      </c>
      <c r="M21" s="22">
        <v>16838</v>
      </c>
      <c r="N21" s="23">
        <v>3.7698674792397573E-2</v>
      </c>
      <c r="O21" s="24">
        <v>-0.13534861622520489</v>
      </c>
    </row>
    <row r="22" spans="2:16" ht="14.45" customHeight="1" thickBot="1" x14ac:dyDescent="0.3">
      <c r="B22" s="43">
        <v>12</v>
      </c>
      <c r="C22" s="44" t="s">
        <v>34</v>
      </c>
      <c r="D22" s="41">
        <v>1104</v>
      </c>
      <c r="E22" s="45">
        <v>2.9941418962898675E-2</v>
      </c>
      <c r="F22" s="41">
        <v>569</v>
      </c>
      <c r="G22" s="45">
        <v>1.573431407792495E-2</v>
      </c>
      <c r="H22" s="42">
        <v>0.94024604569420034</v>
      </c>
      <c r="I22" s="41">
        <v>781</v>
      </c>
      <c r="J22" s="42">
        <v>0.41357234314980795</v>
      </c>
      <c r="K22" s="41">
        <v>10947</v>
      </c>
      <c r="L22" s="45">
        <v>2.6079871542278837E-2</v>
      </c>
      <c r="M22" s="41">
        <v>11014</v>
      </c>
      <c r="N22" s="45">
        <v>2.4659294700289044E-2</v>
      </c>
      <c r="O22" s="42">
        <v>-6.0831668785182869E-3</v>
      </c>
    </row>
    <row r="23" spans="2:16" ht="14.25" customHeight="1" thickBot="1" x14ac:dyDescent="0.3">
      <c r="B23" s="20">
        <v>13</v>
      </c>
      <c r="C23" s="21" t="s">
        <v>28</v>
      </c>
      <c r="D23" s="22">
        <v>737</v>
      </c>
      <c r="E23" s="23">
        <v>1.9988066825775655E-2</v>
      </c>
      <c r="F23" s="22">
        <v>879</v>
      </c>
      <c r="G23" s="23">
        <v>2.4306611730221497E-2</v>
      </c>
      <c r="H23" s="24">
        <v>-0.16154721274175199</v>
      </c>
      <c r="I23" s="22">
        <v>880</v>
      </c>
      <c r="J23" s="24">
        <v>-0.16249999999999998</v>
      </c>
      <c r="K23" s="22">
        <v>9794</v>
      </c>
      <c r="L23" s="23">
        <v>2.3332991859420751E-2</v>
      </c>
      <c r="M23" s="22">
        <v>10637</v>
      </c>
      <c r="N23" s="23">
        <v>2.3815227685398087E-2</v>
      </c>
      <c r="O23" s="24">
        <v>-7.9251668703581801E-2</v>
      </c>
    </row>
    <row r="24" spans="2:16" ht="14.25" customHeight="1" thickBot="1" x14ac:dyDescent="0.3">
      <c r="B24" s="43">
        <v>14</v>
      </c>
      <c r="C24" s="44" t="s">
        <v>21</v>
      </c>
      <c r="D24" s="41">
        <v>329</v>
      </c>
      <c r="E24" s="45">
        <v>8.9227598177478839E-3</v>
      </c>
      <c r="F24" s="41">
        <v>859</v>
      </c>
      <c r="G24" s="45">
        <v>2.375356026878301E-2</v>
      </c>
      <c r="H24" s="42">
        <v>-0.61699650756693836</v>
      </c>
      <c r="I24" s="41">
        <v>598</v>
      </c>
      <c r="J24" s="42">
        <v>-0.44983277591973247</v>
      </c>
      <c r="K24" s="41">
        <v>9343</v>
      </c>
      <c r="L24" s="45">
        <v>2.2258540222847463E-2</v>
      </c>
      <c r="M24" s="41">
        <v>14862</v>
      </c>
      <c r="N24" s="45">
        <v>3.327459940400361E-2</v>
      </c>
      <c r="O24" s="42">
        <v>-0.37134975104292822</v>
      </c>
    </row>
    <row r="25" spans="2:16" ht="14.25" customHeight="1" thickBot="1" x14ac:dyDescent="0.3">
      <c r="B25" s="20">
        <v>15</v>
      </c>
      <c r="C25" s="21" t="s">
        <v>40</v>
      </c>
      <c r="D25" s="22">
        <v>859</v>
      </c>
      <c r="E25" s="23">
        <v>2.3296810587980041E-2</v>
      </c>
      <c r="F25" s="22">
        <v>348</v>
      </c>
      <c r="G25" s="23">
        <v>9.6230954290296711E-3</v>
      </c>
      <c r="H25" s="24">
        <v>1.4683908045977012</v>
      </c>
      <c r="I25" s="22">
        <v>589</v>
      </c>
      <c r="J25" s="24">
        <v>0.45840407470288635</v>
      </c>
      <c r="K25" s="22">
        <v>7255</v>
      </c>
      <c r="L25" s="23">
        <v>1.7284138854410613E-2</v>
      </c>
      <c r="M25" s="22">
        <v>7376</v>
      </c>
      <c r="N25" s="23">
        <v>1.6514159951818774E-2</v>
      </c>
      <c r="O25" s="24">
        <v>-1.6404555314533664E-2</v>
      </c>
    </row>
    <row r="26" spans="2:16" ht="14.45" customHeight="1" thickBot="1" x14ac:dyDescent="0.3">
      <c r="B26" s="43">
        <v>16</v>
      </c>
      <c r="C26" s="44" t="s">
        <v>27</v>
      </c>
      <c r="D26" s="41">
        <v>518</v>
      </c>
      <c r="E26" s="45">
        <v>1.4048600564113691E-2</v>
      </c>
      <c r="F26" s="41">
        <v>541</v>
      </c>
      <c r="G26" s="45">
        <v>1.4960042031911069E-2</v>
      </c>
      <c r="H26" s="42">
        <v>-4.2513863216266157E-2</v>
      </c>
      <c r="I26" s="41">
        <v>512</v>
      </c>
      <c r="J26" s="42">
        <v>1.171875E-2</v>
      </c>
      <c r="K26" s="41">
        <v>6443</v>
      </c>
      <c r="L26" s="45">
        <v>1.5349649433351837E-2</v>
      </c>
      <c r="M26" s="41">
        <v>9079</v>
      </c>
      <c r="N26" s="45">
        <v>2.0327014398395155E-2</v>
      </c>
      <c r="O26" s="42">
        <v>-0.29034034585306756</v>
      </c>
    </row>
    <row r="27" spans="2:16" ht="14.45" customHeight="1" thickBot="1" x14ac:dyDescent="0.3">
      <c r="B27" s="20">
        <v>17</v>
      </c>
      <c r="C27" s="21" t="s">
        <v>29</v>
      </c>
      <c r="D27" s="22">
        <v>527</v>
      </c>
      <c r="E27" s="23">
        <v>1.4292688218702538E-2</v>
      </c>
      <c r="F27" s="22">
        <v>582</v>
      </c>
      <c r="G27" s="23">
        <v>1.6093797527859968E-2</v>
      </c>
      <c r="H27" s="24">
        <v>-9.4501718213058417E-2</v>
      </c>
      <c r="I27" s="22">
        <v>594</v>
      </c>
      <c r="J27" s="24">
        <v>-0.11279461279461278</v>
      </c>
      <c r="K27" s="22">
        <v>6127</v>
      </c>
      <c r="L27" s="23">
        <v>1.4596818574910244E-2</v>
      </c>
      <c r="M27" s="22">
        <v>7678</v>
      </c>
      <c r="N27" s="23">
        <v>1.719030912555105E-2</v>
      </c>
      <c r="O27" s="24">
        <v>-0.20200573065902583</v>
      </c>
    </row>
    <row r="28" spans="2:16" ht="14.45" customHeight="1" thickBot="1" x14ac:dyDescent="0.3">
      <c r="B28" s="43">
        <v>18</v>
      </c>
      <c r="C28" s="44" t="s">
        <v>26</v>
      </c>
      <c r="D28" s="41">
        <v>573</v>
      </c>
      <c r="E28" s="45">
        <v>1.554024734215665E-2</v>
      </c>
      <c r="F28" s="41">
        <v>538</v>
      </c>
      <c r="G28" s="45">
        <v>1.4877084312695295E-2</v>
      </c>
      <c r="H28" s="42">
        <v>6.505576208178443E-2</v>
      </c>
      <c r="I28" s="41">
        <v>439</v>
      </c>
      <c r="J28" s="42">
        <v>0.30523917995444183</v>
      </c>
      <c r="K28" s="41">
        <v>6028</v>
      </c>
      <c r="L28" s="45">
        <v>1.4360963337613669E-2</v>
      </c>
      <c r="M28" s="41">
        <v>7709</v>
      </c>
      <c r="N28" s="45">
        <v>1.7259715166563303E-2</v>
      </c>
      <c r="O28" s="42">
        <v>-0.21805681670774424</v>
      </c>
    </row>
    <row r="29" spans="2:16" ht="14.45" customHeight="1" thickBot="1" x14ac:dyDescent="0.3">
      <c r="B29" s="20">
        <v>19</v>
      </c>
      <c r="C29" s="21" t="s">
        <v>63</v>
      </c>
      <c r="D29" s="22">
        <v>857</v>
      </c>
      <c r="E29" s="23">
        <v>2.3242568886960295E-2</v>
      </c>
      <c r="F29" s="22">
        <v>210</v>
      </c>
      <c r="G29" s="23">
        <v>5.8070403451041122E-3</v>
      </c>
      <c r="H29" s="24">
        <v>3.0809523809523807</v>
      </c>
      <c r="I29" s="22">
        <v>445</v>
      </c>
      <c r="J29" s="24">
        <v>0.92584269662921348</v>
      </c>
      <c r="K29" s="22">
        <v>5657</v>
      </c>
      <c r="L29" s="23">
        <v>1.3477101791785091E-2</v>
      </c>
      <c r="M29" s="22">
        <v>6154</v>
      </c>
      <c r="N29" s="23">
        <v>1.3778218593206716E-2</v>
      </c>
      <c r="O29" s="24">
        <v>-8.0760480987975281E-2</v>
      </c>
      <c r="P29" s="9"/>
    </row>
    <row r="30" spans="2:16" ht="14.45" customHeight="1" thickBot="1" x14ac:dyDescent="0.3">
      <c r="B30" s="43">
        <v>20</v>
      </c>
      <c r="C30" s="44" t="s">
        <v>31</v>
      </c>
      <c r="D30" s="41">
        <v>499</v>
      </c>
      <c r="E30" s="45">
        <v>1.3533304404426122E-2</v>
      </c>
      <c r="F30" s="41">
        <v>532</v>
      </c>
      <c r="G30" s="45">
        <v>1.471116887426375E-2</v>
      </c>
      <c r="H30" s="42">
        <v>-6.203007518796988E-2</v>
      </c>
      <c r="I30" s="41">
        <v>294</v>
      </c>
      <c r="J30" s="42">
        <v>0.69727891156462585</v>
      </c>
      <c r="K30" s="41">
        <v>5149</v>
      </c>
      <c r="L30" s="45">
        <v>1.2266854715556202E-2</v>
      </c>
      <c r="M30" s="41">
        <v>10316</v>
      </c>
      <c r="N30" s="45">
        <v>2.3096539325238946E-2</v>
      </c>
      <c r="O30" s="42">
        <v>-0.50087243117487401</v>
      </c>
      <c r="P30" s="9"/>
    </row>
    <row r="31" spans="2:16" ht="14.45" customHeight="1" thickBot="1" x14ac:dyDescent="0.3">
      <c r="B31" s="96" t="s">
        <v>43</v>
      </c>
      <c r="C31" s="97"/>
      <c r="D31" s="25">
        <f>SUM(D11:D30)</f>
        <v>34207</v>
      </c>
      <c r="E31" s="26">
        <f>D31/D33</f>
        <v>0.92772293339119116</v>
      </c>
      <c r="F31" s="25">
        <f>SUM(F11:F30)</f>
        <v>33403</v>
      </c>
      <c r="G31" s="26">
        <f>F31/F33</f>
        <v>0.92367889832148886</v>
      </c>
      <c r="H31" s="27">
        <f>D31/F31-1</f>
        <v>2.4069694338831882E-2</v>
      </c>
      <c r="I31" s="25">
        <f>SUM(I11:I30)</f>
        <v>31881</v>
      </c>
      <c r="J31" s="26">
        <f>D31/I31-1</f>
        <v>7.2958815595495663E-2</v>
      </c>
      <c r="K31" s="25">
        <f>SUM(K11:K30)</f>
        <v>390275</v>
      </c>
      <c r="L31" s="26">
        <f>K31/K33</f>
        <v>0.92978184581738132</v>
      </c>
      <c r="M31" s="25">
        <f>SUM(M11:M30)</f>
        <v>416797</v>
      </c>
      <c r="N31" s="26">
        <f>M31/M33</f>
        <v>0.93316869921884615</v>
      </c>
      <c r="O31" s="27">
        <f>K31/M31-1</f>
        <v>-6.3632895630246877E-2</v>
      </c>
    </row>
    <row r="32" spans="2:16" ht="14.45" customHeight="1" thickBot="1" x14ac:dyDescent="0.3">
      <c r="B32" s="96" t="s">
        <v>12</v>
      </c>
      <c r="C32" s="97"/>
      <c r="D32" s="28">
        <f>D33-SUM(D11:D30)</f>
        <v>2665</v>
      </c>
      <c r="E32" s="26">
        <f>D32/D33</f>
        <v>7.2277066608808851E-2</v>
      </c>
      <c r="F32" s="28">
        <f>F33-SUM(F11:F30)</f>
        <v>2760</v>
      </c>
      <c r="G32" s="26">
        <f>F32/F33</f>
        <v>7.632110167851118E-2</v>
      </c>
      <c r="H32" s="27">
        <f>D32/F32-1</f>
        <v>-3.4420289855072506E-2</v>
      </c>
      <c r="I32" s="28">
        <f>I33-SUM(I11:I30)</f>
        <v>2315</v>
      </c>
      <c r="J32" s="27">
        <f>D32/I32-1</f>
        <v>0.15118790496760259</v>
      </c>
      <c r="K32" s="28">
        <f>K33-SUM(K11:K30)</f>
        <v>29474</v>
      </c>
      <c r="L32" s="26">
        <f>K32/K33</f>
        <v>7.0218154182618661E-2</v>
      </c>
      <c r="M32" s="28">
        <f>M33-SUM(M11:M30)</f>
        <v>29850</v>
      </c>
      <c r="N32" s="26">
        <f>M32/M33</f>
        <v>6.6831300781153791E-2</v>
      </c>
      <c r="O32" s="27">
        <f>K32/M32-1</f>
        <v>-1.2596314907872719E-2</v>
      </c>
    </row>
    <row r="33" spans="2:22" ht="14.45" customHeight="1" thickBot="1" x14ac:dyDescent="0.3">
      <c r="B33" s="92" t="s">
        <v>13</v>
      </c>
      <c r="C33" s="93"/>
      <c r="D33" s="29">
        <v>36872</v>
      </c>
      <c r="E33" s="30">
        <v>1</v>
      </c>
      <c r="F33" s="29">
        <v>36163</v>
      </c>
      <c r="G33" s="30">
        <v>0.99999999999999978</v>
      </c>
      <c r="H33" s="31">
        <v>1.9605674307994425E-2</v>
      </c>
      <c r="I33" s="29">
        <v>34196</v>
      </c>
      <c r="J33" s="31">
        <v>7.8254766639372919E-2</v>
      </c>
      <c r="K33" s="29">
        <v>419749</v>
      </c>
      <c r="L33" s="30">
        <v>1</v>
      </c>
      <c r="M33" s="29">
        <v>446647</v>
      </c>
      <c r="N33" s="30">
        <v>0.99999999999999978</v>
      </c>
      <c r="O33" s="31">
        <v>-6.0222054553148219E-2</v>
      </c>
      <c r="P33" s="3"/>
      <c r="Q33" s="3"/>
    </row>
    <row r="34" spans="2:22" ht="14.45" customHeight="1" x14ac:dyDescent="0.25">
      <c r="B34" s="39" t="s">
        <v>71</v>
      </c>
    </row>
    <row r="35" spans="2:22" x14ac:dyDescent="0.25">
      <c r="B35" s="40" t="s">
        <v>70</v>
      </c>
    </row>
    <row r="37" spans="2:22" x14ac:dyDescent="0.2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2:22" x14ac:dyDescent="0.25">
      <c r="B38" s="104" t="s">
        <v>134</v>
      </c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5"/>
      <c r="N38" s="5"/>
      <c r="O38" s="104" t="s">
        <v>92</v>
      </c>
      <c r="P38" s="104"/>
      <c r="Q38" s="104"/>
      <c r="R38" s="104"/>
      <c r="S38" s="104"/>
      <c r="T38" s="104"/>
      <c r="U38" s="104"/>
      <c r="V38" s="104"/>
    </row>
    <row r="39" spans="2:22" x14ac:dyDescent="0.25">
      <c r="B39" s="105" t="s">
        <v>135</v>
      </c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5"/>
      <c r="N39" s="5"/>
      <c r="O39" s="105" t="s">
        <v>93</v>
      </c>
      <c r="P39" s="105"/>
      <c r="Q39" s="105"/>
      <c r="R39" s="105"/>
      <c r="S39" s="105"/>
      <c r="T39" s="105"/>
      <c r="U39" s="105"/>
      <c r="V39" s="105"/>
    </row>
    <row r="40" spans="2:22" ht="15" customHeight="1" thickBot="1" x14ac:dyDescent="0.3">
      <c r="B40" s="4"/>
      <c r="C40" s="4"/>
      <c r="D40" s="4"/>
      <c r="E40" s="4"/>
      <c r="F40" s="4"/>
      <c r="G40" s="4"/>
      <c r="H40" s="4"/>
      <c r="I40" s="4"/>
      <c r="J40" s="4"/>
      <c r="K40" s="3"/>
      <c r="L40" s="51" t="s">
        <v>4</v>
      </c>
      <c r="O40" s="4"/>
      <c r="P40" s="4"/>
      <c r="Q40" s="4"/>
      <c r="R40" s="4"/>
      <c r="S40" s="4"/>
      <c r="T40" s="4"/>
      <c r="U40" s="3"/>
      <c r="V40" s="51" t="s">
        <v>4</v>
      </c>
    </row>
    <row r="41" spans="2:22" x14ac:dyDescent="0.25">
      <c r="B41" s="111" t="s">
        <v>0</v>
      </c>
      <c r="C41" s="113" t="s">
        <v>42</v>
      </c>
      <c r="D41" s="106" t="s">
        <v>125</v>
      </c>
      <c r="E41" s="107"/>
      <c r="F41" s="107"/>
      <c r="G41" s="107"/>
      <c r="H41" s="107"/>
      <c r="I41" s="108"/>
      <c r="J41" s="107" t="s">
        <v>118</v>
      </c>
      <c r="K41" s="107"/>
      <c r="L41" s="108"/>
      <c r="O41" s="111" t="s">
        <v>0</v>
      </c>
      <c r="P41" s="113" t="s">
        <v>42</v>
      </c>
      <c r="Q41" s="106" t="s">
        <v>133</v>
      </c>
      <c r="R41" s="107"/>
      <c r="S41" s="107"/>
      <c r="T41" s="107"/>
      <c r="U41" s="107"/>
      <c r="V41" s="108"/>
    </row>
    <row r="42" spans="2:22" ht="15" customHeight="1" thickBot="1" x14ac:dyDescent="0.3">
      <c r="B42" s="112"/>
      <c r="C42" s="114"/>
      <c r="D42" s="115" t="s">
        <v>126</v>
      </c>
      <c r="E42" s="116"/>
      <c r="F42" s="116"/>
      <c r="G42" s="116"/>
      <c r="H42" s="116"/>
      <c r="I42" s="117"/>
      <c r="J42" s="116" t="s">
        <v>126</v>
      </c>
      <c r="K42" s="116"/>
      <c r="L42" s="117"/>
      <c r="O42" s="112"/>
      <c r="P42" s="114"/>
      <c r="Q42" s="115" t="s">
        <v>128</v>
      </c>
      <c r="R42" s="116"/>
      <c r="S42" s="116"/>
      <c r="T42" s="116"/>
      <c r="U42" s="116"/>
      <c r="V42" s="117"/>
    </row>
    <row r="43" spans="2:22" ht="15" customHeight="1" x14ac:dyDescent="0.25">
      <c r="B43" s="112"/>
      <c r="C43" s="114"/>
      <c r="D43" s="98">
        <v>2022</v>
      </c>
      <c r="E43" s="99"/>
      <c r="F43" s="98">
        <v>2021</v>
      </c>
      <c r="G43" s="99"/>
      <c r="H43" s="94" t="s">
        <v>5</v>
      </c>
      <c r="I43" s="94" t="s">
        <v>49</v>
      </c>
      <c r="J43" s="94">
        <v>2022</v>
      </c>
      <c r="K43" s="94" t="s">
        <v>129</v>
      </c>
      <c r="L43" s="94" t="s">
        <v>131</v>
      </c>
      <c r="O43" s="112"/>
      <c r="P43" s="114"/>
      <c r="Q43" s="98">
        <v>2022</v>
      </c>
      <c r="R43" s="99"/>
      <c r="S43" s="98">
        <v>2021</v>
      </c>
      <c r="T43" s="99"/>
      <c r="U43" s="94" t="s">
        <v>5</v>
      </c>
      <c r="V43" s="94" t="s">
        <v>65</v>
      </c>
    </row>
    <row r="44" spans="2:22" ht="15" customHeight="1" thickBot="1" x14ac:dyDescent="0.3">
      <c r="B44" s="102" t="s">
        <v>6</v>
      </c>
      <c r="C44" s="118" t="s">
        <v>42</v>
      </c>
      <c r="D44" s="100"/>
      <c r="E44" s="101"/>
      <c r="F44" s="100"/>
      <c r="G44" s="101"/>
      <c r="H44" s="95"/>
      <c r="I44" s="95"/>
      <c r="J44" s="95"/>
      <c r="K44" s="95"/>
      <c r="L44" s="95"/>
      <c r="O44" s="102" t="s">
        <v>6</v>
      </c>
      <c r="P44" s="118" t="s">
        <v>42</v>
      </c>
      <c r="Q44" s="100"/>
      <c r="R44" s="101"/>
      <c r="S44" s="100"/>
      <c r="T44" s="101"/>
      <c r="U44" s="95"/>
      <c r="V44" s="95"/>
    </row>
    <row r="45" spans="2:22" ht="15" customHeight="1" x14ac:dyDescent="0.25">
      <c r="B45" s="102"/>
      <c r="C45" s="118"/>
      <c r="D45" s="32" t="s">
        <v>8</v>
      </c>
      <c r="E45" s="37" t="s">
        <v>2</v>
      </c>
      <c r="F45" s="32" t="s">
        <v>8</v>
      </c>
      <c r="G45" s="37" t="s">
        <v>2</v>
      </c>
      <c r="H45" s="90" t="s">
        <v>9</v>
      </c>
      <c r="I45" s="90" t="s">
        <v>50</v>
      </c>
      <c r="J45" s="90" t="s">
        <v>8</v>
      </c>
      <c r="K45" s="90" t="s">
        <v>130</v>
      </c>
      <c r="L45" s="90" t="s">
        <v>132</v>
      </c>
      <c r="O45" s="102"/>
      <c r="P45" s="118"/>
      <c r="Q45" s="32" t="s">
        <v>8</v>
      </c>
      <c r="R45" s="37" t="s">
        <v>2</v>
      </c>
      <c r="S45" s="32" t="s">
        <v>8</v>
      </c>
      <c r="T45" s="37" t="s">
        <v>2</v>
      </c>
      <c r="U45" s="90" t="s">
        <v>9</v>
      </c>
      <c r="V45" s="90" t="s">
        <v>66</v>
      </c>
    </row>
    <row r="46" spans="2:22" ht="15" customHeight="1" thickBot="1" x14ac:dyDescent="0.3">
      <c r="B46" s="103"/>
      <c r="C46" s="119"/>
      <c r="D46" s="33" t="s">
        <v>10</v>
      </c>
      <c r="E46" s="34" t="s">
        <v>11</v>
      </c>
      <c r="F46" s="33" t="s">
        <v>10</v>
      </c>
      <c r="G46" s="34" t="s">
        <v>11</v>
      </c>
      <c r="H46" s="91"/>
      <c r="I46" s="91"/>
      <c r="J46" s="91" t="s">
        <v>10</v>
      </c>
      <c r="K46" s="91"/>
      <c r="L46" s="91"/>
      <c r="O46" s="103"/>
      <c r="P46" s="119"/>
      <c r="Q46" s="33" t="s">
        <v>10</v>
      </c>
      <c r="R46" s="34" t="s">
        <v>11</v>
      </c>
      <c r="S46" s="33" t="s">
        <v>10</v>
      </c>
      <c r="T46" s="34" t="s">
        <v>11</v>
      </c>
      <c r="U46" s="91"/>
      <c r="V46" s="91"/>
    </row>
    <row r="47" spans="2:22" ht="15.75" thickBot="1" x14ac:dyDescent="0.3">
      <c r="B47" s="20">
        <v>1</v>
      </c>
      <c r="C47" s="21" t="s">
        <v>52</v>
      </c>
      <c r="D47" s="22">
        <v>1769</v>
      </c>
      <c r="E47" s="23">
        <v>4.7976784551963553E-2</v>
      </c>
      <c r="F47" s="22">
        <v>2128</v>
      </c>
      <c r="G47" s="23">
        <v>5.8844675497055E-2</v>
      </c>
      <c r="H47" s="24">
        <v>-0.16870300751879697</v>
      </c>
      <c r="I47" s="49">
        <v>0</v>
      </c>
      <c r="J47" s="22">
        <v>2116</v>
      </c>
      <c r="K47" s="24">
        <v>-0.1639886578449905</v>
      </c>
      <c r="L47" s="49">
        <v>0</v>
      </c>
      <c r="O47" s="20">
        <v>1</v>
      </c>
      <c r="P47" s="21" t="s">
        <v>52</v>
      </c>
      <c r="Q47" s="22">
        <v>21371</v>
      </c>
      <c r="R47" s="23">
        <v>5.0913760366314155E-2</v>
      </c>
      <c r="S47" s="22">
        <v>22095</v>
      </c>
      <c r="T47" s="23">
        <v>4.9468596005346505E-2</v>
      </c>
      <c r="U47" s="24">
        <v>-3.2767594478388729E-2</v>
      </c>
      <c r="V47" s="49">
        <v>0</v>
      </c>
    </row>
    <row r="48" spans="2:22" ht="15" customHeight="1" thickBot="1" x14ac:dyDescent="0.3">
      <c r="B48" s="43">
        <v>2</v>
      </c>
      <c r="C48" s="44" t="s">
        <v>39</v>
      </c>
      <c r="D48" s="41">
        <v>1394</v>
      </c>
      <c r="E48" s="45">
        <v>3.7806465610761557E-2</v>
      </c>
      <c r="F48" s="41">
        <v>1005</v>
      </c>
      <c r="G48" s="45">
        <v>2.7790835937283966E-2</v>
      </c>
      <c r="H48" s="42">
        <v>0.38706467661691546</v>
      </c>
      <c r="I48" s="50">
        <v>2</v>
      </c>
      <c r="J48" s="41">
        <v>850</v>
      </c>
      <c r="K48" s="42">
        <v>0.6399999999999999</v>
      </c>
      <c r="L48" s="50">
        <v>3</v>
      </c>
      <c r="O48" s="43">
        <v>2</v>
      </c>
      <c r="P48" s="44" t="s">
        <v>39</v>
      </c>
      <c r="Q48" s="41">
        <v>12478</v>
      </c>
      <c r="R48" s="45">
        <v>2.9727289403905666E-2</v>
      </c>
      <c r="S48" s="41">
        <v>14479</v>
      </c>
      <c r="T48" s="45">
        <v>3.2417098961819962E-2</v>
      </c>
      <c r="U48" s="42">
        <v>-0.13820015194419499</v>
      </c>
      <c r="V48" s="50">
        <v>0</v>
      </c>
    </row>
    <row r="49" spans="2:22" ht="15" customHeight="1" thickBot="1" x14ac:dyDescent="0.3">
      <c r="B49" s="20">
        <v>3</v>
      </c>
      <c r="C49" s="21" t="s">
        <v>86</v>
      </c>
      <c r="D49" s="22">
        <v>1275</v>
      </c>
      <c r="E49" s="23">
        <v>3.4579084400086786E-2</v>
      </c>
      <c r="F49" s="22">
        <v>695</v>
      </c>
      <c r="G49" s="23">
        <v>1.9218538284987419E-2</v>
      </c>
      <c r="H49" s="24">
        <v>0.83453237410071934</v>
      </c>
      <c r="I49" s="49">
        <v>5</v>
      </c>
      <c r="J49" s="22">
        <v>1105</v>
      </c>
      <c r="K49" s="24">
        <v>0.15384615384615374</v>
      </c>
      <c r="L49" s="49">
        <v>-1</v>
      </c>
      <c r="O49" s="20">
        <v>3</v>
      </c>
      <c r="P49" s="21" t="s">
        <v>41</v>
      </c>
      <c r="Q49" s="22">
        <v>11176</v>
      </c>
      <c r="R49" s="23">
        <v>2.6625435677035562E-2</v>
      </c>
      <c r="S49" s="22">
        <v>7658</v>
      </c>
      <c r="T49" s="23">
        <v>1.7145531034575404E-2</v>
      </c>
      <c r="U49" s="24">
        <v>0.45938887437973364</v>
      </c>
      <c r="V49" s="49">
        <v>7</v>
      </c>
    </row>
    <row r="50" spans="2:22" ht="15.75" thickBot="1" x14ac:dyDescent="0.3">
      <c r="B50" s="43">
        <v>4</v>
      </c>
      <c r="C50" s="44" t="s">
        <v>36</v>
      </c>
      <c r="D50" s="41">
        <v>980</v>
      </c>
      <c r="E50" s="45">
        <v>2.657843349967455E-2</v>
      </c>
      <c r="F50" s="41">
        <v>1003</v>
      </c>
      <c r="G50" s="45">
        <v>2.7735530791140117E-2</v>
      </c>
      <c r="H50" s="42">
        <v>-2.2931206380857438E-2</v>
      </c>
      <c r="I50" s="50">
        <v>1</v>
      </c>
      <c r="J50" s="41">
        <v>978</v>
      </c>
      <c r="K50" s="42">
        <v>2.044989775051187E-3</v>
      </c>
      <c r="L50" s="50">
        <v>-1</v>
      </c>
      <c r="O50" s="43">
        <v>4</v>
      </c>
      <c r="P50" s="44" t="s">
        <v>38</v>
      </c>
      <c r="Q50" s="41">
        <v>10958</v>
      </c>
      <c r="R50" s="45">
        <v>2.6106077679756236E-2</v>
      </c>
      <c r="S50" s="41">
        <v>12460</v>
      </c>
      <c r="T50" s="45">
        <v>2.789675067782835E-2</v>
      </c>
      <c r="U50" s="42">
        <v>-0.12054574638844306</v>
      </c>
      <c r="V50" s="50">
        <v>0</v>
      </c>
    </row>
    <row r="51" spans="2:22" ht="15" customHeight="1" thickBot="1" x14ac:dyDescent="0.3">
      <c r="B51" s="20">
        <v>5</v>
      </c>
      <c r="C51" s="21" t="s">
        <v>37</v>
      </c>
      <c r="D51" s="22">
        <v>973</v>
      </c>
      <c r="E51" s="23">
        <v>2.6388587546105447E-2</v>
      </c>
      <c r="F51" s="22">
        <v>584</v>
      </c>
      <c r="G51" s="23">
        <v>1.6149102674003817E-2</v>
      </c>
      <c r="H51" s="24">
        <v>0.66609589041095885</v>
      </c>
      <c r="I51" s="49">
        <v>8</v>
      </c>
      <c r="J51" s="22">
        <v>662</v>
      </c>
      <c r="K51" s="24">
        <v>0.46978851963746227</v>
      </c>
      <c r="L51" s="49">
        <v>3</v>
      </c>
      <c r="O51" s="20">
        <v>5</v>
      </c>
      <c r="P51" s="21" t="s">
        <v>36</v>
      </c>
      <c r="Q51" s="22">
        <v>10893</v>
      </c>
      <c r="R51" s="23">
        <v>2.5951223231026162E-2</v>
      </c>
      <c r="S51" s="22">
        <v>13116</v>
      </c>
      <c r="T51" s="23">
        <v>2.9365472061829587E-2</v>
      </c>
      <c r="U51" s="24">
        <v>-0.16948764867337607</v>
      </c>
      <c r="V51" s="49">
        <v>-2</v>
      </c>
    </row>
    <row r="52" spans="2:22" ht="15.75" thickBot="1" x14ac:dyDescent="0.3">
      <c r="B52" s="43">
        <v>6</v>
      </c>
      <c r="C52" s="44" t="s">
        <v>38</v>
      </c>
      <c r="D52" s="41">
        <v>924</v>
      </c>
      <c r="E52" s="45">
        <v>2.5059665871121718E-2</v>
      </c>
      <c r="F52" s="41">
        <v>1503</v>
      </c>
      <c r="G52" s="45">
        <v>4.1561817327102284E-2</v>
      </c>
      <c r="H52" s="42">
        <v>-0.38522954091816364</v>
      </c>
      <c r="I52" s="50">
        <v>-4</v>
      </c>
      <c r="J52" s="41">
        <v>814</v>
      </c>
      <c r="K52" s="42">
        <v>0.13513513513513509</v>
      </c>
      <c r="L52" s="50">
        <v>0</v>
      </c>
      <c r="O52" s="43">
        <v>6</v>
      </c>
      <c r="P52" s="44" t="s">
        <v>60</v>
      </c>
      <c r="Q52" s="41">
        <v>10580</v>
      </c>
      <c r="R52" s="45">
        <v>2.5205539500987494E-2</v>
      </c>
      <c r="S52" s="41">
        <v>10992</v>
      </c>
      <c r="T52" s="45">
        <v>2.4610038800215832E-2</v>
      </c>
      <c r="U52" s="42">
        <v>-3.7481804949053843E-2</v>
      </c>
      <c r="V52" s="50">
        <v>-1</v>
      </c>
    </row>
    <row r="53" spans="2:22" ht="15.75" thickBot="1" x14ac:dyDescent="0.3">
      <c r="B53" s="20">
        <v>7</v>
      </c>
      <c r="C53" s="21" t="s">
        <v>60</v>
      </c>
      <c r="D53" s="22">
        <v>854</v>
      </c>
      <c r="E53" s="23">
        <v>2.316120633543068E-2</v>
      </c>
      <c r="F53" s="22">
        <v>468</v>
      </c>
      <c r="G53" s="23">
        <v>1.2941404197660593E-2</v>
      </c>
      <c r="H53" s="24">
        <v>0.82478632478632474</v>
      </c>
      <c r="I53" s="49">
        <v>9</v>
      </c>
      <c r="J53" s="22">
        <v>620</v>
      </c>
      <c r="K53" s="24">
        <v>0.3774193548387097</v>
      </c>
      <c r="L53" s="49">
        <v>2</v>
      </c>
      <c r="O53" s="20">
        <v>7</v>
      </c>
      <c r="P53" s="21" t="s">
        <v>53</v>
      </c>
      <c r="Q53" s="22">
        <v>9197</v>
      </c>
      <c r="R53" s="23">
        <v>2.1910713307238372E-2</v>
      </c>
      <c r="S53" s="22">
        <v>9589</v>
      </c>
      <c r="T53" s="23">
        <v>2.1468855718274164E-2</v>
      </c>
      <c r="U53" s="24">
        <v>-4.0880175200750823E-2</v>
      </c>
      <c r="V53" s="49">
        <v>1</v>
      </c>
    </row>
    <row r="54" spans="2:22" ht="15.75" thickBot="1" x14ac:dyDescent="0.3">
      <c r="B54" s="43">
        <v>8</v>
      </c>
      <c r="C54" s="44" t="s">
        <v>72</v>
      </c>
      <c r="D54" s="41">
        <v>797</v>
      </c>
      <c r="E54" s="45">
        <v>2.1615317856367975E-2</v>
      </c>
      <c r="F54" s="41">
        <v>926</v>
      </c>
      <c r="G54" s="45">
        <v>2.560628266460194E-2</v>
      </c>
      <c r="H54" s="42">
        <v>-0.13930885529157666</v>
      </c>
      <c r="I54" s="50">
        <v>-2</v>
      </c>
      <c r="J54" s="41">
        <v>612</v>
      </c>
      <c r="K54" s="42">
        <v>0.30228758169934644</v>
      </c>
      <c r="L54" s="50">
        <v>3</v>
      </c>
      <c r="O54" s="43">
        <v>8</v>
      </c>
      <c r="P54" s="44" t="s">
        <v>114</v>
      </c>
      <c r="Q54" s="41">
        <v>9142</v>
      </c>
      <c r="R54" s="45">
        <v>2.1779682619851387E-2</v>
      </c>
      <c r="S54" s="41">
        <v>7793</v>
      </c>
      <c r="T54" s="45">
        <v>1.7447783148661022E-2</v>
      </c>
      <c r="U54" s="42">
        <v>0.17310406775311171</v>
      </c>
      <c r="V54" s="50">
        <v>1</v>
      </c>
    </row>
    <row r="55" spans="2:22" ht="15.75" thickBot="1" x14ac:dyDescent="0.3">
      <c r="B55" s="20">
        <v>9</v>
      </c>
      <c r="C55" s="21" t="s">
        <v>62</v>
      </c>
      <c r="D55" s="22">
        <v>778</v>
      </c>
      <c r="E55" s="23">
        <v>2.1100021696680408E-2</v>
      </c>
      <c r="F55" s="22">
        <v>394</v>
      </c>
      <c r="G55" s="23">
        <v>1.089511379033819E-2</v>
      </c>
      <c r="H55" s="24">
        <v>0.97461928934010156</v>
      </c>
      <c r="I55" s="49">
        <v>10</v>
      </c>
      <c r="J55" s="22">
        <v>537</v>
      </c>
      <c r="K55" s="24">
        <v>0.44878957169459954</v>
      </c>
      <c r="L55" s="49">
        <v>3</v>
      </c>
      <c r="O55" s="20">
        <v>9</v>
      </c>
      <c r="P55" s="21" t="s">
        <v>86</v>
      </c>
      <c r="Q55" s="22">
        <v>9033</v>
      </c>
      <c r="R55" s="23">
        <v>2.1520003621211724E-2</v>
      </c>
      <c r="S55" s="22">
        <v>1117</v>
      </c>
      <c r="T55" s="23">
        <v>2.5008563809899094E-3</v>
      </c>
      <c r="U55" s="24">
        <v>7.0868397493285578</v>
      </c>
      <c r="V55" s="49">
        <v>98</v>
      </c>
    </row>
    <row r="56" spans="2:22" ht="15.75" thickBot="1" x14ac:dyDescent="0.3">
      <c r="B56" s="43">
        <v>10</v>
      </c>
      <c r="C56" s="44" t="s">
        <v>41</v>
      </c>
      <c r="D56" s="41">
        <v>661</v>
      </c>
      <c r="E56" s="45">
        <v>1.7926882187025386E-2</v>
      </c>
      <c r="F56" s="41">
        <v>130</v>
      </c>
      <c r="G56" s="45">
        <v>3.5948344993501644E-3</v>
      </c>
      <c r="H56" s="42">
        <v>4.0846153846153843</v>
      </c>
      <c r="I56" s="50">
        <v>71</v>
      </c>
      <c r="J56" s="41">
        <v>875</v>
      </c>
      <c r="K56" s="42">
        <v>-0.24457142857142855</v>
      </c>
      <c r="L56" s="50">
        <v>-6</v>
      </c>
      <c r="O56" s="43">
        <v>10</v>
      </c>
      <c r="P56" s="44" t="s">
        <v>54</v>
      </c>
      <c r="Q56" s="41">
        <v>8018</v>
      </c>
      <c r="R56" s="45">
        <v>1.9101891844888256E-2</v>
      </c>
      <c r="S56" s="41">
        <v>9662</v>
      </c>
      <c r="T56" s="45">
        <v>2.1632295750335276E-2</v>
      </c>
      <c r="U56" s="42">
        <v>-0.17015110743117368</v>
      </c>
      <c r="V56" s="50">
        <v>-3</v>
      </c>
    </row>
    <row r="57" spans="2:22" ht="15.75" thickBot="1" x14ac:dyDescent="0.3">
      <c r="B57" s="20">
        <v>11</v>
      </c>
      <c r="C57" s="21" t="s">
        <v>68</v>
      </c>
      <c r="D57" s="22">
        <v>643</v>
      </c>
      <c r="E57" s="23">
        <v>1.7438706877847689E-2</v>
      </c>
      <c r="F57" s="22">
        <v>728</v>
      </c>
      <c r="G57" s="23">
        <v>2.013107319636092E-2</v>
      </c>
      <c r="H57" s="24">
        <v>-0.11675824175824179</v>
      </c>
      <c r="I57" s="49">
        <v>-4</v>
      </c>
      <c r="J57" s="22">
        <v>613</v>
      </c>
      <c r="K57" s="24">
        <v>4.8939641109298604E-2</v>
      </c>
      <c r="L57" s="49">
        <v>-1</v>
      </c>
      <c r="O57" s="20">
        <v>11</v>
      </c>
      <c r="P57" s="21" t="s">
        <v>68</v>
      </c>
      <c r="Q57" s="22">
        <v>7755</v>
      </c>
      <c r="R57" s="23">
        <v>1.8475326921565029E-2</v>
      </c>
      <c r="S57" s="22">
        <v>7489</v>
      </c>
      <c r="T57" s="23">
        <v>1.676715616583118E-2</v>
      </c>
      <c r="U57" s="24">
        <v>3.5518760849245545E-2</v>
      </c>
      <c r="V57" s="49">
        <v>1</v>
      </c>
    </row>
    <row r="58" spans="2:22" ht="15.75" thickBot="1" x14ac:dyDescent="0.3">
      <c r="B58" s="43">
        <v>12</v>
      </c>
      <c r="C58" s="44" t="s">
        <v>44</v>
      </c>
      <c r="D58" s="41">
        <v>636</v>
      </c>
      <c r="E58" s="45">
        <v>1.7248860924278585E-2</v>
      </c>
      <c r="F58" s="41">
        <v>351</v>
      </c>
      <c r="G58" s="45">
        <v>9.7060531482454446E-3</v>
      </c>
      <c r="H58" s="42">
        <v>0.81196581196581197</v>
      </c>
      <c r="I58" s="50">
        <v>12</v>
      </c>
      <c r="J58" s="41">
        <v>401</v>
      </c>
      <c r="K58" s="42">
        <v>0.58603491271820451</v>
      </c>
      <c r="L58" s="50">
        <v>7</v>
      </c>
      <c r="O58" s="43">
        <v>12</v>
      </c>
      <c r="P58" s="44" t="s">
        <v>37</v>
      </c>
      <c r="Q58" s="41">
        <v>7670</v>
      </c>
      <c r="R58" s="45">
        <v>1.8272824950148779E-2</v>
      </c>
      <c r="S58" s="41">
        <v>10605</v>
      </c>
      <c r="T58" s="45">
        <v>2.3743582739837052E-2</v>
      </c>
      <c r="U58" s="42">
        <v>-0.27675624705327673</v>
      </c>
      <c r="V58" s="50">
        <v>-6</v>
      </c>
    </row>
    <row r="59" spans="2:22" ht="15.75" thickBot="1" x14ac:dyDescent="0.3">
      <c r="B59" s="20">
        <v>13</v>
      </c>
      <c r="C59" s="21" t="s">
        <v>114</v>
      </c>
      <c r="D59" s="22">
        <v>589</v>
      </c>
      <c r="E59" s="23">
        <v>1.5974180950314602E-2</v>
      </c>
      <c r="F59" s="22">
        <v>637</v>
      </c>
      <c r="G59" s="23">
        <v>1.7614689046815808E-2</v>
      </c>
      <c r="H59" s="24">
        <v>-7.5353218210361117E-2</v>
      </c>
      <c r="I59" s="49">
        <v>-3</v>
      </c>
      <c r="J59" s="22">
        <v>729</v>
      </c>
      <c r="K59" s="24">
        <v>-0.1920438957475995</v>
      </c>
      <c r="L59" s="49">
        <v>-6</v>
      </c>
      <c r="O59" s="20">
        <v>13</v>
      </c>
      <c r="P59" s="21" t="s">
        <v>106</v>
      </c>
      <c r="Q59" s="22">
        <v>7177</v>
      </c>
      <c r="R59" s="23">
        <v>1.7098313515934521E-2</v>
      </c>
      <c r="S59" s="22">
        <v>7607</v>
      </c>
      <c r="T59" s="23">
        <v>1.7031346902587501E-2</v>
      </c>
      <c r="U59" s="24">
        <v>-5.6526883133955597E-2</v>
      </c>
      <c r="V59" s="49">
        <v>-2</v>
      </c>
    </row>
    <row r="60" spans="2:22" ht="15.75" thickBot="1" x14ac:dyDescent="0.3">
      <c r="B60" s="43">
        <v>14</v>
      </c>
      <c r="C60" s="44" t="s">
        <v>90</v>
      </c>
      <c r="D60" s="41">
        <v>573</v>
      </c>
      <c r="E60" s="45">
        <v>1.554024734215665E-2</v>
      </c>
      <c r="F60" s="41">
        <v>208</v>
      </c>
      <c r="G60" s="45">
        <v>5.7517351989602632E-3</v>
      </c>
      <c r="H60" s="42">
        <v>1.7548076923076925</v>
      </c>
      <c r="I60" s="50">
        <v>37</v>
      </c>
      <c r="J60" s="41">
        <v>416</v>
      </c>
      <c r="K60" s="42">
        <v>0.37740384615384626</v>
      </c>
      <c r="L60" s="50">
        <v>4</v>
      </c>
      <c r="O60" s="43">
        <v>14</v>
      </c>
      <c r="P60" s="44" t="s">
        <v>72</v>
      </c>
      <c r="Q60" s="41">
        <v>6049</v>
      </c>
      <c r="R60" s="45">
        <v>1.4410993236434154E-2</v>
      </c>
      <c r="S60" s="41">
        <v>5209</v>
      </c>
      <c r="T60" s="45">
        <v>1.1662453794607374E-2</v>
      </c>
      <c r="U60" s="42">
        <v>0.16125935880207343</v>
      </c>
      <c r="V60" s="50">
        <v>4</v>
      </c>
    </row>
    <row r="61" spans="2:22" ht="15.75" thickBot="1" x14ac:dyDescent="0.3">
      <c r="B61" s="20">
        <v>15</v>
      </c>
      <c r="C61" s="21" t="s">
        <v>106</v>
      </c>
      <c r="D61" s="22">
        <v>511</v>
      </c>
      <c r="E61" s="23">
        <v>1.3858754610544586E-2</v>
      </c>
      <c r="F61" s="22">
        <v>623</v>
      </c>
      <c r="G61" s="23">
        <v>1.7227553023808864E-2</v>
      </c>
      <c r="H61" s="24">
        <v>-0.1797752808988764</v>
      </c>
      <c r="I61" s="49">
        <v>-4</v>
      </c>
      <c r="J61" s="22">
        <v>417</v>
      </c>
      <c r="K61" s="24">
        <v>0.22541966426858506</v>
      </c>
      <c r="L61" s="49">
        <v>2</v>
      </c>
      <c r="O61" s="20">
        <v>15</v>
      </c>
      <c r="P61" s="21" t="s">
        <v>62</v>
      </c>
      <c r="Q61" s="22">
        <v>5675</v>
      </c>
      <c r="R61" s="23">
        <v>1.351998456220265E-2</v>
      </c>
      <c r="S61" s="22">
        <v>4831</v>
      </c>
      <c r="T61" s="23">
        <v>1.0816147875167638E-2</v>
      </c>
      <c r="U61" s="24">
        <v>0.17470503001448967</v>
      </c>
      <c r="V61" s="49">
        <v>6</v>
      </c>
    </row>
    <row r="62" spans="2:22" ht="15.75" thickBot="1" x14ac:dyDescent="0.3">
      <c r="B62" s="43">
        <v>16</v>
      </c>
      <c r="C62" s="44" t="s">
        <v>53</v>
      </c>
      <c r="D62" s="41">
        <v>472</v>
      </c>
      <c r="E62" s="45">
        <v>1.2801041440659579E-2</v>
      </c>
      <c r="F62" s="41">
        <v>511</v>
      </c>
      <c r="G62" s="45">
        <v>1.4130464839753339E-2</v>
      </c>
      <c r="H62" s="42">
        <v>-7.6320939334638016E-2</v>
      </c>
      <c r="I62" s="50">
        <v>-2</v>
      </c>
      <c r="J62" s="41">
        <v>533</v>
      </c>
      <c r="K62" s="42">
        <v>-0.11444652908067543</v>
      </c>
      <c r="L62" s="50">
        <v>-3</v>
      </c>
      <c r="O62" s="43">
        <v>16</v>
      </c>
      <c r="P62" s="44" t="s">
        <v>44</v>
      </c>
      <c r="Q62" s="41">
        <v>5403</v>
      </c>
      <c r="R62" s="45">
        <v>1.2871978253670646E-2</v>
      </c>
      <c r="S62" s="41">
        <v>5357</v>
      </c>
      <c r="T62" s="45">
        <v>1.1993811667827165E-2</v>
      </c>
      <c r="U62" s="42">
        <v>8.5868956505505967E-3</v>
      </c>
      <c r="V62" s="50">
        <v>1</v>
      </c>
    </row>
    <row r="63" spans="2:22" ht="15.75" thickBot="1" x14ac:dyDescent="0.3">
      <c r="B63" s="20">
        <v>17</v>
      </c>
      <c r="C63" s="21" t="s">
        <v>136</v>
      </c>
      <c r="D63" s="22">
        <v>448</v>
      </c>
      <c r="E63" s="23">
        <v>1.2150141028422651E-2</v>
      </c>
      <c r="F63" s="22">
        <v>0</v>
      </c>
      <c r="G63" s="23">
        <v>0</v>
      </c>
      <c r="H63" s="24" t="s">
        <v>137</v>
      </c>
      <c r="I63" s="49" t="s">
        <v>137</v>
      </c>
      <c r="J63" s="22">
        <v>240</v>
      </c>
      <c r="K63" s="24">
        <v>0.8666666666666667</v>
      </c>
      <c r="L63" s="49">
        <v>20</v>
      </c>
      <c r="O63" s="20">
        <v>17</v>
      </c>
      <c r="P63" s="21" t="s">
        <v>90</v>
      </c>
      <c r="Q63" s="22">
        <v>5365</v>
      </c>
      <c r="R63" s="23">
        <v>1.278144796056691E-2</v>
      </c>
      <c r="S63" s="22">
        <v>4209</v>
      </c>
      <c r="T63" s="23">
        <v>9.4235492458250025E-3</v>
      </c>
      <c r="U63" s="24">
        <v>0.27464956046566891</v>
      </c>
      <c r="V63" s="49">
        <v>6</v>
      </c>
    </row>
    <row r="64" spans="2:22" ht="15.75" thickBot="1" x14ac:dyDescent="0.3">
      <c r="B64" s="43">
        <v>18</v>
      </c>
      <c r="C64" s="44" t="s">
        <v>138</v>
      </c>
      <c r="D64" s="41">
        <v>439</v>
      </c>
      <c r="E64" s="45">
        <v>1.1906053373833804E-2</v>
      </c>
      <c r="F64" s="41">
        <v>92</v>
      </c>
      <c r="G64" s="45">
        <v>2.5440367226170395E-3</v>
      </c>
      <c r="H64" s="42">
        <v>3.7717391304347823</v>
      </c>
      <c r="I64" s="50">
        <v>79</v>
      </c>
      <c r="J64" s="41">
        <v>191</v>
      </c>
      <c r="K64" s="42">
        <v>1.2984293193717278</v>
      </c>
      <c r="L64" s="50">
        <v>37</v>
      </c>
      <c r="O64" s="43">
        <v>18</v>
      </c>
      <c r="P64" s="44" t="s">
        <v>111</v>
      </c>
      <c r="Q64" s="41">
        <v>4912</v>
      </c>
      <c r="R64" s="45">
        <v>1.1702231571725006E-2</v>
      </c>
      <c r="S64" s="41">
        <v>5921</v>
      </c>
      <c r="T64" s="45">
        <v>1.3256553833340423E-2</v>
      </c>
      <c r="U64" s="42">
        <v>-0.17041040364803239</v>
      </c>
      <c r="V64" s="50">
        <v>-4</v>
      </c>
    </row>
    <row r="65" spans="2:22" ht="15.75" thickBot="1" x14ac:dyDescent="0.3">
      <c r="B65" s="20">
        <v>19</v>
      </c>
      <c r="C65" s="21" t="s">
        <v>87</v>
      </c>
      <c r="D65" s="22">
        <v>438</v>
      </c>
      <c r="E65" s="23">
        <v>1.1878932523323931E-2</v>
      </c>
      <c r="F65" s="22">
        <v>323</v>
      </c>
      <c r="G65" s="23">
        <v>8.9317811022315632E-3</v>
      </c>
      <c r="H65" s="24">
        <v>0.35603715170278627</v>
      </c>
      <c r="I65" s="49">
        <v>8</v>
      </c>
      <c r="J65" s="22">
        <v>445</v>
      </c>
      <c r="K65" s="24">
        <v>-1.5730337078651679E-2</v>
      </c>
      <c r="L65" s="49">
        <v>-3</v>
      </c>
      <c r="O65" s="20">
        <v>19</v>
      </c>
      <c r="P65" s="21" t="s">
        <v>73</v>
      </c>
      <c r="Q65" s="22">
        <v>4442</v>
      </c>
      <c r="R65" s="23">
        <v>1.0582514788599853E-2</v>
      </c>
      <c r="S65" s="22">
        <v>4118</v>
      </c>
      <c r="T65" s="23">
        <v>9.2198089318858076E-3</v>
      </c>
      <c r="U65" s="24">
        <v>7.8678970373967871E-2</v>
      </c>
      <c r="V65" s="49">
        <v>7</v>
      </c>
    </row>
    <row r="66" spans="2:22" ht="15.75" thickBot="1" x14ac:dyDescent="0.3">
      <c r="B66" s="43">
        <v>20</v>
      </c>
      <c r="C66" s="44" t="s">
        <v>139</v>
      </c>
      <c r="D66" s="41">
        <v>408</v>
      </c>
      <c r="E66" s="45">
        <v>1.1065307008027771E-2</v>
      </c>
      <c r="F66" s="41">
        <v>257</v>
      </c>
      <c r="G66" s="45">
        <v>7.1067112794845561E-3</v>
      </c>
      <c r="H66" s="42">
        <v>0.58754863813229563</v>
      </c>
      <c r="I66" s="50">
        <v>20</v>
      </c>
      <c r="J66" s="41">
        <v>283</v>
      </c>
      <c r="K66" s="42">
        <v>0.44169611307420498</v>
      </c>
      <c r="L66" s="50">
        <v>13</v>
      </c>
      <c r="O66" s="43">
        <v>20</v>
      </c>
      <c r="P66" s="44" t="s">
        <v>91</v>
      </c>
      <c r="Q66" s="41">
        <v>4365</v>
      </c>
      <c r="R66" s="45">
        <v>1.0399071826258073E-2</v>
      </c>
      <c r="S66" s="41">
        <v>3281</v>
      </c>
      <c r="T66" s="45">
        <v>7.3458458245549618E-3</v>
      </c>
      <c r="U66" s="42">
        <v>0.33038707711063697</v>
      </c>
      <c r="V66" s="50">
        <v>17</v>
      </c>
    </row>
    <row r="67" spans="2:22" ht="15.75" thickBot="1" x14ac:dyDescent="0.3">
      <c r="B67" s="96" t="s">
        <v>43</v>
      </c>
      <c r="C67" s="97"/>
      <c r="D67" s="25">
        <f>SUM(D47:D66)</f>
        <v>15562</v>
      </c>
      <c r="E67" s="26">
        <f>D67/D69</f>
        <v>0.4220546756346279</v>
      </c>
      <c r="F67" s="25">
        <f>SUM(F47:F66)</f>
        <v>12566</v>
      </c>
      <c r="G67" s="26">
        <f>F67/F69</f>
        <v>0.34748223322180127</v>
      </c>
      <c r="H67" s="27">
        <f>D67/F67-1</f>
        <v>0.238421136399809</v>
      </c>
      <c r="I67" s="46"/>
      <c r="J67" s="25">
        <f>SUM(J47:J66)</f>
        <v>13437</v>
      </c>
      <c r="K67" s="26">
        <f>E67/J67-1</f>
        <v>-0.99996859011121275</v>
      </c>
      <c r="L67" s="25"/>
      <c r="O67" s="96" t="s">
        <v>43</v>
      </c>
      <c r="P67" s="97"/>
      <c r="Q67" s="25">
        <f>SUM(Q47:Q66)</f>
        <v>171659</v>
      </c>
      <c r="R67" s="26">
        <f>Q67/Q69</f>
        <v>0.40895630483932066</v>
      </c>
      <c r="S67" s="25">
        <f>SUM(S47:S66)</f>
        <v>167588</v>
      </c>
      <c r="T67" s="26">
        <f>S67/S69</f>
        <v>0.37521353552134012</v>
      </c>
      <c r="U67" s="27">
        <f>Q67/S67-1</f>
        <v>2.4291715397283919E-2</v>
      </c>
      <c r="V67" s="46"/>
    </row>
    <row r="68" spans="2:22" ht="15.75" thickBot="1" x14ac:dyDescent="0.3">
      <c r="B68" s="96" t="s">
        <v>12</v>
      </c>
      <c r="C68" s="97"/>
      <c r="D68" s="28">
        <f>D69-SUM(D47:D66)</f>
        <v>21310</v>
      </c>
      <c r="E68" s="26">
        <f>D68/D69</f>
        <v>0.57794532436537205</v>
      </c>
      <c r="F68" s="28">
        <f>F69-SUM(F47:F66)</f>
        <v>23597</v>
      </c>
      <c r="G68" s="26">
        <f>F68/F69</f>
        <v>0.65251776677819873</v>
      </c>
      <c r="H68" s="27">
        <f>D68/F68-1</f>
        <v>-9.6919099885578675E-2</v>
      </c>
      <c r="I68" s="47"/>
      <c r="J68" s="28">
        <f>J69-SUM(J47:J66)</f>
        <v>20759</v>
      </c>
      <c r="K68" s="27">
        <f>E68/J68-1</f>
        <v>-0.99997215928877281</v>
      </c>
      <c r="L68" s="28"/>
      <c r="O68" s="96" t="s">
        <v>12</v>
      </c>
      <c r="P68" s="97"/>
      <c r="Q68" s="28">
        <f>Q69-SUM(Q47:Q66)</f>
        <v>248090</v>
      </c>
      <c r="R68" s="26">
        <f>Q68/Q69</f>
        <v>0.59104369516067934</v>
      </c>
      <c r="S68" s="28">
        <f>S69-SUM(S47:S66)</f>
        <v>279059</v>
      </c>
      <c r="T68" s="26">
        <f>S68/S69</f>
        <v>0.62478646447865993</v>
      </c>
      <c r="U68" s="27">
        <f>Q68/S68-1</f>
        <v>-0.11097653184452039</v>
      </c>
      <c r="V68" s="47"/>
    </row>
    <row r="69" spans="2:22" ht="15.75" thickBot="1" x14ac:dyDescent="0.3">
      <c r="B69" s="92" t="s">
        <v>35</v>
      </c>
      <c r="C69" s="93"/>
      <c r="D69" s="29">
        <v>36872</v>
      </c>
      <c r="E69" s="30">
        <v>1</v>
      </c>
      <c r="F69" s="29">
        <v>36163</v>
      </c>
      <c r="G69" s="30">
        <v>1</v>
      </c>
      <c r="H69" s="31">
        <v>1.9605674307994425E-2</v>
      </c>
      <c r="I69" s="48"/>
      <c r="J69" s="29">
        <v>34196</v>
      </c>
      <c r="K69" s="31">
        <v>7.8254766639372919E-2</v>
      </c>
      <c r="L69" s="29"/>
      <c r="M69" s="3"/>
      <c r="O69" s="92" t="s">
        <v>35</v>
      </c>
      <c r="P69" s="93"/>
      <c r="Q69" s="29">
        <v>419749</v>
      </c>
      <c r="R69" s="30">
        <v>1</v>
      </c>
      <c r="S69" s="29">
        <v>446647</v>
      </c>
      <c r="T69" s="30">
        <v>1</v>
      </c>
      <c r="U69" s="31">
        <v>-6.0222054553148219E-2</v>
      </c>
      <c r="V69" s="48"/>
    </row>
    <row r="70" spans="2:22" x14ac:dyDescent="0.25">
      <c r="B70" s="39" t="s">
        <v>71</v>
      </c>
      <c r="O70" s="39" t="s">
        <v>71</v>
      </c>
    </row>
    <row r="71" spans="2:22" x14ac:dyDescent="0.25">
      <c r="B71" s="40" t="s">
        <v>70</v>
      </c>
      <c r="O71" s="40" t="s">
        <v>70</v>
      </c>
    </row>
  </sheetData>
  <mergeCells count="68"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  <mergeCell ref="J7:J8"/>
    <mergeCell ref="B2:O2"/>
    <mergeCell ref="B3:O3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M7:N8"/>
    <mergeCell ref="O7:O8"/>
    <mergeCell ref="U43:U44"/>
    <mergeCell ref="P44:P46"/>
    <mergeCell ref="U45:U46"/>
    <mergeCell ref="J9:J10"/>
    <mergeCell ref="O38:V38"/>
    <mergeCell ref="O39:V39"/>
    <mergeCell ref="O41:O43"/>
    <mergeCell ref="P41:P43"/>
    <mergeCell ref="Q41:V41"/>
    <mergeCell ref="Q42:V42"/>
    <mergeCell ref="B31:C31"/>
    <mergeCell ref="B32:C32"/>
    <mergeCell ref="B33:C33"/>
    <mergeCell ref="F43:G44"/>
    <mergeCell ref="J43:J44"/>
    <mergeCell ref="B38:L38"/>
    <mergeCell ref="B39:L39"/>
    <mergeCell ref="D41:I41"/>
    <mergeCell ref="V45:V46"/>
    <mergeCell ref="B69:C69"/>
    <mergeCell ref="I43:I44"/>
    <mergeCell ref="B68:C68"/>
    <mergeCell ref="H43:H44"/>
    <mergeCell ref="K45:K46"/>
    <mergeCell ref="I45:I46"/>
    <mergeCell ref="K43:K44"/>
    <mergeCell ref="O67:P67"/>
    <mergeCell ref="O68:P68"/>
    <mergeCell ref="O69:P69"/>
    <mergeCell ref="Q43:R44"/>
    <mergeCell ref="S43:T44"/>
    <mergeCell ref="V43:V44"/>
    <mergeCell ref="O44:O46"/>
  </mergeCells>
  <conditionalFormatting sqref="H32 J32 O32">
    <cfRule type="cellIs" dxfId="146" priority="1634" operator="lessThan">
      <formula>0</formula>
    </cfRule>
  </conditionalFormatting>
  <conditionalFormatting sqref="H31 O31">
    <cfRule type="cellIs" dxfId="145" priority="1594" operator="lessThan">
      <formula>0</formula>
    </cfRule>
  </conditionalFormatting>
  <conditionalFormatting sqref="J11:J30 O11:O30 H11:H30">
    <cfRule type="cellIs" dxfId="144" priority="67" operator="lessThan">
      <formula>0</formula>
    </cfRule>
  </conditionalFormatting>
  <conditionalFormatting sqref="L11:L30 N11:O30 D11:E30 G11:J30">
    <cfRule type="cellIs" dxfId="143" priority="65" operator="equal">
      <formula>0</formula>
    </cfRule>
  </conditionalFormatting>
  <conditionalFormatting sqref="F11:F30">
    <cfRule type="cellIs" dxfId="142" priority="64" operator="equal">
      <formula>0</formula>
    </cfRule>
  </conditionalFormatting>
  <conditionalFormatting sqref="K11:K30">
    <cfRule type="cellIs" dxfId="141" priority="63" operator="equal">
      <formula>0</formula>
    </cfRule>
  </conditionalFormatting>
  <conditionalFormatting sqref="M11:M30">
    <cfRule type="cellIs" dxfId="140" priority="62" operator="equal">
      <formula>0</formula>
    </cfRule>
  </conditionalFormatting>
  <conditionalFormatting sqref="I47:I66">
    <cfRule type="cellIs" dxfId="139" priority="24" operator="lessThan">
      <formula>0</formula>
    </cfRule>
    <cfRule type="cellIs" dxfId="138" priority="25" operator="equal">
      <formula>0</formula>
    </cfRule>
    <cfRule type="cellIs" dxfId="137" priority="26" operator="greaterThan">
      <formula>0</formula>
    </cfRule>
  </conditionalFormatting>
  <conditionalFormatting sqref="H68">
    <cfRule type="cellIs" dxfId="136" priority="19" operator="lessThan">
      <formula>0</formula>
    </cfRule>
  </conditionalFormatting>
  <conditionalFormatting sqref="H67">
    <cfRule type="cellIs" dxfId="135" priority="18" operator="lessThan">
      <formula>0</formula>
    </cfRule>
  </conditionalFormatting>
  <conditionalFormatting sqref="H47:H66">
    <cfRule type="cellIs" dxfId="134" priority="17" operator="lessThan">
      <formula>0</formula>
    </cfRule>
  </conditionalFormatting>
  <conditionalFormatting sqref="D47:E66 G47:H66">
    <cfRule type="cellIs" dxfId="133" priority="16" operator="equal">
      <formula>0</formula>
    </cfRule>
  </conditionalFormatting>
  <conditionalFormatting sqref="F47:F66">
    <cfRule type="cellIs" dxfId="132" priority="15" operator="equal">
      <formula>0</formula>
    </cfRule>
  </conditionalFormatting>
  <conditionalFormatting sqref="K68">
    <cfRule type="cellIs" dxfId="131" priority="14" operator="lessThan">
      <formula>0</formula>
    </cfRule>
  </conditionalFormatting>
  <conditionalFormatting sqref="K47:K66">
    <cfRule type="cellIs" dxfId="130" priority="13" operator="lessThan">
      <formula>0</formula>
    </cfRule>
  </conditionalFormatting>
  <conditionalFormatting sqref="J47:K66">
    <cfRule type="cellIs" dxfId="129" priority="12" operator="equal">
      <formula>0</formula>
    </cfRule>
  </conditionalFormatting>
  <conditionalFormatting sqref="L47:L66">
    <cfRule type="cellIs" dxfId="128" priority="9" operator="lessThan">
      <formula>0</formula>
    </cfRule>
    <cfRule type="cellIs" dxfId="127" priority="10" operator="equal">
      <formula>0</formula>
    </cfRule>
    <cfRule type="cellIs" dxfId="126" priority="11" operator="greaterThan">
      <formula>0</formula>
    </cfRule>
  </conditionalFormatting>
  <conditionalFormatting sqref="V47:V66">
    <cfRule type="cellIs" dxfId="125" priority="6" operator="lessThan">
      <formula>0</formula>
    </cfRule>
    <cfRule type="cellIs" dxfId="124" priority="7" operator="equal">
      <formula>0</formula>
    </cfRule>
    <cfRule type="cellIs" dxfId="123" priority="8" operator="greaterThan">
      <formula>0</formula>
    </cfRule>
  </conditionalFormatting>
  <conditionalFormatting sqref="U68">
    <cfRule type="cellIs" dxfId="122" priority="5" operator="lessThan">
      <formula>0</formula>
    </cfRule>
  </conditionalFormatting>
  <conditionalFormatting sqref="U67">
    <cfRule type="cellIs" dxfId="121" priority="4" operator="lessThan">
      <formula>0</formula>
    </cfRule>
  </conditionalFormatting>
  <conditionalFormatting sqref="U47:U66">
    <cfRule type="cellIs" dxfId="120" priority="3" operator="lessThan">
      <formula>0</formula>
    </cfRule>
  </conditionalFormatting>
  <conditionalFormatting sqref="Q47:R66 T47:U66">
    <cfRule type="cellIs" dxfId="119" priority="2" operator="equal">
      <formula>0</formula>
    </cfRule>
  </conditionalFormatting>
  <conditionalFormatting sqref="S47:S66">
    <cfRule type="cellIs" dxfId="11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/>
  </sheetViews>
  <sheetFormatPr defaultRowHeight="15" x14ac:dyDescent="0.25"/>
  <cols>
    <col min="1" max="1" width="4.28515625" customWidth="1"/>
    <col min="2" max="2" width="19.42578125" customWidth="1"/>
    <col min="3" max="8" width="10.42578125" customWidth="1"/>
  </cols>
  <sheetData>
    <row r="1" spans="1:8" ht="18" x14ac:dyDescent="0.35">
      <c r="A1" s="17" t="s">
        <v>3</v>
      </c>
      <c r="B1" s="38"/>
      <c r="C1" s="38"/>
      <c r="D1" s="38"/>
      <c r="E1" s="38"/>
      <c r="F1" s="38"/>
      <c r="G1" s="38"/>
      <c r="H1" s="86">
        <v>44929</v>
      </c>
    </row>
    <row r="2" spans="1:8" x14ac:dyDescent="0.25">
      <c r="A2" s="38"/>
      <c r="B2" s="38"/>
      <c r="C2" s="38"/>
      <c r="D2" s="38"/>
      <c r="E2" s="38"/>
      <c r="F2" s="38"/>
      <c r="G2" s="38"/>
      <c r="H2" s="53" t="s">
        <v>190</v>
      </c>
    </row>
    <row r="3" spans="1:8" ht="14.45" customHeight="1" x14ac:dyDescent="0.25">
      <c r="A3" s="38"/>
      <c r="B3" s="128" t="s">
        <v>181</v>
      </c>
      <c r="C3" s="129"/>
      <c r="D3" s="129"/>
      <c r="E3" s="129"/>
      <c r="F3" s="129"/>
      <c r="G3" s="129"/>
      <c r="H3" s="130"/>
    </row>
    <row r="4" spans="1:8" x14ac:dyDescent="0.25">
      <c r="A4" s="38"/>
      <c r="B4" s="131"/>
      <c r="C4" s="132"/>
      <c r="D4" s="132"/>
      <c r="E4" s="132"/>
      <c r="F4" s="132"/>
      <c r="G4" s="132"/>
      <c r="H4" s="133"/>
    </row>
    <row r="5" spans="1:8" ht="21" customHeight="1" x14ac:dyDescent="0.25">
      <c r="A5" s="38"/>
      <c r="B5" s="134" t="s">
        <v>182</v>
      </c>
      <c r="C5" s="136" t="s">
        <v>191</v>
      </c>
      <c r="D5" s="137"/>
      <c r="E5" s="136" t="s">
        <v>192</v>
      </c>
      <c r="F5" s="137"/>
      <c r="G5" s="138" t="s">
        <v>183</v>
      </c>
      <c r="H5" s="138" t="s">
        <v>184</v>
      </c>
    </row>
    <row r="6" spans="1:8" ht="21" customHeight="1" x14ac:dyDescent="0.25">
      <c r="A6" s="38"/>
      <c r="B6" s="135"/>
      <c r="C6" s="73" t="s">
        <v>185</v>
      </c>
      <c r="D6" s="74" t="s">
        <v>186</v>
      </c>
      <c r="E6" s="73" t="s">
        <v>185</v>
      </c>
      <c r="F6" s="74" t="s">
        <v>186</v>
      </c>
      <c r="G6" s="139"/>
      <c r="H6" s="139"/>
    </row>
    <row r="7" spans="1:8" x14ac:dyDescent="0.25">
      <c r="A7" s="38"/>
      <c r="B7" s="54" t="s">
        <v>187</v>
      </c>
      <c r="C7" s="55" t="s">
        <v>170</v>
      </c>
      <c r="D7" s="56">
        <v>0.51938107722653459</v>
      </c>
      <c r="E7" s="55" t="s">
        <v>171</v>
      </c>
      <c r="F7" s="56">
        <v>0.48382009248384156</v>
      </c>
      <c r="G7" s="57">
        <v>-0.12456896551724139</v>
      </c>
      <c r="H7" s="58" t="s">
        <v>172</v>
      </c>
    </row>
    <row r="8" spans="1:8" x14ac:dyDescent="0.25">
      <c r="A8" s="38"/>
      <c r="B8" s="54" t="s">
        <v>76</v>
      </c>
      <c r="C8" s="59" t="s">
        <v>173</v>
      </c>
      <c r="D8" s="56">
        <v>0.12196880310401727</v>
      </c>
      <c r="E8" s="55" t="s">
        <v>174</v>
      </c>
      <c r="F8" s="56">
        <v>0.11071140133746596</v>
      </c>
      <c r="G8" s="60">
        <v>-0.14678899082568808</v>
      </c>
      <c r="H8" s="58" t="s">
        <v>175</v>
      </c>
    </row>
    <row r="9" spans="1:8" x14ac:dyDescent="0.25">
      <c r="A9" s="38"/>
      <c r="B9" s="54" t="s">
        <v>188</v>
      </c>
      <c r="C9" s="55" t="s">
        <v>176</v>
      </c>
      <c r="D9" s="56">
        <v>0.35865011966944815</v>
      </c>
      <c r="E9" s="55" t="s">
        <v>177</v>
      </c>
      <c r="F9" s="56">
        <v>0.40546850617869246</v>
      </c>
      <c r="G9" s="60">
        <v>6.2421972534332015E-2</v>
      </c>
      <c r="H9" s="61" t="s">
        <v>178</v>
      </c>
    </row>
    <row r="10" spans="1:8" x14ac:dyDescent="0.25">
      <c r="A10" s="38"/>
      <c r="B10" s="62" t="s">
        <v>77</v>
      </c>
      <c r="C10" s="63"/>
      <c r="D10" s="56"/>
      <c r="E10" s="63"/>
      <c r="F10" s="56"/>
      <c r="G10" s="64"/>
      <c r="H10" s="65"/>
    </row>
    <row r="11" spans="1:8" x14ac:dyDescent="0.25">
      <c r="A11" s="38"/>
      <c r="B11" s="62" t="s">
        <v>78</v>
      </c>
      <c r="C11" s="66">
        <v>7.0919999999999996</v>
      </c>
      <c r="D11" s="56">
        <v>1.5878311059964581E-2</v>
      </c>
      <c r="E11" s="66">
        <v>11.292999999999999</v>
      </c>
      <c r="F11" s="56">
        <v>2.6904173684749694E-2</v>
      </c>
      <c r="G11" s="60">
        <v>0.5923575860124084</v>
      </c>
      <c r="H11" s="61" t="s">
        <v>179</v>
      </c>
    </row>
    <row r="12" spans="1:8" x14ac:dyDescent="0.25">
      <c r="A12" s="38"/>
      <c r="B12" s="62" t="s">
        <v>79</v>
      </c>
      <c r="C12" s="66">
        <v>9.1379999999999999</v>
      </c>
      <c r="D12" s="56">
        <v>2.0459109766773315E-2</v>
      </c>
      <c r="E12" s="66">
        <v>9.6639999999999997</v>
      </c>
      <c r="F12" s="56">
        <v>2.3023282961960601E-2</v>
      </c>
      <c r="G12" s="60">
        <v>5.7561829722039715E-2</v>
      </c>
      <c r="H12" s="61" t="s">
        <v>121</v>
      </c>
    </row>
    <row r="13" spans="1:8" x14ac:dyDescent="0.25">
      <c r="A13" s="38"/>
      <c r="B13" s="62" t="s">
        <v>80</v>
      </c>
      <c r="C13" s="66">
        <v>7.3999999999999996E-2</v>
      </c>
      <c r="D13" s="56">
        <v>1.6567893660989551E-4</v>
      </c>
      <c r="E13" s="66">
        <v>4.1000000000000002E-2</v>
      </c>
      <c r="F13" s="56">
        <v>9.7677421506662317E-5</v>
      </c>
      <c r="G13" s="60">
        <v>-0.44594594594594594</v>
      </c>
      <c r="H13" s="61" t="s">
        <v>85</v>
      </c>
    </row>
    <row r="14" spans="1:8" x14ac:dyDescent="0.25">
      <c r="A14" s="38"/>
      <c r="B14" s="62" t="s">
        <v>81</v>
      </c>
      <c r="C14" s="66">
        <v>58.097000000000001</v>
      </c>
      <c r="D14" s="56">
        <v>0.13007363757060944</v>
      </c>
      <c r="E14" s="66">
        <v>65.617000000000004</v>
      </c>
      <c r="F14" s="56">
        <v>0.15632437480494296</v>
      </c>
      <c r="G14" s="60">
        <v>0.12943869735098201</v>
      </c>
      <c r="H14" s="61" t="s">
        <v>122</v>
      </c>
    </row>
    <row r="15" spans="1:8" x14ac:dyDescent="0.25">
      <c r="A15" s="38"/>
      <c r="B15" s="62" t="s">
        <v>82</v>
      </c>
      <c r="C15" s="66">
        <v>72.257000000000005</v>
      </c>
      <c r="D15" s="56">
        <v>0.16177652598136782</v>
      </c>
      <c r="E15" s="66">
        <v>71.331000000000003</v>
      </c>
      <c r="F15" s="56">
        <v>0.16993727203638365</v>
      </c>
      <c r="G15" s="60">
        <v>-1.2815367369251485E-2</v>
      </c>
      <c r="H15" s="61" t="s">
        <v>123</v>
      </c>
    </row>
    <row r="16" spans="1:8" x14ac:dyDescent="0.25">
      <c r="A16" s="38"/>
      <c r="B16" s="62" t="s">
        <v>83</v>
      </c>
      <c r="C16" s="67">
        <v>13.522</v>
      </c>
      <c r="D16" s="56">
        <v>3.0274467308635231E-2</v>
      </c>
      <c r="E16" s="67">
        <v>12.246</v>
      </c>
      <c r="F16" s="56">
        <v>2.9174578140746019E-2</v>
      </c>
      <c r="G16" s="60">
        <v>-9.4364738943943149E-2</v>
      </c>
      <c r="H16" s="58" t="s">
        <v>180</v>
      </c>
    </row>
    <row r="17" spans="1:8" x14ac:dyDescent="0.25">
      <c r="A17" s="38"/>
      <c r="B17" s="62" t="s">
        <v>84</v>
      </c>
      <c r="C17" s="66">
        <v>5.0000000000000001E-3</v>
      </c>
      <c r="D17" s="56">
        <v>1.1194522743911859E-5</v>
      </c>
      <c r="E17" s="66">
        <v>0</v>
      </c>
      <c r="F17" s="56">
        <v>0</v>
      </c>
      <c r="G17" s="60">
        <v>-1</v>
      </c>
      <c r="H17" s="61" t="s">
        <v>85</v>
      </c>
    </row>
    <row r="18" spans="1:8" x14ac:dyDescent="0.25">
      <c r="A18" s="38"/>
      <c r="B18" s="68" t="s">
        <v>189</v>
      </c>
      <c r="C18" s="69">
        <v>1E-3</v>
      </c>
      <c r="D18" s="70">
        <v>1.1194522744006896E-5</v>
      </c>
      <c r="E18" s="69">
        <v>0</v>
      </c>
      <c r="F18" s="70">
        <v>7.1471284028845616E-6</v>
      </c>
      <c r="G18" s="71">
        <v>-1</v>
      </c>
      <c r="H18" s="72" t="s">
        <v>85</v>
      </c>
    </row>
    <row r="19" spans="1:8" x14ac:dyDescent="0.25">
      <c r="A19" s="38"/>
      <c r="B19" s="38" t="s">
        <v>71</v>
      </c>
      <c r="C19" s="38"/>
      <c r="D19" s="38"/>
      <c r="E19" s="38"/>
      <c r="F19" s="38"/>
      <c r="G19" s="38"/>
      <c r="H19" s="38"/>
    </row>
    <row r="20" spans="1:8" ht="18" x14ac:dyDescent="0.35">
      <c r="A20" s="17"/>
      <c r="B20" s="17" t="s">
        <v>70</v>
      </c>
      <c r="C20" s="17"/>
      <c r="D20" s="17"/>
      <c r="E20" s="17"/>
      <c r="F20" s="17"/>
      <c r="G20" s="17"/>
      <c r="H20" s="17"/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RowHeight="15" x14ac:dyDescent="0.25"/>
  <cols>
    <col min="1" max="1" width="2.5703125" customWidth="1"/>
    <col min="2" max="2" width="8.140625" customWidth="1"/>
    <col min="3" max="3" width="20.140625" customWidth="1"/>
    <col min="4" max="12" width="10.5703125" customWidth="1"/>
    <col min="13" max="13" width="1.7109375" customWidth="1"/>
    <col min="14" max="14" width="1.42578125" customWidth="1"/>
    <col min="16" max="16" width="16.7109375" bestFit="1" customWidth="1"/>
    <col min="17" max="22" width="10.42578125" customWidth="1"/>
    <col min="23" max="23" width="12" customWidth="1"/>
    <col min="24" max="24" width="11.140625" customWidth="1"/>
    <col min="25" max="25" width="16.42578125" customWidth="1"/>
    <col min="31" max="31" width="12.140625" customWidth="1"/>
    <col min="32" max="32" width="11.42578125" customWidth="1"/>
  </cols>
  <sheetData>
    <row r="1" spans="2:22" x14ac:dyDescent="0.25">
      <c r="B1" s="38" t="s">
        <v>3</v>
      </c>
      <c r="D1" s="8"/>
      <c r="L1" s="9"/>
      <c r="P1" s="7"/>
      <c r="V1" s="86">
        <v>44929</v>
      </c>
    </row>
    <row r="2" spans="2:22" x14ac:dyDescent="0.25">
      <c r="D2" s="8"/>
      <c r="L2" s="9"/>
      <c r="O2" s="140" t="s">
        <v>94</v>
      </c>
      <c r="P2" s="140"/>
      <c r="Q2" s="140"/>
      <c r="R2" s="140"/>
      <c r="S2" s="140"/>
      <c r="T2" s="140"/>
      <c r="U2" s="140"/>
      <c r="V2" s="140"/>
    </row>
    <row r="3" spans="2:22" ht="14.45" customHeight="1" x14ac:dyDescent="0.25">
      <c r="B3" s="104" t="s">
        <v>140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3"/>
      <c r="N3" s="5"/>
      <c r="O3" s="140"/>
      <c r="P3" s="140"/>
      <c r="Q3" s="140"/>
      <c r="R3" s="140"/>
      <c r="S3" s="140"/>
      <c r="T3" s="140"/>
      <c r="U3" s="140"/>
      <c r="V3" s="140"/>
    </row>
    <row r="4" spans="2:22" ht="14.45" customHeight="1" x14ac:dyDescent="0.25">
      <c r="B4" s="105" t="s">
        <v>141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3"/>
      <c r="N4" s="5"/>
      <c r="O4" s="105" t="s">
        <v>95</v>
      </c>
      <c r="P4" s="105"/>
      <c r="Q4" s="105"/>
      <c r="R4" s="105"/>
      <c r="S4" s="105"/>
      <c r="T4" s="105"/>
      <c r="U4" s="105"/>
      <c r="V4" s="105"/>
    </row>
    <row r="5" spans="2:22" ht="14.45" customHeight="1" thickBot="1" x14ac:dyDescent="0.3">
      <c r="B5" s="4"/>
      <c r="C5" s="4"/>
      <c r="D5" s="4"/>
      <c r="E5" s="4"/>
      <c r="F5" s="4"/>
      <c r="G5" s="4"/>
      <c r="H5" s="4"/>
      <c r="I5" s="4"/>
      <c r="J5" s="4"/>
      <c r="K5" s="3"/>
      <c r="L5" s="51" t="s">
        <v>4</v>
      </c>
      <c r="M5" s="3"/>
      <c r="N5" s="3"/>
      <c r="O5" s="52"/>
      <c r="P5" s="52"/>
      <c r="Q5" s="52"/>
      <c r="R5" s="52"/>
      <c r="S5" s="52"/>
      <c r="T5" s="52"/>
      <c r="U5" s="52"/>
      <c r="V5" s="51" t="s">
        <v>4</v>
      </c>
    </row>
    <row r="6" spans="2:22" ht="14.45" customHeight="1" x14ac:dyDescent="0.25">
      <c r="B6" s="111" t="s">
        <v>0</v>
      </c>
      <c r="C6" s="113" t="s">
        <v>1</v>
      </c>
      <c r="D6" s="106" t="s">
        <v>125</v>
      </c>
      <c r="E6" s="107"/>
      <c r="F6" s="107"/>
      <c r="G6" s="107"/>
      <c r="H6" s="107"/>
      <c r="I6" s="108"/>
      <c r="J6" s="107" t="s">
        <v>118</v>
      </c>
      <c r="K6" s="107"/>
      <c r="L6" s="108"/>
      <c r="M6" s="3"/>
      <c r="N6" s="3"/>
      <c r="O6" s="111" t="s">
        <v>0</v>
      </c>
      <c r="P6" s="113" t="s">
        <v>1</v>
      </c>
      <c r="Q6" s="106" t="s">
        <v>133</v>
      </c>
      <c r="R6" s="107"/>
      <c r="S6" s="107"/>
      <c r="T6" s="107"/>
      <c r="U6" s="107"/>
      <c r="V6" s="108"/>
    </row>
    <row r="7" spans="2:22" ht="14.45" customHeight="1" thickBot="1" x14ac:dyDescent="0.3">
      <c r="B7" s="112"/>
      <c r="C7" s="114"/>
      <c r="D7" s="115" t="s">
        <v>126</v>
      </c>
      <c r="E7" s="116"/>
      <c r="F7" s="116"/>
      <c r="G7" s="116"/>
      <c r="H7" s="116"/>
      <c r="I7" s="117"/>
      <c r="J7" s="116" t="s">
        <v>126</v>
      </c>
      <c r="K7" s="116"/>
      <c r="L7" s="117"/>
      <c r="M7" s="3"/>
      <c r="N7" s="3"/>
      <c r="O7" s="112"/>
      <c r="P7" s="114"/>
      <c r="Q7" s="115" t="s">
        <v>128</v>
      </c>
      <c r="R7" s="116"/>
      <c r="S7" s="116"/>
      <c r="T7" s="116"/>
      <c r="U7" s="116"/>
      <c r="V7" s="117"/>
    </row>
    <row r="8" spans="2:22" ht="14.45" customHeight="1" x14ac:dyDescent="0.25">
      <c r="B8" s="112"/>
      <c r="C8" s="114"/>
      <c r="D8" s="98">
        <v>2022</v>
      </c>
      <c r="E8" s="99"/>
      <c r="F8" s="98">
        <v>2021</v>
      </c>
      <c r="G8" s="99"/>
      <c r="H8" s="94" t="s">
        <v>5</v>
      </c>
      <c r="I8" s="94" t="s">
        <v>49</v>
      </c>
      <c r="J8" s="94">
        <v>2022</v>
      </c>
      <c r="K8" s="94" t="s">
        <v>129</v>
      </c>
      <c r="L8" s="94" t="s">
        <v>131</v>
      </c>
      <c r="M8" s="3"/>
      <c r="N8" s="3"/>
      <c r="O8" s="112"/>
      <c r="P8" s="114"/>
      <c r="Q8" s="98">
        <v>2022</v>
      </c>
      <c r="R8" s="99"/>
      <c r="S8" s="98">
        <v>2021</v>
      </c>
      <c r="T8" s="99"/>
      <c r="U8" s="94" t="s">
        <v>5</v>
      </c>
      <c r="V8" s="94" t="s">
        <v>65</v>
      </c>
    </row>
    <row r="9" spans="2:22" ht="14.45" customHeight="1" thickBot="1" x14ac:dyDescent="0.3">
      <c r="B9" s="102" t="s">
        <v>6</v>
      </c>
      <c r="C9" s="118" t="s">
        <v>7</v>
      </c>
      <c r="D9" s="100"/>
      <c r="E9" s="101"/>
      <c r="F9" s="100"/>
      <c r="G9" s="101"/>
      <c r="H9" s="95"/>
      <c r="I9" s="95"/>
      <c r="J9" s="95"/>
      <c r="K9" s="95"/>
      <c r="L9" s="95"/>
      <c r="M9" s="3"/>
      <c r="N9" s="3"/>
      <c r="O9" s="102" t="s">
        <v>6</v>
      </c>
      <c r="P9" s="118" t="s">
        <v>7</v>
      </c>
      <c r="Q9" s="100"/>
      <c r="R9" s="101"/>
      <c r="S9" s="100"/>
      <c r="T9" s="101"/>
      <c r="U9" s="95"/>
      <c r="V9" s="95"/>
    </row>
    <row r="10" spans="2:22" ht="14.45" customHeight="1" x14ac:dyDescent="0.25">
      <c r="B10" s="102"/>
      <c r="C10" s="118"/>
      <c r="D10" s="32" t="s">
        <v>8</v>
      </c>
      <c r="E10" s="37" t="s">
        <v>2</v>
      </c>
      <c r="F10" s="32" t="s">
        <v>8</v>
      </c>
      <c r="G10" s="37" t="s">
        <v>2</v>
      </c>
      <c r="H10" s="90" t="s">
        <v>9</v>
      </c>
      <c r="I10" s="90" t="s">
        <v>50</v>
      </c>
      <c r="J10" s="90" t="s">
        <v>8</v>
      </c>
      <c r="K10" s="90" t="s">
        <v>130</v>
      </c>
      <c r="L10" s="90" t="s">
        <v>132</v>
      </c>
      <c r="M10" s="3"/>
      <c r="N10" s="3"/>
      <c r="O10" s="102"/>
      <c r="P10" s="118"/>
      <c r="Q10" s="32" t="s">
        <v>8</v>
      </c>
      <c r="R10" s="37" t="s">
        <v>2</v>
      </c>
      <c r="S10" s="32" t="s">
        <v>8</v>
      </c>
      <c r="T10" s="37" t="s">
        <v>2</v>
      </c>
      <c r="U10" s="90" t="s">
        <v>9</v>
      </c>
      <c r="V10" s="90" t="s">
        <v>66</v>
      </c>
    </row>
    <row r="11" spans="2:22" ht="14.45" customHeight="1" thickBot="1" x14ac:dyDescent="0.3">
      <c r="B11" s="103"/>
      <c r="C11" s="119"/>
      <c r="D11" s="33" t="s">
        <v>10</v>
      </c>
      <c r="E11" s="34" t="s">
        <v>11</v>
      </c>
      <c r="F11" s="33" t="s">
        <v>10</v>
      </c>
      <c r="G11" s="34" t="s">
        <v>11</v>
      </c>
      <c r="H11" s="91"/>
      <c r="I11" s="91"/>
      <c r="J11" s="91" t="s">
        <v>10</v>
      </c>
      <c r="K11" s="91"/>
      <c r="L11" s="91"/>
      <c r="M11" s="3"/>
      <c r="N11" s="3"/>
      <c r="O11" s="103"/>
      <c r="P11" s="119"/>
      <c r="Q11" s="33" t="s">
        <v>10</v>
      </c>
      <c r="R11" s="34" t="s">
        <v>11</v>
      </c>
      <c r="S11" s="33" t="s">
        <v>10</v>
      </c>
      <c r="T11" s="34" t="s">
        <v>11</v>
      </c>
      <c r="U11" s="91"/>
      <c r="V11" s="91"/>
    </row>
    <row r="12" spans="2:22" ht="14.45" customHeight="1" thickBot="1" x14ac:dyDescent="0.3">
      <c r="B12" s="20">
        <v>1</v>
      </c>
      <c r="C12" s="21" t="s">
        <v>20</v>
      </c>
      <c r="D12" s="22">
        <v>2333</v>
      </c>
      <c r="E12" s="23">
        <v>0.23508665860540104</v>
      </c>
      <c r="F12" s="22">
        <v>2076</v>
      </c>
      <c r="G12" s="23">
        <v>0.20816203750125339</v>
      </c>
      <c r="H12" s="24">
        <v>0.12379576107899815</v>
      </c>
      <c r="I12" s="49">
        <v>0</v>
      </c>
      <c r="J12" s="22">
        <v>1926</v>
      </c>
      <c r="K12" s="24">
        <v>0.21131879543094501</v>
      </c>
      <c r="L12" s="49">
        <v>0</v>
      </c>
      <c r="M12" s="3"/>
      <c r="N12" s="3"/>
      <c r="O12" s="20">
        <v>1</v>
      </c>
      <c r="P12" s="21" t="s">
        <v>20</v>
      </c>
      <c r="Q12" s="22">
        <v>23734</v>
      </c>
      <c r="R12" s="23">
        <v>0.19522426854647001</v>
      </c>
      <c r="S12" s="22">
        <v>21454</v>
      </c>
      <c r="T12" s="23">
        <v>0.18555773705013881</v>
      </c>
      <c r="U12" s="24">
        <v>0.10627388831919449</v>
      </c>
      <c r="V12" s="49">
        <v>0</v>
      </c>
    </row>
    <row r="13" spans="2:22" ht="14.45" customHeight="1" thickBot="1" x14ac:dyDescent="0.3">
      <c r="B13" s="43">
        <v>2</v>
      </c>
      <c r="C13" s="44" t="s">
        <v>18</v>
      </c>
      <c r="D13" s="41">
        <v>1034</v>
      </c>
      <c r="E13" s="45">
        <v>0.10419185812172511</v>
      </c>
      <c r="F13" s="41">
        <v>753</v>
      </c>
      <c r="G13" s="45">
        <v>7.5503860423142485E-2</v>
      </c>
      <c r="H13" s="42">
        <v>0.37317397078353243</v>
      </c>
      <c r="I13" s="50">
        <v>3</v>
      </c>
      <c r="J13" s="41">
        <v>870</v>
      </c>
      <c r="K13" s="42">
        <v>0.18850574712643686</v>
      </c>
      <c r="L13" s="50">
        <v>1</v>
      </c>
      <c r="M13" s="3"/>
      <c r="N13" s="3"/>
      <c r="O13" s="43">
        <v>2</v>
      </c>
      <c r="P13" s="44" t="s">
        <v>23</v>
      </c>
      <c r="Q13" s="41">
        <v>14484</v>
      </c>
      <c r="R13" s="45">
        <v>0.11913829550969376</v>
      </c>
      <c r="S13" s="41">
        <v>13180</v>
      </c>
      <c r="T13" s="45">
        <v>0.11399510461083386</v>
      </c>
      <c r="U13" s="42">
        <v>9.8937784522002969E-2</v>
      </c>
      <c r="V13" s="50">
        <v>0</v>
      </c>
    </row>
    <row r="14" spans="2:22" ht="14.45" customHeight="1" thickBot="1" x14ac:dyDescent="0.3">
      <c r="B14" s="20">
        <v>3</v>
      </c>
      <c r="C14" s="21" t="s">
        <v>30</v>
      </c>
      <c r="D14" s="22">
        <v>924</v>
      </c>
      <c r="E14" s="23">
        <v>9.3107617896009673E-2</v>
      </c>
      <c r="F14" s="22">
        <v>1434</v>
      </c>
      <c r="G14" s="23">
        <v>0.1437882282161837</v>
      </c>
      <c r="H14" s="24">
        <v>-0.35564853556485354</v>
      </c>
      <c r="I14" s="49">
        <v>-1</v>
      </c>
      <c r="J14" s="22">
        <v>751</v>
      </c>
      <c r="K14" s="24">
        <v>0.23035952063914777</v>
      </c>
      <c r="L14" s="49">
        <v>1</v>
      </c>
      <c r="M14" s="3"/>
      <c r="N14" s="3"/>
      <c r="O14" s="20">
        <v>3</v>
      </c>
      <c r="P14" s="21" t="s">
        <v>18</v>
      </c>
      <c r="Q14" s="22">
        <v>10797</v>
      </c>
      <c r="R14" s="23">
        <v>8.8810837932764675E-2</v>
      </c>
      <c r="S14" s="22">
        <v>9405</v>
      </c>
      <c r="T14" s="23">
        <v>8.1344761674119304E-2</v>
      </c>
      <c r="U14" s="24">
        <v>0.14800637958532703</v>
      </c>
      <c r="V14" s="49">
        <v>2</v>
      </c>
    </row>
    <row r="15" spans="2:22" ht="14.45" customHeight="1" thickBot="1" x14ac:dyDescent="0.3">
      <c r="B15" s="43">
        <v>4</v>
      </c>
      <c r="C15" s="44" t="s">
        <v>23</v>
      </c>
      <c r="D15" s="41">
        <v>864</v>
      </c>
      <c r="E15" s="45">
        <v>8.7061668681983076E-2</v>
      </c>
      <c r="F15" s="41">
        <v>767</v>
      </c>
      <c r="G15" s="45">
        <v>7.6907650656773283E-2</v>
      </c>
      <c r="H15" s="42">
        <v>0.12646675358539761</v>
      </c>
      <c r="I15" s="50">
        <v>0</v>
      </c>
      <c r="J15" s="41">
        <v>1148</v>
      </c>
      <c r="K15" s="42">
        <v>-0.2473867595818815</v>
      </c>
      <c r="L15" s="50">
        <v>-2</v>
      </c>
      <c r="M15" s="3"/>
      <c r="N15" s="3"/>
      <c r="O15" s="43">
        <v>4</v>
      </c>
      <c r="P15" s="44" t="s">
        <v>30</v>
      </c>
      <c r="Q15" s="41">
        <v>10348</v>
      </c>
      <c r="R15" s="45">
        <v>8.5117583674006569E-2</v>
      </c>
      <c r="S15" s="41">
        <v>9974</v>
      </c>
      <c r="T15" s="45">
        <v>8.6266098132659855E-2</v>
      </c>
      <c r="U15" s="42">
        <v>3.7497493483055866E-2</v>
      </c>
      <c r="V15" s="50">
        <v>-1</v>
      </c>
    </row>
    <row r="16" spans="2:22" ht="14.45" customHeight="1" thickBot="1" x14ac:dyDescent="0.3">
      <c r="B16" s="20">
        <v>5</v>
      </c>
      <c r="C16" s="21" t="s">
        <v>19</v>
      </c>
      <c r="D16" s="22">
        <v>644</v>
      </c>
      <c r="E16" s="23">
        <v>6.4893188230552193E-2</v>
      </c>
      <c r="F16" s="22">
        <v>843</v>
      </c>
      <c r="G16" s="23">
        <v>8.4528226210769081E-2</v>
      </c>
      <c r="H16" s="24">
        <v>-0.23606168446026099</v>
      </c>
      <c r="I16" s="49">
        <v>-2</v>
      </c>
      <c r="J16" s="22">
        <v>617</v>
      </c>
      <c r="K16" s="24">
        <v>4.3760129659643487E-2</v>
      </c>
      <c r="L16" s="49">
        <v>0</v>
      </c>
      <c r="M16" s="3"/>
      <c r="N16" s="3"/>
      <c r="O16" s="20">
        <v>5</v>
      </c>
      <c r="P16" s="21" t="s">
        <v>24</v>
      </c>
      <c r="Q16" s="22">
        <v>8915</v>
      </c>
      <c r="R16" s="23">
        <v>7.3330426986255165E-2</v>
      </c>
      <c r="S16" s="22">
        <v>9666</v>
      </c>
      <c r="T16" s="23">
        <v>8.3602176112922616E-2</v>
      </c>
      <c r="U16" s="24">
        <v>-7.7695013449203376E-2</v>
      </c>
      <c r="V16" s="49">
        <v>-1</v>
      </c>
    </row>
    <row r="17" spans="2:22" ht="14.45" customHeight="1" thickBot="1" x14ac:dyDescent="0.3">
      <c r="B17" s="43">
        <v>6</v>
      </c>
      <c r="C17" s="44" t="s">
        <v>24</v>
      </c>
      <c r="D17" s="41">
        <v>584</v>
      </c>
      <c r="E17" s="45">
        <v>5.8847239016525596E-2</v>
      </c>
      <c r="F17" s="41">
        <v>616</v>
      </c>
      <c r="G17" s="45">
        <v>6.1766770279755343E-2</v>
      </c>
      <c r="H17" s="42">
        <v>-5.1948051948051965E-2</v>
      </c>
      <c r="I17" s="50">
        <v>0</v>
      </c>
      <c r="J17" s="41">
        <v>612</v>
      </c>
      <c r="K17" s="42">
        <v>-4.5751633986928053E-2</v>
      </c>
      <c r="L17" s="50">
        <v>0</v>
      </c>
      <c r="M17" s="3"/>
      <c r="N17" s="3"/>
      <c r="O17" s="43">
        <v>6</v>
      </c>
      <c r="P17" s="44" t="s">
        <v>19</v>
      </c>
      <c r="Q17" s="41">
        <v>8529</v>
      </c>
      <c r="R17" s="45">
        <v>7.0155379895206996E-2</v>
      </c>
      <c r="S17" s="41">
        <v>9130</v>
      </c>
      <c r="T17" s="45">
        <v>7.8966259870782485E-2</v>
      </c>
      <c r="U17" s="42">
        <v>-6.5826944140197186E-2</v>
      </c>
      <c r="V17" s="50">
        <v>0</v>
      </c>
    </row>
    <row r="18" spans="2:22" ht="14.45" customHeight="1" thickBot="1" x14ac:dyDescent="0.3">
      <c r="B18" s="20">
        <v>7</v>
      </c>
      <c r="C18" s="21" t="s">
        <v>25</v>
      </c>
      <c r="D18" s="22">
        <v>405</v>
      </c>
      <c r="E18" s="23">
        <v>4.0810157194679564E-2</v>
      </c>
      <c r="F18" s="22">
        <v>607</v>
      </c>
      <c r="G18" s="23">
        <v>6.086433370099268E-2</v>
      </c>
      <c r="H18" s="24">
        <v>-0.33278418451400327</v>
      </c>
      <c r="I18" s="49">
        <v>0</v>
      </c>
      <c r="J18" s="22">
        <v>490</v>
      </c>
      <c r="K18" s="24">
        <v>-0.17346938775510201</v>
      </c>
      <c r="L18" s="49">
        <v>0</v>
      </c>
      <c r="M18" s="3"/>
      <c r="N18" s="3"/>
      <c r="O18" s="20">
        <v>7</v>
      </c>
      <c r="P18" s="21" t="s">
        <v>25</v>
      </c>
      <c r="Q18" s="22">
        <v>4709</v>
      </c>
      <c r="R18" s="23">
        <v>3.8733929408668044E-2</v>
      </c>
      <c r="S18" s="22">
        <v>4064</v>
      </c>
      <c r="T18" s="23">
        <v>3.5149932104584884E-2</v>
      </c>
      <c r="U18" s="24">
        <v>0.15871062992125995</v>
      </c>
      <c r="V18" s="49">
        <v>1</v>
      </c>
    </row>
    <row r="19" spans="2:22" ht="14.45" customHeight="1" thickBot="1" x14ac:dyDescent="0.3">
      <c r="B19" s="43">
        <v>8</v>
      </c>
      <c r="C19" s="44" t="s">
        <v>40</v>
      </c>
      <c r="D19" s="41">
        <v>312</v>
      </c>
      <c r="E19" s="45">
        <v>3.143893591293833E-2</v>
      </c>
      <c r="F19" s="41">
        <v>142</v>
      </c>
      <c r="G19" s="45">
        <v>1.423844379825529E-2</v>
      </c>
      <c r="H19" s="42">
        <v>1.1971830985915495</v>
      </c>
      <c r="I19" s="50">
        <v>9</v>
      </c>
      <c r="J19" s="41">
        <v>153</v>
      </c>
      <c r="K19" s="42">
        <v>1.0392156862745097</v>
      </c>
      <c r="L19" s="50">
        <v>5</v>
      </c>
      <c r="M19" s="3"/>
      <c r="N19" s="3"/>
      <c r="O19" s="43">
        <v>8</v>
      </c>
      <c r="P19" s="44" t="s">
        <v>32</v>
      </c>
      <c r="Q19" s="41">
        <v>3964</v>
      </c>
      <c r="R19" s="45">
        <v>3.2605924012733094E-2</v>
      </c>
      <c r="S19" s="41">
        <v>2086</v>
      </c>
      <c r="T19" s="45">
        <v>1.8042017315493129E-2</v>
      </c>
      <c r="U19" s="42">
        <v>0.90028763183125604</v>
      </c>
      <c r="V19" s="50">
        <v>6</v>
      </c>
    </row>
    <row r="20" spans="2:22" ht="14.45" customHeight="1" thickBot="1" x14ac:dyDescent="0.3">
      <c r="B20" s="20">
        <v>9</v>
      </c>
      <c r="C20" s="21" t="s">
        <v>17</v>
      </c>
      <c r="D20" s="22">
        <v>290</v>
      </c>
      <c r="E20" s="23">
        <v>2.9222087867795243E-2</v>
      </c>
      <c r="F20" s="22">
        <v>160</v>
      </c>
      <c r="G20" s="23">
        <v>1.6043316955780609E-2</v>
      </c>
      <c r="H20" s="24">
        <v>0.8125</v>
      </c>
      <c r="I20" s="49">
        <v>5</v>
      </c>
      <c r="J20" s="22">
        <v>260</v>
      </c>
      <c r="K20" s="24">
        <v>0.11538461538461542</v>
      </c>
      <c r="L20" s="49">
        <v>0</v>
      </c>
      <c r="M20" s="3"/>
      <c r="N20" s="3"/>
      <c r="O20" s="20">
        <v>9</v>
      </c>
      <c r="P20" s="21" t="s">
        <v>22</v>
      </c>
      <c r="Q20" s="22">
        <v>3374</v>
      </c>
      <c r="R20" s="23">
        <v>2.7752872759576552E-2</v>
      </c>
      <c r="S20" s="22">
        <v>3801</v>
      </c>
      <c r="T20" s="23">
        <v>3.2875219470848219E-2</v>
      </c>
      <c r="U20" s="24">
        <v>-0.11233885819521183</v>
      </c>
      <c r="V20" s="49">
        <v>0</v>
      </c>
    </row>
    <row r="21" spans="2:22" ht="14.45" customHeight="1" thickBot="1" x14ac:dyDescent="0.3">
      <c r="B21" s="43">
        <v>10</v>
      </c>
      <c r="C21" s="44" t="s">
        <v>31</v>
      </c>
      <c r="D21" s="41">
        <v>280</v>
      </c>
      <c r="E21" s="45">
        <v>2.8214429665457477E-2</v>
      </c>
      <c r="F21" s="41">
        <v>252</v>
      </c>
      <c r="G21" s="45">
        <v>2.5268224205354458E-2</v>
      </c>
      <c r="H21" s="42">
        <v>0.11111111111111116</v>
      </c>
      <c r="I21" s="50">
        <v>0</v>
      </c>
      <c r="J21" s="41">
        <v>143</v>
      </c>
      <c r="K21" s="42">
        <v>0.95804195804195813</v>
      </c>
      <c r="L21" s="50">
        <v>4</v>
      </c>
      <c r="M21" s="3"/>
      <c r="N21" s="3"/>
      <c r="O21" s="43">
        <v>10</v>
      </c>
      <c r="P21" s="44" t="s">
        <v>40</v>
      </c>
      <c r="Q21" s="41">
        <v>3085</v>
      </c>
      <c r="R21" s="45">
        <v>2.5375700196589704E-2</v>
      </c>
      <c r="S21" s="41">
        <v>2813</v>
      </c>
      <c r="T21" s="45">
        <v>2.4329911173769016E-2</v>
      </c>
      <c r="U21" s="42">
        <v>9.6693921080696743E-2</v>
      </c>
      <c r="V21" s="50">
        <v>1</v>
      </c>
    </row>
    <row r="22" spans="2:22" ht="14.45" customHeight="1" thickBot="1" x14ac:dyDescent="0.3">
      <c r="B22" s="20">
        <v>11</v>
      </c>
      <c r="C22" s="21" t="s">
        <v>32</v>
      </c>
      <c r="D22" s="22">
        <v>267</v>
      </c>
      <c r="E22" s="23">
        <v>2.6904474002418379E-2</v>
      </c>
      <c r="F22" s="22">
        <v>209</v>
      </c>
      <c r="G22" s="23">
        <v>2.0956582773488417E-2</v>
      </c>
      <c r="H22" s="24">
        <v>0.27751196172248793</v>
      </c>
      <c r="I22" s="49">
        <v>0</v>
      </c>
      <c r="J22" s="22">
        <v>243</v>
      </c>
      <c r="K22" s="24">
        <v>9.8765432098765427E-2</v>
      </c>
      <c r="L22" s="49">
        <v>-1</v>
      </c>
      <c r="M22" s="3"/>
      <c r="N22" s="3"/>
      <c r="O22" s="20">
        <v>11</v>
      </c>
      <c r="P22" s="21" t="s">
        <v>31</v>
      </c>
      <c r="Q22" s="22">
        <v>2978</v>
      </c>
      <c r="R22" s="23">
        <v>2.449557056254267E-2</v>
      </c>
      <c r="S22" s="22">
        <v>5410</v>
      </c>
      <c r="T22" s="23">
        <v>4.6791617294735292E-2</v>
      </c>
      <c r="U22" s="24">
        <v>-0.44953789279112755</v>
      </c>
      <c r="V22" s="49">
        <v>-4</v>
      </c>
    </row>
    <row r="23" spans="2:22" ht="14.45" customHeight="1" thickBot="1" x14ac:dyDescent="0.3">
      <c r="B23" s="43">
        <v>12</v>
      </c>
      <c r="C23" s="44" t="s">
        <v>63</v>
      </c>
      <c r="D23" s="41">
        <v>255</v>
      </c>
      <c r="E23" s="45">
        <v>2.5695284159613058E-2</v>
      </c>
      <c r="F23" s="41">
        <v>27</v>
      </c>
      <c r="G23" s="45">
        <v>2.7073097362879774E-3</v>
      </c>
      <c r="H23" s="42">
        <v>8.4444444444444446</v>
      </c>
      <c r="I23" s="50">
        <v>16</v>
      </c>
      <c r="J23" s="41">
        <v>139</v>
      </c>
      <c r="K23" s="42">
        <v>0.83453237410071934</v>
      </c>
      <c r="L23" s="50">
        <v>3</v>
      </c>
      <c r="M23" s="3"/>
      <c r="N23" s="3"/>
      <c r="O23" s="43">
        <v>12</v>
      </c>
      <c r="P23" s="44" t="s">
        <v>17</v>
      </c>
      <c r="Q23" s="41">
        <v>2914</v>
      </c>
      <c r="R23" s="45">
        <v>2.3969137884234163E-2</v>
      </c>
      <c r="S23" s="41">
        <v>1728</v>
      </c>
      <c r="T23" s="45">
        <v>1.494564042242192E-2</v>
      </c>
      <c r="U23" s="42">
        <v>0.68634259259259256</v>
      </c>
      <c r="V23" s="50">
        <v>5</v>
      </c>
    </row>
    <row r="24" spans="2:22" ht="14.45" customHeight="1" thickBot="1" x14ac:dyDescent="0.3">
      <c r="B24" s="20">
        <v>13</v>
      </c>
      <c r="C24" s="21" t="s">
        <v>33</v>
      </c>
      <c r="D24" s="22">
        <v>221</v>
      </c>
      <c r="E24" s="23">
        <v>2.2269246271664652E-2</v>
      </c>
      <c r="F24" s="22">
        <v>143</v>
      </c>
      <c r="G24" s="23">
        <v>1.4338714529228918E-2</v>
      </c>
      <c r="H24" s="24">
        <v>0.54545454545454541</v>
      </c>
      <c r="I24" s="49">
        <v>3</v>
      </c>
      <c r="J24" s="22">
        <v>288</v>
      </c>
      <c r="K24" s="24">
        <v>-0.23263888888888884</v>
      </c>
      <c r="L24" s="49">
        <v>-5</v>
      </c>
      <c r="M24" s="3"/>
      <c r="N24" s="3"/>
      <c r="O24" s="20">
        <v>13</v>
      </c>
      <c r="P24" s="21" t="s">
        <v>27</v>
      </c>
      <c r="Q24" s="22">
        <v>2563</v>
      </c>
      <c r="R24" s="23">
        <v>2.108198366413595E-2</v>
      </c>
      <c r="S24" s="22">
        <v>2826</v>
      </c>
      <c r="T24" s="23">
        <v>2.4442349440835849E-2</v>
      </c>
      <c r="U24" s="24">
        <v>-9.3064401981599487E-2</v>
      </c>
      <c r="V24" s="49">
        <v>-3</v>
      </c>
    </row>
    <row r="25" spans="2:22" ht="14.45" customHeight="1" thickBot="1" x14ac:dyDescent="0.3">
      <c r="B25" s="43">
        <v>14</v>
      </c>
      <c r="C25" s="44" t="s">
        <v>27</v>
      </c>
      <c r="D25" s="41">
        <v>213</v>
      </c>
      <c r="E25" s="45">
        <v>2.1463119709794438E-2</v>
      </c>
      <c r="F25" s="41">
        <v>295</v>
      </c>
      <c r="G25" s="45">
        <v>2.9579865637220495E-2</v>
      </c>
      <c r="H25" s="42">
        <v>-0.2779661016949152</v>
      </c>
      <c r="I25" s="50">
        <v>-5</v>
      </c>
      <c r="J25" s="41">
        <v>118</v>
      </c>
      <c r="K25" s="42">
        <v>0.80508474576271194</v>
      </c>
      <c r="L25" s="50">
        <v>5</v>
      </c>
      <c r="M25" s="3"/>
      <c r="N25" s="3"/>
      <c r="O25" s="43">
        <v>14</v>
      </c>
      <c r="P25" s="44" t="s">
        <v>26</v>
      </c>
      <c r="Q25" s="41">
        <v>2306</v>
      </c>
      <c r="R25" s="45">
        <v>1.8968027440303358E-2</v>
      </c>
      <c r="S25" s="41">
        <v>2554</v>
      </c>
      <c r="T25" s="45">
        <v>2.2089794929899063E-2</v>
      </c>
      <c r="U25" s="42">
        <v>-9.7102584181675833E-2</v>
      </c>
      <c r="V25" s="50">
        <v>-2</v>
      </c>
    </row>
    <row r="26" spans="2:22" ht="14.45" customHeight="1" thickBot="1" x14ac:dyDescent="0.3">
      <c r="B26" s="20">
        <v>15</v>
      </c>
      <c r="C26" s="21" t="s">
        <v>34</v>
      </c>
      <c r="D26" s="22">
        <v>167</v>
      </c>
      <c r="E26" s="23">
        <v>1.6827891979040711E-2</v>
      </c>
      <c r="F26" s="22">
        <v>56</v>
      </c>
      <c r="G26" s="23">
        <v>5.6151609345232124E-3</v>
      </c>
      <c r="H26" s="24">
        <v>1.9821428571428572</v>
      </c>
      <c r="I26" s="49">
        <v>9</v>
      </c>
      <c r="J26" s="22">
        <v>168</v>
      </c>
      <c r="K26" s="24">
        <v>-5.9523809523809312E-3</v>
      </c>
      <c r="L26" s="49">
        <v>-3</v>
      </c>
      <c r="M26" s="3"/>
      <c r="N26" s="3"/>
      <c r="O26" s="20" t="s">
        <v>137</v>
      </c>
      <c r="P26" s="21" t="s">
        <v>33</v>
      </c>
      <c r="Q26" s="22">
        <v>2306</v>
      </c>
      <c r="R26" s="23">
        <v>1.8968027440303358E-2</v>
      </c>
      <c r="S26" s="22">
        <v>1901</v>
      </c>
      <c r="T26" s="23">
        <v>1.6441934284157449E-2</v>
      </c>
      <c r="U26" s="24">
        <v>0.21304576538663866</v>
      </c>
      <c r="V26" s="49">
        <v>2</v>
      </c>
    </row>
    <row r="27" spans="2:22" ht="14.45" customHeight="1" thickBot="1" x14ac:dyDescent="0.3">
      <c r="B27" s="43">
        <v>16</v>
      </c>
      <c r="C27" s="44" t="s">
        <v>26</v>
      </c>
      <c r="D27" s="41">
        <v>138</v>
      </c>
      <c r="E27" s="45">
        <v>1.3905683192261185E-2</v>
      </c>
      <c r="F27" s="41">
        <v>196</v>
      </c>
      <c r="G27" s="45">
        <v>1.9653063270831245E-2</v>
      </c>
      <c r="H27" s="42">
        <v>-0.29591836734693877</v>
      </c>
      <c r="I27" s="50">
        <v>-3</v>
      </c>
      <c r="J27" s="41">
        <v>129</v>
      </c>
      <c r="K27" s="42">
        <v>6.9767441860465018E-2</v>
      </c>
      <c r="L27" s="50">
        <v>2</v>
      </c>
      <c r="M27" s="3"/>
      <c r="N27" s="3"/>
      <c r="O27" s="43">
        <v>16</v>
      </c>
      <c r="P27" s="44" t="s">
        <v>34</v>
      </c>
      <c r="Q27" s="41">
        <v>2005</v>
      </c>
      <c r="R27" s="45">
        <v>1.6492148750133665E-2</v>
      </c>
      <c r="S27" s="41">
        <v>1397</v>
      </c>
      <c r="T27" s="45">
        <v>1.2082789160951055E-2</v>
      </c>
      <c r="U27" s="42">
        <v>0.43521832498210444</v>
      </c>
      <c r="V27" s="50">
        <v>5</v>
      </c>
    </row>
    <row r="28" spans="2:22" ht="14.45" customHeight="1" thickBot="1" x14ac:dyDescent="0.3">
      <c r="B28" s="20">
        <v>17</v>
      </c>
      <c r="C28" s="21" t="s">
        <v>45</v>
      </c>
      <c r="D28" s="22">
        <v>130</v>
      </c>
      <c r="E28" s="23">
        <v>1.3099556630390972E-2</v>
      </c>
      <c r="F28" s="22">
        <v>107</v>
      </c>
      <c r="G28" s="23">
        <v>1.0728968214178281E-2</v>
      </c>
      <c r="H28" s="24">
        <v>0.2149532710280373</v>
      </c>
      <c r="I28" s="49">
        <v>1</v>
      </c>
      <c r="J28" s="22">
        <v>108</v>
      </c>
      <c r="K28" s="24">
        <v>0.20370370370370372</v>
      </c>
      <c r="L28" s="49">
        <v>3</v>
      </c>
      <c r="M28" s="3"/>
      <c r="N28" s="3"/>
      <c r="O28" s="20">
        <v>17</v>
      </c>
      <c r="P28" s="21" t="s">
        <v>28</v>
      </c>
      <c r="Q28" s="22">
        <v>1986</v>
      </c>
      <c r="R28" s="23">
        <v>1.6335864048760827E-2</v>
      </c>
      <c r="S28" s="22">
        <v>1658</v>
      </c>
      <c r="T28" s="23">
        <v>1.4340203599754365E-2</v>
      </c>
      <c r="U28" s="24">
        <v>0.1978287092882991</v>
      </c>
      <c r="V28" s="49">
        <v>2</v>
      </c>
    </row>
    <row r="29" spans="2:22" ht="14.45" customHeight="1" thickBot="1" x14ac:dyDescent="0.3">
      <c r="B29" s="43">
        <v>18</v>
      </c>
      <c r="C29" s="44" t="s">
        <v>74</v>
      </c>
      <c r="D29" s="41">
        <v>126</v>
      </c>
      <c r="E29" s="45">
        <v>1.2696493349455865E-2</v>
      </c>
      <c r="F29" s="41">
        <v>101</v>
      </c>
      <c r="G29" s="45">
        <v>1.0127343828336509E-2</v>
      </c>
      <c r="H29" s="42">
        <v>0.24752475247524752</v>
      </c>
      <c r="I29" s="50">
        <v>2</v>
      </c>
      <c r="J29" s="41">
        <v>136</v>
      </c>
      <c r="K29" s="42">
        <v>-7.3529411764705843E-2</v>
      </c>
      <c r="L29" s="50">
        <v>-2</v>
      </c>
      <c r="M29" s="3"/>
      <c r="N29" s="3"/>
      <c r="O29" s="43">
        <v>18</v>
      </c>
      <c r="P29" s="44" t="s">
        <v>74</v>
      </c>
      <c r="Q29" s="41">
        <v>1780</v>
      </c>
      <c r="R29" s="45">
        <v>1.4641408865455324E-2</v>
      </c>
      <c r="S29" s="41">
        <v>1425</v>
      </c>
      <c r="T29" s="45">
        <v>1.2324963890018076E-2</v>
      </c>
      <c r="U29" s="42">
        <v>0.24912280701754397</v>
      </c>
      <c r="V29" s="50">
        <v>2</v>
      </c>
    </row>
    <row r="30" spans="2:22" ht="14.45" customHeight="1" thickBot="1" x14ac:dyDescent="0.3">
      <c r="B30" s="20">
        <v>19</v>
      </c>
      <c r="C30" s="21" t="s">
        <v>22</v>
      </c>
      <c r="D30" s="22">
        <v>113</v>
      </c>
      <c r="E30" s="23">
        <v>1.1386537686416768E-2</v>
      </c>
      <c r="F30" s="22">
        <v>318</v>
      </c>
      <c r="G30" s="23">
        <v>3.1886092449613955E-2</v>
      </c>
      <c r="H30" s="24">
        <v>-0.64465408805031443</v>
      </c>
      <c r="I30" s="49">
        <v>-11</v>
      </c>
      <c r="J30" s="22">
        <v>179</v>
      </c>
      <c r="K30" s="24">
        <v>-0.36871508379888274</v>
      </c>
      <c r="L30" s="49">
        <v>-8</v>
      </c>
      <c r="O30" s="20">
        <v>19</v>
      </c>
      <c r="P30" s="21" t="s">
        <v>63</v>
      </c>
      <c r="Q30" s="22">
        <v>1592</v>
      </c>
      <c r="R30" s="23">
        <v>1.3095012872924087E-2</v>
      </c>
      <c r="S30" s="22">
        <v>1228</v>
      </c>
      <c r="T30" s="23">
        <v>1.0621091689082244E-2</v>
      </c>
      <c r="U30" s="24">
        <v>0.2964169381107491</v>
      </c>
      <c r="V30" s="49">
        <v>3</v>
      </c>
    </row>
    <row r="31" spans="2:22" ht="14.45" customHeight="1" thickBot="1" x14ac:dyDescent="0.3">
      <c r="B31" s="43">
        <v>20</v>
      </c>
      <c r="C31" s="44" t="s">
        <v>28</v>
      </c>
      <c r="D31" s="41">
        <v>95</v>
      </c>
      <c r="E31" s="45">
        <v>9.5727529222087871E-3</v>
      </c>
      <c r="F31" s="41">
        <v>199</v>
      </c>
      <c r="G31" s="45">
        <v>1.995387546375213E-2</v>
      </c>
      <c r="H31" s="42">
        <v>-0.52261306532663321</v>
      </c>
      <c r="I31" s="50">
        <v>-8</v>
      </c>
      <c r="J31" s="41">
        <v>96</v>
      </c>
      <c r="K31" s="42">
        <v>-1.041666666666663E-2</v>
      </c>
      <c r="L31" s="50">
        <v>1</v>
      </c>
      <c r="O31" s="43">
        <v>20</v>
      </c>
      <c r="P31" s="44" t="s">
        <v>29</v>
      </c>
      <c r="Q31" s="41">
        <v>1419</v>
      </c>
      <c r="R31" s="45">
        <v>1.1671999539371406E-2</v>
      </c>
      <c r="S31" s="41">
        <v>1713</v>
      </c>
      <c r="T31" s="45">
        <v>1.481590396042173E-2</v>
      </c>
      <c r="U31" s="42">
        <v>-0.17162872154115583</v>
      </c>
      <c r="V31" s="50">
        <v>-2</v>
      </c>
    </row>
    <row r="32" spans="2:22" ht="14.45" customHeight="1" thickBot="1" x14ac:dyDescent="0.3">
      <c r="B32" s="96" t="s">
        <v>43</v>
      </c>
      <c r="C32" s="97"/>
      <c r="D32" s="25">
        <f>SUM(D12:D31)</f>
        <v>9395</v>
      </c>
      <c r="E32" s="26">
        <f>D32/D34</f>
        <v>0.94669488109633215</v>
      </c>
      <c r="F32" s="25">
        <f>SUM(F12:F31)</f>
        <v>9301</v>
      </c>
      <c r="G32" s="26">
        <f>F32/F34</f>
        <v>0.9326180687857214</v>
      </c>
      <c r="H32" s="27">
        <f>D32/F32-1</f>
        <v>1.0106440167723996E-2</v>
      </c>
      <c r="I32" s="46"/>
      <c r="J32" s="25">
        <f>SUM(J12:J31)</f>
        <v>8574</v>
      </c>
      <c r="K32" s="26">
        <f>D32/J32-1</f>
        <v>9.5754606951248045E-2</v>
      </c>
      <c r="L32" s="25"/>
      <c r="O32" s="96" t="s">
        <v>43</v>
      </c>
      <c r="P32" s="97"/>
      <c r="Q32" s="25">
        <f>SUM(Q12:Q31)</f>
        <v>113788</v>
      </c>
      <c r="R32" s="26">
        <f>Q32/Q34</f>
        <v>0.93596439999012937</v>
      </c>
      <c r="S32" s="25">
        <f>SUM(S12:S31)</f>
        <v>107413</v>
      </c>
      <c r="T32" s="26">
        <f>S32/S34</f>
        <v>0.92902550618842927</v>
      </c>
      <c r="U32" s="27">
        <f>Q32/S32-1</f>
        <v>5.9350357964119693E-2</v>
      </c>
      <c r="V32" s="46"/>
    </row>
    <row r="33" spans="2:23" ht="14.45" customHeight="1" thickBot="1" x14ac:dyDescent="0.3">
      <c r="B33" s="96" t="s">
        <v>12</v>
      </c>
      <c r="C33" s="97"/>
      <c r="D33" s="28">
        <f>D34-SUM(D12:D31)</f>
        <v>529</v>
      </c>
      <c r="E33" s="26">
        <f>D33/D34</f>
        <v>5.3305118903667875E-2</v>
      </c>
      <c r="F33" s="28">
        <f>F34-SUM(F12:F31)</f>
        <v>672</v>
      </c>
      <c r="G33" s="26">
        <f>F33/F34</f>
        <v>6.7381931214278545E-2</v>
      </c>
      <c r="H33" s="27">
        <f>D33/F33-1</f>
        <v>-0.21279761904761907</v>
      </c>
      <c r="I33" s="47"/>
      <c r="J33" s="28">
        <f>J34-SUM(J12:J31)</f>
        <v>605</v>
      </c>
      <c r="K33" s="27">
        <f>D33/J33-1</f>
        <v>-0.12561983471074378</v>
      </c>
      <c r="L33" s="28"/>
      <c r="O33" s="96" t="s">
        <v>12</v>
      </c>
      <c r="P33" s="97"/>
      <c r="Q33" s="28">
        <f>Q34-SUM(Q12:Q31)</f>
        <v>7785</v>
      </c>
      <c r="R33" s="26">
        <f>Q33/Q34</f>
        <v>6.4035600009870616E-2</v>
      </c>
      <c r="S33" s="28">
        <f>S34-SUM(S12:S31)</f>
        <v>8206</v>
      </c>
      <c r="T33" s="26">
        <f>S33/S34</f>
        <v>7.0974493811570769E-2</v>
      </c>
      <c r="U33" s="27">
        <f>Q33/S33-1</f>
        <v>-5.1303923958079478E-2</v>
      </c>
      <c r="V33" s="47"/>
    </row>
    <row r="34" spans="2:23" ht="14.45" customHeight="1" thickBot="1" x14ac:dyDescent="0.3">
      <c r="B34" s="92" t="s">
        <v>35</v>
      </c>
      <c r="C34" s="93"/>
      <c r="D34" s="29">
        <v>9924</v>
      </c>
      <c r="E34" s="30">
        <v>1</v>
      </c>
      <c r="F34" s="29">
        <v>9973</v>
      </c>
      <c r="G34" s="30">
        <v>0.99969918780707889</v>
      </c>
      <c r="H34" s="31">
        <v>-4.9132658177077904E-3</v>
      </c>
      <c r="I34" s="48"/>
      <c r="J34" s="29">
        <v>9179</v>
      </c>
      <c r="K34" s="31">
        <v>8.1163525438501027E-2</v>
      </c>
      <c r="L34" s="29"/>
      <c r="M34" s="3"/>
      <c r="N34" s="3"/>
      <c r="O34" s="92" t="s">
        <v>35</v>
      </c>
      <c r="P34" s="93"/>
      <c r="Q34" s="29">
        <v>121573</v>
      </c>
      <c r="R34" s="30">
        <v>1</v>
      </c>
      <c r="S34" s="29">
        <v>115619</v>
      </c>
      <c r="T34" s="30">
        <v>1</v>
      </c>
      <c r="U34" s="31">
        <v>5.1496726316608843E-2</v>
      </c>
      <c r="V34" s="48"/>
    </row>
    <row r="35" spans="2:23" ht="14.45" customHeight="1" x14ac:dyDescent="0.25">
      <c r="B35" s="39" t="s">
        <v>71</v>
      </c>
      <c r="O35" s="39" t="s">
        <v>71</v>
      </c>
    </row>
    <row r="36" spans="2:23" x14ac:dyDescent="0.25">
      <c r="B36" s="40" t="s">
        <v>70</v>
      </c>
      <c r="O36" s="40" t="s">
        <v>70</v>
      </c>
    </row>
    <row r="38" spans="2:23" x14ac:dyDescent="0.25">
      <c r="W38" s="9"/>
    </row>
    <row r="39" spans="2:23" ht="15" customHeight="1" x14ac:dyDescent="0.25">
      <c r="O39" s="140" t="s">
        <v>97</v>
      </c>
      <c r="P39" s="140"/>
      <c r="Q39" s="140"/>
      <c r="R39" s="140"/>
      <c r="S39" s="140"/>
      <c r="T39" s="140"/>
      <c r="U39" s="140"/>
      <c r="V39" s="140"/>
    </row>
    <row r="40" spans="2:23" ht="15" customHeight="1" x14ac:dyDescent="0.25">
      <c r="B40" s="104" t="s">
        <v>142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3"/>
      <c r="N40" s="5"/>
      <c r="O40" s="140"/>
      <c r="P40" s="140"/>
      <c r="Q40" s="140"/>
      <c r="R40" s="140"/>
      <c r="S40" s="140"/>
      <c r="T40" s="140"/>
      <c r="U40" s="140"/>
      <c r="V40" s="140"/>
    </row>
    <row r="41" spans="2:23" x14ac:dyDescent="0.25">
      <c r="B41" s="105" t="s">
        <v>143</v>
      </c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3"/>
      <c r="N41" s="5"/>
      <c r="O41" s="105" t="s">
        <v>96</v>
      </c>
      <c r="P41" s="105"/>
      <c r="Q41" s="105"/>
      <c r="R41" s="105"/>
      <c r="S41" s="105"/>
      <c r="T41" s="105"/>
      <c r="U41" s="105"/>
      <c r="V41" s="105"/>
    </row>
    <row r="42" spans="2:23" ht="15" customHeight="1" thickBot="1" x14ac:dyDescent="0.3">
      <c r="B42" s="4"/>
      <c r="C42" s="4"/>
      <c r="D42" s="4"/>
      <c r="E42" s="4"/>
      <c r="F42" s="4"/>
      <c r="G42" s="4"/>
      <c r="H42" s="4"/>
      <c r="I42" s="4"/>
      <c r="J42" s="4"/>
      <c r="K42" s="3"/>
      <c r="L42" s="51" t="s">
        <v>4</v>
      </c>
      <c r="M42" s="3"/>
      <c r="N42" s="3"/>
      <c r="O42" s="52"/>
      <c r="P42" s="52"/>
      <c r="Q42" s="52"/>
      <c r="R42" s="52"/>
      <c r="S42" s="52"/>
      <c r="T42" s="52"/>
      <c r="U42" s="52"/>
      <c r="V42" s="51" t="s">
        <v>4</v>
      </c>
    </row>
    <row r="43" spans="2:23" x14ac:dyDescent="0.25">
      <c r="B43" s="111" t="s">
        <v>0</v>
      </c>
      <c r="C43" s="113" t="s">
        <v>42</v>
      </c>
      <c r="D43" s="106" t="s">
        <v>125</v>
      </c>
      <c r="E43" s="107"/>
      <c r="F43" s="107"/>
      <c r="G43" s="107"/>
      <c r="H43" s="107"/>
      <c r="I43" s="108"/>
      <c r="J43" s="107" t="s">
        <v>118</v>
      </c>
      <c r="K43" s="107"/>
      <c r="L43" s="108"/>
      <c r="M43" s="3"/>
      <c r="N43" s="3"/>
      <c r="O43" s="111" t="s">
        <v>0</v>
      </c>
      <c r="P43" s="113" t="s">
        <v>42</v>
      </c>
      <c r="Q43" s="106" t="s">
        <v>133</v>
      </c>
      <c r="R43" s="107"/>
      <c r="S43" s="107"/>
      <c r="T43" s="107"/>
      <c r="U43" s="107"/>
      <c r="V43" s="108"/>
    </row>
    <row r="44" spans="2:23" ht="15.75" thickBot="1" x14ac:dyDescent="0.3">
      <c r="B44" s="112"/>
      <c r="C44" s="114"/>
      <c r="D44" s="115" t="s">
        <v>126</v>
      </c>
      <c r="E44" s="116"/>
      <c r="F44" s="116"/>
      <c r="G44" s="116"/>
      <c r="H44" s="116"/>
      <c r="I44" s="117"/>
      <c r="J44" s="116" t="s">
        <v>126</v>
      </c>
      <c r="K44" s="116"/>
      <c r="L44" s="117"/>
      <c r="M44" s="3"/>
      <c r="N44" s="3"/>
      <c r="O44" s="112"/>
      <c r="P44" s="114"/>
      <c r="Q44" s="115" t="s">
        <v>128</v>
      </c>
      <c r="R44" s="116"/>
      <c r="S44" s="116"/>
      <c r="T44" s="116"/>
      <c r="U44" s="116"/>
      <c r="V44" s="117"/>
    </row>
    <row r="45" spans="2:23" ht="15" customHeight="1" x14ac:dyDescent="0.25">
      <c r="B45" s="112"/>
      <c r="C45" s="114"/>
      <c r="D45" s="98">
        <v>2022</v>
      </c>
      <c r="E45" s="99"/>
      <c r="F45" s="98">
        <v>2021</v>
      </c>
      <c r="G45" s="99"/>
      <c r="H45" s="94" t="s">
        <v>5</v>
      </c>
      <c r="I45" s="94" t="s">
        <v>49</v>
      </c>
      <c r="J45" s="94">
        <v>2022</v>
      </c>
      <c r="K45" s="94" t="s">
        <v>129</v>
      </c>
      <c r="L45" s="94" t="s">
        <v>131</v>
      </c>
      <c r="M45" s="3"/>
      <c r="N45" s="3"/>
      <c r="O45" s="112"/>
      <c r="P45" s="114"/>
      <c r="Q45" s="98">
        <v>2022</v>
      </c>
      <c r="R45" s="99"/>
      <c r="S45" s="98">
        <v>2021</v>
      </c>
      <c r="T45" s="99"/>
      <c r="U45" s="94" t="s">
        <v>5</v>
      </c>
      <c r="V45" s="94" t="s">
        <v>65</v>
      </c>
    </row>
    <row r="46" spans="2:23" ht="15" customHeight="1" thickBot="1" x14ac:dyDescent="0.3">
      <c r="B46" s="102" t="s">
        <v>6</v>
      </c>
      <c r="C46" s="118" t="s">
        <v>42</v>
      </c>
      <c r="D46" s="100"/>
      <c r="E46" s="101"/>
      <c r="F46" s="100"/>
      <c r="G46" s="101"/>
      <c r="H46" s="95"/>
      <c r="I46" s="95"/>
      <c r="J46" s="95"/>
      <c r="K46" s="95"/>
      <c r="L46" s="95"/>
      <c r="M46" s="3"/>
      <c r="N46" s="3"/>
      <c r="O46" s="102" t="s">
        <v>6</v>
      </c>
      <c r="P46" s="118" t="s">
        <v>42</v>
      </c>
      <c r="Q46" s="100"/>
      <c r="R46" s="101"/>
      <c r="S46" s="100"/>
      <c r="T46" s="101"/>
      <c r="U46" s="95"/>
      <c r="V46" s="95"/>
    </row>
    <row r="47" spans="2:23" ht="15" customHeight="1" x14ac:dyDescent="0.25">
      <c r="B47" s="102"/>
      <c r="C47" s="118"/>
      <c r="D47" s="32" t="s">
        <v>8</v>
      </c>
      <c r="E47" s="37" t="s">
        <v>2</v>
      </c>
      <c r="F47" s="32" t="s">
        <v>8</v>
      </c>
      <c r="G47" s="37" t="s">
        <v>2</v>
      </c>
      <c r="H47" s="90" t="s">
        <v>9</v>
      </c>
      <c r="I47" s="90" t="s">
        <v>50</v>
      </c>
      <c r="J47" s="90" t="s">
        <v>8</v>
      </c>
      <c r="K47" s="90" t="s">
        <v>130</v>
      </c>
      <c r="L47" s="90" t="s">
        <v>132</v>
      </c>
      <c r="M47" s="3"/>
      <c r="N47" s="3"/>
      <c r="O47" s="102"/>
      <c r="P47" s="118"/>
      <c r="Q47" s="32" t="s">
        <v>8</v>
      </c>
      <c r="R47" s="37" t="s">
        <v>2</v>
      </c>
      <c r="S47" s="32" t="s">
        <v>8</v>
      </c>
      <c r="T47" s="37" t="s">
        <v>2</v>
      </c>
      <c r="U47" s="90" t="s">
        <v>9</v>
      </c>
      <c r="V47" s="90" t="s">
        <v>66</v>
      </c>
    </row>
    <row r="48" spans="2:23" ht="15" customHeight="1" thickBot="1" x14ac:dyDescent="0.3">
      <c r="B48" s="103"/>
      <c r="C48" s="119"/>
      <c r="D48" s="33" t="s">
        <v>10</v>
      </c>
      <c r="E48" s="34" t="s">
        <v>11</v>
      </c>
      <c r="F48" s="33" t="s">
        <v>10</v>
      </c>
      <c r="G48" s="34" t="s">
        <v>11</v>
      </c>
      <c r="H48" s="91"/>
      <c r="I48" s="91"/>
      <c r="J48" s="91" t="s">
        <v>10</v>
      </c>
      <c r="K48" s="91"/>
      <c r="L48" s="91"/>
      <c r="M48" s="3"/>
      <c r="N48" s="3"/>
      <c r="O48" s="103"/>
      <c r="P48" s="119"/>
      <c r="Q48" s="33" t="s">
        <v>10</v>
      </c>
      <c r="R48" s="34" t="s">
        <v>11</v>
      </c>
      <c r="S48" s="33" t="s">
        <v>10</v>
      </c>
      <c r="T48" s="34" t="s">
        <v>11</v>
      </c>
      <c r="U48" s="91"/>
      <c r="V48" s="91"/>
    </row>
    <row r="49" spans="2:22" ht="15.75" thickBot="1" x14ac:dyDescent="0.3">
      <c r="B49" s="20">
        <v>1</v>
      </c>
      <c r="C49" s="21" t="s">
        <v>86</v>
      </c>
      <c r="D49" s="22">
        <v>772</v>
      </c>
      <c r="E49" s="23">
        <v>7.7791213220475608E-2</v>
      </c>
      <c r="F49" s="22">
        <v>457</v>
      </c>
      <c r="G49" s="23">
        <v>4.5823724054948362E-2</v>
      </c>
      <c r="H49" s="24">
        <v>0.68927789934354489</v>
      </c>
      <c r="I49" s="49">
        <v>2</v>
      </c>
      <c r="J49" s="22">
        <v>635</v>
      </c>
      <c r="K49" s="24">
        <v>0.21574803149606292</v>
      </c>
      <c r="L49" s="49">
        <v>0</v>
      </c>
      <c r="M49" s="3"/>
      <c r="N49" s="3"/>
      <c r="O49" s="20">
        <v>1</v>
      </c>
      <c r="P49" s="21" t="s">
        <v>86</v>
      </c>
      <c r="Q49" s="22">
        <v>5570</v>
      </c>
      <c r="R49" s="23">
        <v>4.5816094034037164E-2</v>
      </c>
      <c r="S49" s="22">
        <v>716</v>
      </c>
      <c r="T49" s="23">
        <v>6.1927537861424164E-3</v>
      </c>
      <c r="U49" s="24">
        <v>6.7793296089385473</v>
      </c>
      <c r="V49" s="49">
        <v>40</v>
      </c>
    </row>
    <row r="50" spans="2:22" ht="15.75" thickBot="1" x14ac:dyDescent="0.3">
      <c r="B50" s="43">
        <v>2</v>
      </c>
      <c r="C50" s="44" t="s">
        <v>39</v>
      </c>
      <c r="D50" s="41">
        <v>535</v>
      </c>
      <c r="E50" s="45">
        <v>5.3909713825070538E-2</v>
      </c>
      <c r="F50" s="41">
        <v>421</v>
      </c>
      <c r="G50" s="45">
        <v>4.2213977739897726E-2</v>
      </c>
      <c r="H50" s="42">
        <v>0.27078384798099764</v>
      </c>
      <c r="I50" s="50">
        <v>2</v>
      </c>
      <c r="J50" s="41">
        <v>333</v>
      </c>
      <c r="K50" s="42">
        <v>0.6066066066066067</v>
      </c>
      <c r="L50" s="50">
        <v>2</v>
      </c>
      <c r="M50" s="3"/>
      <c r="N50" s="3"/>
      <c r="O50" s="43">
        <v>2</v>
      </c>
      <c r="P50" s="44" t="s">
        <v>38</v>
      </c>
      <c r="Q50" s="41">
        <v>5347</v>
      </c>
      <c r="R50" s="45">
        <v>4.3981805170555964E-2</v>
      </c>
      <c r="S50" s="41">
        <v>5761</v>
      </c>
      <c r="T50" s="45">
        <v>4.9827450505539744E-2</v>
      </c>
      <c r="U50" s="42">
        <v>-7.186252386738412E-2</v>
      </c>
      <c r="V50" s="50">
        <v>0</v>
      </c>
    </row>
    <row r="51" spans="2:22" ht="15.75" thickBot="1" x14ac:dyDescent="0.3">
      <c r="B51" s="20">
        <v>3</v>
      </c>
      <c r="C51" s="21" t="s">
        <v>38</v>
      </c>
      <c r="D51" s="22">
        <v>421</v>
      </c>
      <c r="E51" s="23">
        <v>4.2422410318419992E-2</v>
      </c>
      <c r="F51" s="22">
        <v>748</v>
      </c>
      <c r="G51" s="23">
        <v>7.5002506768274343E-2</v>
      </c>
      <c r="H51" s="24">
        <v>-0.43716577540106949</v>
      </c>
      <c r="I51" s="49">
        <v>-2</v>
      </c>
      <c r="J51" s="22">
        <v>357</v>
      </c>
      <c r="K51" s="24">
        <v>0.17927170868347342</v>
      </c>
      <c r="L51" s="49">
        <v>-1</v>
      </c>
      <c r="M51" s="3"/>
      <c r="N51" s="3"/>
      <c r="O51" s="20">
        <v>3</v>
      </c>
      <c r="P51" s="21" t="s">
        <v>39</v>
      </c>
      <c r="Q51" s="22">
        <v>5289</v>
      </c>
      <c r="R51" s="23">
        <v>4.3504725555838876E-2</v>
      </c>
      <c r="S51" s="22">
        <v>6039</v>
      </c>
      <c r="T51" s="23">
        <v>5.223189960127661E-2</v>
      </c>
      <c r="U51" s="24">
        <v>-0.12419274714356676</v>
      </c>
      <c r="V51" s="49">
        <v>-2</v>
      </c>
    </row>
    <row r="52" spans="2:22" ht="15.75" thickBot="1" x14ac:dyDescent="0.3">
      <c r="B52" s="43">
        <v>4</v>
      </c>
      <c r="C52" s="44" t="s">
        <v>72</v>
      </c>
      <c r="D52" s="41">
        <v>393</v>
      </c>
      <c r="E52" s="45">
        <v>3.9600967351874246E-2</v>
      </c>
      <c r="F52" s="41">
        <v>623</v>
      </c>
      <c r="G52" s="45">
        <v>6.2468665396570741E-2</v>
      </c>
      <c r="H52" s="42">
        <v>-0.3691813804173355</v>
      </c>
      <c r="I52" s="50">
        <v>-2</v>
      </c>
      <c r="J52" s="41">
        <v>259</v>
      </c>
      <c r="K52" s="42">
        <v>0.51737451737451745</v>
      </c>
      <c r="L52" s="50">
        <v>1</v>
      </c>
      <c r="M52" s="3"/>
      <c r="N52" s="3"/>
      <c r="O52" s="43">
        <v>4</v>
      </c>
      <c r="P52" s="44" t="s">
        <v>41</v>
      </c>
      <c r="Q52" s="41">
        <v>5061</v>
      </c>
      <c r="R52" s="45">
        <v>4.1629309139364828E-2</v>
      </c>
      <c r="S52" s="41">
        <v>3632</v>
      </c>
      <c r="T52" s="45">
        <v>3.1413521998979406E-2</v>
      </c>
      <c r="U52" s="42">
        <v>0.39344713656387675</v>
      </c>
      <c r="V52" s="50">
        <v>1</v>
      </c>
    </row>
    <row r="53" spans="2:22" ht="15.75" thickBot="1" x14ac:dyDescent="0.3">
      <c r="B53" s="20">
        <v>5</v>
      </c>
      <c r="C53" s="21" t="s">
        <v>62</v>
      </c>
      <c r="D53" s="22">
        <v>298</v>
      </c>
      <c r="E53" s="23">
        <v>3.0028214429665457E-2</v>
      </c>
      <c r="F53" s="22">
        <v>231</v>
      </c>
      <c r="G53" s="23">
        <v>2.3162538854908252E-2</v>
      </c>
      <c r="H53" s="24">
        <v>0.2900432900432901</v>
      </c>
      <c r="I53" s="49">
        <v>4</v>
      </c>
      <c r="J53" s="22">
        <v>240</v>
      </c>
      <c r="K53" s="24">
        <v>0.2416666666666667</v>
      </c>
      <c r="L53" s="49">
        <v>3</v>
      </c>
      <c r="M53" s="3"/>
      <c r="N53" s="3"/>
      <c r="O53" s="20">
        <v>5</v>
      </c>
      <c r="P53" s="21" t="s">
        <v>72</v>
      </c>
      <c r="Q53" s="22">
        <v>3614</v>
      </c>
      <c r="R53" s="23">
        <v>2.9726995303233448E-2</v>
      </c>
      <c r="S53" s="22">
        <v>3627</v>
      </c>
      <c r="T53" s="23">
        <v>3.1370276511646013E-2</v>
      </c>
      <c r="U53" s="24">
        <v>-3.5842293906810374E-3</v>
      </c>
      <c r="V53" s="49">
        <v>1</v>
      </c>
    </row>
    <row r="54" spans="2:22" ht="15.75" thickBot="1" x14ac:dyDescent="0.3">
      <c r="B54" s="43">
        <v>6</v>
      </c>
      <c r="C54" s="44" t="s">
        <v>41</v>
      </c>
      <c r="D54" s="41">
        <v>276</v>
      </c>
      <c r="E54" s="45">
        <v>2.7811366384522369E-2</v>
      </c>
      <c r="F54" s="41">
        <v>36</v>
      </c>
      <c r="G54" s="45">
        <v>3.6097463150506367E-3</v>
      </c>
      <c r="H54" s="42">
        <v>6.666666666666667</v>
      </c>
      <c r="I54" s="50">
        <v>54</v>
      </c>
      <c r="J54" s="41">
        <v>356</v>
      </c>
      <c r="K54" s="42">
        <v>-0.2247191011235955</v>
      </c>
      <c r="L54" s="50">
        <v>-3</v>
      </c>
      <c r="M54" s="3"/>
      <c r="N54" s="3"/>
      <c r="O54" s="43">
        <v>6</v>
      </c>
      <c r="P54" s="44" t="s">
        <v>60</v>
      </c>
      <c r="Q54" s="41">
        <v>3590</v>
      </c>
      <c r="R54" s="45">
        <v>2.9529583048867759E-2</v>
      </c>
      <c r="S54" s="41">
        <v>3257</v>
      </c>
      <c r="T54" s="45">
        <v>2.8170110448974651E-2</v>
      </c>
      <c r="U54" s="42">
        <v>0.10224132637396388</v>
      </c>
      <c r="V54" s="50">
        <v>2</v>
      </c>
    </row>
    <row r="55" spans="2:22" ht="15.75" thickBot="1" x14ac:dyDescent="0.3">
      <c r="B55" s="20">
        <v>7</v>
      </c>
      <c r="C55" s="21" t="s">
        <v>68</v>
      </c>
      <c r="D55" s="22">
        <v>251</v>
      </c>
      <c r="E55" s="23">
        <v>2.5292220878677954E-2</v>
      </c>
      <c r="F55" s="22">
        <v>379</v>
      </c>
      <c r="G55" s="23">
        <v>3.8002607039005314E-2</v>
      </c>
      <c r="H55" s="24">
        <v>-0.33773087071240104</v>
      </c>
      <c r="I55" s="49">
        <v>-2</v>
      </c>
      <c r="J55" s="22">
        <v>231</v>
      </c>
      <c r="K55" s="24">
        <v>8.6580086580086535E-2</v>
      </c>
      <c r="L55" s="49">
        <v>2</v>
      </c>
      <c r="M55" s="3"/>
      <c r="N55" s="3"/>
      <c r="O55" s="20">
        <v>7</v>
      </c>
      <c r="P55" s="21" t="s">
        <v>53</v>
      </c>
      <c r="Q55" s="22">
        <v>3559</v>
      </c>
      <c r="R55" s="23">
        <v>2.9274592220312076E-2</v>
      </c>
      <c r="S55" s="22">
        <v>3684</v>
      </c>
      <c r="T55" s="23">
        <v>3.1863275067246732E-2</v>
      </c>
      <c r="U55" s="24">
        <v>-3.3930510314875151E-2</v>
      </c>
      <c r="V55" s="49">
        <v>-3</v>
      </c>
    </row>
    <row r="56" spans="2:22" ht="15.75" thickBot="1" x14ac:dyDescent="0.3">
      <c r="B56" s="43">
        <v>8</v>
      </c>
      <c r="C56" s="44" t="s">
        <v>60</v>
      </c>
      <c r="D56" s="41">
        <v>248</v>
      </c>
      <c r="E56" s="45">
        <v>2.4989923417976623E-2</v>
      </c>
      <c r="F56" s="41">
        <v>147</v>
      </c>
      <c r="G56" s="45">
        <v>1.4739797453123434E-2</v>
      </c>
      <c r="H56" s="42">
        <v>0.68707482993197289</v>
      </c>
      <c r="I56" s="50">
        <v>9</v>
      </c>
      <c r="J56" s="41">
        <v>131</v>
      </c>
      <c r="K56" s="42">
        <v>0.89312977099236646</v>
      </c>
      <c r="L56" s="50">
        <v>10</v>
      </c>
      <c r="M56" s="3"/>
      <c r="N56" s="3"/>
      <c r="O56" s="43">
        <v>8</v>
      </c>
      <c r="P56" s="44" t="s">
        <v>68</v>
      </c>
      <c r="Q56" s="41">
        <v>3426</v>
      </c>
      <c r="R56" s="45">
        <v>2.8180599310702211E-2</v>
      </c>
      <c r="S56" s="41">
        <v>3399</v>
      </c>
      <c r="T56" s="45">
        <v>2.9398282289243117E-2</v>
      </c>
      <c r="U56" s="42">
        <v>7.9435127978817466E-3</v>
      </c>
      <c r="V56" s="50">
        <v>-1</v>
      </c>
    </row>
    <row r="57" spans="2:22" ht="15.75" thickBot="1" x14ac:dyDescent="0.3">
      <c r="B57" s="20">
        <v>9</v>
      </c>
      <c r="C57" s="21" t="s">
        <v>37</v>
      </c>
      <c r="D57" s="22">
        <v>242</v>
      </c>
      <c r="E57" s="23">
        <v>2.4385328496573964E-2</v>
      </c>
      <c r="F57" s="22">
        <v>63</v>
      </c>
      <c r="G57" s="23">
        <v>6.3170560513386145E-3</v>
      </c>
      <c r="H57" s="24">
        <v>2.8412698412698414</v>
      </c>
      <c r="I57" s="49">
        <v>30</v>
      </c>
      <c r="J57" s="22">
        <v>146</v>
      </c>
      <c r="K57" s="24">
        <v>0.65753424657534243</v>
      </c>
      <c r="L57" s="49">
        <v>7</v>
      </c>
      <c r="M57" s="3"/>
      <c r="N57" s="3"/>
      <c r="O57" s="20">
        <v>9</v>
      </c>
      <c r="P57" s="21" t="s">
        <v>62</v>
      </c>
      <c r="Q57" s="22">
        <v>2989</v>
      </c>
      <c r="R57" s="23">
        <v>2.4586051179126944E-2</v>
      </c>
      <c r="S57" s="22">
        <v>2205</v>
      </c>
      <c r="T57" s="23">
        <v>1.9071259914027971E-2</v>
      </c>
      <c r="U57" s="24">
        <v>0.35555555555555562</v>
      </c>
      <c r="V57" s="49">
        <v>3</v>
      </c>
    </row>
    <row r="58" spans="2:22" ht="15.75" thickBot="1" x14ac:dyDescent="0.3">
      <c r="B58" s="43">
        <v>10</v>
      </c>
      <c r="C58" s="44" t="s">
        <v>136</v>
      </c>
      <c r="D58" s="41">
        <v>239</v>
      </c>
      <c r="E58" s="45">
        <v>2.4083031035872633E-2</v>
      </c>
      <c r="F58" s="41">
        <v>0</v>
      </c>
      <c r="G58" s="45">
        <v>0</v>
      </c>
      <c r="H58" s="42" t="s">
        <v>137</v>
      </c>
      <c r="I58" s="50" t="s">
        <v>137</v>
      </c>
      <c r="J58" s="41">
        <v>99</v>
      </c>
      <c r="K58" s="42">
        <v>1.4141414141414139</v>
      </c>
      <c r="L58" s="50">
        <v>11</v>
      </c>
      <c r="M58" s="3"/>
      <c r="N58" s="3"/>
      <c r="O58" s="43">
        <v>10</v>
      </c>
      <c r="P58" s="44" t="s">
        <v>54</v>
      </c>
      <c r="Q58" s="41">
        <v>2835</v>
      </c>
      <c r="R58" s="45">
        <v>2.3319322546947102E-2</v>
      </c>
      <c r="S58" s="41">
        <v>2945</v>
      </c>
      <c r="T58" s="45">
        <v>2.5471592039370692E-2</v>
      </c>
      <c r="U58" s="42">
        <v>-3.7351443123938899E-2</v>
      </c>
      <c r="V58" s="50">
        <v>0</v>
      </c>
    </row>
    <row r="59" spans="2:22" ht="15.75" thickBot="1" x14ac:dyDescent="0.3">
      <c r="B59" s="20">
        <v>11</v>
      </c>
      <c r="C59" s="21" t="s">
        <v>109</v>
      </c>
      <c r="D59" s="22">
        <v>215</v>
      </c>
      <c r="E59" s="23">
        <v>2.166465135026199E-2</v>
      </c>
      <c r="F59" s="22">
        <v>0</v>
      </c>
      <c r="G59" s="23">
        <v>0</v>
      </c>
      <c r="H59" s="24" t="s">
        <v>137</v>
      </c>
      <c r="I59" s="49" t="s">
        <v>137</v>
      </c>
      <c r="J59" s="22">
        <v>257</v>
      </c>
      <c r="K59" s="24">
        <v>-0.16342412451361865</v>
      </c>
      <c r="L59" s="49">
        <v>-5</v>
      </c>
      <c r="M59" s="3"/>
      <c r="N59" s="3"/>
      <c r="O59" s="20">
        <v>11</v>
      </c>
      <c r="P59" s="21" t="s">
        <v>52</v>
      </c>
      <c r="Q59" s="22">
        <v>2736</v>
      </c>
      <c r="R59" s="23">
        <v>2.2504996997688632E-2</v>
      </c>
      <c r="S59" s="22">
        <v>4064</v>
      </c>
      <c r="T59" s="23">
        <v>3.5149932104584884E-2</v>
      </c>
      <c r="U59" s="24">
        <v>-0.32677165354330706</v>
      </c>
      <c r="V59" s="49">
        <v>-8</v>
      </c>
    </row>
    <row r="60" spans="2:22" ht="15.75" thickBot="1" x14ac:dyDescent="0.3">
      <c r="B60" s="43">
        <v>12</v>
      </c>
      <c r="C60" s="44" t="s">
        <v>87</v>
      </c>
      <c r="D60" s="41">
        <v>167</v>
      </c>
      <c r="E60" s="45">
        <v>1.6827891979040711E-2</v>
      </c>
      <c r="F60" s="41">
        <v>166</v>
      </c>
      <c r="G60" s="45">
        <v>1.664494134162238E-2</v>
      </c>
      <c r="H60" s="42">
        <v>6.0240963855422436E-3</v>
      </c>
      <c r="I60" s="50">
        <v>0</v>
      </c>
      <c r="J60" s="41">
        <v>203</v>
      </c>
      <c r="K60" s="42">
        <v>-0.17733990147783252</v>
      </c>
      <c r="L60" s="50">
        <v>-1</v>
      </c>
      <c r="M60" s="3"/>
      <c r="N60" s="3"/>
      <c r="O60" s="43">
        <v>12</v>
      </c>
      <c r="P60" s="44" t="s">
        <v>73</v>
      </c>
      <c r="Q60" s="41">
        <v>2247</v>
      </c>
      <c r="R60" s="45">
        <v>1.8482722314987703E-2</v>
      </c>
      <c r="S60" s="41">
        <v>1788</v>
      </c>
      <c r="T60" s="45">
        <v>1.5464586270422681E-2</v>
      </c>
      <c r="U60" s="42">
        <v>0.25671140939597326</v>
      </c>
      <c r="V60" s="50">
        <v>5</v>
      </c>
    </row>
    <row r="61" spans="2:22" ht="15.75" thickBot="1" x14ac:dyDescent="0.3">
      <c r="B61" s="20">
        <v>13</v>
      </c>
      <c r="C61" s="21" t="s">
        <v>52</v>
      </c>
      <c r="D61" s="22">
        <v>166</v>
      </c>
      <c r="E61" s="23">
        <v>1.6727126158806931E-2</v>
      </c>
      <c r="F61" s="22">
        <v>316</v>
      </c>
      <c r="G61" s="23">
        <v>3.1685550987666698E-2</v>
      </c>
      <c r="H61" s="24">
        <v>-0.47468354430379744</v>
      </c>
      <c r="I61" s="49">
        <v>-6</v>
      </c>
      <c r="J61" s="22">
        <v>218</v>
      </c>
      <c r="K61" s="24">
        <v>-0.23853211009174313</v>
      </c>
      <c r="L61" s="49">
        <v>-3</v>
      </c>
      <c r="M61" s="3"/>
      <c r="N61" s="3"/>
      <c r="O61" s="20">
        <v>13</v>
      </c>
      <c r="P61" s="21" t="s">
        <v>64</v>
      </c>
      <c r="Q61" s="22">
        <v>2229</v>
      </c>
      <c r="R61" s="23">
        <v>1.8334663124213436E-2</v>
      </c>
      <c r="S61" s="22">
        <v>2369</v>
      </c>
      <c r="T61" s="23">
        <v>2.0489711898563384E-2</v>
      </c>
      <c r="U61" s="24">
        <v>-5.909666525960322E-2</v>
      </c>
      <c r="V61" s="49">
        <v>-2</v>
      </c>
    </row>
    <row r="62" spans="2:22" ht="15.75" thickBot="1" x14ac:dyDescent="0.3">
      <c r="B62" s="43">
        <v>14</v>
      </c>
      <c r="C62" s="44" t="s">
        <v>53</v>
      </c>
      <c r="D62" s="41">
        <v>159</v>
      </c>
      <c r="E62" s="45">
        <v>1.6021765417170496E-2</v>
      </c>
      <c r="F62" s="41">
        <v>143</v>
      </c>
      <c r="G62" s="45">
        <v>1.4338714529228918E-2</v>
      </c>
      <c r="H62" s="42">
        <v>0.11188811188811187</v>
      </c>
      <c r="I62" s="50">
        <v>5</v>
      </c>
      <c r="J62" s="41">
        <v>177</v>
      </c>
      <c r="K62" s="42">
        <v>-0.10169491525423724</v>
      </c>
      <c r="L62" s="50">
        <v>-1</v>
      </c>
      <c r="M62" s="3"/>
      <c r="N62" s="3"/>
      <c r="O62" s="43">
        <v>14</v>
      </c>
      <c r="P62" s="44" t="s">
        <v>37</v>
      </c>
      <c r="Q62" s="41">
        <v>2168</v>
      </c>
      <c r="R62" s="45">
        <v>1.7832906977700642E-2</v>
      </c>
      <c r="S62" s="41">
        <v>2099</v>
      </c>
      <c r="T62" s="45">
        <v>1.8154455582559959E-2</v>
      </c>
      <c r="U62" s="42">
        <v>3.2872796569795248E-2</v>
      </c>
      <c r="V62" s="50">
        <v>0</v>
      </c>
    </row>
    <row r="63" spans="2:22" ht="15.75" thickBot="1" x14ac:dyDescent="0.3">
      <c r="B63" s="20">
        <v>15</v>
      </c>
      <c r="C63" s="21" t="s">
        <v>107</v>
      </c>
      <c r="D63" s="22">
        <v>156</v>
      </c>
      <c r="E63" s="23">
        <v>1.5719467956469165E-2</v>
      </c>
      <c r="F63" s="22">
        <v>156</v>
      </c>
      <c r="G63" s="23">
        <v>1.5642234031886092E-2</v>
      </c>
      <c r="H63" s="24">
        <v>0</v>
      </c>
      <c r="I63" s="49">
        <v>0</v>
      </c>
      <c r="J63" s="22">
        <v>47</v>
      </c>
      <c r="K63" s="24">
        <v>2.3191489361702127</v>
      </c>
      <c r="L63" s="49">
        <v>34</v>
      </c>
      <c r="M63" s="3"/>
      <c r="N63" s="3"/>
      <c r="O63" s="20">
        <v>15</v>
      </c>
      <c r="P63" s="21" t="s">
        <v>109</v>
      </c>
      <c r="Q63" s="22">
        <v>1963</v>
      </c>
      <c r="R63" s="23">
        <v>1.6146677304993709E-2</v>
      </c>
      <c r="S63" s="22">
        <v>0</v>
      </c>
      <c r="T63" s="23">
        <v>0</v>
      </c>
      <c r="U63" s="24" t="s">
        <v>137</v>
      </c>
      <c r="V63" s="49" t="s">
        <v>137</v>
      </c>
    </row>
    <row r="64" spans="2:22" ht="15.75" thickBot="1" x14ac:dyDescent="0.3">
      <c r="B64" s="43">
        <v>16</v>
      </c>
      <c r="C64" s="44" t="s">
        <v>73</v>
      </c>
      <c r="D64" s="41">
        <v>154</v>
      </c>
      <c r="E64" s="45">
        <v>1.5517936316001612E-2</v>
      </c>
      <c r="F64" s="41">
        <v>161</v>
      </c>
      <c r="G64" s="45">
        <v>1.6143587686754238E-2</v>
      </c>
      <c r="H64" s="42">
        <v>-4.3478260869565188E-2</v>
      </c>
      <c r="I64" s="50">
        <v>-3</v>
      </c>
      <c r="J64" s="41">
        <v>173</v>
      </c>
      <c r="K64" s="42">
        <v>-0.10982658959537572</v>
      </c>
      <c r="L64" s="50">
        <v>-2</v>
      </c>
      <c r="M64" s="3"/>
      <c r="N64" s="3"/>
      <c r="O64" s="43">
        <v>16</v>
      </c>
      <c r="P64" s="44" t="s">
        <v>111</v>
      </c>
      <c r="Q64" s="41">
        <v>1732</v>
      </c>
      <c r="R64" s="45">
        <v>1.4246584356723943E-2</v>
      </c>
      <c r="S64" s="41">
        <v>1851</v>
      </c>
      <c r="T64" s="45">
        <v>1.6009479410823479E-2</v>
      </c>
      <c r="U64" s="42">
        <v>-6.4289573203673678E-2</v>
      </c>
      <c r="V64" s="50">
        <v>0</v>
      </c>
    </row>
    <row r="65" spans="2:22" ht="15.75" thickBot="1" x14ac:dyDescent="0.3">
      <c r="B65" s="20">
        <v>17</v>
      </c>
      <c r="C65" s="21" t="s">
        <v>144</v>
      </c>
      <c r="D65" s="22">
        <v>150</v>
      </c>
      <c r="E65" s="23">
        <v>1.5114873035066506E-2</v>
      </c>
      <c r="F65" s="22">
        <v>70</v>
      </c>
      <c r="G65" s="23">
        <v>7.0189511681540157E-3</v>
      </c>
      <c r="H65" s="24">
        <v>1.1428571428571428</v>
      </c>
      <c r="I65" s="49">
        <v>16</v>
      </c>
      <c r="J65" s="22">
        <v>40</v>
      </c>
      <c r="K65" s="24">
        <v>2.75</v>
      </c>
      <c r="L65" s="49">
        <v>39</v>
      </c>
      <c r="M65" s="3"/>
      <c r="N65" s="3"/>
      <c r="O65" s="20">
        <v>17</v>
      </c>
      <c r="P65" s="21" t="s">
        <v>87</v>
      </c>
      <c r="Q65" s="22">
        <v>1713</v>
      </c>
      <c r="R65" s="23">
        <v>1.4090299655351106E-2</v>
      </c>
      <c r="S65" s="22">
        <v>1340</v>
      </c>
      <c r="T65" s="23">
        <v>1.1589790605350331E-2</v>
      </c>
      <c r="U65" s="24">
        <v>0.2783582089552239</v>
      </c>
      <c r="V65" s="49">
        <v>10</v>
      </c>
    </row>
    <row r="66" spans="2:22" ht="15.75" thickBot="1" x14ac:dyDescent="0.3">
      <c r="B66" s="43" t="s">
        <v>137</v>
      </c>
      <c r="C66" s="44" t="s">
        <v>113</v>
      </c>
      <c r="D66" s="41">
        <v>150</v>
      </c>
      <c r="E66" s="45">
        <v>1.5114873035066506E-2</v>
      </c>
      <c r="F66" s="41">
        <v>205</v>
      </c>
      <c r="G66" s="45">
        <v>2.0555499849593904E-2</v>
      </c>
      <c r="H66" s="42">
        <v>-0.26829268292682928</v>
      </c>
      <c r="I66" s="50">
        <v>-7</v>
      </c>
      <c r="J66" s="41">
        <v>189</v>
      </c>
      <c r="K66" s="42">
        <v>-0.20634920634920639</v>
      </c>
      <c r="L66" s="50">
        <v>-5</v>
      </c>
      <c r="M66" s="3"/>
      <c r="N66" s="3"/>
      <c r="O66" s="43">
        <v>18</v>
      </c>
      <c r="P66" s="44" t="s">
        <v>113</v>
      </c>
      <c r="Q66" s="41">
        <v>1678</v>
      </c>
      <c r="R66" s="45">
        <v>1.3802406784401141E-2</v>
      </c>
      <c r="S66" s="41">
        <v>1427</v>
      </c>
      <c r="T66" s="45">
        <v>1.2342262084951434E-2</v>
      </c>
      <c r="U66" s="42">
        <v>0.17589348283111428</v>
      </c>
      <c r="V66" s="50">
        <v>5</v>
      </c>
    </row>
    <row r="67" spans="2:22" ht="15.75" thickBot="1" x14ac:dyDescent="0.3">
      <c r="B67" s="20">
        <v>19</v>
      </c>
      <c r="C67" s="21" t="s">
        <v>64</v>
      </c>
      <c r="D67" s="22">
        <v>146</v>
      </c>
      <c r="E67" s="23">
        <v>1.4711809754131399E-2</v>
      </c>
      <c r="F67" s="22">
        <v>145</v>
      </c>
      <c r="G67" s="23">
        <v>1.4539255991176175E-2</v>
      </c>
      <c r="H67" s="24">
        <v>6.8965517241379448E-3</v>
      </c>
      <c r="I67" s="49">
        <v>-1</v>
      </c>
      <c r="J67" s="22">
        <v>255</v>
      </c>
      <c r="K67" s="24">
        <v>-0.4274509803921569</v>
      </c>
      <c r="L67" s="49">
        <v>-12</v>
      </c>
      <c r="O67" s="20">
        <v>19</v>
      </c>
      <c r="P67" s="21" t="s">
        <v>107</v>
      </c>
      <c r="Q67" s="22">
        <v>1484</v>
      </c>
      <c r="R67" s="23">
        <v>1.2206657728278484E-2</v>
      </c>
      <c r="S67" s="22">
        <v>888</v>
      </c>
      <c r="T67" s="23">
        <v>7.6803985504112649E-3</v>
      </c>
      <c r="U67" s="24">
        <v>0.6711711711711712</v>
      </c>
      <c r="V67" s="49">
        <v>14</v>
      </c>
    </row>
    <row r="68" spans="2:22" ht="15.75" thickBot="1" x14ac:dyDescent="0.3">
      <c r="B68" s="43">
        <v>20</v>
      </c>
      <c r="C68" s="44" t="s">
        <v>124</v>
      </c>
      <c r="D68" s="41">
        <v>137</v>
      </c>
      <c r="E68" s="45">
        <v>1.3804917372027409E-2</v>
      </c>
      <c r="F68" s="41">
        <v>55</v>
      </c>
      <c r="G68" s="45">
        <v>5.514890203549584E-3</v>
      </c>
      <c r="H68" s="42">
        <v>1.4909090909090907</v>
      </c>
      <c r="I68" s="50">
        <v>24</v>
      </c>
      <c r="J68" s="41">
        <v>81</v>
      </c>
      <c r="K68" s="42">
        <v>0.69135802469135799</v>
      </c>
      <c r="L68" s="50">
        <v>9</v>
      </c>
      <c r="O68" s="43">
        <v>20</v>
      </c>
      <c r="P68" s="44" t="s">
        <v>124</v>
      </c>
      <c r="Q68" s="41">
        <v>1374</v>
      </c>
      <c r="R68" s="45">
        <v>1.1301851562435739E-2</v>
      </c>
      <c r="S68" s="41">
        <v>2125</v>
      </c>
      <c r="T68" s="45">
        <v>1.8379332116693622E-2</v>
      </c>
      <c r="U68" s="42">
        <v>-0.35341176470588231</v>
      </c>
      <c r="V68" s="50">
        <v>-7</v>
      </c>
    </row>
    <row r="69" spans="2:22" ht="15.75" thickBot="1" x14ac:dyDescent="0.3">
      <c r="B69" s="96" t="s">
        <v>43</v>
      </c>
      <c r="C69" s="97"/>
      <c r="D69" s="25">
        <f>SUM(D49:D68)</f>
        <v>5275</v>
      </c>
      <c r="E69" s="26">
        <f>D69/D71</f>
        <v>0.53153970173317211</v>
      </c>
      <c r="F69" s="25">
        <f>SUM(F49:F68)</f>
        <v>4522</v>
      </c>
      <c r="G69" s="26">
        <f>F69/F71</f>
        <v>0.4534242454627494</v>
      </c>
      <c r="H69" s="27">
        <f>D69/F69-1</f>
        <v>0.16651923927465728</v>
      </c>
      <c r="I69" s="46"/>
      <c r="J69" s="25">
        <f>SUM(J49:J68)</f>
        <v>4427</v>
      </c>
      <c r="K69" s="26">
        <f>D69/J69-1</f>
        <v>0.19155184097583011</v>
      </c>
      <c r="L69" s="25"/>
      <c r="O69" s="96" t="s">
        <v>43</v>
      </c>
      <c r="P69" s="97"/>
      <c r="Q69" s="25">
        <f>SUM(Q49:Q68)</f>
        <v>60604</v>
      </c>
      <c r="R69" s="26">
        <f>Q69/Q71</f>
        <v>0.49849884431576091</v>
      </c>
      <c r="S69" s="25">
        <f>SUM(S49:S68)</f>
        <v>53216</v>
      </c>
      <c r="T69" s="26">
        <f>S69/S71</f>
        <v>0.46027037078680838</v>
      </c>
      <c r="U69" s="27">
        <f>Q69/S69-1</f>
        <v>0.13883042693926639</v>
      </c>
      <c r="V69" s="46"/>
    </row>
    <row r="70" spans="2:22" ht="15.75" thickBot="1" x14ac:dyDescent="0.3">
      <c r="B70" s="96" t="s">
        <v>12</v>
      </c>
      <c r="C70" s="97"/>
      <c r="D70" s="28">
        <f>D71-SUM(D49:D68)</f>
        <v>4649</v>
      </c>
      <c r="E70" s="26">
        <f>D70/D71</f>
        <v>0.46846029826682789</v>
      </c>
      <c r="F70" s="28">
        <f>F71-SUM(F49:F68)</f>
        <v>5451</v>
      </c>
      <c r="G70" s="26">
        <f>F70/F71</f>
        <v>0.5465757545372506</v>
      </c>
      <c r="H70" s="27">
        <f>D70/F70-1</f>
        <v>-0.14712896716198864</v>
      </c>
      <c r="I70" s="47"/>
      <c r="J70" s="28">
        <f>J71-SUM(J49:J68)</f>
        <v>4752</v>
      </c>
      <c r="K70" s="27">
        <f>D70/J70-1</f>
        <v>-2.1675084175084125E-2</v>
      </c>
      <c r="L70" s="28"/>
      <c r="O70" s="96" t="s">
        <v>12</v>
      </c>
      <c r="P70" s="97"/>
      <c r="Q70" s="28">
        <f>Q71-SUM(Q49:Q68)</f>
        <v>60969</v>
      </c>
      <c r="R70" s="26">
        <f>Q70/Q71</f>
        <v>0.50150115568423914</v>
      </c>
      <c r="S70" s="28">
        <f>S71-SUM(S49:S68)</f>
        <v>62403</v>
      </c>
      <c r="T70" s="26">
        <f>S70/S71</f>
        <v>0.53972962921319156</v>
      </c>
      <c r="U70" s="27">
        <f>Q70/S70-1</f>
        <v>-2.2979664439209624E-2</v>
      </c>
      <c r="V70" s="47"/>
    </row>
    <row r="71" spans="2:22" ht="15.75" thickBot="1" x14ac:dyDescent="0.3">
      <c r="B71" s="92" t="s">
        <v>35</v>
      </c>
      <c r="C71" s="93"/>
      <c r="D71" s="29">
        <v>9924</v>
      </c>
      <c r="E71" s="30">
        <v>1</v>
      </c>
      <c r="F71" s="29">
        <v>9973</v>
      </c>
      <c r="G71" s="30">
        <v>1</v>
      </c>
      <c r="H71" s="31">
        <v>-4.9132658177077904E-3</v>
      </c>
      <c r="I71" s="48"/>
      <c r="J71" s="29">
        <v>9179</v>
      </c>
      <c r="K71" s="31">
        <v>8.1163525438501027E-2</v>
      </c>
      <c r="L71" s="29"/>
      <c r="M71" s="3"/>
      <c r="O71" s="92" t="s">
        <v>35</v>
      </c>
      <c r="P71" s="93"/>
      <c r="Q71" s="29">
        <v>121573</v>
      </c>
      <c r="R71" s="30">
        <v>1</v>
      </c>
      <c r="S71" s="29">
        <v>115619</v>
      </c>
      <c r="T71" s="30">
        <v>1</v>
      </c>
      <c r="U71" s="31">
        <v>5.1496726316608843E-2</v>
      </c>
      <c r="V71" s="48"/>
    </row>
    <row r="72" spans="2:22" x14ac:dyDescent="0.25">
      <c r="B72" s="39" t="s">
        <v>71</v>
      </c>
    </row>
    <row r="73" spans="2:22" ht="15" customHeight="1" x14ac:dyDescent="0.25">
      <c r="B73" s="40" t="s">
        <v>70</v>
      </c>
      <c r="O73" s="39" t="s">
        <v>71</v>
      </c>
    </row>
    <row r="74" spans="2:22" x14ac:dyDescent="0.25">
      <c r="O74" s="40" t="s">
        <v>70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I12:I31 V49:V68">
    <cfRule type="cellIs" dxfId="117" priority="42" operator="lessThan">
      <formula>0</formula>
    </cfRule>
    <cfRule type="cellIs" dxfId="116" priority="43" operator="equal">
      <formula>0</formula>
    </cfRule>
    <cfRule type="cellIs" dxfId="115" priority="44" operator="greaterThan">
      <formula>0</formula>
    </cfRule>
  </conditionalFormatting>
  <conditionalFormatting sqref="H33 U49:U68">
    <cfRule type="cellIs" dxfId="114" priority="41" operator="lessThan">
      <formula>0</formula>
    </cfRule>
  </conditionalFormatting>
  <conditionalFormatting sqref="H32">
    <cfRule type="cellIs" dxfId="113" priority="40" operator="lessThan">
      <formula>0</formula>
    </cfRule>
  </conditionalFormatting>
  <conditionalFormatting sqref="H12:H31">
    <cfRule type="cellIs" dxfId="112" priority="39" operator="lessThan">
      <formula>0</formula>
    </cfRule>
  </conditionalFormatting>
  <conditionalFormatting sqref="D12:E31 G12:H31 Q49:U68">
    <cfRule type="cellIs" dxfId="111" priority="38" operator="equal">
      <formula>0</formula>
    </cfRule>
  </conditionalFormatting>
  <conditionalFormatting sqref="F12:F31">
    <cfRule type="cellIs" dxfId="110" priority="37" operator="equal">
      <formula>0</formula>
    </cfRule>
  </conditionalFormatting>
  <conditionalFormatting sqref="K33">
    <cfRule type="cellIs" dxfId="109" priority="36" operator="lessThan">
      <formula>0</formula>
    </cfRule>
  </conditionalFormatting>
  <conditionalFormatting sqref="K12:K31">
    <cfRule type="cellIs" dxfId="108" priority="35" operator="lessThan">
      <formula>0</formula>
    </cfRule>
  </conditionalFormatting>
  <conditionalFormatting sqref="J12:K31">
    <cfRule type="cellIs" dxfId="107" priority="34" operator="equal">
      <formula>0</formula>
    </cfRule>
  </conditionalFormatting>
  <conditionalFormatting sqref="L12:L31">
    <cfRule type="cellIs" dxfId="106" priority="31" operator="lessThan">
      <formula>0</formula>
    </cfRule>
    <cfRule type="cellIs" dxfId="105" priority="32" operator="equal">
      <formula>0</formula>
    </cfRule>
    <cfRule type="cellIs" dxfId="104" priority="33" operator="greaterThan">
      <formula>0</formula>
    </cfRule>
  </conditionalFormatting>
  <conditionalFormatting sqref="I49:I68">
    <cfRule type="cellIs" dxfId="103" priority="28" operator="lessThan">
      <formula>0</formula>
    </cfRule>
    <cfRule type="cellIs" dxfId="102" priority="29" operator="equal">
      <formula>0</formula>
    </cfRule>
    <cfRule type="cellIs" dxfId="101" priority="30" operator="greaterThan">
      <formula>0</formula>
    </cfRule>
  </conditionalFormatting>
  <conditionalFormatting sqref="H70">
    <cfRule type="cellIs" dxfId="100" priority="27" operator="lessThan">
      <formula>0</formula>
    </cfRule>
  </conditionalFormatting>
  <conditionalFormatting sqref="H69">
    <cfRule type="cellIs" dxfId="99" priority="26" operator="lessThan">
      <formula>0</formula>
    </cfRule>
  </conditionalFormatting>
  <conditionalFormatting sqref="H49:H68">
    <cfRule type="cellIs" dxfId="98" priority="25" operator="lessThan">
      <formula>0</formula>
    </cfRule>
  </conditionalFormatting>
  <conditionalFormatting sqref="D49:E68 G49:H68">
    <cfRule type="cellIs" dxfId="97" priority="24" operator="equal">
      <formula>0</formula>
    </cfRule>
  </conditionalFormatting>
  <conditionalFormatting sqref="F49:F68">
    <cfRule type="cellIs" dxfId="96" priority="23" operator="equal">
      <formula>0</formula>
    </cfRule>
  </conditionalFormatting>
  <conditionalFormatting sqref="K70">
    <cfRule type="cellIs" dxfId="95" priority="22" operator="lessThan">
      <formula>0</formula>
    </cfRule>
  </conditionalFormatting>
  <conditionalFormatting sqref="K49:K68">
    <cfRule type="cellIs" dxfId="94" priority="21" operator="lessThan">
      <formula>0</formula>
    </cfRule>
  </conditionalFormatting>
  <conditionalFormatting sqref="J49:K68">
    <cfRule type="cellIs" dxfId="93" priority="20" operator="equal">
      <formula>0</formula>
    </cfRule>
  </conditionalFormatting>
  <conditionalFormatting sqref="L49:L68">
    <cfRule type="cellIs" dxfId="92" priority="17" operator="lessThan">
      <formula>0</formula>
    </cfRule>
    <cfRule type="cellIs" dxfId="91" priority="18" operator="equal">
      <formula>0</formula>
    </cfRule>
    <cfRule type="cellIs" dxfId="90" priority="19" operator="greaterThan">
      <formula>0</formula>
    </cfRule>
  </conditionalFormatting>
  <conditionalFormatting sqref="V12:V31">
    <cfRule type="cellIs" dxfId="89" priority="14" operator="lessThan">
      <formula>0</formula>
    </cfRule>
    <cfRule type="cellIs" dxfId="88" priority="15" operator="equal">
      <formula>0</formula>
    </cfRule>
    <cfRule type="cellIs" dxfId="87" priority="16" operator="greaterThan">
      <formula>0</formula>
    </cfRule>
  </conditionalFormatting>
  <conditionalFormatting sqref="U33">
    <cfRule type="cellIs" dxfId="86" priority="13" operator="lessThan">
      <formula>0</formula>
    </cfRule>
  </conditionalFormatting>
  <conditionalFormatting sqref="U32">
    <cfRule type="cellIs" dxfId="85" priority="12" operator="lessThan">
      <formula>0</formula>
    </cfRule>
  </conditionalFormatting>
  <conditionalFormatting sqref="U12:U31">
    <cfRule type="cellIs" dxfId="84" priority="11" operator="lessThan">
      <formula>0</formula>
    </cfRule>
  </conditionalFormatting>
  <conditionalFormatting sqref="Q12:R31 T12:U31">
    <cfRule type="cellIs" dxfId="83" priority="10" operator="equal">
      <formula>0</formula>
    </cfRule>
  </conditionalFormatting>
  <conditionalFormatting sqref="S12:S31">
    <cfRule type="cellIs" dxfId="82" priority="9" operator="equal">
      <formula>0</formula>
    </cfRule>
  </conditionalFormatting>
  <conditionalFormatting sqref="U70">
    <cfRule type="cellIs" dxfId="81" priority="5" operator="lessThan">
      <formula>0</formula>
    </cfRule>
  </conditionalFormatting>
  <conditionalFormatting sqref="U69">
    <cfRule type="cellIs" dxfId="80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RowHeight="15" x14ac:dyDescent="0.25"/>
  <cols>
    <col min="1" max="1" width="3" customWidth="1"/>
    <col min="2" max="2" width="8.140625" customWidth="1"/>
    <col min="3" max="3" width="23.28515625" customWidth="1"/>
    <col min="4" max="12" width="10.42578125" customWidth="1"/>
    <col min="13" max="14" width="1.42578125" customWidth="1"/>
    <col min="16" max="16" width="16.7109375" bestFit="1" customWidth="1"/>
    <col min="17" max="22" width="10.42578125" customWidth="1"/>
  </cols>
  <sheetData>
    <row r="1" spans="2:22" x14ac:dyDescent="0.25">
      <c r="B1" s="38" t="s">
        <v>3</v>
      </c>
      <c r="D1" s="8"/>
      <c r="L1" s="9"/>
      <c r="P1" s="7"/>
      <c r="V1" s="86">
        <v>44929</v>
      </c>
    </row>
    <row r="2" spans="2:22" ht="15" customHeight="1" x14ac:dyDescent="0.25">
      <c r="D2" s="8"/>
      <c r="L2" s="9"/>
      <c r="O2" s="140" t="s">
        <v>98</v>
      </c>
      <c r="P2" s="140"/>
      <c r="Q2" s="140"/>
      <c r="R2" s="140"/>
      <c r="S2" s="140"/>
      <c r="T2" s="140"/>
      <c r="U2" s="140"/>
      <c r="V2" s="140"/>
    </row>
    <row r="3" spans="2:22" ht="14.45" customHeight="1" x14ac:dyDescent="0.25">
      <c r="B3" s="104" t="s">
        <v>145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3"/>
      <c r="N3" s="5"/>
      <c r="O3" s="140"/>
      <c r="P3" s="140"/>
      <c r="Q3" s="140"/>
      <c r="R3" s="140"/>
      <c r="S3" s="140"/>
      <c r="T3" s="140"/>
      <c r="U3" s="140"/>
      <c r="V3" s="140"/>
    </row>
    <row r="4" spans="2:22" ht="14.45" customHeight="1" x14ac:dyDescent="0.25">
      <c r="B4" s="105" t="s">
        <v>146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3"/>
      <c r="N4" s="5"/>
      <c r="O4" s="105" t="s">
        <v>99</v>
      </c>
      <c r="P4" s="105"/>
      <c r="Q4" s="105"/>
      <c r="R4" s="105"/>
      <c r="S4" s="105"/>
      <c r="T4" s="105"/>
      <c r="U4" s="105"/>
      <c r="V4" s="105"/>
    </row>
    <row r="5" spans="2:22" ht="14.45" customHeight="1" thickBot="1" x14ac:dyDescent="0.3">
      <c r="B5" s="4"/>
      <c r="C5" s="4"/>
      <c r="D5" s="4"/>
      <c r="E5" s="4"/>
      <c r="F5" s="4"/>
      <c r="G5" s="4"/>
      <c r="H5" s="4"/>
      <c r="I5" s="4"/>
      <c r="J5" s="4"/>
      <c r="K5" s="3"/>
      <c r="L5" s="51" t="s">
        <v>4</v>
      </c>
      <c r="M5" s="3"/>
      <c r="N5" s="3"/>
      <c r="O5" s="52"/>
      <c r="P5" s="52"/>
      <c r="Q5" s="52"/>
      <c r="R5" s="52"/>
      <c r="S5" s="52"/>
      <c r="T5" s="52"/>
      <c r="U5" s="52"/>
      <c r="V5" s="51" t="s">
        <v>4</v>
      </c>
    </row>
    <row r="6" spans="2:22" ht="14.45" customHeight="1" x14ac:dyDescent="0.25">
      <c r="B6" s="111" t="s">
        <v>0</v>
      </c>
      <c r="C6" s="113" t="s">
        <v>1</v>
      </c>
      <c r="D6" s="106" t="s">
        <v>125</v>
      </c>
      <c r="E6" s="107"/>
      <c r="F6" s="107"/>
      <c r="G6" s="107"/>
      <c r="H6" s="107"/>
      <c r="I6" s="108"/>
      <c r="J6" s="107" t="s">
        <v>118</v>
      </c>
      <c r="K6" s="107"/>
      <c r="L6" s="108"/>
      <c r="M6" s="3"/>
      <c r="N6" s="3"/>
      <c r="O6" s="111" t="s">
        <v>0</v>
      </c>
      <c r="P6" s="113" t="s">
        <v>1</v>
      </c>
      <c r="Q6" s="106" t="s">
        <v>133</v>
      </c>
      <c r="R6" s="107"/>
      <c r="S6" s="107"/>
      <c r="T6" s="107"/>
      <c r="U6" s="107"/>
      <c r="V6" s="108"/>
    </row>
    <row r="7" spans="2:22" ht="14.45" customHeight="1" thickBot="1" x14ac:dyDescent="0.3">
      <c r="B7" s="112"/>
      <c r="C7" s="114"/>
      <c r="D7" s="115" t="s">
        <v>126</v>
      </c>
      <c r="E7" s="116"/>
      <c r="F7" s="116"/>
      <c r="G7" s="116"/>
      <c r="H7" s="116"/>
      <c r="I7" s="117"/>
      <c r="J7" s="116" t="s">
        <v>126</v>
      </c>
      <c r="K7" s="116"/>
      <c r="L7" s="117"/>
      <c r="M7" s="3"/>
      <c r="N7" s="3"/>
      <c r="O7" s="112"/>
      <c r="P7" s="114"/>
      <c r="Q7" s="115" t="s">
        <v>128</v>
      </c>
      <c r="R7" s="116"/>
      <c r="S7" s="116"/>
      <c r="T7" s="116"/>
      <c r="U7" s="116"/>
      <c r="V7" s="117"/>
    </row>
    <row r="8" spans="2:22" ht="14.45" customHeight="1" x14ac:dyDescent="0.25">
      <c r="B8" s="112"/>
      <c r="C8" s="114"/>
      <c r="D8" s="98">
        <v>2022</v>
      </c>
      <c r="E8" s="99"/>
      <c r="F8" s="98">
        <v>2021</v>
      </c>
      <c r="G8" s="99"/>
      <c r="H8" s="94" t="s">
        <v>5</v>
      </c>
      <c r="I8" s="94" t="s">
        <v>49</v>
      </c>
      <c r="J8" s="94">
        <v>2022</v>
      </c>
      <c r="K8" s="94" t="s">
        <v>129</v>
      </c>
      <c r="L8" s="94" t="s">
        <v>131</v>
      </c>
      <c r="M8" s="3"/>
      <c r="N8" s="3"/>
      <c r="O8" s="112"/>
      <c r="P8" s="114"/>
      <c r="Q8" s="98">
        <v>2022</v>
      </c>
      <c r="R8" s="99"/>
      <c r="S8" s="98">
        <v>2021</v>
      </c>
      <c r="T8" s="99"/>
      <c r="U8" s="94" t="s">
        <v>5</v>
      </c>
      <c r="V8" s="94" t="s">
        <v>65</v>
      </c>
    </row>
    <row r="9" spans="2:22" ht="14.45" customHeight="1" thickBot="1" x14ac:dyDescent="0.3">
      <c r="B9" s="102" t="s">
        <v>6</v>
      </c>
      <c r="C9" s="118" t="s">
        <v>7</v>
      </c>
      <c r="D9" s="100"/>
      <c r="E9" s="101"/>
      <c r="F9" s="100"/>
      <c r="G9" s="101"/>
      <c r="H9" s="95"/>
      <c r="I9" s="95"/>
      <c r="J9" s="95"/>
      <c r="K9" s="95"/>
      <c r="L9" s="95"/>
      <c r="M9" s="3"/>
      <c r="N9" s="3"/>
      <c r="O9" s="102" t="s">
        <v>6</v>
      </c>
      <c r="P9" s="118" t="s">
        <v>7</v>
      </c>
      <c r="Q9" s="100"/>
      <c r="R9" s="101"/>
      <c r="S9" s="100"/>
      <c r="T9" s="101"/>
      <c r="U9" s="95"/>
      <c r="V9" s="95"/>
    </row>
    <row r="10" spans="2:22" ht="14.45" customHeight="1" x14ac:dyDescent="0.25">
      <c r="B10" s="102"/>
      <c r="C10" s="118"/>
      <c r="D10" s="32" t="s">
        <v>8</v>
      </c>
      <c r="E10" s="37" t="s">
        <v>2</v>
      </c>
      <c r="F10" s="32" t="s">
        <v>8</v>
      </c>
      <c r="G10" s="37" t="s">
        <v>2</v>
      </c>
      <c r="H10" s="90" t="s">
        <v>9</v>
      </c>
      <c r="I10" s="90" t="s">
        <v>50</v>
      </c>
      <c r="J10" s="90" t="s">
        <v>8</v>
      </c>
      <c r="K10" s="90" t="s">
        <v>130</v>
      </c>
      <c r="L10" s="90" t="s">
        <v>132</v>
      </c>
      <c r="M10" s="3"/>
      <c r="N10" s="3"/>
      <c r="O10" s="102"/>
      <c r="P10" s="118"/>
      <c r="Q10" s="32" t="s">
        <v>8</v>
      </c>
      <c r="R10" s="37" t="s">
        <v>2</v>
      </c>
      <c r="S10" s="32" t="s">
        <v>8</v>
      </c>
      <c r="T10" s="37" t="s">
        <v>2</v>
      </c>
      <c r="U10" s="90" t="s">
        <v>9</v>
      </c>
      <c r="V10" s="90" t="s">
        <v>66</v>
      </c>
    </row>
    <row r="11" spans="2:22" ht="14.45" customHeight="1" thickBot="1" x14ac:dyDescent="0.3">
      <c r="B11" s="103"/>
      <c r="C11" s="119"/>
      <c r="D11" s="33" t="s">
        <v>10</v>
      </c>
      <c r="E11" s="34" t="s">
        <v>11</v>
      </c>
      <c r="F11" s="33" t="s">
        <v>10</v>
      </c>
      <c r="G11" s="34" t="s">
        <v>11</v>
      </c>
      <c r="H11" s="91"/>
      <c r="I11" s="91"/>
      <c r="J11" s="91" t="s">
        <v>10</v>
      </c>
      <c r="K11" s="91"/>
      <c r="L11" s="91"/>
      <c r="M11" s="3"/>
      <c r="N11" s="3"/>
      <c r="O11" s="103"/>
      <c r="P11" s="119"/>
      <c r="Q11" s="33" t="s">
        <v>10</v>
      </c>
      <c r="R11" s="34" t="s">
        <v>11</v>
      </c>
      <c r="S11" s="33" t="s">
        <v>10</v>
      </c>
      <c r="T11" s="34" t="s">
        <v>11</v>
      </c>
      <c r="U11" s="91"/>
      <c r="V11" s="91"/>
    </row>
    <row r="12" spans="2:22" ht="14.45" customHeight="1" thickBot="1" x14ac:dyDescent="0.3">
      <c r="B12" s="20">
        <v>1</v>
      </c>
      <c r="C12" s="21" t="s">
        <v>20</v>
      </c>
      <c r="D12" s="22">
        <v>4648</v>
      </c>
      <c r="E12" s="23">
        <v>0.17248033249220721</v>
      </c>
      <c r="F12" s="22">
        <v>4684</v>
      </c>
      <c r="G12" s="23">
        <v>0.17884688812523863</v>
      </c>
      <c r="H12" s="24">
        <v>-7.6857386848847575E-3</v>
      </c>
      <c r="I12" s="49">
        <v>0</v>
      </c>
      <c r="J12" s="22">
        <v>4361</v>
      </c>
      <c r="K12" s="24">
        <v>6.5810593900481607E-2</v>
      </c>
      <c r="L12" s="49">
        <v>0</v>
      </c>
      <c r="M12" s="3"/>
      <c r="N12" s="3"/>
      <c r="O12" s="20">
        <v>1</v>
      </c>
      <c r="P12" s="21" t="s">
        <v>20</v>
      </c>
      <c r="Q12" s="22">
        <v>50128</v>
      </c>
      <c r="R12" s="23">
        <v>0.1681154754239107</v>
      </c>
      <c r="S12" s="22">
        <v>53058</v>
      </c>
      <c r="T12" s="23">
        <v>0.16028251386589654</v>
      </c>
      <c r="U12" s="24">
        <v>-5.5222586603339785E-2</v>
      </c>
      <c r="V12" s="49">
        <v>0</v>
      </c>
    </row>
    <row r="13" spans="2:22" ht="14.45" customHeight="1" thickBot="1" x14ac:dyDescent="0.3">
      <c r="B13" s="43">
        <v>2</v>
      </c>
      <c r="C13" s="44" t="s">
        <v>18</v>
      </c>
      <c r="D13" s="41">
        <v>3591</v>
      </c>
      <c r="E13" s="45">
        <v>0.13325664242244323</v>
      </c>
      <c r="F13" s="41">
        <v>2399</v>
      </c>
      <c r="G13" s="45">
        <v>9.1599847269950366E-2</v>
      </c>
      <c r="H13" s="42">
        <v>0.49687369737390585</v>
      </c>
      <c r="I13" s="50">
        <v>0</v>
      </c>
      <c r="J13" s="41">
        <v>2760</v>
      </c>
      <c r="K13" s="42">
        <v>0.30108695652173911</v>
      </c>
      <c r="L13" s="50">
        <v>0</v>
      </c>
      <c r="M13" s="3"/>
      <c r="N13" s="3"/>
      <c r="O13" s="43">
        <v>2</v>
      </c>
      <c r="P13" s="44" t="s">
        <v>18</v>
      </c>
      <c r="Q13" s="41">
        <v>31270</v>
      </c>
      <c r="R13" s="45">
        <v>0.10487094870143808</v>
      </c>
      <c r="S13" s="41">
        <v>35660</v>
      </c>
      <c r="T13" s="45">
        <v>0.10772502628176468</v>
      </c>
      <c r="U13" s="42">
        <v>-0.12310712282669656</v>
      </c>
      <c r="V13" s="50">
        <v>0</v>
      </c>
    </row>
    <row r="14" spans="2:22" ht="14.45" customHeight="1" thickBot="1" x14ac:dyDescent="0.3">
      <c r="B14" s="20">
        <v>3</v>
      </c>
      <c r="C14" s="21" t="s">
        <v>17</v>
      </c>
      <c r="D14" s="22">
        <v>2009</v>
      </c>
      <c r="E14" s="23">
        <v>7.4550987086240167E-2</v>
      </c>
      <c r="F14" s="22">
        <v>1504</v>
      </c>
      <c r="G14" s="23">
        <v>5.7426498663612068E-2</v>
      </c>
      <c r="H14" s="24">
        <v>0.33577127659574457</v>
      </c>
      <c r="I14" s="49">
        <v>3</v>
      </c>
      <c r="J14" s="22">
        <v>1550</v>
      </c>
      <c r="K14" s="24">
        <v>0.29612903225806453</v>
      </c>
      <c r="L14" s="49">
        <v>3</v>
      </c>
      <c r="M14" s="3"/>
      <c r="N14" s="3"/>
      <c r="O14" s="20">
        <v>3</v>
      </c>
      <c r="P14" s="21" t="s">
        <v>19</v>
      </c>
      <c r="Q14" s="22">
        <v>22285</v>
      </c>
      <c r="R14" s="23">
        <v>7.4737738785147029E-2</v>
      </c>
      <c r="S14" s="22">
        <v>25290</v>
      </c>
      <c r="T14" s="23">
        <v>7.6398371134768051E-2</v>
      </c>
      <c r="U14" s="24">
        <v>-0.11882166864373267</v>
      </c>
      <c r="V14" s="49">
        <v>0</v>
      </c>
    </row>
    <row r="15" spans="2:22" ht="14.45" customHeight="1" thickBot="1" x14ac:dyDescent="0.3">
      <c r="B15" s="43">
        <v>4</v>
      </c>
      <c r="C15" s="44" t="s">
        <v>19</v>
      </c>
      <c r="D15" s="41">
        <v>1953</v>
      </c>
      <c r="E15" s="45">
        <v>7.2472910791153339E-2</v>
      </c>
      <c r="F15" s="41">
        <v>2171</v>
      </c>
      <c r="G15" s="45">
        <v>8.2894234440626199E-2</v>
      </c>
      <c r="H15" s="42">
        <v>-0.10041455550437584</v>
      </c>
      <c r="I15" s="50">
        <v>-1</v>
      </c>
      <c r="J15" s="41">
        <v>2020</v>
      </c>
      <c r="K15" s="42">
        <v>-3.3168316831683198E-2</v>
      </c>
      <c r="L15" s="50">
        <v>-1</v>
      </c>
      <c r="M15" s="3"/>
      <c r="N15" s="3"/>
      <c r="O15" s="43">
        <v>4</v>
      </c>
      <c r="P15" s="44" t="s">
        <v>17</v>
      </c>
      <c r="Q15" s="41">
        <v>20892</v>
      </c>
      <c r="R15" s="45">
        <v>7.0066001287830013E-2</v>
      </c>
      <c r="S15" s="41">
        <v>22253</v>
      </c>
      <c r="T15" s="45">
        <v>6.7223920635112441E-2</v>
      </c>
      <c r="U15" s="42">
        <v>-6.1160292994203003E-2</v>
      </c>
      <c r="V15" s="50">
        <v>0</v>
      </c>
    </row>
    <row r="16" spans="2:22" ht="14.45" customHeight="1" thickBot="1" x14ac:dyDescent="0.3">
      <c r="B16" s="20">
        <v>5</v>
      </c>
      <c r="C16" s="21" t="s">
        <v>33</v>
      </c>
      <c r="D16" s="22">
        <v>1653</v>
      </c>
      <c r="E16" s="23">
        <v>6.1340359210331007E-2</v>
      </c>
      <c r="F16" s="22">
        <v>1642</v>
      </c>
      <c r="G16" s="23">
        <v>6.2695685376097751E-2</v>
      </c>
      <c r="H16" s="24">
        <v>6.6991473812423319E-3</v>
      </c>
      <c r="I16" s="49">
        <v>0</v>
      </c>
      <c r="J16" s="22">
        <v>1597</v>
      </c>
      <c r="K16" s="24">
        <v>3.5065748278021225E-2</v>
      </c>
      <c r="L16" s="49">
        <v>-1</v>
      </c>
      <c r="M16" s="3"/>
      <c r="N16" s="3"/>
      <c r="O16" s="20">
        <v>5</v>
      </c>
      <c r="P16" s="21" t="s">
        <v>23</v>
      </c>
      <c r="Q16" s="22">
        <v>19230</v>
      </c>
      <c r="R16" s="23">
        <v>6.4492112041210567E-2</v>
      </c>
      <c r="S16" s="22">
        <v>19143</v>
      </c>
      <c r="T16" s="23">
        <v>5.782894498350593E-2</v>
      </c>
      <c r="U16" s="24">
        <v>4.5447422034163854E-3</v>
      </c>
      <c r="V16" s="49">
        <v>0</v>
      </c>
    </row>
    <row r="17" spans="2:22" ht="14.45" customHeight="1" thickBot="1" x14ac:dyDescent="0.3">
      <c r="B17" s="43">
        <v>6</v>
      </c>
      <c r="C17" s="44" t="s">
        <v>23</v>
      </c>
      <c r="D17" s="41">
        <v>1383</v>
      </c>
      <c r="E17" s="45">
        <v>5.1321062787590917E-2</v>
      </c>
      <c r="F17" s="41">
        <v>1269</v>
      </c>
      <c r="G17" s="45">
        <v>4.8453608247422682E-2</v>
      </c>
      <c r="H17" s="42">
        <v>8.9834515366430168E-2</v>
      </c>
      <c r="I17" s="50">
        <v>4</v>
      </c>
      <c r="J17" s="41">
        <v>1553</v>
      </c>
      <c r="K17" s="42">
        <v>-0.10946555054732776</v>
      </c>
      <c r="L17" s="50">
        <v>-1</v>
      </c>
      <c r="M17" s="3"/>
      <c r="N17" s="3"/>
      <c r="O17" s="43">
        <v>6</v>
      </c>
      <c r="P17" s="44" t="s">
        <v>24</v>
      </c>
      <c r="Q17" s="41">
        <v>17972</v>
      </c>
      <c r="R17" s="45">
        <v>6.0273127280532302E-2</v>
      </c>
      <c r="S17" s="41">
        <v>17172</v>
      </c>
      <c r="T17" s="45">
        <v>5.1874765880831834E-2</v>
      </c>
      <c r="U17" s="42">
        <v>4.6587467971115792E-2</v>
      </c>
      <c r="V17" s="50">
        <v>1</v>
      </c>
    </row>
    <row r="18" spans="2:22" ht="14.45" customHeight="1" thickBot="1" x14ac:dyDescent="0.3">
      <c r="B18" s="20">
        <v>7</v>
      </c>
      <c r="C18" s="21" t="s">
        <v>32</v>
      </c>
      <c r="D18" s="22">
        <v>1344</v>
      </c>
      <c r="E18" s="23">
        <v>4.9873831082084014E-2</v>
      </c>
      <c r="F18" s="22">
        <v>1768</v>
      </c>
      <c r="G18" s="23">
        <v>6.7506681939671631E-2</v>
      </c>
      <c r="H18" s="24">
        <v>-0.23981900452488691</v>
      </c>
      <c r="I18" s="49">
        <v>-3</v>
      </c>
      <c r="J18" s="22">
        <v>1158</v>
      </c>
      <c r="K18" s="24">
        <v>0.16062176165803099</v>
      </c>
      <c r="L18" s="49">
        <v>1</v>
      </c>
      <c r="M18" s="3"/>
      <c r="N18" s="3"/>
      <c r="O18" s="20">
        <v>7</v>
      </c>
      <c r="P18" s="21" t="s">
        <v>32</v>
      </c>
      <c r="Q18" s="22">
        <v>17392</v>
      </c>
      <c r="R18" s="23">
        <v>5.8327967374973172E-2</v>
      </c>
      <c r="S18" s="22">
        <v>17930</v>
      </c>
      <c r="T18" s="23">
        <v>5.4164602390130143E-2</v>
      </c>
      <c r="U18" s="24">
        <v>-3.0005577244841097E-2</v>
      </c>
      <c r="V18" s="49">
        <v>-1</v>
      </c>
    </row>
    <row r="19" spans="2:22" ht="14.45" customHeight="1" thickBot="1" x14ac:dyDescent="0.3">
      <c r="B19" s="43">
        <v>8</v>
      </c>
      <c r="C19" s="44" t="s">
        <v>24</v>
      </c>
      <c r="D19" s="41">
        <v>1305</v>
      </c>
      <c r="E19" s="45">
        <v>4.8426599376577111E-2</v>
      </c>
      <c r="F19" s="41">
        <v>1351</v>
      </c>
      <c r="G19" s="45">
        <v>5.1584574264986638E-2</v>
      </c>
      <c r="H19" s="42">
        <v>-3.4048852701702437E-2</v>
      </c>
      <c r="I19" s="50">
        <v>-1</v>
      </c>
      <c r="J19" s="41">
        <v>1516</v>
      </c>
      <c r="K19" s="42">
        <v>-0.1391820580474934</v>
      </c>
      <c r="L19" s="50">
        <v>-1</v>
      </c>
      <c r="M19" s="3"/>
      <c r="N19" s="3"/>
      <c r="O19" s="43">
        <v>8</v>
      </c>
      <c r="P19" s="44" t="s">
        <v>33</v>
      </c>
      <c r="Q19" s="41">
        <v>17017</v>
      </c>
      <c r="R19" s="45">
        <v>5.7070320884309939E-2</v>
      </c>
      <c r="S19" s="41">
        <v>17072</v>
      </c>
      <c r="T19" s="45">
        <v>5.1572676631584033E-2</v>
      </c>
      <c r="U19" s="42">
        <v>-3.221649484536071E-3</v>
      </c>
      <c r="V19" s="50">
        <v>0</v>
      </c>
    </row>
    <row r="20" spans="2:22" ht="14.45" customHeight="1" thickBot="1" x14ac:dyDescent="0.3">
      <c r="B20" s="20">
        <v>9</v>
      </c>
      <c r="C20" s="21" t="s">
        <v>30</v>
      </c>
      <c r="D20" s="22">
        <v>1130</v>
      </c>
      <c r="E20" s="23">
        <v>4.1932610954430759E-2</v>
      </c>
      <c r="F20" s="22">
        <v>1272</v>
      </c>
      <c r="G20" s="23">
        <v>4.8568155784650631E-2</v>
      </c>
      <c r="H20" s="24">
        <v>-0.11163522012578619</v>
      </c>
      <c r="I20" s="49">
        <v>0</v>
      </c>
      <c r="J20" s="22">
        <v>962</v>
      </c>
      <c r="K20" s="24">
        <v>0.17463617463617465</v>
      </c>
      <c r="L20" s="49">
        <v>1</v>
      </c>
      <c r="M20" s="3"/>
      <c r="N20" s="3"/>
      <c r="O20" s="20">
        <v>9</v>
      </c>
      <c r="P20" s="21" t="s">
        <v>22</v>
      </c>
      <c r="Q20" s="22">
        <v>13052</v>
      </c>
      <c r="R20" s="23">
        <v>4.377280532303069E-2</v>
      </c>
      <c r="S20" s="22">
        <v>15308</v>
      </c>
      <c r="T20" s="23">
        <v>4.624382227485288E-2</v>
      </c>
      <c r="U20" s="24">
        <v>-0.14737392213221845</v>
      </c>
      <c r="V20" s="49">
        <v>0</v>
      </c>
    </row>
    <row r="21" spans="2:22" ht="14.45" customHeight="1" thickBot="1" x14ac:dyDescent="0.3">
      <c r="B21" s="43">
        <v>10</v>
      </c>
      <c r="C21" s="44" t="s">
        <v>34</v>
      </c>
      <c r="D21" s="41">
        <v>937</v>
      </c>
      <c r="E21" s="45">
        <v>3.4770669437435058E-2</v>
      </c>
      <c r="F21" s="41">
        <v>513</v>
      </c>
      <c r="G21" s="45">
        <v>1.9587628865979381E-2</v>
      </c>
      <c r="H21" s="42">
        <v>0.82651072124756331</v>
      </c>
      <c r="I21" s="50">
        <v>4</v>
      </c>
      <c r="J21" s="41">
        <v>613</v>
      </c>
      <c r="K21" s="42">
        <v>0.52854812398042417</v>
      </c>
      <c r="L21" s="50">
        <v>3</v>
      </c>
      <c r="M21" s="3"/>
      <c r="N21" s="3"/>
      <c r="O21" s="43">
        <v>10</v>
      </c>
      <c r="P21" s="44" t="s">
        <v>30</v>
      </c>
      <c r="Q21" s="41">
        <v>10370</v>
      </c>
      <c r="R21" s="45">
        <v>3.4778117621807256E-2</v>
      </c>
      <c r="S21" s="41">
        <v>9923</v>
      </c>
      <c r="T21" s="45">
        <v>2.9976316202858972E-2</v>
      </c>
      <c r="U21" s="42">
        <v>4.5046860828378499E-2</v>
      </c>
      <c r="V21" s="50">
        <v>2</v>
      </c>
    </row>
    <row r="22" spans="2:22" ht="14.45" customHeight="1" thickBot="1" x14ac:dyDescent="0.3">
      <c r="B22" s="20">
        <v>11</v>
      </c>
      <c r="C22" s="21" t="s">
        <v>25</v>
      </c>
      <c r="D22" s="22">
        <v>927</v>
      </c>
      <c r="E22" s="23">
        <v>3.4399584384740986E-2</v>
      </c>
      <c r="F22" s="22">
        <v>1321</v>
      </c>
      <c r="G22" s="23">
        <v>5.0439098892707139E-2</v>
      </c>
      <c r="H22" s="24">
        <v>-0.29825889477668432</v>
      </c>
      <c r="I22" s="49">
        <v>-3</v>
      </c>
      <c r="J22" s="22">
        <v>1001</v>
      </c>
      <c r="K22" s="24">
        <v>-7.3926073926073976E-2</v>
      </c>
      <c r="L22" s="49">
        <v>-2</v>
      </c>
      <c r="M22" s="3"/>
      <c r="N22" s="3"/>
      <c r="O22" s="20">
        <v>11</v>
      </c>
      <c r="P22" s="21" t="s">
        <v>25</v>
      </c>
      <c r="Q22" s="22">
        <v>9850</v>
      </c>
      <c r="R22" s="23">
        <v>3.303418115475424E-2</v>
      </c>
      <c r="S22" s="22">
        <v>12774</v>
      </c>
      <c r="T22" s="23">
        <v>3.858888069891369E-2</v>
      </c>
      <c r="U22" s="24">
        <v>-0.22890245811805232</v>
      </c>
      <c r="V22" s="49">
        <v>-1</v>
      </c>
    </row>
    <row r="23" spans="2:22" ht="14.45" customHeight="1" thickBot="1" x14ac:dyDescent="0.3">
      <c r="B23" s="43">
        <v>12</v>
      </c>
      <c r="C23" s="44" t="s">
        <v>28</v>
      </c>
      <c r="D23" s="41">
        <v>642</v>
      </c>
      <c r="E23" s="45">
        <v>2.3823660382959775E-2</v>
      </c>
      <c r="F23" s="41">
        <v>680</v>
      </c>
      <c r="G23" s="45">
        <v>2.5964108438335243E-2</v>
      </c>
      <c r="H23" s="42">
        <v>-5.5882352941176494E-2</v>
      </c>
      <c r="I23" s="50">
        <v>1</v>
      </c>
      <c r="J23" s="41">
        <v>784</v>
      </c>
      <c r="K23" s="42">
        <v>-0.18112244897959184</v>
      </c>
      <c r="L23" s="50">
        <v>0</v>
      </c>
      <c r="M23" s="3"/>
      <c r="N23" s="3"/>
      <c r="O23" s="43">
        <v>12</v>
      </c>
      <c r="P23" s="44" t="s">
        <v>34</v>
      </c>
      <c r="Q23" s="41">
        <v>8942</v>
      </c>
      <c r="R23" s="45">
        <v>2.9988999785361667E-2</v>
      </c>
      <c r="S23" s="41">
        <v>9617</v>
      </c>
      <c r="T23" s="45">
        <v>2.905192310016071E-2</v>
      </c>
      <c r="U23" s="42">
        <v>-7.0188208380992045E-2</v>
      </c>
      <c r="V23" s="50">
        <v>1</v>
      </c>
    </row>
    <row r="24" spans="2:22" ht="14.45" customHeight="1" thickBot="1" x14ac:dyDescent="0.3">
      <c r="B24" s="20">
        <v>13</v>
      </c>
      <c r="C24" s="21" t="s">
        <v>63</v>
      </c>
      <c r="D24" s="22">
        <v>602</v>
      </c>
      <c r="E24" s="23">
        <v>2.2339320172183465E-2</v>
      </c>
      <c r="F24" s="22">
        <v>183</v>
      </c>
      <c r="G24" s="23">
        <v>6.9873997709049259E-3</v>
      </c>
      <c r="H24" s="24">
        <v>2.2896174863387979</v>
      </c>
      <c r="I24" s="49">
        <v>13</v>
      </c>
      <c r="J24" s="22">
        <v>306</v>
      </c>
      <c r="K24" s="24">
        <v>0.96732026143790839</v>
      </c>
      <c r="L24" s="49">
        <v>6</v>
      </c>
      <c r="M24" s="3"/>
      <c r="N24" s="3"/>
      <c r="O24" s="20">
        <v>13</v>
      </c>
      <c r="P24" s="21" t="s">
        <v>21</v>
      </c>
      <c r="Q24" s="22">
        <v>7959</v>
      </c>
      <c r="R24" s="23">
        <v>2.6692289117836446E-2</v>
      </c>
      <c r="S24" s="22">
        <v>12696</v>
      </c>
      <c r="T24" s="23">
        <v>3.8353251084500405E-2</v>
      </c>
      <c r="U24" s="24">
        <v>-0.37310964083175802</v>
      </c>
      <c r="V24" s="49">
        <v>-2</v>
      </c>
    </row>
    <row r="25" spans="2:22" ht="14.45" customHeight="1" thickBot="1" x14ac:dyDescent="0.3">
      <c r="B25" s="43">
        <v>14</v>
      </c>
      <c r="C25" s="44" t="s">
        <v>22</v>
      </c>
      <c r="D25" s="41">
        <v>582</v>
      </c>
      <c r="E25" s="45">
        <v>2.1597150066795308E-2</v>
      </c>
      <c r="F25" s="41">
        <v>1038</v>
      </c>
      <c r="G25" s="45">
        <v>3.9633447880870559E-2</v>
      </c>
      <c r="H25" s="42">
        <v>-0.43930635838150289</v>
      </c>
      <c r="I25" s="50">
        <v>-3</v>
      </c>
      <c r="J25" s="41">
        <v>887</v>
      </c>
      <c r="K25" s="42">
        <v>-0.3438556933483653</v>
      </c>
      <c r="L25" s="50">
        <v>-3</v>
      </c>
      <c r="M25" s="3"/>
      <c r="N25" s="3"/>
      <c r="O25" s="43">
        <v>14</v>
      </c>
      <c r="P25" s="44" t="s">
        <v>28</v>
      </c>
      <c r="Q25" s="41">
        <v>7808</v>
      </c>
      <c r="R25" s="45">
        <v>2.6185876797596052E-2</v>
      </c>
      <c r="S25" s="41">
        <v>8979</v>
      </c>
      <c r="T25" s="45">
        <v>2.7124593689959762E-2</v>
      </c>
      <c r="U25" s="42">
        <v>-0.13041541374317855</v>
      </c>
      <c r="V25" s="50">
        <v>0</v>
      </c>
    </row>
    <row r="26" spans="2:22" ht="14.45" customHeight="1" thickBot="1" x14ac:dyDescent="0.3">
      <c r="B26" s="20">
        <v>15</v>
      </c>
      <c r="C26" s="21" t="s">
        <v>40</v>
      </c>
      <c r="D26" s="22">
        <v>547</v>
      </c>
      <c r="E26" s="23">
        <v>2.0298352382366037E-2</v>
      </c>
      <c r="F26" s="22">
        <v>206</v>
      </c>
      <c r="G26" s="23">
        <v>7.8655975563192062E-3</v>
      </c>
      <c r="H26" s="24">
        <v>1.6553398058252426</v>
      </c>
      <c r="I26" s="49">
        <v>9</v>
      </c>
      <c r="J26" s="22">
        <v>436</v>
      </c>
      <c r="K26" s="24">
        <v>0.25458715596330284</v>
      </c>
      <c r="L26" s="49">
        <v>1</v>
      </c>
      <c r="M26" s="3"/>
      <c r="N26" s="3"/>
      <c r="O26" s="20">
        <v>15</v>
      </c>
      <c r="P26" s="21" t="s">
        <v>29</v>
      </c>
      <c r="Q26" s="22">
        <v>4708</v>
      </c>
      <c r="R26" s="23">
        <v>1.5789332474779996E-2</v>
      </c>
      <c r="S26" s="22">
        <v>5965</v>
      </c>
      <c r="T26" s="23">
        <v>1.8019623717631137E-2</v>
      </c>
      <c r="U26" s="24">
        <v>-0.21072925398155906</v>
      </c>
      <c r="V26" s="49">
        <v>2</v>
      </c>
    </row>
    <row r="27" spans="2:22" ht="14.45" customHeight="1" thickBot="1" x14ac:dyDescent="0.3">
      <c r="B27" s="43">
        <v>16</v>
      </c>
      <c r="C27" s="44" t="s">
        <v>29</v>
      </c>
      <c r="D27" s="41">
        <v>454</v>
      </c>
      <c r="E27" s="45">
        <v>1.6847261392311116E-2</v>
      </c>
      <c r="F27" s="41">
        <v>430</v>
      </c>
      <c r="G27" s="45">
        <v>1.6418480336006108E-2</v>
      </c>
      <c r="H27" s="42">
        <v>5.5813953488372148E-2</v>
      </c>
      <c r="I27" s="50">
        <v>-1</v>
      </c>
      <c r="J27" s="41">
        <v>458</v>
      </c>
      <c r="K27" s="42">
        <v>-8.733624454148492E-3</v>
      </c>
      <c r="L27" s="50">
        <v>-1</v>
      </c>
      <c r="M27" s="3"/>
      <c r="N27" s="3"/>
      <c r="O27" s="43">
        <v>16</v>
      </c>
      <c r="P27" s="44" t="s">
        <v>40</v>
      </c>
      <c r="Q27" s="41">
        <v>4170</v>
      </c>
      <c r="R27" s="45">
        <v>1.3985028976175144E-2</v>
      </c>
      <c r="S27" s="41">
        <v>4563</v>
      </c>
      <c r="T27" s="45">
        <v>1.3784332443177012E-2</v>
      </c>
      <c r="U27" s="42">
        <v>-8.6127547666009163E-2</v>
      </c>
      <c r="V27" s="50">
        <v>5</v>
      </c>
    </row>
    <row r="28" spans="2:22" ht="14.45" customHeight="1" thickBot="1" x14ac:dyDescent="0.3">
      <c r="B28" s="20">
        <v>17</v>
      </c>
      <c r="C28" s="21" t="s">
        <v>26</v>
      </c>
      <c r="D28" s="22">
        <v>435</v>
      </c>
      <c r="E28" s="23">
        <v>1.614219979219237E-2</v>
      </c>
      <c r="F28" s="22">
        <v>342</v>
      </c>
      <c r="G28" s="23">
        <v>1.3058419243986255E-2</v>
      </c>
      <c r="H28" s="24">
        <v>0.27192982456140347</v>
      </c>
      <c r="I28" s="49">
        <v>-1</v>
      </c>
      <c r="J28" s="22">
        <v>310</v>
      </c>
      <c r="K28" s="24">
        <v>0.40322580645161299</v>
      </c>
      <c r="L28" s="49">
        <v>1</v>
      </c>
      <c r="M28" s="3"/>
      <c r="N28" s="3"/>
      <c r="O28" s="20">
        <v>17</v>
      </c>
      <c r="P28" s="21" t="s">
        <v>63</v>
      </c>
      <c r="Q28" s="22">
        <v>4065</v>
      </c>
      <c r="R28" s="23">
        <v>1.363288795878944E-2</v>
      </c>
      <c r="S28" s="22">
        <v>4926</v>
      </c>
      <c r="T28" s="23">
        <v>1.4880916417946519E-2</v>
      </c>
      <c r="U28" s="24">
        <v>-0.17478684531059685</v>
      </c>
      <c r="V28" s="49">
        <v>2</v>
      </c>
    </row>
    <row r="29" spans="2:22" ht="14.45" customHeight="1" thickBot="1" x14ac:dyDescent="0.3">
      <c r="B29" s="43">
        <v>18</v>
      </c>
      <c r="C29" s="44" t="s">
        <v>120</v>
      </c>
      <c r="D29" s="41">
        <v>362</v>
      </c>
      <c r="E29" s="45">
        <v>1.3433278907525605E-2</v>
      </c>
      <c r="F29" s="41">
        <v>303</v>
      </c>
      <c r="G29" s="45">
        <v>1.156930126002291E-2</v>
      </c>
      <c r="H29" s="42">
        <v>0.19471947194719474</v>
      </c>
      <c r="I29" s="50">
        <v>0</v>
      </c>
      <c r="J29" s="41">
        <v>232</v>
      </c>
      <c r="K29" s="42">
        <v>0.56034482758620685</v>
      </c>
      <c r="L29" s="50">
        <v>2</v>
      </c>
      <c r="M29" s="3"/>
      <c r="N29" s="3"/>
      <c r="O29" s="43">
        <v>18</v>
      </c>
      <c r="P29" s="44" t="s">
        <v>27</v>
      </c>
      <c r="Q29" s="41">
        <v>3880</v>
      </c>
      <c r="R29" s="45">
        <v>1.3012449023395578E-2</v>
      </c>
      <c r="S29" s="41">
        <v>6253</v>
      </c>
      <c r="T29" s="45">
        <v>1.8889640755464794E-2</v>
      </c>
      <c r="U29" s="42">
        <v>-0.37949784103630257</v>
      </c>
      <c r="V29" s="50">
        <v>-2</v>
      </c>
    </row>
    <row r="30" spans="2:22" ht="14.45" customHeight="1" thickBot="1" x14ac:dyDescent="0.3">
      <c r="B30" s="20">
        <v>19</v>
      </c>
      <c r="C30" s="21" t="s">
        <v>45</v>
      </c>
      <c r="D30" s="22">
        <v>316</v>
      </c>
      <c r="E30" s="23">
        <v>1.1726287665132848E-2</v>
      </c>
      <c r="F30" s="22">
        <v>315</v>
      </c>
      <c r="G30" s="23">
        <v>1.2027491408934709E-2</v>
      </c>
      <c r="H30" s="24">
        <v>3.1746031746031633E-3</v>
      </c>
      <c r="I30" s="49">
        <v>-2</v>
      </c>
      <c r="J30" s="22">
        <v>203</v>
      </c>
      <c r="K30" s="24">
        <v>0.55665024630541882</v>
      </c>
      <c r="L30" s="49">
        <v>3</v>
      </c>
      <c r="O30" s="20">
        <v>19</v>
      </c>
      <c r="P30" s="21" t="s">
        <v>26</v>
      </c>
      <c r="Q30" s="22">
        <v>3722</v>
      </c>
      <c r="R30" s="23">
        <v>1.248256063532947E-2</v>
      </c>
      <c r="S30" s="22">
        <v>5155</v>
      </c>
      <c r="T30" s="23">
        <v>1.5572700798723974E-2</v>
      </c>
      <c r="U30" s="24">
        <v>-0.27798254122211441</v>
      </c>
      <c r="V30" s="49">
        <v>-1</v>
      </c>
    </row>
    <row r="31" spans="2:22" ht="14.45" customHeight="1" thickBot="1" x14ac:dyDescent="0.3">
      <c r="B31" s="43">
        <v>20</v>
      </c>
      <c r="C31" s="44" t="s">
        <v>27</v>
      </c>
      <c r="D31" s="41">
        <v>305</v>
      </c>
      <c r="E31" s="45">
        <v>1.1318094107169363E-2</v>
      </c>
      <c r="F31" s="41">
        <v>246</v>
      </c>
      <c r="G31" s="45">
        <v>9.3928980526918667E-3</v>
      </c>
      <c r="H31" s="42">
        <v>0.23983739837398366</v>
      </c>
      <c r="I31" s="50">
        <v>1</v>
      </c>
      <c r="J31" s="41">
        <v>394</v>
      </c>
      <c r="K31" s="42">
        <v>-0.2258883248730964</v>
      </c>
      <c r="L31" s="50">
        <v>-3</v>
      </c>
      <c r="O31" s="43">
        <v>20</v>
      </c>
      <c r="P31" s="44" t="s">
        <v>45</v>
      </c>
      <c r="Q31" s="41">
        <v>3226</v>
      </c>
      <c r="R31" s="45">
        <v>1.0819113543678901E-2</v>
      </c>
      <c r="S31" s="41">
        <v>6319</v>
      </c>
      <c r="T31" s="45">
        <v>1.9089019659968343E-2</v>
      </c>
      <c r="U31" s="42">
        <v>-0.48947618294033868</v>
      </c>
      <c r="V31" s="50">
        <v>-5</v>
      </c>
    </row>
    <row r="32" spans="2:22" ht="14.45" customHeight="1" thickBot="1" x14ac:dyDescent="0.3">
      <c r="B32" s="96" t="s">
        <v>43</v>
      </c>
      <c r="C32" s="97"/>
      <c r="D32" s="25">
        <f>SUM(D12:D31)</f>
        <v>25125</v>
      </c>
      <c r="E32" s="26">
        <f>D32/D34</f>
        <v>0.93235119489386964</v>
      </c>
      <c r="F32" s="25">
        <f>SUM(F12:F31)</f>
        <v>23637</v>
      </c>
      <c r="G32" s="26">
        <f>F32/F34</f>
        <v>0.9025200458190149</v>
      </c>
      <c r="H32" s="27">
        <f>D32/F32-1</f>
        <v>6.2952151288234504E-2</v>
      </c>
      <c r="I32" s="46"/>
      <c r="J32" s="25">
        <f>SUM(J12:J31)</f>
        <v>23101</v>
      </c>
      <c r="K32" s="26">
        <f>D32/J32-1</f>
        <v>8.7615254750876614E-2</v>
      </c>
      <c r="L32" s="25"/>
      <c r="O32" s="96" t="s">
        <v>43</v>
      </c>
      <c r="P32" s="97"/>
      <c r="Q32" s="25">
        <f>SUM(Q12:Q31)</f>
        <v>277938</v>
      </c>
      <c r="R32" s="26">
        <f>Q32/Q34</f>
        <v>0.93212733419188665</v>
      </c>
      <c r="S32" s="25">
        <f>SUM(S12:S31)</f>
        <v>310056</v>
      </c>
      <c r="T32" s="26">
        <f>S32/S34</f>
        <v>0.93664584264775186</v>
      </c>
      <c r="U32" s="27">
        <f>Q32/S32-1</f>
        <v>-0.1035877389890858</v>
      </c>
      <c r="V32" s="46"/>
    </row>
    <row r="33" spans="2:22" ht="14.45" customHeight="1" thickBot="1" x14ac:dyDescent="0.3">
      <c r="B33" s="96" t="s">
        <v>12</v>
      </c>
      <c r="C33" s="97"/>
      <c r="D33" s="28">
        <f>D34-SUM(D12:D31)</f>
        <v>1823</v>
      </c>
      <c r="E33" s="26">
        <f>D33/D34</f>
        <v>6.7648805106130319E-2</v>
      </c>
      <c r="F33" s="28">
        <f>F34-SUM(F12:F31)</f>
        <v>2553</v>
      </c>
      <c r="G33" s="26">
        <f>F33/F34</f>
        <v>9.7479954180985109E-2</v>
      </c>
      <c r="H33" s="27">
        <f>D33/F33-1</f>
        <v>-0.28593811202506858</v>
      </c>
      <c r="I33" s="47"/>
      <c r="J33" s="28">
        <f>J34-SUM(J12:J31)</f>
        <v>1916</v>
      </c>
      <c r="K33" s="27">
        <f>D33/J33-1</f>
        <v>-4.8538622129436271E-2</v>
      </c>
      <c r="L33" s="28"/>
      <c r="O33" s="96" t="s">
        <v>12</v>
      </c>
      <c r="P33" s="97"/>
      <c r="Q33" s="28">
        <f>Q34-SUM(Q12:Q31)</f>
        <v>20238</v>
      </c>
      <c r="R33" s="26">
        <f>Q33/Q34</f>
        <v>6.7872665808113325E-2</v>
      </c>
      <c r="S33" s="28">
        <f>S34-SUM(S12:S31)</f>
        <v>20972</v>
      </c>
      <c r="T33" s="26">
        <f>S33/S34</f>
        <v>6.3354157352248142E-2</v>
      </c>
      <c r="U33" s="27">
        <f>Q33/S33-1</f>
        <v>-3.4999046347510943E-2</v>
      </c>
      <c r="V33" s="47"/>
    </row>
    <row r="34" spans="2:22" ht="14.45" customHeight="1" thickBot="1" x14ac:dyDescent="0.3">
      <c r="B34" s="92" t="s">
        <v>35</v>
      </c>
      <c r="C34" s="93"/>
      <c r="D34" s="29">
        <v>26948</v>
      </c>
      <c r="E34" s="30">
        <v>1</v>
      </c>
      <c r="F34" s="29">
        <v>26190</v>
      </c>
      <c r="G34" s="30">
        <v>0.99893088965253918</v>
      </c>
      <c r="H34" s="31">
        <v>2.8942344406261977E-2</v>
      </c>
      <c r="I34" s="48"/>
      <c r="J34" s="29">
        <v>25017</v>
      </c>
      <c r="K34" s="31">
        <v>7.7187512491505794E-2</v>
      </c>
      <c r="L34" s="29"/>
      <c r="M34" s="3"/>
      <c r="N34" s="3"/>
      <c r="O34" s="92" t="s">
        <v>35</v>
      </c>
      <c r="P34" s="93"/>
      <c r="Q34" s="29">
        <v>298176</v>
      </c>
      <c r="R34" s="30">
        <v>1</v>
      </c>
      <c r="S34" s="29">
        <v>331028</v>
      </c>
      <c r="T34" s="30">
        <v>1</v>
      </c>
      <c r="U34" s="31">
        <v>-9.9242360162886567E-2</v>
      </c>
      <c r="V34" s="48"/>
    </row>
    <row r="35" spans="2:22" ht="14.45" customHeight="1" x14ac:dyDescent="0.25">
      <c r="B35" s="39" t="s">
        <v>71</v>
      </c>
      <c r="O35" s="39" t="s">
        <v>71</v>
      </c>
    </row>
    <row r="36" spans="2:22" x14ac:dyDescent="0.25">
      <c r="B36" s="40" t="s">
        <v>70</v>
      </c>
      <c r="O36" s="40" t="s">
        <v>70</v>
      </c>
    </row>
    <row r="39" spans="2:22" ht="15" customHeight="1" x14ac:dyDescent="0.25">
      <c r="O39" s="140" t="s">
        <v>100</v>
      </c>
      <c r="P39" s="140"/>
      <c r="Q39" s="140"/>
      <c r="R39" s="140"/>
      <c r="S39" s="140"/>
      <c r="T39" s="140"/>
      <c r="U39" s="140"/>
      <c r="V39" s="140"/>
    </row>
    <row r="40" spans="2:22" ht="15" customHeight="1" x14ac:dyDescent="0.25">
      <c r="B40" s="104" t="s">
        <v>147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3"/>
      <c r="N40" s="5"/>
      <c r="O40" s="140"/>
      <c r="P40" s="140"/>
      <c r="Q40" s="140"/>
      <c r="R40" s="140"/>
      <c r="S40" s="140"/>
      <c r="T40" s="140"/>
      <c r="U40" s="140"/>
      <c r="V40" s="140"/>
    </row>
    <row r="41" spans="2:22" x14ac:dyDescent="0.25">
      <c r="B41" s="105" t="s">
        <v>148</v>
      </c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3"/>
      <c r="N41" s="5"/>
      <c r="O41" s="105" t="s">
        <v>96</v>
      </c>
      <c r="P41" s="105"/>
      <c r="Q41" s="105"/>
      <c r="R41" s="105"/>
      <c r="S41" s="105"/>
      <c r="T41" s="105"/>
      <c r="U41" s="105"/>
      <c r="V41" s="105"/>
    </row>
    <row r="42" spans="2:22" ht="15" customHeight="1" thickBot="1" x14ac:dyDescent="0.3">
      <c r="B42" s="4"/>
      <c r="C42" s="4"/>
      <c r="D42" s="4"/>
      <c r="E42" s="4"/>
      <c r="F42" s="4"/>
      <c r="G42" s="4"/>
      <c r="H42" s="4"/>
      <c r="I42" s="4"/>
      <c r="J42" s="4"/>
      <c r="K42" s="3"/>
      <c r="L42" s="51" t="s">
        <v>4</v>
      </c>
      <c r="M42" s="3"/>
      <c r="N42" s="3"/>
      <c r="O42" s="52"/>
      <c r="P42" s="52"/>
      <c r="Q42" s="52"/>
      <c r="R42" s="52"/>
      <c r="S42" s="52"/>
      <c r="T42" s="52"/>
      <c r="U42" s="52"/>
      <c r="V42" s="51" t="s">
        <v>4</v>
      </c>
    </row>
    <row r="43" spans="2:22" ht="15" customHeight="1" x14ac:dyDescent="0.25">
      <c r="B43" s="111" t="s">
        <v>0</v>
      </c>
      <c r="C43" s="113" t="s">
        <v>42</v>
      </c>
      <c r="D43" s="106" t="s">
        <v>125</v>
      </c>
      <c r="E43" s="107"/>
      <c r="F43" s="107"/>
      <c r="G43" s="107"/>
      <c r="H43" s="107"/>
      <c r="I43" s="108"/>
      <c r="J43" s="107" t="s">
        <v>118</v>
      </c>
      <c r="K43" s="107"/>
      <c r="L43" s="108"/>
      <c r="M43" s="3"/>
      <c r="N43" s="3"/>
      <c r="O43" s="111" t="s">
        <v>0</v>
      </c>
      <c r="P43" s="113" t="s">
        <v>42</v>
      </c>
      <c r="Q43" s="106" t="s">
        <v>133</v>
      </c>
      <c r="R43" s="107"/>
      <c r="S43" s="107"/>
      <c r="T43" s="107"/>
      <c r="U43" s="107"/>
      <c r="V43" s="108"/>
    </row>
    <row r="44" spans="2:22" ht="15" customHeight="1" thickBot="1" x14ac:dyDescent="0.3">
      <c r="B44" s="112"/>
      <c r="C44" s="114"/>
      <c r="D44" s="115" t="s">
        <v>126</v>
      </c>
      <c r="E44" s="116"/>
      <c r="F44" s="116"/>
      <c r="G44" s="116"/>
      <c r="H44" s="116"/>
      <c r="I44" s="117"/>
      <c r="J44" s="116" t="s">
        <v>126</v>
      </c>
      <c r="K44" s="116"/>
      <c r="L44" s="117"/>
      <c r="M44" s="3"/>
      <c r="N44" s="3"/>
      <c r="O44" s="112"/>
      <c r="P44" s="114"/>
      <c r="Q44" s="115" t="s">
        <v>128</v>
      </c>
      <c r="R44" s="116"/>
      <c r="S44" s="116"/>
      <c r="T44" s="116"/>
      <c r="U44" s="116"/>
      <c r="V44" s="117"/>
    </row>
    <row r="45" spans="2:22" ht="15" customHeight="1" x14ac:dyDescent="0.25">
      <c r="B45" s="112"/>
      <c r="C45" s="114"/>
      <c r="D45" s="98">
        <v>2022</v>
      </c>
      <c r="E45" s="99"/>
      <c r="F45" s="98">
        <v>2021</v>
      </c>
      <c r="G45" s="99"/>
      <c r="H45" s="94" t="s">
        <v>5</v>
      </c>
      <c r="I45" s="94" t="s">
        <v>49</v>
      </c>
      <c r="J45" s="94">
        <v>2022</v>
      </c>
      <c r="K45" s="94" t="s">
        <v>129</v>
      </c>
      <c r="L45" s="94" t="s">
        <v>131</v>
      </c>
      <c r="M45" s="3"/>
      <c r="N45" s="3"/>
      <c r="O45" s="112"/>
      <c r="P45" s="114"/>
      <c r="Q45" s="98">
        <v>2022</v>
      </c>
      <c r="R45" s="99"/>
      <c r="S45" s="98">
        <v>2021</v>
      </c>
      <c r="T45" s="99"/>
      <c r="U45" s="94" t="s">
        <v>5</v>
      </c>
      <c r="V45" s="94" t="s">
        <v>65</v>
      </c>
    </row>
    <row r="46" spans="2:22" ht="15" customHeight="1" thickBot="1" x14ac:dyDescent="0.3">
      <c r="B46" s="102" t="s">
        <v>6</v>
      </c>
      <c r="C46" s="118" t="s">
        <v>42</v>
      </c>
      <c r="D46" s="100"/>
      <c r="E46" s="101"/>
      <c r="F46" s="100"/>
      <c r="G46" s="101"/>
      <c r="H46" s="95"/>
      <c r="I46" s="95"/>
      <c r="J46" s="95"/>
      <c r="K46" s="95"/>
      <c r="L46" s="95"/>
      <c r="M46" s="3"/>
      <c r="N46" s="3"/>
      <c r="O46" s="102" t="s">
        <v>6</v>
      </c>
      <c r="P46" s="118" t="s">
        <v>42</v>
      </c>
      <c r="Q46" s="100"/>
      <c r="R46" s="101"/>
      <c r="S46" s="100"/>
      <c r="T46" s="101"/>
      <c r="U46" s="95"/>
      <c r="V46" s="95"/>
    </row>
    <row r="47" spans="2:22" ht="15" customHeight="1" x14ac:dyDescent="0.25">
      <c r="B47" s="102"/>
      <c r="C47" s="118"/>
      <c r="D47" s="32" t="s">
        <v>8</v>
      </c>
      <c r="E47" s="37" t="s">
        <v>2</v>
      </c>
      <c r="F47" s="32" t="s">
        <v>8</v>
      </c>
      <c r="G47" s="37" t="s">
        <v>2</v>
      </c>
      <c r="H47" s="90" t="s">
        <v>9</v>
      </c>
      <c r="I47" s="90" t="s">
        <v>50</v>
      </c>
      <c r="J47" s="90" t="s">
        <v>8</v>
      </c>
      <c r="K47" s="90" t="s">
        <v>130</v>
      </c>
      <c r="L47" s="90" t="s">
        <v>132</v>
      </c>
      <c r="M47" s="3"/>
      <c r="N47" s="3"/>
      <c r="O47" s="102"/>
      <c r="P47" s="118"/>
      <c r="Q47" s="32" t="s">
        <v>8</v>
      </c>
      <c r="R47" s="37" t="s">
        <v>2</v>
      </c>
      <c r="S47" s="32" t="s">
        <v>8</v>
      </c>
      <c r="T47" s="37" t="s">
        <v>2</v>
      </c>
      <c r="U47" s="90" t="s">
        <v>9</v>
      </c>
      <c r="V47" s="90" t="s">
        <v>66</v>
      </c>
    </row>
    <row r="48" spans="2:22" ht="15" customHeight="1" thickBot="1" x14ac:dyDescent="0.3">
      <c r="B48" s="103"/>
      <c r="C48" s="119"/>
      <c r="D48" s="33" t="s">
        <v>10</v>
      </c>
      <c r="E48" s="34" t="s">
        <v>11</v>
      </c>
      <c r="F48" s="33" t="s">
        <v>10</v>
      </c>
      <c r="G48" s="34" t="s">
        <v>11</v>
      </c>
      <c r="H48" s="91"/>
      <c r="I48" s="91"/>
      <c r="J48" s="91" t="s">
        <v>10</v>
      </c>
      <c r="K48" s="91"/>
      <c r="L48" s="91"/>
      <c r="M48" s="3"/>
      <c r="N48" s="3"/>
      <c r="O48" s="103"/>
      <c r="P48" s="119"/>
      <c r="Q48" s="33" t="s">
        <v>10</v>
      </c>
      <c r="R48" s="34" t="s">
        <v>11</v>
      </c>
      <c r="S48" s="33" t="s">
        <v>10</v>
      </c>
      <c r="T48" s="34" t="s">
        <v>11</v>
      </c>
      <c r="U48" s="91"/>
      <c r="V48" s="91"/>
    </row>
    <row r="49" spans="2:22" ht="15.75" thickBot="1" x14ac:dyDescent="0.3">
      <c r="B49" s="20">
        <v>1</v>
      </c>
      <c r="C49" s="21" t="s">
        <v>52</v>
      </c>
      <c r="D49" s="22">
        <v>1603</v>
      </c>
      <c r="E49" s="23">
        <v>5.9484933946860621E-2</v>
      </c>
      <c r="F49" s="22">
        <v>1812</v>
      </c>
      <c r="G49" s="23">
        <v>6.9186712485681562E-2</v>
      </c>
      <c r="H49" s="24">
        <v>-0.11534216335540837</v>
      </c>
      <c r="I49" s="49">
        <v>0</v>
      </c>
      <c r="J49" s="22">
        <v>1898</v>
      </c>
      <c r="K49" s="24">
        <v>-0.1554267650158061</v>
      </c>
      <c r="L49" s="49">
        <v>0</v>
      </c>
      <c r="M49" s="3"/>
      <c r="N49" s="3"/>
      <c r="O49" s="20">
        <v>1</v>
      </c>
      <c r="P49" s="21" t="s">
        <v>52</v>
      </c>
      <c r="Q49" s="22">
        <v>18635</v>
      </c>
      <c r="R49" s="23">
        <v>6.24966462760249E-2</v>
      </c>
      <c r="S49" s="22">
        <v>18031</v>
      </c>
      <c r="T49" s="23">
        <v>5.4469712531870419E-2</v>
      </c>
      <c r="U49" s="24">
        <v>3.3497864788419873E-2</v>
      </c>
      <c r="V49" s="49">
        <v>0</v>
      </c>
    </row>
    <row r="50" spans="2:22" ht="15.75" thickBot="1" x14ac:dyDescent="0.3">
      <c r="B50" s="43">
        <v>2</v>
      </c>
      <c r="C50" s="44" t="s">
        <v>36</v>
      </c>
      <c r="D50" s="41">
        <v>886</v>
      </c>
      <c r="E50" s="45">
        <v>3.2878135668695262E-2</v>
      </c>
      <c r="F50" s="41">
        <v>886</v>
      </c>
      <c r="G50" s="45">
        <v>3.3829705994654451E-2</v>
      </c>
      <c r="H50" s="42">
        <v>0</v>
      </c>
      <c r="I50" s="50">
        <v>0</v>
      </c>
      <c r="J50" s="41">
        <v>883</v>
      </c>
      <c r="K50" s="42">
        <v>3.3975084937711841E-3</v>
      </c>
      <c r="L50" s="50">
        <v>0</v>
      </c>
      <c r="M50" s="3"/>
      <c r="N50" s="3"/>
      <c r="O50" s="43">
        <v>2</v>
      </c>
      <c r="P50" s="44" t="s">
        <v>36</v>
      </c>
      <c r="Q50" s="41">
        <v>9643</v>
      </c>
      <c r="R50" s="45">
        <v>3.2339960291908137E-2</v>
      </c>
      <c r="S50" s="41">
        <v>11483</v>
      </c>
      <c r="T50" s="45">
        <v>3.4688908491124618E-2</v>
      </c>
      <c r="U50" s="42">
        <v>-0.16023687189758773</v>
      </c>
      <c r="V50" s="50">
        <v>0</v>
      </c>
    </row>
    <row r="51" spans="2:22" ht="15.75" thickBot="1" x14ac:dyDescent="0.3">
      <c r="B51" s="20">
        <v>3</v>
      </c>
      <c r="C51" s="21" t="s">
        <v>39</v>
      </c>
      <c r="D51" s="22">
        <v>859</v>
      </c>
      <c r="E51" s="23">
        <v>3.1876206026421258E-2</v>
      </c>
      <c r="F51" s="22">
        <v>584</v>
      </c>
      <c r="G51" s="23">
        <v>2.2298587247040855E-2</v>
      </c>
      <c r="H51" s="24">
        <v>0.47089041095890405</v>
      </c>
      <c r="I51" s="49">
        <v>2</v>
      </c>
      <c r="J51" s="22">
        <v>517</v>
      </c>
      <c r="K51" s="24">
        <v>0.66150870406189566</v>
      </c>
      <c r="L51" s="49">
        <v>2</v>
      </c>
      <c r="M51" s="3"/>
      <c r="N51" s="3"/>
      <c r="O51" s="20">
        <v>3</v>
      </c>
      <c r="P51" s="21" t="s">
        <v>114</v>
      </c>
      <c r="Q51" s="22">
        <v>7873</v>
      </c>
      <c r="R51" s="23">
        <v>2.6403868855977678E-2</v>
      </c>
      <c r="S51" s="22">
        <v>6301</v>
      </c>
      <c r="T51" s="23">
        <v>1.9034643595103738E-2</v>
      </c>
      <c r="U51" s="24">
        <v>0.24948420885573719</v>
      </c>
      <c r="V51" s="49">
        <v>5</v>
      </c>
    </row>
    <row r="52" spans="2:22" ht="15.75" thickBot="1" x14ac:dyDescent="0.3">
      <c r="B52" s="43">
        <v>4</v>
      </c>
      <c r="C52" s="44" t="s">
        <v>37</v>
      </c>
      <c r="D52" s="41">
        <v>731</v>
      </c>
      <c r="E52" s="45">
        <v>2.7126317351937063E-2</v>
      </c>
      <c r="F52" s="41">
        <v>521</v>
      </c>
      <c r="G52" s="45">
        <v>1.9893088965253915E-2</v>
      </c>
      <c r="H52" s="42">
        <v>0.40307101727447225</v>
      </c>
      <c r="I52" s="50">
        <v>3</v>
      </c>
      <c r="J52" s="41">
        <v>516</v>
      </c>
      <c r="K52" s="42">
        <v>0.41666666666666674</v>
      </c>
      <c r="L52" s="50">
        <v>2</v>
      </c>
      <c r="M52" s="3"/>
      <c r="N52" s="3"/>
      <c r="O52" s="43">
        <v>4</v>
      </c>
      <c r="P52" s="44" t="s">
        <v>39</v>
      </c>
      <c r="Q52" s="41">
        <v>7189</v>
      </c>
      <c r="R52" s="45">
        <v>2.4109921657007941E-2</v>
      </c>
      <c r="S52" s="41">
        <v>8440</v>
      </c>
      <c r="T52" s="45">
        <v>2.5496332636514133E-2</v>
      </c>
      <c r="U52" s="42">
        <v>-0.14822274881516584</v>
      </c>
      <c r="V52" s="50">
        <v>0</v>
      </c>
    </row>
    <row r="53" spans="2:22" ht="15.75" thickBot="1" x14ac:dyDescent="0.3">
      <c r="B53" s="20">
        <v>5</v>
      </c>
      <c r="C53" s="21" t="s">
        <v>60</v>
      </c>
      <c r="D53" s="22">
        <v>606</v>
      </c>
      <c r="E53" s="23">
        <v>2.2487754193261097E-2</v>
      </c>
      <c r="F53" s="22">
        <v>321</v>
      </c>
      <c r="G53" s="23">
        <v>1.2256586483390607E-2</v>
      </c>
      <c r="H53" s="24">
        <v>0.88785046728971961</v>
      </c>
      <c r="I53" s="49">
        <v>10</v>
      </c>
      <c r="J53" s="22">
        <v>489</v>
      </c>
      <c r="K53" s="24">
        <v>0.23926380368098155</v>
      </c>
      <c r="L53" s="49">
        <v>2</v>
      </c>
      <c r="M53" s="3"/>
      <c r="N53" s="3"/>
      <c r="O53" s="20">
        <v>5</v>
      </c>
      <c r="P53" s="21" t="s">
        <v>60</v>
      </c>
      <c r="Q53" s="22">
        <v>6990</v>
      </c>
      <c r="R53" s="23">
        <v>2.3442530585962653E-2</v>
      </c>
      <c r="S53" s="22">
        <v>7735</v>
      </c>
      <c r="T53" s="23">
        <v>2.3366603429317158E-2</v>
      </c>
      <c r="U53" s="24">
        <v>-9.6315449256625718E-2</v>
      </c>
      <c r="V53" s="49">
        <v>0</v>
      </c>
    </row>
    <row r="54" spans="2:22" ht="15.75" thickBot="1" x14ac:dyDescent="0.3">
      <c r="B54" s="43">
        <v>6</v>
      </c>
      <c r="C54" s="44" t="s">
        <v>44</v>
      </c>
      <c r="D54" s="41">
        <v>557</v>
      </c>
      <c r="E54" s="45">
        <v>2.0669437435060115E-2</v>
      </c>
      <c r="F54" s="41">
        <v>310</v>
      </c>
      <c r="G54" s="45">
        <v>1.1836578846888126E-2</v>
      </c>
      <c r="H54" s="42">
        <v>0.79677419354838719</v>
      </c>
      <c r="I54" s="50">
        <v>12</v>
      </c>
      <c r="J54" s="41">
        <v>365</v>
      </c>
      <c r="K54" s="42">
        <v>0.52602739726027403</v>
      </c>
      <c r="L54" s="50">
        <v>6</v>
      </c>
      <c r="M54" s="3"/>
      <c r="N54" s="3"/>
      <c r="O54" s="43">
        <v>6</v>
      </c>
      <c r="P54" s="44" t="s">
        <v>41</v>
      </c>
      <c r="Q54" s="41">
        <v>6115</v>
      </c>
      <c r="R54" s="45">
        <v>2.0508022107748443E-2</v>
      </c>
      <c r="S54" s="41">
        <v>4026</v>
      </c>
      <c r="T54" s="45">
        <v>1.2162113174716339E-2</v>
      </c>
      <c r="U54" s="42">
        <v>0.51887729756582224</v>
      </c>
      <c r="V54" s="50">
        <v>12</v>
      </c>
    </row>
    <row r="55" spans="2:22" ht="15.75" thickBot="1" x14ac:dyDescent="0.3">
      <c r="B55" s="20">
        <v>7</v>
      </c>
      <c r="C55" s="21" t="s">
        <v>114</v>
      </c>
      <c r="D55" s="22">
        <v>534</v>
      </c>
      <c r="E55" s="23">
        <v>1.9815941813863737E-2</v>
      </c>
      <c r="F55" s="22">
        <v>561</v>
      </c>
      <c r="G55" s="23">
        <v>2.1420389461626575E-2</v>
      </c>
      <c r="H55" s="24">
        <v>-4.8128342245989275E-2</v>
      </c>
      <c r="I55" s="49">
        <v>-1</v>
      </c>
      <c r="J55" s="22">
        <v>661</v>
      </c>
      <c r="K55" s="24">
        <v>-0.19213313161875945</v>
      </c>
      <c r="L55" s="49">
        <v>-4</v>
      </c>
      <c r="M55" s="3"/>
      <c r="N55" s="3"/>
      <c r="O55" s="20">
        <v>7</v>
      </c>
      <c r="P55" s="21" t="s">
        <v>106</v>
      </c>
      <c r="Q55" s="22">
        <v>5874</v>
      </c>
      <c r="R55" s="23">
        <v>1.9699774629748874E-2</v>
      </c>
      <c r="S55" s="22">
        <v>6077</v>
      </c>
      <c r="T55" s="23">
        <v>1.8357963676788672E-2</v>
      </c>
      <c r="U55" s="24">
        <v>-3.3404640447589284E-2</v>
      </c>
      <c r="V55" s="49">
        <v>2</v>
      </c>
    </row>
    <row r="56" spans="2:22" ht="15.75" thickBot="1" x14ac:dyDescent="0.3">
      <c r="B56" s="43">
        <v>8</v>
      </c>
      <c r="C56" s="44" t="s">
        <v>86</v>
      </c>
      <c r="D56" s="41">
        <v>503</v>
      </c>
      <c r="E56" s="45">
        <v>1.8665578150512098E-2</v>
      </c>
      <c r="F56" s="41">
        <v>238</v>
      </c>
      <c r="G56" s="45">
        <v>9.087437953417335E-3</v>
      </c>
      <c r="H56" s="42">
        <v>1.1134453781512605</v>
      </c>
      <c r="I56" s="50">
        <v>20</v>
      </c>
      <c r="J56" s="41">
        <v>470</v>
      </c>
      <c r="K56" s="42">
        <v>7.0212765957446743E-2</v>
      </c>
      <c r="L56" s="50">
        <v>0</v>
      </c>
      <c r="M56" s="3"/>
      <c r="N56" s="3"/>
      <c r="O56" s="43">
        <v>8</v>
      </c>
      <c r="P56" s="44" t="s">
        <v>53</v>
      </c>
      <c r="Q56" s="41">
        <v>5638</v>
      </c>
      <c r="R56" s="45">
        <v>1.8908295771624811E-2</v>
      </c>
      <c r="S56" s="41">
        <v>5905</v>
      </c>
      <c r="T56" s="45">
        <v>1.7838370168082457E-2</v>
      </c>
      <c r="U56" s="42">
        <v>-4.5215918712955161E-2</v>
      </c>
      <c r="V56" s="50">
        <v>2</v>
      </c>
    </row>
    <row r="57" spans="2:22" ht="15.75" thickBot="1" x14ac:dyDescent="0.3">
      <c r="B57" s="20" t="s">
        <v>137</v>
      </c>
      <c r="C57" s="21" t="s">
        <v>38</v>
      </c>
      <c r="D57" s="22">
        <v>503</v>
      </c>
      <c r="E57" s="23">
        <v>1.8665578150512098E-2</v>
      </c>
      <c r="F57" s="22">
        <v>755</v>
      </c>
      <c r="G57" s="23">
        <v>2.8827796869033983E-2</v>
      </c>
      <c r="H57" s="24">
        <v>-0.33377483443708611</v>
      </c>
      <c r="I57" s="49">
        <v>-5</v>
      </c>
      <c r="J57" s="22">
        <v>457</v>
      </c>
      <c r="K57" s="24">
        <v>0.10065645514223198</v>
      </c>
      <c r="L57" s="49">
        <v>1</v>
      </c>
      <c r="M57" s="3"/>
      <c r="N57" s="3"/>
      <c r="O57" s="20">
        <v>9</v>
      </c>
      <c r="P57" s="21" t="s">
        <v>38</v>
      </c>
      <c r="Q57" s="22">
        <v>5611</v>
      </c>
      <c r="R57" s="23">
        <v>1.881774522429706E-2</v>
      </c>
      <c r="S57" s="22">
        <v>6699</v>
      </c>
      <c r="T57" s="23">
        <v>2.0236958807109972E-2</v>
      </c>
      <c r="U57" s="24">
        <v>-0.16241230034333487</v>
      </c>
      <c r="V57" s="49">
        <v>-2</v>
      </c>
    </row>
    <row r="58" spans="2:22" ht="15.75" thickBot="1" x14ac:dyDescent="0.3">
      <c r="B58" s="43">
        <v>10</v>
      </c>
      <c r="C58" s="44" t="s">
        <v>62</v>
      </c>
      <c r="D58" s="41">
        <v>480</v>
      </c>
      <c r="E58" s="45">
        <v>1.781208252931572E-2</v>
      </c>
      <c r="F58" s="41">
        <v>163</v>
      </c>
      <c r="G58" s="45">
        <v>6.2237495227185947E-3</v>
      </c>
      <c r="H58" s="42">
        <v>1.9447852760736195</v>
      </c>
      <c r="I58" s="50">
        <v>38</v>
      </c>
      <c r="J58" s="41">
        <v>297</v>
      </c>
      <c r="K58" s="42">
        <v>0.61616161616161613</v>
      </c>
      <c r="L58" s="50">
        <v>10</v>
      </c>
      <c r="M58" s="3"/>
      <c r="N58" s="3"/>
      <c r="O58" s="43">
        <v>10</v>
      </c>
      <c r="P58" s="44" t="s">
        <v>37</v>
      </c>
      <c r="Q58" s="41">
        <v>5502</v>
      </c>
      <c r="R58" s="45">
        <v>1.8452189311010947E-2</v>
      </c>
      <c r="S58" s="41">
        <v>8506</v>
      </c>
      <c r="T58" s="45">
        <v>2.5695711541017678E-2</v>
      </c>
      <c r="U58" s="42">
        <v>-0.35316247354808372</v>
      </c>
      <c r="V58" s="50">
        <v>-7</v>
      </c>
    </row>
    <row r="59" spans="2:22" ht="15.75" thickBot="1" x14ac:dyDescent="0.3">
      <c r="B59" s="20">
        <v>11</v>
      </c>
      <c r="C59" s="21" t="s">
        <v>90</v>
      </c>
      <c r="D59" s="22">
        <v>472</v>
      </c>
      <c r="E59" s="23">
        <v>1.7515214487160456E-2</v>
      </c>
      <c r="F59" s="22">
        <v>189</v>
      </c>
      <c r="G59" s="23">
        <v>7.2164948453608251E-3</v>
      </c>
      <c r="H59" s="24">
        <v>1.4973544973544972</v>
      </c>
      <c r="I59" s="49">
        <v>29</v>
      </c>
      <c r="J59" s="22">
        <v>317</v>
      </c>
      <c r="K59" s="24">
        <v>0.48895899053627767</v>
      </c>
      <c r="L59" s="49">
        <v>6</v>
      </c>
      <c r="M59" s="3"/>
      <c r="N59" s="3"/>
      <c r="O59" s="20">
        <v>11</v>
      </c>
      <c r="P59" s="21" t="s">
        <v>54</v>
      </c>
      <c r="Q59" s="22">
        <v>5183</v>
      </c>
      <c r="R59" s="23">
        <v>1.7382351362953425E-2</v>
      </c>
      <c r="S59" s="22">
        <v>6717</v>
      </c>
      <c r="T59" s="23">
        <v>2.0291334871974577E-2</v>
      </c>
      <c r="U59" s="24">
        <v>-0.22837576298942985</v>
      </c>
      <c r="V59" s="49">
        <v>-5</v>
      </c>
    </row>
    <row r="60" spans="2:22" ht="15.75" thickBot="1" x14ac:dyDescent="0.3">
      <c r="B60" s="43">
        <v>12</v>
      </c>
      <c r="C60" s="44" t="s">
        <v>106</v>
      </c>
      <c r="D60" s="41">
        <v>445</v>
      </c>
      <c r="E60" s="45">
        <v>1.6513284844886449E-2</v>
      </c>
      <c r="F60" s="41">
        <v>484</v>
      </c>
      <c r="G60" s="45">
        <v>1.8480336006109203E-2</v>
      </c>
      <c r="H60" s="42">
        <v>-8.0578512396694224E-2</v>
      </c>
      <c r="I60" s="50">
        <v>-4</v>
      </c>
      <c r="J60" s="41">
        <v>344</v>
      </c>
      <c r="K60" s="42">
        <v>0.29360465116279078</v>
      </c>
      <c r="L60" s="50">
        <v>3</v>
      </c>
      <c r="M60" s="3"/>
      <c r="N60" s="3"/>
      <c r="O60" s="43">
        <v>12</v>
      </c>
      <c r="P60" s="44" t="s">
        <v>44</v>
      </c>
      <c r="Q60" s="41">
        <v>4755</v>
      </c>
      <c r="R60" s="45">
        <v>1.5946957501609786E-2</v>
      </c>
      <c r="S60" s="41">
        <v>4851</v>
      </c>
      <c r="T60" s="45">
        <v>1.4654349481010669E-2</v>
      </c>
      <c r="U60" s="42">
        <v>-1.9789734075448373E-2</v>
      </c>
      <c r="V60" s="50">
        <v>-1</v>
      </c>
    </row>
    <row r="61" spans="2:22" ht="15.75" thickBot="1" x14ac:dyDescent="0.3">
      <c r="B61" s="20">
        <v>13</v>
      </c>
      <c r="C61" s="21" t="s">
        <v>72</v>
      </c>
      <c r="D61" s="22">
        <v>404</v>
      </c>
      <c r="E61" s="23">
        <v>1.4991836128840729E-2</v>
      </c>
      <c r="F61" s="22">
        <v>303</v>
      </c>
      <c r="G61" s="23">
        <v>1.156930126002291E-2</v>
      </c>
      <c r="H61" s="24">
        <v>0.33333333333333326</v>
      </c>
      <c r="I61" s="49">
        <v>7</v>
      </c>
      <c r="J61" s="22">
        <v>353</v>
      </c>
      <c r="K61" s="24">
        <v>0.14447592067988668</v>
      </c>
      <c r="L61" s="49">
        <v>1</v>
      </c>
      <c r="M61" s="3"/>
      <c r="N61" s="3"/>
      <c r="O61" s="20">
        <v>13</v>
      </c>
      <c r="P61" s="21" t="s">
        <v>90</v>
      </c>
      <c r="Q61" s="22">
        <v>4403</v>
      </c>
      <c r="R61" s="23">
        <v>1.47664466623739E-2</v>
      </c>
      <c r="S61" s="22">
        <v>3771</v>
      </c>
      <c r="T61" s="23">
        <v>1.1391785589134455E-2</v>
      </c>
      <c r="U61" s="24">
        <v>0.16759480243967118</v>
      </c>
      <c r="V61" s="49">
        <v>8</v>
      </c>
    </row>
    <row r="62" spans="2:22" ht="15.75" thickBot="1" x14ac:dyDescent="0.3">
      <c r="B62" s="43">
        <v>14</v>
      </c>
      <c r="C62" s="44" t="s">
        <v>68</v>
      </c>
      <c r="D62" s="41">
        <v>392</v>
      </c>
      <c r="E62" s="45">
        <v>1.4546534065607837E-2</v>
      </c>
      <c r="F62" s="41">
        <v>349</v>
      </c>
      <c r="G62" s="45">
        <v>1.3325696830851471E-2</v>
      </c>
      <c r="H62" s="42">
        <v>0.12320916905444124</v>
      </c>
      <c r="I62" s="50">
        <v>-1</v>
      </c>
      <c r="J62" s="41">
        <v>382</v>
      </c>
      <c r="K62" s="42">
        <v>2.6178010471204161E-2</v>
      </c>
      <c r="L62" s="50">
        <v>-3</v>
      </c>
      <c r="M62" s="3"/>
      <c r="N62" s="3"/>
      <c r="O62" s="43">
        <v>14</v>
      </c>
      <c r="P62" s="44" t="s">
        <v>68</v>
      </c>
      <c r="Q62" s="41">
        <v>4329</v>
      </c>
      <c r="R62" s="45">
        <v>1.4518271088216355E-2</v>
      </c>
      <c r="S62" s="41">
        <v>4090</v>
      </c>
      <c r="T62" s="45">
        <v>1.2355450294234929E-2</v>
      </c>
      <c r="U62" s="42">
        <v>5.8435207823960944E-2</v>
      </c>
      <c r="V62" s="50">
        <v>2</v>
      </c>
    </row>
    <row r="63" spans="2:22" ht="15.75" thickBot="1" x14ac:dyDescent="0.3">
      <c r="B63" s="20">
        <v>15</v>
      </c>
      <c r="C63" s="21" t="s">
        <v>41</v>
      </c>
      <c r="D63" s="22">
        <v>385</v>
      </c>
      <c r="E63" s="23">
        <v>1.4286774528721983E-2</v>
      </c>
      <c r="F63" s="22">
        <v>94</v>
      </c>
      <c r="G63" s="23">
        <v>3.5891561664757542E-3</v>
      </c>
      <c r="H63" s="24">
        <v>3.0957446808510642</v>
      </c>
      <c r="I63" s="49">
        <v>66</v>
      </c>
      <c r="J63" s="22">
        <v>519</v>
      </c>
      <c r="K63" s="24">
        <v>-0.25818882466281312</v>
      </c>
      <c r="L63" s="49">
        <v>-11</v>
      </c>
      <c r="M63" s="3"/>
      <c r="N63" s="3"/>
      <c r="O63" s="20">
        <v>15</v>
      </c>
      <c r="P63" s="21" t="s">
        <v>103</v>
      </c>
      <c r="Q63" s="22">
        <v>3692</v>
      </c>
      <c r="R63" s="23">
        <v>1.2381948916076411E-2</v>
      </c>
      <c r="S63" s="22">
        <v>4142</v>
      </c>
      <c r="T63" s="23">
        <v>1.2512536703843783E-2</v>
      </c>
      <c r="U63" s="24">
        <v>-0.10864316755190728</v>
      </c>
      <c r="V63" s="49">
        <v>0</v>
      </c>
    </row>
    <row r="64" spans="2:22" ht="15.75" thickBot="1" x14ac:dyDescent="0.3">
      <c r="B64" s="43">
        <v>16</v>
      </c>
      <c r="C64" s="44" t="s">
        <v>139</v>
      </c>
      <c r="D64" s="41">
        <v>325</v>
      </c>
      <c r="E64" s="45">
        <v>1.2060264212557518E-2</v>
      </c>
      <c r="F64" s="41">
        <v>193</v>
      </c>
      <c r="G64" s="45">
        <v>7.369224894998091E-3</v>
      </c>
      <c r="H64" s="42">
        <v>0.68393782383419688</v>
      </c>
      <c r="I64" s="50">
        <v>21</v>
      </c>
      <c r="J64" s="41">
        <v>204</v>
      </c>
      <c r="K64" s="42">
        <v>0.59313725490196068</v>
      </c>
      <c r="L64" s="50">
        <v>15</v>
      </c>
      <c r="M64" s="3"/>
      <c r="N64" s="3"/>
      <c r="O64" s="43">
        <v>16</v>
      </c>
      <c r="P64" s="44" t="s">
        <v>86</v>
      </c>
      <c r="Q64" s="41">
        <v>3463</v>
      </c>
      <c r="R64" s="45">
        <v>1.1613946125778063E-2</v>
      </c>
      <c r="S64" s="41">
        <v>401</v>
      </c>
      <c r="T64" s="45">
        <v>1.211377889483669E-3</v>
      </c>
      <c r="U64" s="42">
        <v>7.6359102244389021</v>
      </c>
      <c r="V64" s="50">
        <v>139</v>
      </c>
    </row>
    <row r="65" spans="2:22" ht="15.75" thickBot="1" x14ac:dyDescent="0.3">
      <c r="B65" s="20">
        <v>17</v>
      </c>
      <c r="C65" s="21" t="s">
        <v>91</v>
      </c>
      <c r="D65" s="22">
        <v>314</v>
      </c>
      <c r="E65" s="23">
        <v>1.1652070654594032E-2</v>
      </c>
      <c r="F65" s="22">
        <v>136</v>
      </c>
      <c r="G65" s="23">
        <v>5.1928216876670485E-3</v>
      </c>
      <c r="H65" s="24">
        <v>1.3088235294117645</v>
      </c>
      <c r="I65" s="49">
        <v>42</v>
      </c>
      <c r="J65" s="22">
        <v>217</v>
      </c>
      <c r="K65" s="24">
        <v>0.44700460829493083</v>
      </c>
      <c r="L65" s="49">
        <v>10</v>
      </c>
      <c r="M65" s="3"/>
      <c r="N65" s="3"/>
      <c r="O65" s="20">
        <v>17</v>
      </c>
      <c r="P65" s="21" t="s">
        <v>110</v>
      </c>
      <c r="Q65" s="22">
        <v>3313</v>
      </c>
      <c r="R65" s="23">
        <v>1.111088752951277E-2</v>
      </c>
      <c r="S65" s="22">
        <v>4664</v>
      </c>
      <c r="T65" s="23">
        <v>1.4089442584917287E-2</v>
      </c>
      <c r="U65" s="24">
        <v>-0.28966552315608918</v>
      </c>
      <c r="V65" s="49">
        <v>-5</v>
      </c>
    </row>
    <row r="66" spans="2:22" ht="15.75" thickBot="1" x14ac:dyDescent="0.3">
      <c r="B66" s="43">
        <v>18</v>
      </c>
      <c r="C66" s="44" t="s">
        <v>53</v>
      </c>
      <c r="D66" s="41">
        <v>313</v>
      </c>
      <c r="E66" s="45">
        <v>1.1614962149324625E-2</v>
      </c>
      <c r="F66" s="41">
        <v>368</v>
      </c>
      <c r="G66" s="45">
        <v>1.4051164566628483E-2</v>
      </c>
      <c r="H66" s="42">
        <v>-0.14945652173913049</v>
      </c>
      <c r="I66" s="50">
        <v>-7</v>
      </c>
      <c r="J66" s="41">
        <v>356</v>
      </c>
      <c r="K66" s="42">
        <v>-0.1207865168539326</v>
      </c>
      <c r="L66" s="50">
        <v>-5</v>
      </c>
      <c r="M66" s="3"/>
      <c r="N66" s="3"/>
      <c r="O66" s="43">
        <v>18</v>
      </c>
      <c r="P66" s="44" t="s">
        <v>91</v>
      </c>
      <c r="Q66" s="41">
        <v>3292</v>
      </c>
      <c r="R66" s="45">
        <v>1.104045932603563E-2</v>
      </c>
      <c r="S66" s="41">
        <v>2526</v>
      </c>
      <c r="T66" s="45">
        <v>7.6307744359993719E-3</v>
      </c>
      <c r="U66" s="42">
        <v>0.30324623911322246</v>
      </c>
      <c r="V66" s="50">
        <v>18</v>
      </c>
    </row>
    <row r="67" spans="2:22" ht="15.75" thickBot="1" x14ac:dyDescent="0.3">
      <c r="B67" s="20">
        <v>19</v>
      </c>
      <c r="C67" s="21" t="s">
        <v>138</v>
      </c>
      <c r="D67" s="22">
        <v>306</v>
      </c>
      <c r="E67" s="23">
        <v>1.1355202612438772E-2</v>
      </c>
      <c r="F67" s="22">
        <v>88</v>
      </c>
      <c r="G67" s="23">
        <v>3.360061092019855E-3</v>
      </c>
      <c r="H67" s="24">
        <v>2.4772727272727271</v>
      </c>
      <c r="I67" s="49">
        <v>68</v>
      </c>
      <c r="J67" s="22">
        <v>123</v>
      </c>
      <c r="K67" s="24">
        <v>1.4878048780487805</v>
      </c>
      <c r="L67" s="49">
        <v>41</v>
      </c>
      <c r="O67" s="20">
        <v>19</v>
      </c>
      <c r="P67" s="21" t="s">
        <v>111</v>
      </c>
      <c r="Q67" s="22">
        <v>3180</v>
      </c>
      <c r="R67" s="23">
        <v>1.0664842240824212E-2</v>
      </c>
      <c r="S67" s="22">
        <v>4070</v>
      </c>
      <c r="T67" s="23">
        <v>1.229503244438537E-2</v>
      </c>
      <c r="U67" s="24">
        <v>-0.21867321867321865</v>
      </c>
      <c r="V67" s="49">
        <v>-2</v>
      </c>
    </row>
    <row r="68" spans="2:22" ht="15.75" thickBot="1" x14ac:dyDescent="0.3">
      <c r="B68" s="43">
        <v>20</v>
      </c>
      <c r="C68" s="44" t="s">
        <v>149</v>
      </c>
      <c r="D68" s="41">
        <v>287</v>
      </c>
      <c r="E68" s="45">
        <v>1.0650141012320024E-2</v>
      </c>
      <c r="F68" s="41">
        <v>73</v>
      </c>
      <c r="G68" s="45">
        <v>2.7873234058801068E-3</v>
      </c>
      <c r="H68" s="42">
        <v>2.9315068493150687</v>
      </c>
      <c r="I68" s="50">
        <v>80</v>
      </c>
      <c r="J68" s="41">
        <v>239</v>
      </c>
      <c r="K68" s="42">
        <v>0.20083682008368209</v>
      </c>
      <c r="L68" s="50">
        <v>4</v>
      </c>
      <c r="O68" s="43">
        <v>20</v>
      </c>
      <c r="P68" s="44" t="s">
        <v>150</v>
      </c>
      <c r="Q68" s="41">
        <v>3067</v>
      </c>
      <c r="R68" s="45">
        <v>1.0285871431637691E-2</v>
      </c>
      <c r="S68" s="41">
        <v>3869</v>
      </c>
      <c r="T68" s="45">
        <v>1.1687833053397295E-2</v>
      </c>
      <c r="U68" s="42">
        <v>-0.20728870509175501</v>
      </c>
      <c r="V68" s="50">
        <v>-1</v>
      </c>
    </row>
    <row r="69" spans="2:22" ht="15.75" thickBot="1" x14ac:dyDescent="0.3">
      <c r="B69" s="96" t="s">
        <v>43</v>
      </c>
      <c r="C69" s="97"/>
      <c r="D69" s="25">
        <f>SUM(D49:D68)</f>
        <v>10905</v>
      </c>
      <c r="E69" s="26">
        <f>D69/D71</f>
        <v>0.40466824996289147</v>
      </c>
      <c r="F69" s="25">
        <f>SUM(F49:F68)</f>
        <v>8428</v>
      </c>
      <c r="G69" s="26">
        <f>F69/F71</f>
        <v>0.32180221458571973</v>
      </c>
      <c r="H69" s="27">
        <f>D69/F69-1</f>
        <v>0.29390128144280969</v>
      </c>
      <c r="I69" s="46"/>
      <c r="J69" s="25">
        <f>SUM(J49:J68)</f>
        <v>9607</v>
      </c>
      <c r="K69" s="26">
        <f>D69/J69-1</f>
        <v>0.13510981575934222</v>
      </c>
      <c r="L69" s="25"/>
      <c r="O69" s="96" t="s">
        <v>43</v>
      </c>
      <c r="P69" s="97"/>
      <c r="Q69" s="25">
        <f>SUM(Q49:Q68)</f>
        <v>117747</v>
      </c>
      <c r="R69" s="26">
        <f>Q69/Q71</f>
        <v>0.3948909368963297</v>
      </c>
      <c r="S69" s="25">
        <f>SUM(S49:S68)</f>
        <v>122304</v>
      </c>
      <c r="T69" s="26">
        <f>S69/S71</f>
        <v>0.36946723540002657</v>
      </c>
      <c r="U69" s="27">
        <f>Q69/S69-1</f>
        <v>-3.7259615384615419E-2</v>
      </c>
      <c r="V69" s="46"/>
    </row>
    <row r="70" spans="2:22" ht="15.75" thickBot="1" x14ac:dyDescent="0.3">
      <c r="B70" s="96" t="s">
        <v>12</v>
      </c>
      <c r="C70" s="97"/>
      <c r="D70" s="28">
        <f>D71-SUM(D49:D68)</f>
        <v>16043</v>
      </c>
      <c r="E70" s="26">
        <f>D70/D71</f>
        <v>0.59533175003710848</v>
      </c>
      <c r="F70" s="28">
        <f>F71-SUM(F49:F68)</f>
        <v>17762</v>
      </c>
      <c r="G70" s="26">
        <f>F70/F71</f>
        <v>0.67819778541428022</v>
      </c>
      <c r="H70" s="27">
        <f>D70/F70-1</f>
        <v>-9.6779641932214888E-2</v>
      </c>
      <c r="I70" s="47"/>
      <c r="J70" s="28">
        <f>J71-SUM(J49:J68)</f>
        <v>15410</v>
      </c>
      <c r="K70" s="27">
        <f>D70/J70-1</f>
        <v>4.1077222582738493E-2</v>
      </c>
      <c r="L70" s="28"/>
      <c r="O70" s="96" t="s">
        <v>12</v>
      </c>
      <c r="P70" s="97"/>
      <c r="Q70" s="28">
        <f>Q71-SUM(Q49:Q68)</f>
        <v>180429</v>
      </c>
      <c r="R70" s="26">
        <f>Q70/Q71</f>
        <v>0.6051090631036703</v>
      </c>
      <c r="S70" s="28">
        <f>S71-SUM(S49:S68)</f>
        <v>208724</v>
      </c>
      <c r="T70" s="26">
        <f>S70/S71</f>
        <v>0.63053276459997343</v>
      </c>
      <c r="U70" s="27">
        <f>Q70/S70-1</f>
        <v>-0.13556179452291062</v>
      </c>
      <c r="V70" s="47"/>
    </row>
    <row r="71" spans="2:22" ht="15.75" thickBot="1" x14ac:dyDescent="0.3">
      <c r="B71" s="92" t="s">
        <v>35</v>
      </c>
      <c r="C71" s="93"/>
      <c r="D71" s="29">
        <v>26948</v>
      </c>
      <c r="E71" s="30">
        <v>1</v>
      </c>
      <c r="F71" s="29">
        <v>26190</v>
      </c>
      <c r="G71" s="30">
        <v>1</v>
      </c>
      <c r="H71" s="31">
        <v>2.8942344406261977E-2</v>
      </c>
      <c r="I71" s="48"/>
      <c r="J71" s="29">
        <v>25017</v>
      </c>
      <c r="K71" s="31">
        <v>7.7187512491505794E-2</v>
      </c>
      <c r="L71" s="29"/>
      <c r="M71" s="3"/>
      <c r="O71" s="92" t="s">
        <v>35</v>
      </c>
      <c r="P71" s="93"/>
      <c r="Q71" s="29">
        <v>298176</v>
      </c>
      <c r="R71" s="30">
        <v>1</v>
      </c>
      <c r="S71" s="29">
        <v>331028</v>
      </c>
      <c r="T71" s="30">
        <v>1</v>
      </c>
      <c r="U71" s="31">
        <v>-9.9242360162886567E-2</v>
      </c>
      <c r="V71" s="48"/>
    </row>
    <row r="72" spans="2:22" x14ac:dyDescent="0.25">
      <c r="B72" s="39" t="s">
        <v>71</v>
      </c>
      <c r="O72" s="39" t="s">
        <v>71</v>
      </c>
    </row>
    <row r="73" spans="2:22" x14ac:dyDescent="0.25">
      <c r="B73" s="40" t="s">
        <v>70</v>
      </c>
      <c r="O73" s="40" t="s">
        <v>70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I12:I31">
    <cfRule type="cellIs" dxfId="79" priority="42" operator="lessThan">
      <formula>0</formula>
    </cfRule>
    <cfRule type="cellIs" dxfId="78" priority="43" operator="equal">
      <formula>0</formula>
    </cfRule>
    <cfRule type="cellIs" dxfId="77" priority="44" operator="greaterThan">
      <formula>0</formula>
    </cfRule>
  </conditionalFormatting>
  <conditionalFormatting sqref="H33">
    <cfRule type="cellIs" dxfId="76" priority="41" operator="lessThan">
      <formula>0</formula>
    </cfRule>
  </conditionalFormatting>
  <conditionalFormatting sqref="H32">
    <cfRule type="cellIs" dxfId="75" priority="40" operator="lessThan">
      <formula>0</formula>
    </cfRule>
  </conditionalFormatting>
  <conditionalFormatting sqref="H12:H31">
    <cfRule type="cellIs" dxfId="74" priority="39" operator="lessThan">
      <formula>0</formula>
    </cfRule>
  </conditionalFormatting>
  <conditionalFormatting sqref="D12:E31 G12:H31">
    <cfRule type="cellIs" dxfId="73" priority="38" operator="equal">
      <formula>0</formula>
    </cfRule>
  </conditionalFormatting>
  <conditionalFormatting sqref="F12:F31">
    <cfRule type="cellIs" dxfId="72" priority="37" operator="equal">
      <formula>0</formula>
    </cfRule>
  </conditionalFormatting>
  <conditionalFormatting sqref="K33">
    <cfRule type="cellIs" dxfId="71" priority="36" operator="lessThan">
      <formula>0</formula>
    </cfRule>
  </conditionalFormatting>
  <conditionalFormatting sqref="K12:K31">
    <cfRule type="cellIs" dxfId="70" priority="35" operator="lessThan">
      <formula>0</formula>
    </cfRule>
  </conditionalFormatting>
  <conditionalFormatting sqref="J12:K31">
    <cfRule type="cellIs" dxfId="69" priority="34" operator="equal">
      <formula>0</formula>
    </cfRule>
  </conditionalFormatting>
  <conditionalFormatting sqref="L12:L31">
    <cfRule type="cellIs" dxfId="68" priority="31" operator="lessThan">
      <formula>0</formula>
    </cfRule>
    <cfRule type="cellIs" dxfId="67" priority="32" operator="equal">
      <formula>0</formula>
    </cfRule>
    <cfRule type="cellIs" dxfId="66" priority="33" operator="greaterThan">
      <formula>0</formula>
    </cfRule>
  </conditionalFormatting>
  <conditionalFormatting sqref="I49:I68">
    <cfRule type="cellIs" dxfId="65" priority="28" operator="lessThan">
      <formula>0</formula>
    </cfRule>
    <cfRule type="cellIs" dxfId="64" priority="29" operator="equal">
      <formula>0</formula>
    </cfRule>
    <cfRule type="cellIs" dxfId="63" priority="30" operator="greaterThan">
      <formula>0</formula>
    </cfRule>
  </conditionalFormatting>
  <conditionalFormatting sqref="H70">
    <cfRule type="cellIs" dxfId="62" priority="27" operator="lessThan">
      <formula>0</formula>
    </cfRule>
  </conditionalFormatting>
  <conditionalFormatting sqref="H69">
    <cfRule type="cellIs" dxfId="61" priority="26" operator="lessThan">
      <formula>0</formula>
    </cfRule>
  </conditionalFormatting>
  <conditionalFormatting sqref="H49:H68">
    <cfRule type="cellIs" dxfId="60" priority="25" operator="lessThan">
      <formula>0</formula>
    </cfRule>
  </conditionalFormatting>
  <conditionalFormatting sqref="D49:E68 G49:H68">
    <cfRule type="cellIs" dxfId="59" priority="24" operator="equal">
      <formula>0</formula>
    </cfRule>
  </conditionalFormatting>
  <conditionalFormatting sqref="F49:F68">
    <cfRule type="cellIs" dxfId="58" priority="23" operator="equal">
      <formula>0</formula>
    </cfRule>
  </conditionalFormatting>
  <conditionalFormatting sqref="K70">
    <cfRule type="cellIs" dxfId="57" priority="22" operator="lessThan">
      <formula>0</formula>
    </cfRule>
  </conditionalFormatting>
  <conditionalFormatting sqref="K49:K68">
    <cfRule type="cellIs" dxfId="56" priority="21" operator="lessThan">
      <formula>0</formula>
    </cfRule>
  </conditionalFormatting>
  <conditionalFormatting sqref="J49:K68">
    <cfRule type="cellIs" dxfId="55" priority="20" operator="equal">
      <formula>0</formula>
    </cfRule>
  </conditionalFormatting>
  <conditionalFormatting sqref="L49:L68">
    <cfRule type="cellIs" dxfId="54" priority="17" operator="lessThan">
      <formula>0</formula>
    </cfRule>
    <cfRule type="cellIs" dxfId="53" priority="18" operator="equal">
      <formula>0</formula>
    </cfRule>
    <cfRule type="cellIs" dxfId="52" priority="19" operator="greaterThan">
      <formula>0</formula>
    </cfRule>
  </conditionalFormatting>
  <conditionalFormatting sqref="V12:V31">
    <cfRule type="cellIs" dxfId="51" priority="14" operator="lessThan">
      <formula>0</formula>
    </cfRule>
    <cfRule type="cellIs" dxfId="50" priority="15" operator="equal">
      <formula>0</formula>
    </cfRule>
    <cfRule type="cellIs" dxfId="49" priority="16" operator="greaterThan">
      <formula>0</formula>
    </cfRule>
  </conditionalFormatting>
  <conditionalFormatting sqref="U33">
    <cfRule type="cellIs" dxfId="48" priority="13" operator="lessThan">
      <formula>0</formula>
    </cfRule>
  </conditionalFormatting>
  <conditionalFormatting sqref="U32">
    <cfRule type="cellIs" dxfId="47" priority="12" operator="lessThan">
      <formula>0</formula>
    </cfRule>
  </conditionalFormatting>
  <conditionalFormatting sqref="U12:U31">
    <cfRule type="cellIs" dxfId="46" priority="11" operator="lessThan">
      <formula>0</formula>
    </cfRule>
  </conditionalFormatting>
  <conditionalFormatting sqref="Q12:R31 T12:U31">
    <cfRule type="cellIs" dxfId="45" priority="10" operator="equal">
      <formula>0</formula>
    </cfRule>
  </conditionalFormatting>
  <conditionalFormatting sqref="S12:S31">
    <cfRule type="cellIs" dxfId="44" priority="9" operator="equal">
      <formula>0</formula>
    </cfRule>
  </conditionalFormatting>
  <conditionalFormatting sqref="V49:V68">
    <cfRule type="cellIs" dxfId="43" priority="6" operator="lessThan">
      <formula>0</formula>
    </cfRule>
    <cfRule type="cellIs" dxfId="42" priority="7" operator="equal">
      <formula>0</formula>
    </cfRule>
    <cfRule type="cellIs" dxfId="41" priority="8" operator="greaterThan">
      <formula>0</formula>
    </cfRule>
  </conditionalFormatting>
  <conditionalFormatting sqref="U70">
    <cfRule type="cellIs" dxfId="40" priority="5" operator="lessThan">
      <formula>0</formula>
    </cfRule>
  </conditionalFormatting>
  <conditionalFormatting sqref="U69">
    <cfRule type="cellIs" dxfId="39" priority="4" operator="lessThan">
      <formula>0</formula>
    </cfRule>
  </conditionalFormatting>
  <conditionalFormatting sqref="U49:U68">
    <cfRule type="cellIs" dxfId="38" priority="3" operator="lessThan">
      <formula>0</formula>
    </cfRule>
  </conditionalFormatting>
  <conditionalFormatting sqref="Q49:R68 T49:U68">
    <cfRule type="cellIs" dxfId="37" priority="2" operator="equal">
      <formula>0</formula>
    </cfRule>
  </conditionalFormatting>
  <conditionalFormatting sqref="S49:S68">
    <cfRule type="cellIs" dxfId="3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/>
  </sheetViews>
  <sheetFormatPr defaultRowHeight="15" x14ac:dyDescent="0.25"/>
  <cols>
    <col min="1" max="1" width="2" customWidth="1"/>
    <col min="2" max="2" width="8.140625" customWidth="1"/>
    <col min="3" max="3" width="20.28515625" customWidth="1"/>
    <col min="4" max="9" width="8.85546875" customWidth="1"/>
    <col min="10" max="10" width="9.42578125" customWidth="1"/>
    <col min="11" max="12" width="11.28515625" customWidth="1"/>
    <col min="13" max="14" width="8.85546875" customWidth="1"/>
    <col min="15" max="15" width="13.28515625" customWidth="1"/>
    <col min="16" max="16" width="9.42578125" customWidth="1"/>
    <col min="17" max="17" width="20.85546875" customWidth="1"/>
    <col min="18" max="22" width="11" customWidth="1"/>
    <col min="23" max="23" width="11.7109375" customWidth="1"/>
  </cols>
  <sheetData>
    <row r="1" spans="2:15" ht="18" x14ac:dyDescent="0.35">
      <c r="B1" s="17" t="s">
        <v>3</v>
      </c>
      <c r="D1" s="8"/>
      <c r="O1" s="86">
        <v>44929</v>
      </c>
    </row>
    <row r="2" spans="2:15" ht="14.45" customHeight="1" x14ac:dyDescent="0.25">
      <c r="B2" s="104" t="s">
        <v>67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2:15" ht="14.45" customHeight="1" x14ac:dyDescent="0.25">
      <c r="B3" s="105" t="s">
        <v>14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2:15" ht="14.45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51" t="s">
        <v>4</v>
      </c>
    </row>
    <row r="5" spans="2:15" ht="14.45" customHeight="1" x14ac:dyDescent="0.25">
      <c r="B5" s="111" t="s">
        <v>0</v>
      </c>
      <c r="C5" s="113" t="s">
        <v>1</v>
      </c>
      <c r="D5" s="107" t="s">
        <v>125</v>
      </c>
      <c r="E5" s="107"/>
      <c r="F5" s="107"/>
      <c r="G5" s="107"/>
      <c r="H5" s="122"/>
      <c r="I5" s="123" t="s">
        <v>118</v>
      </c>
      <c r="J5" s="122"/>
      <c r="K5" s="123" t="s">
        <v>127</v>
      </c>
      <c r="L5" s="107"/>
      <c r="M5" s="107"/>
      <c r="N5" s="107"/>
      <c r="O5" s="108"/>
    </row>
    <row r="6" spans="2:15" ht="14.45" customHeight="1" thickBot="1" x14ac:dyDescent="0.3">
      <c r="B6" s="112"/>
      <c r="C6" s="114"/>
      <c r="D6" s="120" t="s">
        <v>126</v>
      </c>
      <c r="E6" s="120"/>
      <c r="F6" s="120"/>
      <c r="G6" s="120"/>
      <c r="H6" s="121"/>
      <c r="I6" s="124" t="s">
        <v>119</v>
      </c>
      <c r="J6" s="121"/>
      <c r="K6" s="124" t="s">
        <v>128</v>
      </c>
      <c r="L6" s="120"/>
      <c r="M6" s="120"/>
      <c r="N6" s="120"/>
      <c r="O6" s="125"/>
    </row>
    <row r="7" spans="2:15" ht="14.45" customHeight="1" x14ac:dyDescent="0.25">
      <c r="B7" s="112"/>
      <c r="C7" s="114"/>
      <c r="D7" s="98">
        <v>2022</v>
      </c>
      <c r="E7" s="99"/>
      <c r="F7" s="98">
        <v>2021</v>
      </c>
      <c r="G7" s="99"/>
      <c r="H7" s="94" t="s">
        <v>5</v>
      </c>
      <c r="I7" s="126">
        <v>2022</v>
      </c>
      <c r="J7" s="126" t="s">
        <v>116</v>
      </c>
      <c r="K7" s="98">
        <v>2022</v>
      </c>
      <c r="L7" s="99"/>
      <c r="M7" s="98">
        <v>2021</v>
      </c>
      <c r="N7" s="99"/>
      <c r="O7" s="94" t="s">
        <v>5</v>
      </c>
    </row>
    <row r="8" spans="2:15" ht="14.45" customHeight="1" thickBot="1" x14ac:dyDescent="0.3">
      <c r="B8" s="102" t="s">
        <v>6</v>
      </c>
      <c r="C8" s="118" t="s">
        <v>7</v>
      </c>
      <c r="D8" s="100"/>
      <c r="E8" s="101"/>
      <c r="F8" s="100"/>
      <c r="G8" s="101"/>
      <c r="H8" s="95"/>
      <c r="I8" s="127"/>
      <c r="J8" s="127"/>
      <c r="K8" s="100"/>
      <c r="L8" s="101"/>
      <c r="M8" s="100"/>
      <c r="N8" s="101"/>
      <c r="O8" s="95"/>
    </row>
    <row r="9" spans="2:15" ht="14.45" customHeight="1" x14ac:dyDescent="0.25">
      <c r="B9" s="102"/>
      <c r="C9" s="118"/>
      <c r="D9" s="32" t="s">
        <v>8</v>
      </c>
      <c r="E9" s="37" t="s">
        <v>2</v>
      </c>
      <c r="F9" s="32" t="s">
        <v>8</v>
      </c>
      <c r="G9" s="37" t="s">
        <v>2</v>
      </c>
      <c r="H9" s="90" t="s">
        <v>9</v>
      </c>
      <c r="I9" s="35" t="s">
        <v>8</v>
      </c>
      <c r="J9" s="109" t="s">
        <v>117</v>
      </c>
      <c r="K9" s="32" t="s">
        <v>8</v>
      </c>
      <c r="L9" s="37" t="s">
        <v>2</v>
      </c>
      <c r="M9" s="32" t="s">
        <v>8</v>
      </c>
      <c r="N9" s="37" t="s">
        <v>2</v>
      </c>
      <c r="O9" s="90" t="s">
        <v>9</v>
      </c>
    </row>
    <row r="10" spans="2:15" ht="14.45" customHeight="1" thickBot="1" x14ac:dyDescent="0.3">
      <c r="B10" s="103"/>
      <c r="C10" s="119"/>
      <c r="D10" s="33" t="s">
        <v>10</v>
      </c>
      <c r="E10" s="34" t="s">
        <v>11</v>
      </c>
      <c r="F10" s="33" t="s">
        <v>10</v>
      </c>
      <c r="G10" s="34" t="s">
        <v>11</v>
      </c>
      <c r="H10" s="91"/>
      <c r="I10" s="36" t="s">
        <v>10</v>
      </c>
      <c r="J10" s="110"/>
      <c r="K10" s="33" t="s">
        <v>10</v>
      </c>
      <c r="L10" s="34" t="s">
        <v>11</v>
      </c>
      <c r="M10" s="33" t="s">
        <v>10</v>
      </c>
      <c r="N10" s="34" t="s">
        <v>11</v>
      </c>
      <c r="O10" s="91"/>
    </row>
    <row r="11" spans="2:15" ht="14.45" customHeight="1" thickBot="1" x14ac:dyDescent="0.3">
      <c r="B11" s="20">
        <v>1</v>
      </c>
      <c r="C11" s="21" t="s">
        <v>25</v>
      </c>
      <c r="D11" s="22">
        <v>1188</v>
      </c>
      <c r="E11" s="23">
        <v>0.20729366602687141</v>
      </c>
      <c r="F11" s="22">
        <v>1223</v>
      </c>
      <c r="G11" s="23">
        <v>0.16398498256905336</v>
      </c>
      <c r="H11" s="24">
        <v>-2.8618152085036819E-2</v>
      </c>
      <c r="I11" s="22">
        <v>1036</v>
      </c>
      <c r="J11" s="24">
        <v>0.14671814671814665</v>
      </c>
      <c r="K11" s="22">
        <v>12933</v>
      </c>
      <c r="L11" s="23">
        <v>0.2077990938012147</v>
      </c>
      <c r="M11" s="22">
        <v>14121</v>
      </c>
      <c r="N11" s="23">
        <v>0.19101533966398831</v>
      </c>
      <c r="O11" s="24">
        <v>-8.4130019120458921E-2</v>
      </c>
    </row>
    <row r="12" spans="2:15" ht="14.45" customHeight="1" thickBot="1" x14ac:dyDescent="0.3">
      <c r="B12" s="43">
        <v>2</v>
      </c>
      <c r="C12" s="44" t="s">
        <v>22</v>
      </c>
      <c r="D12" s="41">
        <v>588</v>
      </c>
      <c r="E12" s="45">
        <v>0.10259989530622927</v>
      </c>
      <c r="F12" s="41">
        <v>924</v>
      </c>
      <c r="G12" s="45">
        <v>0.12389380530973451</v>
      </c>
      <c r="H12" s="42">
        <v>-0.36363636363636365</v>
      </c>
      <c r="I12" s="41">
        <v>690</v>
      </c>
      <c r="J12" s="42">
        <v>-0.14782608695652177</v>
      </c>
      <c r="K12" s="41">
        <v>8594</v>
      </c>
      <c r="L12" s="45">
        <v>0.13808284327902567</v>
      </c>
      <c r="M12" s="41">
        <v>9954</v>
      </c>
      <c r="N12" s="45">
        <v>0.1346481616751887</v>
      </c>
      <c r="O12" s="42">
        <v>-0.13662849105887076</v>
      </c>
    </row>
    <row r="13" spans="2:15" ht="14.45" customHeight="1" thickBot="1" x14ac:dyDescent="0.3">
      <c r="B13" s="20">
        <v>3</v>
      </c>
      <c r="C13" s="21" t="s">
        <v>51</v>
      </c>
      <c r="D13" s="22">
        <v>690</v>
      </c>
      <c r="E13" s="23">
        <v>0.12039783632873843</v>
      </c>
      <c r="F13" s="22">
        <v>605</v>
      </c>
      <c r="G13" s="23">
        <v>8.1120943952802366E-2</v>
      </c>
      <c r="H13" s="24">
        <v>0.14049586776859502</v>
      </c>
      <c r="I13" s="22">
        <v>551</v>
      </c>
      <c r="J13" s="24">
        <v>0.25226860254083494</v>
      </c>
      <c r="K13" s="22">
        <v>7116</v>
      </c>
      <c r="L13" s="23">
        <v>0.11433529355056396</v>
      </c>
      <c r="M13" s="22">
        <v>6667</v>
      </c>
      <c r="N13" s="23">
        <v>9.0184779373968557E-2</v>
      </c>
      <c r="O13" s="24">
        <v>6.7346632668366491E-2</v>
      </c>
    </row>
    <row r="14" spans="2:15" ht="14.45" customHeight="1" thickBot="1" x14ac:dyDescent="0.3">
      <c r="B14" s="43">
        <v>4</v>
      </c>
      <c r="C14" s="44" t="s">
        <v>27</v>
      </c>
      <c r="D14" s="41">
        <v>879</v>
      </c>
      <c r="E14" s="45">
        <v>0.1533763741057407</v>
      </c>
      <c r="F14" s="41">
        <v>707</v>
      </c>
      <c r="G14" s="45">
        <v>9.4797532850630195E-2</v>
      </c>
      <c r="H14" s="42">
        <v>0.24328147100424324</v>
      </c>
      <c r="I14" s="41">
        <v>791</v>
      </c>
      <c r="J14" s="42">
        <v>0.11125158027812887</v>
      </c>
      <c r="K14" s="41">
        <v>6957</v>
      </c>
      <c r="L14" s="45">
        <v>0.11178058420900415</v>
      </c>
      <c r="M14" s="41">
        <v>8990</v>
      </c>
      <c r="N14" s="45">
        <v>0.12160809458106756</v>
      </c>
      <c r="O14" s="42">
        <v>-0.22614015572858737</v>
      </c>
    </row>
    <row r="15" spans="2:15" ht="14.45" customHeight="1" thickBot="1" x14ac:dyDescent="0.3">
      <c r="B15" s="20">
        <v>5</v>
      </c>
      <c r="C15" s="21" t="s">
        <v>32</v>
      </c>
      <c r="D15" s="22">
        <v>690</v>
      </c>
      <c r="E15" s="23">
        <v>0.12039783632873843</v>
      </c>
      <c r="F15" s="22">
        <v>953</v>
      </c>
      <c r="G15" s="23">
        <v>0.1277822472512738</v>
      </c>
      <c r="H15" s="24">
        <v>-0.27597061909758658</v>
      </c>
      <c r="I15" s="22">
        <v>645</v>
      </c>
      <c r="J15" s="24">
        <v>6.9767441860465018E-2</v>
      </c>
      <c r="K15" s="22">
        <v>5983</v>
      </c>
      <c r="L15" s="23">
        <v>9.6130981072656579E-2</v>
      </c>
      <c r="M15" s="22">
        <v>6375</v>
      </c>
      <c r="N15" s="23">
        <v>8.6234883532180825E-2</v>
      </c>
      <c r="O15" s="24">
        <v>-6.1490196078431425E-2</v>
      </c>
    </row>
    <row r="16" spans="2:15" ht="14.45" customHeight="1" thickBot="1" x14ac:dyDescent="0.3">
      <c r="B16" s="43">
        <v>6</v>
      </c>
      <c r="C16" s="44" t="s">
        <v>20</v>
      </c>
      <c r="D16" s="41">
        <v>427</v>
      </c>
      <c r="E16" s="45">
        <v>7.4507066829523641E-2</v>
      </c>
      <c r="F16" s="41">
        <v>674</v>
      </c>
      <c r="G16" s="45">
        <v>9.0372754089568255E-2</v>
      </c>
      <c r="H16" s="42">
        <v>-0.36646884272997038</v>
      </c>
      <c r="I16" s="41">
        <v>460</v>
      </c>
      <c r="J16" s="42">
        <v>-7.1739130434782639E-2</v>
      </c>
      <c r="K16" s="41">
        <v>4652</v>
      </c>
      <c r="L16" s="45">
        <v>7.474533243356149E-2</v>
      </c>
      <c r="M16" s="41">
        <v>5153</v>
      </c>
      <c r="N16" s="45">
        <v>6.9704839975110247E-2</v>
      </c>
      <c r="O16" s="42">
        <v>-9.7224917523772603E-2</v>
      </c>
    </row>
    <row r="17" spans="2:23" ht="14.45" customHeight="1" thickBot="1" x14ac:dyDescent="0.3">
      <c r="B17" s="20">
        <v>7</v>
      </c>
      <c r="C17" s="21" t="s">
        <v>19</v>
      </c>
      <c r="D17" s="22">
        <v>418</v>
      </c>
      <c r="E17" s="23">
        <v>7.293666026871401E-2</v>
      </c>
      <c r="F17" s="22">
        <v>394</v>
      </c>
      <c r="G17" s="23">
        <v>5.2829176722982034E-2</v>
      </c>
      <c r="H17" s="24">
        <v>6.0913705583756306E-2</v>
      </c>
      <c r="I17" s="22">
        <v>399</v>
      </c>
      <c r="J17" s="24">
        <v>4.7619047619047672E-2</v>
      </c>
      <c r="K17" s="22">
        <v>4326</v>
      </c>
      <c r="L17" s="23">
        <v>6.9507374915646389E-2</v>
      </c>
      <c r="M17" s="22">
        <v>5242</v>
      </c>
      <c r="N17" s="23">
        <v>7.0908746584422255E-2</v>
      </c>
      <c r="O17" s="24">
        <v>-0.17474246470812671</v>
      </c>
    </row>
    <row r="18" spans="2:23" ht="14.45" customHeight="1" thickBot="1" x14ac:dyDescent="0.3">
      <c r="B18" s="43">
        <v>8</v>
      </c>
      <c r="C18" s="44" t="s">
        <v>21</v>
      </c>
      <c r="D18" s="41">
        <v>175</v>
      </c>
      <c r="E18" s="45">
        <v>3.0535683126853952E-2</v>
      </c>
      <c r="F18" s="41">
        <v>860</v>
      </c>
      <c r="G18" s="45">
        <v>0.11531241619737195</v>
      </c>
      <c r="H18" s="42">
        <v>-0.79651162790697672</v>
      </c>
      <c r="I18" s="41">
        <v>361</v>
      </c>
      <c r="J18" s="42">
        <v>-0.51523545706371188</v>
      </c>
      <c r="K18" s="41">
        <v>3826</v>
      </c>
      <c r="L18" s="45">
        <v>6.1473697740929978E-2</v>
      </c>
      <c r="M18" s="41">
        <v>4422</v>
      </c>
      <c r="N18" s="45">
        <v>5.9816573330086845E-2</v>
      </c>
      <c r="O18" s="42">
        <v>-0.13478064224332886</v>
      </c>
    </row>
    <row r="19" spans="2:23" ht="14.45" customHeight="1" thickBot="1" x14ac:dyDescent="0.3">
      <c r="B19" s="20">
        <v>9</v>
      </c>
      <c r="C19" s="21" t="s">
        <v>28</v>
      </c>
      <c r="D19" s="22">
        <v>246</v>
      </c>
      <c r="E19" s="23">
        <v>4.2924445995463273E-2</v>
      </c>
      <c r="F19" s="22">
        <v>395</v>
      </c>
      <c r="G19" s="23">
        <v>5.2963260927862695E-2</v>
      </c>
      <c r="H19" s="24">
        <v>-0.37721518987341773</v>
      </c>
      <c r="I19" s="22">
        <v>211</v>
      </c>
      <c r="J19" s="24">
        <v>0.16587677725118488</v>
      </c>
      <c r="K19" s="22">
        <v>2598</v>
      </c>
      <c r="L19" s="23">
        <v>4.1742986599826476E-2</v>
      </c>
      <c r="M19" s="22">
        <v>4062</v>
      </c>
      <c r="N19" s="23">
        <v>5.4946838730622512E-2</v>
      </c>
      <c r="O19" s="24">
        <v>-0.36041358936484491</v>
      </c>
    </row>
    <row r="20" spans="2:23" ht="14.45" customHeight="1" thickBot="1" x14ac:dyDescent="0.3">
      <c r="B20" s="43">
        <v>10</v>
      </c>
      <c r="C20" s="44" t="s">
        <v>29</v>
      </c>
      <c r="D20" s="41">
        <v>67</v>
      </c>
      <c r="E20" s="45">
        <v>1.169080439713837E-2</v>
      </c>
      <c r="F20" s="41">
        <v>297</v>
      </c>
      <c r="G20" s="45">
        <v>3.9823008849557522E-2</v>
      </c>
      <c r="H20" s="42">
        <v>-0.77441077441077444</v>
      </c>
      <c r="I20" s="41">
        <v>58</v>
      </c>
      <c r="J20" s="42">
        <v>0.15517241379310343</v>
      </c>
      <c r="K20" s="41">
        <v>1324</v>
      </c>
      <c r="L20" s="45">
        <v>2.1273177158649056E-2</v>
      </c>
      <c r="M20" s="41">
        <v>3150</v>
      </c>
      <c r="N20" s="45">
        <v>4.261017774531288E-2</v>
      </c>
      <c r="O20" s="42">
        <v>-0.57968253968253969</v>
      </c>
    </row>
    <row r="21" spans="2:23" ht="14.45" customHeight="1" thickBot="1" x14ac:dyDescent="0.3">
      <c r="B21" s="20">
        <v>11</v>
      </c>
      <c r="C21" s="21" t="s">
        <v>55</v>
      </c>
      <c r="D21" s="22">
        <v>82</v>
      </c>
      <c r="E21" s="23">
        <v>1.4308148665154423E-2</v>
      </c>
      <c r="F21" s="22">
        <v>83</v>
      </c>
      <c r="G21" s="23">
        <v>1.1128989005095199E-2</v>
      </c>
      <c r="H21" s="24">
        <v>-1.2048192771084376E-2</v>
      </c>
      <c r="I21" s="22">
        <v>70</v>
      </c>
      <c r="J21" s="24">
        <v>0.17142857142857149</v>
      </c>
      <c r="K21" s="22">
        <v>714</v>
      </c>
      <c r="L21" s="23">
        <v>1.1472091005495035E-2</v>
      </c>
      <c r="M21" s="22">
        <v>862</v>
      </c>
      <c r="N21" s="23">
        <v>1.1660308957606254E-2</v>
      </c>
      <c r="O21" s="24">
        <v>-0.17169373549883993</v>
      </c>
    </row>
    <row r="22" spans="2:23" ht="14.45" customHeight="1" thickBot="1" x14ac:dyDescent="0.3">
      <c r="B22" s="43">
        <v>12</v>
      </c>
      <c r="C22" s="44" t="s">
        <v>31</v>
      </c>
      <c r="D22" s="41">
        <v>57</v>
      </c>
      <c r="E22" s="45">
        <v>9.9459082184610009E-3</v>
      </c>
      <c r="F22" s="41">
        <v>47</v>
      </c>
      <c r="G22" s="45">
        <v>6.3019576293912574E-3</v>
      </c>
      <c r="H22" s="42">
        <v>0.2127659574468086</v>
      </c>
      <c r="I22" s="41">
        <v>34</v>
      </c>
      <c r="J22" s="42">
        <v>0.67647058823529416</v>
      </c>
      <c r="K22" s="41">
        <v>462</v>
      </c>
      <c r="L22" s="45">
        <v>7.423117709437964E-3</v>
      </c>
      <c r="M22" s="41">
        <v>479</v>
      </c>
      <c r="N22" s="45">
        <v>6.4794524253983712E-3</v>
      </c>
      <c r="O22" s="42">
        <v>-3.5490605427974997E-2</v>
      </c>
    </row>
    <row r="23" spans="2:23" ht="14.45" customHeight="1" thickBot="1" x14ac:dyDescent="0.3">
      <c r="B23" s="20">
        <v>13</v>
      </c>
      <c r="C23" s="21" t="s">
        <v>89</v>
      </c>
      <c r="D23" s="22">
        <v>42</v>
      </c>
      <c r="E23" s="23">
        <v>7.3285639504449482E-3</v>
      </c>
      <c r="F23" s="22">
        <v>78</v>
      </c>
      <c r="G23" s="23">
        <v>1.0458567980691875E-2</v>
      </c>
      <c r="H23" s="24">
        <v>-0.46153846153846156</v>
      </c>
      <c r="I23" s="22">
        <v>32</v>
      </c>
      <c r="J23" s="24">
        <v>0.3125</v>
      </c>
      <c r="K23" s="22">
        <v>430</v>
      </c>
      <c r="L23" s="23">
        <v>6.9089623702561134E-3</v>
      </c>
      <c r="M23" s="22">
        <v>382</v>
      </c>
      <c r="N23" s="23">
        <v>5.1673294916538158E-3</v>
      </c>
      <c r="O23" s="24">
        <v>0.12565445026178002</v>
      </c>
    </row>
    <row r="24" spans="2:23" ht="14.45" customHeight="1" thickBot="1" x14ac:dyDescent="0.3">
      <c r="B24" s="43">
        <v>14</v>
      </c>
      <c r="C24" s="44" t="s">
        <v>104</v>
      </c>
      <c r="D24" s="41">
        <v>3</v>
      </c>
      <c r="E24" s="45">
        <v>5.234688536032106E-4</v>
      </c>
      <c r="F24" s="41">
        <v>7</v>
      </c>
      <c r="G24" s="45">
        <v>9.3858943416465538E-4</v>
      </c>
      <c r="H24" s="42">
        <v>-0.5714285714285714</v>
      </c>
      <c r="I24" s="41">
        <v>20</v>
      </c>
      <c r="J24" s="42">
        <v>-0.85</v>
      </c>
      <c r="K24" s="41">
        <v>263</v>
      </c>
      <c r="L24" s="45">
        <v>4.2257141939008322E-3</v>
      </c>
      <c r="M24" s="41">
        <v>285</v>
      </c>
      <c r="N24" s="45">
        <v>3.8552065579092608E-3</v>
      </c>
      <c r="O24" s="42">
        <v>-7.7192982456140369E-2</v>
      </c>
    </row>
    <row r="25" spans="2:23" ht="15.75" thickBot="1" x14ac:dyDescent="0.3">
      <c r="B25" s="20">
        <v>15</v>
      </c>
      <c r="C25" s="21" t="s">
        <v>88</v>
      </c>
      <c r="D25" s="22">
        <v>31</v>
      </c>
      <c r="E25" s="23">
        <v>5.4091781538998431E-3</v>
      </c>
      <c r="F25" s="22">
        <v>83</v>
      </c>
      <c r="G25" s="23">
        <v>1.1128989005095199E-2</v>
      </c>
      <c r="H25" s="24">
        <v>-0.62650602409638556</v>
      </c>
      <c r="I25" s="22">
        <v>18</v>
      </c>
      <c r="J25" s="24">
        <v>0.72222222222222232</v>
      </c>
      <c r="K25" s="22">
        <v>258</v>
      </c>
      <c r="L25" s="23">
        <v>4.1453774221536684E-3</v>
      </c>
      <c r="M25" s="22">
        <v>438</v>
      </c>
      <c r="N25" s="23">
        <v>5.9248437626816001E-3</v>
      </c>
      <c r="O25" s="24">
        <v>-0.41095890410958902</v>
      </c>
    </row>
    <row r="26" spans="2:23" ht="15.75" thickBot="1" x14ac:dyDescent="0.3">
      <c r="B26" s="96" t="s">
        <v>48</v>
      </c>
      <c r="C26" s="97"/>
      <c r="D26" s="25">
        <f>SUM(D11:D25)</f>
        <v>5583</v>
      </c>
      <c r="E26" s="26">
        <f>D26/D28</f>
        <v>0.97417553655557498</v>
      </c>
      <c r="F26" s="25">
        <f>SUM(F11:F25)</f>
        <v>7330</v>
      </c>
      <c r="G26" s="26">
        <f>F26/F28</f>
        <v>0.98283722177527488</v>
      </c>
      <c r="H26" s="27">
        <f>D26/F26-1</f>
        <v>-0.23833560709413371</v>
      </c>
      <c r="I26" s="25">
        <f>SUM(I11:I25)</f>
        <v>5376</v>
      </c>
      <c r="J26" s="26">
        <f>D26/I26-1</f>
        <v>3.8504464285714191E-2</v>
      </c>
      <c r="K26" s="25">
        <f>SUM(K11:K25)</f>
        <v>60436</v>
      </c>
      <c r="L26" s="26">
        <f>K26/K28</f>
        <v>0.97104662746232207</v>
      </c>
      <c r="M26" s="25">
        <f>SUM(M11:M25)</f>
        <v>70582</v>
      </c>
      <c r="N26" s="26">
        <f>M26/M28</f>
        <v>0.95476557638719806</v>
      </c>
      <c r="O26" s="27">
        <f>K26/M26-1</f>
        <v>-0.14374769771329798</v>
      </c>
    </row>
    <row r="27" spans="2:23" ht="15.75" thickBot="1" x14ac:dyDescent="0.3">
      <c r="B27" s="96" t="s">
        <v>12</v>
      </c>
      <c r="C27" s="97"/>
      <c r="D27" s="28">
        <f>D28-SUM(D11:D25)</f>
        <v>148</v>
      </c>
      <c r="E27" s="26">
        <f>D27/D28</f>
        <v>2.5824463444425058E-2</v>
      </c>
      <c r="F27" s="28">
        <f>F28-SUM(F11:F25)</f>
        <v>128</v>
      </c>
      <c r="G27" s="26">
        <f>F27/F28</f>
        <v>1.7162778224725127E-2</v>
      </c>
      <c r="H27" s="27">
        <f>D27/F27-1</f>
        <v>0.15625</v>
      </c>
      <c r="I27" s="28">
        <f>I28-SUM(I11:I25)</f>
        <v>145</v>
      </c>
      <c r="J27" s="27">
        <f>D27/I27-1</f>
        <v>2.0689655172413834E-2</v>
      </c>
      <c r="K27" s="28">
        <f>K28-SUM(K11:K25)</f>
        <v>1802</v>
      </c>
      <c r="L27" s="26">
        <f>K27/K28</f>
        <v>2.8953372537677945E-2</v>
      </c>
      <c r="M27" s="28">
        <f>M28-SUM(M11:M25)</f>
        <v>3344</v>
      </c>
      <c r="N27" s="26">
        <f>M27/M28</f>
        <v>4.5234423612801992E-2</v>
      </c>
      <c r="O27" s="27">
        <f>K27/M27-1</f>
        <v>-0.4611244019138756</v>
      </c>
    </row>
    <row r="28" spans="2:23" ht="15.75" thickBot="1" x14ac:dyDescent="0.3">
      <c r="B28" s="92" t="s">
        <v>13</v>
      </c>
      <c r="C28" s="93"/>
      <c r="D28" s="29">
        <v>5731</v>
      </c>
      <c r="E28" s="30">
        <v>1</v>
      </c>
      <c r="F28" s="29">
        <v>7458</v>
      </c>
      <c r="G28" s="30">
        <v>1.0000000000000002</v>
      </c>
      <c r="H28" s="31">
        <v>-0.23156342182890854</v>
      </c>
      <c r="I28" s="29">
        <v>5521</v>
      </c>
      <c r="J28" s="31">
        <v>3.803658757471462E-2</v>
      </c>
      <c r="K28" s="29">
        <v>62238</v>
      </c>
      <c r="L28" s="30">
        <v>1</v>
      </c>
      <c r="M28" s="29">
        <v>73926</v>
      </c>
      <c r="N28" s="30">
        <v>0.99999999999999944</v>
      </c>
      <c r="O28" s="31">
        <v>-0.15810404999594185</v>
      </c>
    </row>
    <row r="29" spans="2:23" x14ac:dyDescent="0.25">
      <c r="B29" t="s">
        <v>71</v>
      </c>
      <c r="C29" s="5"/>
    </row>
    <row r="30" spans="2:23" x14ac:dyDescent="0.25">
      <c r="B30" s="2" t="s">
        <v>70</v>
      </c>
    </row>
    <row r="31" spans="2:23" x14ac:dyDescent="0.25">
      <c r="B31" s="6"/>
    </row>
    <row r="32" spans="2:23" ht="15" customHeight="1" x14ac:dyDescent="0.25">
      <c r="B32" s="104" t="s">
        <v>151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5"/>
      <c r="P32" s="104" t="s">
        <v>101</v>
      </c>
      <c r="Q32" s="104"/>
      <c r="R32" s="104"/>
      <c r="S32" s="104"/>
      <c r="T32" s="104"/>
      <c r="U32" s="104"/>
      <c r="V32" s="104"/>
      <c r="W32" s="104"/>
    </row>
    <row r="33" spans="2:23" ht="15" customHeight="1" x14ac:dyDescent="0.25">
      <c r="B33" s="105" t="s">
        <v>152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5"/>
      <c r="P33" s="105" t="s">
        <v>102</v>
      </c>
      <c r="Q33" s="105"/>
      <c r="R33" s="105"/>
      <c r="S33" s="105"/>
      <c r="T33" s="105"/>
      <c r="U33" s="105"/>
      <c r="V33" s="105"/>
      <c r="W33" s="105"/>
    </row>
    <row r="34" spans="2:23" ht="15" customHeight="1" thickBot="1" x14ac:dyDescent="0.3">
      <c r="B34" s="4"/>
      <c r="C34" s="4"/>
      <c r="D34" s="4"/>
      <c r="E34" s="4"/>
      <c r="F34" s="4"/>
      <c r="G34" s="4"/>
      <c r="H34" s="4"/>
      <c r="I34" s="4"/>
      <c r="J34" s="4"/>
      <c r="K34" s="3"/>
      <c r="L34" s="51" t="s">
        <v>4</v>
      </c>
      <c r="P34" s="4"/>
      <c r="Q34" s="4"/>
      <c r="R34" s="4"/>
      <c r="S34" s="4"/>
      <c r="T34" s="4"/>
      <c r="U34" s="4"/>
      <c r="V34" s="4"/>
      <c r="W34" s="51" t="s">
        <v>4</v>
      </c>
    </row>
    <row r="35" spans="2:23" x14ac:dyDescent="0.25">
      <c r="B35" s="111" t="s">
        <v>0</v>
      </c>
      <c r="C35" s="113" t="s">
        <v>42</v>
      </c>
      <c r="D35" s="106" t="s">
        <v>125</v>
      </c>
      <c r="E35" s="107"/>
      <c r="F35" s="107"/>
      <c r="G35" s="107"/>
      <c r="H35" s="107"/>
      <c r="I35" s="108"/>
      <c r="J35" s="107" t="s">
        <v>118</v>
      </c>
      <c r="K35" s="107"/>
      <c r="L35" s="108"/>
      <c r="P35" s="111" t="s">
        <v>0</v>
      </c>
      <c r="Q35" s="113" t="s">
        <v>42</v>
      </c>
      <c r="R35" s="106" t="s">
        <v>133</v>
      </c>
      <c r="S35" s="107"/>
      <c r="T35" s="107"/>
      <c r="U35" s="107"/>
      <c r="V35" s="107"/>
      <c r="W35" s="108"/>
    </row>
    <row r="36" spans="2:23" ht="15" customHeight="1" thickBot="1" x14ac:dyDescent="0.3">
      <c r="B36" s="112"/>
      <c r="C36" s="114"/>
      <c r="D36" s="115" t="s">
        <v>126</v>
      </c>
      <c r="E36" s="116"/>
      <c r="F36" s="116"/>
      <c r="G36" s="116"/>
      <c r="H36" s="116"/>
      <c r="I36" s="117"/>
      <c r="J36" s="116" t="s">
        <v>126</v>
      </c>
      <c r="K36" s="116"/>
      <c r="L36" s="117"/>
      <c r="P36" s="112"/>
      <c r="Q36" s="114"/>
      <c r="R36" s="115" t="s">
        <v>128</v>
      </c>
      <c r="S36" s="116"/>
      <c r="T36" s="116"/>
      <c r="U36" s="116"/>
      <c r="V36" s="116"/>
      <c r="W36" s="117"/>
    </row>
    <row r="37" spans="2:23" ht="15" customHeight="1" x14ac:dyDescent="0.25">
      <c r="B37" s="112"/>
      <c r="C37" s="114"/>
      <c r="D37" s="98">
        <v>2022</v>
      </c>
      <c r="E37" s="99"/>
      <c r="F37" s="98">
        <v>2021</v>
      </c>
      <c r="G37" s="99"/>
      <c r="H37" s="94" t="s">
        <v>5</v>
      </c>
      <c r="I37" s="94" t="s">
        <v>49</v>
      </c>
      <c r="J37" s="94">
        <v>2022</v>
      </c>
      <c r="K37" s="94" t="s">
        <v>129</v>
      </c>
      <c r="L37" s="94" t="s">
        <v>131</v>
      </c>
      <c r="P37" s="112"/>
      <c r="Q37" s="114"/>
      <c r="R37" s="98">
        <v>2022</v>
      </c>
      <c r="S37" s="99"/>
      <c r="T37" s="98">
        <v>2021</v>
      </c>
      <c r="U37" s="99"/>
      <c r="V37" s="94" t="s">
        <v>5</v>
      </c>
      <c r="W37" s="94" t="s">
        <v>65</v>
      </c>
    </row>
    <row r="38" spans="2:23" ht="14.45" customHeight="1" thickBot="1" x14ac:dyDescent="0.3">
      <c r="B38" s="102" t="s">
        <v>6</v>
      </c>
      <c r="C38" s="118" t="s">
        <v>42</v>
      </c>
      <c r="D38" s="100"/>
      <c r="E38" s="101"/>
      <c r="F38" s="100"/>
      <c r="G38" s="101"/>
      <c r="H38" s="95"/>
      <c r="I38" s="95"/>
      <c r="J38" s="95"/>
      <c r="K38" s="95"/>
      <c r="L38" s="95"/>
      <c r="P38" s="102" t="s">
        <v>6</v>
      </c>
      <c r="Q38" s="118" t="s">
        <v>42</v>
      </c>
      <c r="R38" s="100"/>
      <c r="S38" s="101"/>
      <c r="T38" s="100"/>
      <c r="U38" s="101"/>
      <c r="V38" s="95"/>
      <c r="W38" s="95"/>
    </row>
    <row r="39" spans="2:23" ht="15" customHeight="1" x14ac:dyDescent="0.25">
      <c r="B39" s="102"/>
      <c r="C39" s="118"/>
      <c r="D39" s="32" t="s">
        <v>8</v>
      </c>
      <c r="E39" s="37" t="s">
        <v>2</v>
      </c>
      <c r="F39" s="32" t="s">
        <v>8</v>
      </c>
      <c r="G39" s="37" t="s">
        <v>2</v>
      </c>
      <c r="H39" s="90" t="s">
        <v>9</v>
      </c>
      <c r="I39" s="90" t="s">
        <v>50</v>
      </c>
      <c r="J39" s="90" t="s">
        <v>8</v>
      </c>
      <c r="K39" s="90" t="s">
        <v>130</v>
      </c>
      <c r="L39" s="90" t="s">
        <v>132</v>
      </c>
      <c r="P39" s="102"/>
      <c r="Q39" s="118"/>
      <c r="R39" s="32" t="s">
        <v>8</v>
      </c>
      <c r="S39" s="37" t="s">
        <v>2</v>
      </c>
      <c r="T39" s="32" t="s">
        <v>8</v>
      </c>
      <c r="U39" s="37" t="s">
        <v>2</v>
      </c>
      <c r="V39" s="90" t="s">
        <v>9</v>
      </c>
      <c r="W39" s="90" t="s">
        <v>66</v>
      </c>
    </row>
    <row r="40" spans="2:23" ht="14.25" customHeight="1" thickBot="1" x14ac:dyDescent="0.3">
      <c r="B40" s="103"/>
      <c r="C40" s="119"/>
      <c r="D40" s="33" t="s">
        <v>10</v>
      </c>
      <c r="E40" s="34" t="s">
        <v>11</v>
      </c>
      <c r="F40" s="33" t="s">
        <v>10</v>
      </c>
      <c r="G40" s="34" t="s">
        <v>11</v>
      </c>
      <c r="H40" s="91"/>
      <c r="I40" s="91"/>
      <c r="J40" s="91" t="s">
        <v>10</v>
      </c>
      <c r="K40" s="91"/>
      <c r="L40" s="91"/>
      <c r="P40" s="103"/>
      <c r="Q40" s="119"/>
      <c r="R40" s="33" t="s">
        <v>10</v>
      </c>
      <c r="S40" s="34" t="s">
        <v>11</v>
      </c>
      <c r="T40" s="33" t="s">
        <v>10</v>
      </c>
      <c r="U40" s="34" t="s">
        <v>11</v>
      </c>
      <c r="V40" s="91"/>
      <c r="W40" s="91"/>
    </row>
    <row r="41" spans="2:23" ht="15.75" thickBot="1" x14ac:dyDescent="0.3">
      <c r="B41" s="20">
        <v>1</v>
      </c>
      <c r="C41" s="21" t="s">
        <v>56</v>
      </c>
      <c r="D41" s="22">
        <v>942</v>
      </c>
      <c r="E41" s="23">
        <v>0.16436922003140814</v>
      </c>
      <c r="F41" s="22">
        <v>565</v>
      </c>
      <c r="G41" s="23">
        <v>7.575757575757576E-2</v>
      </c>
      <c r="H41" s="24">
        <v>0.66725663716814165</v>
      </c>
      <c r="I41" s="49">
        <v>3</v>
      </c>
      <c r="J41" s="22">
        <v>853</v>
      </c>
      <c r="K41" s="24">
        <v>0.10433763188745604</v>
      </c>
      <c r="L41" s="49">
        <v>0</v>
      </c>
      <c r="P41" s="20">
        <v>1</v>
      </c>
      <c r="Q41" s="21" t="s">
        <v>56</v>
      </c>
      <c r="R41" s="22">
        <v>10069</v>
      </c>
      <c r="S41" s="23">
        <v>0.16178219094443907</v>
      </c>
      <c r="T41" s="22">
        <v>10784</v>
      </c>
      <c r="U41" s="23">
        <v>0.1458756053350648</v>
      </c>
      <c r="V41" s="24">
        <v>-6.6301928783382813E-2</v>
      </c>
      <c r="W41" s="49">
        <v>0</v>
      </c>
    </row>
    <row r="42" spans="2:23" ht="15.75" thickBot="1" x14ac:dyDescent="0.3">
      <c r="B42" s="43">
        <v>2</v>
      </c>
      <c r="C42" s="44" t="s">
        <v>57</v>
      </c>
      <c r="D42" s="41">
        <v>690</v>
      </c>
      <c r="E42" s="45">
        <v>0.12039783632873843</v>
      </c>
      <c r="F42" s="41">
        <v>605</v>
      </c>
      <c r="G42" s="45">
        <v>8.1120943952802366E-2</v>
      </c>
      <c r="H42" s="42">
        <v>0.14049586776859502</v>
      </c>
      <c r="I42" s="50">
        <v>1</v>
      </c>
      <c r="J42" s="41">
        <v>551</v>
      </c>
      <c r="K42" s="42">
        <v>0.25226860254083494</v>
      </c>
      <c r="L42" s="50">
        <v>1</v>
      </c>
      <c r="P42" s="43">
        <v>2</v>
      </c>
      <c r="Q42" s="44" t="s">
        <v>57</v>
      </c>
      <c r="R42" s="41">
        <v>7116</v>
      </c>
      <c r="S42" s="45">
        <v>0.11433529355056396</v>
      </c>
      <c r="T42" s="41">
        <v>6667</v>
      </c>
      <c r="U42" s="45">
        <v>9.0184779373968557E-2</v>
      </c>
      <c r="V42" s="42">
        <v>6.7346632668366491E-2</v>
      </c>
      <c r="W42" s="50">
        <v>0</v>
      </c>
    </row>
    <row r="43" spans="2:23" ht="15.75" thickBot="1" x14ac:dyDescent="0.3">
      <c r="B43" s="20">
        <v>3</v>
      </c>
      <c r="C43" s="21" t="s">
        <v>61</v>
      </c>
      <c r="D43" s="22">
        <v>572</v>
      </c>
      <c r="E43" s="23">
        <v>9.9808061420345484E-2</v>
      </c>
      <c r="F43" s="22">
        <v>835</v>
      </c>
      <c r="G43" s="23">
        <v>0.11196031107535533</v>
      </c>
      <c r="H43" s="24">
        <v>-0.31497005988023952</v>
      </c>
      <c r="I43" s="49">
        <v>-2</v>
      </c>
      <c r="J43" s="22">
        <v>556</v>
      </c>
      <c r="K43" s="24">
        <v>2.877697841726623E-2</v>
      </c>
      <c r="L43" s="49">
        <v>-1</v>
      </c>
      <c r="P43" s="20">
        <v>3</v>
      </c>
      <c r="Q43" s="21" t="s">
        <v>61</v>
      </c>
      <c r="R43" s="22">
        <v>5003</v>
      </c>
      <c r="S43" s="23">
        <v>8.038497381021241E-2</v>
      </c>
      <c r="T43" s="22">
        <v>5178</v>
      </c>
      <c r="U43" s="23">
        <v>7.004301598896194E-2</v>
      </c>
      <c r="V43" s="24">
        <v>-3.3796832753959061E-2</v>
      </c>
      <c r="W43" s="49">
        <v>1</v>
      </c>
    </row>
    <row r="44" spans="2:23" ht="15.75" thickBot="1" x14ac:dyDescent="0.3">
      <c r="B44" s="43">
        <v>4</v>
      </c>
      <c r="C44" s="44" t="s">
        <v>105</v>
      </c>
      <c r="D44" s="41">
        <v>405</v>
      </c>
      <c r="E44" s="45">
        <v>7.0668295236433434E-2</v>
      </c>
      <c r="F44" s="41">
        <v>368</v>
      </c>
      <c r="G44" s="45">
        <v>4.9342987396084739E-2</v>
      </c>
      <c r="H44" s="42">
        <v>0.10054347826086962</v>
      </c>
      <c r="I44" s="50">
        <v>1</v>
      </c>
      <c r="J44" s="41">
        <v>304</v>
      </c>
      <c r="K44" s="42">
        <v>0.33223684210526305</v>
      </c>
      <c r="L44" s="50">
        <v>1</v>
      </c>
      <c r="P44" s="43">
        <v>4</v>
      </c>
      <c r="Q44" s="44" t="s">
        <v>58</v>
      </c>
      <c r="R44" s="41">
        <v>3147</v>
      </c>
      <c r="S44" s="45">
        <v>5.0563964137665091E-2</v>
      </c>
      <c r="T44" s="41">
        <v>3345</v>
      </c>
      <c r="U44" s="45">
        <v>4.5247950653356059E-2</v>
      </c>
      <c r="V44" s="42">
        <v>-5.9192825112107661E-2</v>
      </c>
      <c r="W44" s="50">
        <v>1</v>
      </c>
    </row>
    <row r="45" spans="2:23" ht="15.75" thickBot="1" x14ac:dyDescent="0.3">
      <c r="B45" s="20">
        <v>5</v>
      </c>
      <c r="C45" s="21" t="s">
        <v>115</v>
      </c>
      <c r="D45" s="22">
        <v>355</v>
      </c>
      <c r="E45" s="23">
        <v>6.1943814343046591E-2</v>
      </c>
      <c r="F45" s="22">
        <v>145</v>
      </c>
      <c r="G45" s="23">
        <v>1.9442209707696435E-2</v>
      </c>
      <c r="H45" s="24">
        <v>1.4482758620689653</v>
      </c>
      <c r="I45" s="49">
        <v>12</v>
      </c>
      <c r="J45" s="22">
        <v>352</v>
      </c>
      <c r="K45" s="24">
        <v>8.5227272727272929E-3</v>
      </c>
      <c r="L45" s="49">
        <v>-1</v>
      </c>
      <c r="P45" s="20">
        <v>5</v>
      </c>
      <c r="Q45" s="21" t="s">
        <v>105</v>
      </c>
      <c r="R45" s="22">
        <v>2636</v>
      </c>
      <c r="S45" s="23">
        <v>4.235354606510492E-2</v>
      </c>
      <c r="T45" s="22">
        <v>5247</v>
      </c>
      <c r="U45" s="23">
        <v>7.0976381787192594E-2</v>
      </c>
      <c r="V45" s="24">
        <v>-0.49761768629693159</v>
      </c>
      <c r="W45" s="49">
        <v>-2</v>
      </c>
    </row>
    <row r="46" spans="2:23" ht="15.75" thickBot="1" x14ac:dyDescent="0.3">
      <c r="B46" s="43">
        <v>6</v>
      </c>
      <c r="C46" s="44" t="s">
        <v>69</v>
      </c>
      <c r="D46" s="41">
        <v>262</v>
      </c>
      <c r="E46" s="45">
        <v>4.5716279881347056E-2</v>
      </c>
      <c r="F46" s="41">
        <v>283</v>
      </c>
      <c r="G46" s="45">
        <v>3.794582998122821E-2</v>
      </c>
      <c r="H46" s="42">
        <v>-7.4204946996466403E-2</v>
      </c>
      <c r="I46" s="50">
        <v>2</v>
      </c>
      <c r="J46" s="41">
        <v>295</v>
      </c>
      <c r="K46" s="42">
        <v>-0.11186440677966103</v>
      </c>
      <c r="L46" s="50">
        <v>0</v>
      </c>
      <c r="P46" s="43">
        <v>6</v>
      </c>
      <c r="Q46" s="44" t="s">
        <v>69</v>
      </c>
      <c r="R46" s="41">
        <v>2232</v>
      </c>
      <c r="S46" s="45">
        <v>3.5862334907934057E-2</v>
      </c>
      <c r="T46" s="41">
        <v>2483</v>
      </c>
      <c r="U46" s="45">
        <v>3.3587641695749806E-2</v>
      </c>
      <c r="V46" s="42">
        <v>-0.10108739428111158</v>
      </c>
      <c r="W46" s="50">
        <v>2</v>
      </c>
    </row>
    <row r="47" spans="2:23" ht="15.75" thickBot="1" x14ac:dyDescent="0.3">
      <c r="B47" s="20">
        <v>7</v>
      </c>
      <c r="C47" s="21" t="s">
        <v>112</v>
      </c>
      <c r="D47" s="22">
        <v>203</v>
      </c>
      <c r="E47" s="23">
        <v>3.5421392427150582E-2</v>
      </c>
      <c r="F47" s="22">
        <v>216</v>
      </c>
      <c r="G47" s="23">
        <v>2.8962188254223652E-2</v>
      </c>
      <c r="H47" s="24">
        <v>-6.018518518518523E-2</v>
      </c>
      <c r="I47" s="49">
        <v>6</v>
      </c>
      <c r="J47" s="22">
        <v>212</v>
      </c>
      <c r="K47" s="24">
        <v>-4.2452830188679291E-2</v>
      </c>
      <c r="L47" s="49">
        <v>0</v>
      </c>
      <c r="P47" s="20">
        <v>7</v>
      </c>
      <c r="Q47" s="21" t="s">
        <v>75</v>
      </c>
      <c r="R47" s="22">
        <v>2154</v>
      </c>
      <c r="S47" s="23">
        <v>3.4609081268678302E-2</v>
      </c>
      <c r="T47" s="22">
        <v>2816</v>
      </c>
      <c r="U47" s="23">
        <v>3.8092146200254307E-2</v>
      </c>
      <c r="V47" s="24">
        <v>-0.23508522727272729</v>
      </c>
      <c r="W47" s="49">
        <v>-1</v>
      </c>
    </row>
    <row r="48" spans="2:23" ht="15.75" thickBot="1" x14ac:dyDescent="0.3">
      <c r="B48" s="43">
        <v>8</v>
      </c>
      <c r="C48" s="44" t="s">
        <v>153</v>
      </c>
      <c r="D48" s="41">
        <v>173</v>
      </c>
      <c r="E48" s="45">
        <v>3.018670389111848E-2</v>
      </c>
      <c r="F48" s="41">
        <v>204</v>
      </c>
      <c r="G48" s="45">
        <v>2.7353177795655673E-2</v>
      </c>
      <c r="H48" s="42">
        <v>-0.15196078431372551</v>
      </c>
      <c r="I48" s="50">
        <v>7</v>
      </c>
      <c r="J48" s="41">
        <v>137</v>
      </c>
      <c r="K48" s="42">
        <v>0.26277372262773713</v>
      </c>
      <c r="L48" s="50">
        <v>3</v>
      </c>
      <c r="P48" s="43">
        <v>8</v>
      </c>
      <c r="Q48" s="44" t="s">
        <v>115</v>
      </c>
      <c r="R48" s="41">
        <v>2110</v>
      </c>
      <c r="S48" s="45">
        <v>3.3902117677303258E-2</v>
      </c>
      <c r="T48" s="41">
        <v>2217</v>
      </c>
      <c r="U48" s="45">
        <v>2.9989448908367827E-2</v>
      </c>
      <c r="V48" s="42">
        <v>-4.8263419034731636E-2</v>
      </c>
      <c r="W48" s="50">
        <v>3</v>
      </c>
    </row>
    <row r="49" spans="2:23" ht="15.75" thickBot="1" x14ac:dyDescent="0.3">
      <c r="B49" s="20">
        <v>9</v>
      </c>
      <c r="C49" s="21" t="s">
        <v>154</v>
      </c>
      <c r="D49" s="22">
        <v>161</v>
      </c>
      <c r="E49" s="23">
        <v>2.8092828476705637E-2</v>
      </c>
      <c r="F49" s="22">
        <v>233</v>
      </c>
      <c r="G49" s="23">
        <v>3.124161973719496E-2</v>
      </c>
      <c r="H49" s="24">
        <v>-0.30901287553648071</v>
      </c>
      <c r="I49" s="49">
        <v>3</v>
      </c>
      <c r="J49" s="22">
        <v>124</v>
      </c>
      <c r="K49" s="24">
        <v>0.29838709677419351</v>
      </c>
      <c r="L49" s="49">
        <v>5</v>
      </c>
      <c r="P49" s="20">
        <v>9</v>
      </c>
      <c r="Q49" s="21" t="s">
        <v>112</v>
      </c>
      <c r="R49" s="22">
        <v>2094</v>
      </c>
      <c r="S49" s="23">
        <v>3.3645040007712332E-2</v>
      </c>
      <c r="T49" s="22">
        <v>2425</v>
      </c>
      <c r="U49" s="23">
        <v>3.2803073343613882E-2</v>
      </c>
      <c r="V49" s="24">
        <v>-0.13649484536082479</v>
      </c>
      <c r="W49" s="49">
        <v>0</v>
      </c>
    </row>
    <row r="50" spans="2:23" ht="15.75" thickBot="1" x14ac:dyDescent="0.3">
      <c r="B50" s="43">
        <v>10</v>
      </c>
      <c r="C50" s="44" t="s">
        <v>155</v>
      </c>
      <c r="D50" s="41">
        <v>138</v>
      </c>
      <c r="E50" s="45">
        <v>2.4079567265747687E-2</v>
      </c>
      <c r="F50" s="41">
        <v>266</v>
      </c>
      <c r="G50" s="45">
        <v>3.5666398498256903E-2</v>
      </c>
      <c r="H50" s="42">
        <v>-0.48120300751879697</v>
      </c>
      <c r="I50" s="50">
        <v>-1</v>
      </c>
      <c r="J50" s="41">
        <v>126</v>
      </c>
      <c r="K50" s="42">
        <v>9.5238095238095344E-2</v>
      </c>
      <c r="L50" s="50">
        <v>3</v>
      </c>
      <c r="P50" s="43">
        <v>10</v>
      </c>
      <c r="Q50" s="44" t="s">
        <v>108</v>
      </c>
      <c r="R50" s="41">
        <v>2039</v>
      </c>
      <c r="S50" s="45">
        <v>3.2761335518493521E-2</v>
      </c>
      <c r="T50" s="41">
        <v>2279</v>
      </c>
      <c r="U50" s="45">
        <v>3.0828125422720017E-2</v>
      </c>
      <c r="V50" s="42">
        <v>-0.10530934620447563</v>
      </c>
      <c r="W50" s="50">
        <v>0</v>
      </c>
    </row>
    <row r="51" spans="2:23" ht="15.75" thickBot="1" x14ac:dyDescent="0.3">
      <c r="B51" s="96" t="s">
        <v>59</v>
      </c>
      <c r="C51" s="97"/>
      <c r="D51" s="25">
        <f>SUM(D41:D50)</f>
        <v>3901</v>
      </c>
      <c r="E51" s="26">
        <f>D51/D53</f>
        <v>0.68068399930204149</v>
      </c>
      <c r="F51" s="25">
        <f>SUM(F41:F50)</f>
        <v>3720</v>
      </c>
      <c r="G51" s="26">
        <f>F51/F53</f>
        <v>0.49879324215607401</v>
      </c>
      <c r="H51" s="27">
        <f>D51/F51-1</f>
        <v>4.8655913978494558E-2</v>
      </c>
      <c r="I51" s="46"/>
      <c r="J51" s="25">
        <f>SUM(J41:J50)</f>
        <v>3510</v>
      </c>
      <c r="K51" s="26">
        <f>D51/J51-1</f>
        <v>0.1113960113960113</v>
      </c>
      <c r="L51" s="25"/>
      <c r="P51" s="96" t="s">
        <v>59</v>
      </c>
      <c r="Q51" s="97"/>
      <c r="R51" s="25">
        <f>SUM(R41:R50)</f>
        <v>38600</v>
      </c>
      <c r="S51" s="26">
        <f>R51/R53</f>
        <v>0.62019987788810693</v>
      </c>
      <c r="T51" s="25">
        <f>SUM(T41:T50)</f>
        <v>43441</v>
      </c>
      <c r="U51" s="26">
        <f>T51/T53</f>
        <v>0.58762816870924983</v>
      </c>
      <c r="V51" s="27">
        <f>R51/T51-1</f>
        <v>-0.11143850279689693</v>
      </c>
      <c r="W51" s="46"/>
    </row>
    <row r="52" spans="2:23" ht="15.75" thickBot="1" x14ac:dyDescent="0.3">
      <c r="B52" s="96" t="s">
        <v>12</v>
      </c>
      <c r="C52" s="97"/>
      <c r="D52" s="28">
        <f>D53-D51</f>
        <v>1830</v>
      </c>
      <c r="E52" s="26">
        <f>D52/D53</f>
        <v>0.31931600069795846</v>
      </c>
      <c r="F52" s="28">
        <f>F53-F51</f>
        <v>3738</v>
      </c>
      <c r="G52" s="26">
        <f>F52/F53</f>
        <v>0.50120675784392599</v>
      </c>
      <c r="H52" s="27">
        <f>D52/F52-1</f>
        <v>-0.5104333868378812</v>
      </c>
      <c r="I52" s="47"/>
      <c r="J52" s="28">
        <f>J53-SUM(J41:J50)</f>
        <v>2011</v>
      </c>
      <c r="K52" s="27">
        <f>D52/J52-1</f>
        <v>-9.0004972650422621E-2</v>
      </c>
      <c r="L52" s="28"/>
      <c r="P52" s="96" t="s">
        <v>12</v>
      </c>
      <c r="Q52" s="97"/>
      <c r="R52" s="28">
        <f>R53-R51</f>
        <v>23638</v>
      </c>
      <c r="S52" s="26">
        <f>R52/R53</f>
        <v>0.37980012211189307</v>
      </c>
      <c r="T52" s="28">
        <f>T53-T51</f>
        <v>30485</v>
      </c>
      <c r="U52" s="26">
        <f>T52/T53</f>
        <v>0.41237183129075022</v>
      </c>
      <c r="V52" s="27">
        <f>R52/T52-1</f>
        <v>-0.22460226340823353</v>
      </c>
      <c r="W52" s="47"/>
    </row>
    <row r="53" spans="2:23" ht="15.75" thickBot="1" x14ac:dyDescent="0.3">
      <c r="B53" s="92" t="s">
        <v>35</v>
      </c>
      <c r="C53" s="93"/>
      <c r="D53" s="29">
        <v>5731</v>
      </c>
      <c r="E53" s="30">
        <v>1</v>
      </c>
      <c r="F53" s="29">
        <v>7458</v>
      </c>
      <c r="G53" s="30">
        <v>1</v>
      </c>
      <c r="H53" s="31">
        <v>-0.23156342182890854</v>
      </c>
      <c r="I53" s="48"/>
      <c r="J53" s="29">
        <v>5521</v>
      </c>
      <c r="K53" s="31">
        <v>3.803658757471462E-2</v>
      </c>
      <c r="L53" s="29"/>
      <c r="P53" s="92" t="s">
        <v>35</v>
      </c>
      <c r="Q53" s="93"/>
      <c r="R53" s="29">
        <v>62238</v>
      </c>
      <c r="S53" s="30">
        <v>1</v>
      </c>
      <c r="T53" s="29">
        <v>73926</v>
      </c>
      <c r="U53" s="30">
        <v>1</v>
      </c>
      <c r="V53" s="31">
        <v>-0.15810404999594185</v>
      </c>
      <c r="W53" s="48"/>
    </row>
    <row r="54" spans="2:23" x14ac:dyDescent="0.25">
      <c r="B54" s="39" t="s">
        <v>71</v>
      </c>
      <c r="P54" s="39" t="s">
        <v>71</v>
      </c>
    </row>
    <row r="55" spans="2:23" x14ac:dyDescent="0.25">
      <c r="B55" s="40" t="s">
        <v>70</v>
      </c>
      <c r="P55" s="40" t="s">
        <v>70</v>
      </c>
    </row>
    <row r="63" spans="2:23" ht="15" customHeight="1" x14ac:dyDescent="0.25"/>
    <row r="65" ht="15" customHeight="1" x14ac:dyDescent="0.25"/>
  </sheetData>
  <mergeCells count="68"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C35:C37"/>
    <mergeCell ref="D35:I35"/>
    <mergeCell ref="J35:L35"/>
    <mergeCell ref="D37:E38"/>
    <mergeCell ref="F37:G38"/>
    <mergeCell ref="B26:C26"/>
    <mergeCell ref="B27:C27"/>
    <mergeCell ref="B28:C28"/>
    <mergeCell ref="B32:L32"/>
    <mergeCell ref="B33:L33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I6:J6"/>
    <mergeCell ref="K6:O6"/>
    <mergeCell ref="H7:H8"/>
    <mergeCell ref="P32:W32"/>
    <mergeCell ref="J9:J10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P53:Q53"/>
    <mergeCell ref="P38:P40"/>
    <mergeCell ref="Q38:Q40"/>
    <mergeCell ref="V39:V40"/>
    <mergeCell ref="W39:W40"/>
    <mergeCell ref="P51:Q51"/>
    <mergeCell ref="P52:Q52"/>
  </mergeCells>
  <conditionalFormatting sqref="J11:J25 O11:O25 H11:H25">
    <cfRule type="cellIs" dxfId="35" priority="29" operator="lessThan">
      <formula>0</formula>
    </cfRule>
  </conditionalFormatting>
  <conditionalFormatting sqref="L11:L25 N11:O25 D11:E25 G11:J25">
    <cfRule type="cellIs" dxfId="34" priority="28" operator="equal">
      <formula>0</formula>
    </cfRule>
  </conditionalFormatting>
  <conditionalFormatting sqref="F11:F25">
    <cfRule type="cellIs" dxfId="33" priority="27" operator="equal">
      <formula>0</formula>
    </cfRule>
  </conditionalFormatting>
  <conditionalFormatting sqref="K11:K25">
    <cfRule type="cellIs" dxfId="32" priority="26" operator="equal">
      <formula>0</formula>
    </cfRule>
  </conditionalFormatting>
  <conditionalFormatting sqref="M11:M25">
    <cfRule type="cellIs" dxfId="31" priority="25" operator="equal">
      <formula>0</formula>
    </cfRule>
  </conditionalFormatting>
  <conditionalFormatting sqref="H27 J27 O27">
    <cfRule type="cellIs" dxfId="30" priority="24" operator="lessThan">
      <formula>0</formula>
    </cfRule>
  </conditionalFormatting>
  <conditionalFormatting sqref="H26 O26">
    <cfRule type="cellIs" dxfId="29" priority="23" operator="lessThan">
      <formula>0</formula>
    </cfRule>
  </conditionalFormatting>
  <conditionalFormatting sqref="I41:I50">
    <cfRule type="cellIs" dxfId="28" priority="20" operator="lessThan">
      <formula>0</formula>
    </cfRule>
    <cfRule type="cellIs" dxfId="27" priority="21" operator="equal">
      <formula>0</formula>
    </cfRule>
    <cfRule type="cellIs" dxfId="26" priority="22" operator="greaterThan">
      <formula>0</formula>
    </cfRule>
  </conditionalFormatting>
  <conditionalFormatting sqref="H41:H50">
    <cfRule type="cellIs" dxfId="25" priority="19" operator="lessThan">
      <formula>0</formula>
    </cfRule>
  </conditionalFormatting>
  <conditionalFormatting sqref="D41:E50 G41:H50">
    <cfRule type="cellIs" dxfId="24" priority="18" operator="equal">
      <formula>0</formula>
    </cfRule>
  </conditionalFormatting>
  <conditionalFormatting sqref="F41:F50">
    <cfRule type="cellIs" dxfId="23" priority="17" operator="equal">
      <formula>0</formula>
    </cfRule>
  </conditionalFormatting>
  <conditionalFormatting sqref="K41:K50">
    <cfRule type="cellIs" dxfId="22" priority="16" operator="lessThan">
      <formula>0</formula>
    </cfRule>
  </conditionalFormatting>
  <conditionalFormatting sqref="J41:K50">
    <cfRule type="cellIs" dxfId="21" priority="15" operator="equal">
      <formula>0</formula>
    </cfRule>
  </conditionalFormatting>
  <conditionalFormatting sqref="L41:L50">
    <cfRule type="cellIs" dxfId="20" priority="12" operator="lessThan">
      <formula>0</formula>
    </cfRule>
    <cfRule type="cellIs" dxfId="19" priority="13" operator="equal">
      <formula>0</formula>
    </cfRule>
    <cfRule type="cellIs" dxfId="18" priority="14" operator="greaterThan">
      <formula>0</formula>
    </cfRule>
  </conditionalFormatting>
  <conditionalFormatting sqref="H52">
    <cfRule type="cellIs" dxfId="17" priority="11" operator="lessThan">
      <formula>0</formula>
    </cfRule>
  </conditionalFormatting>
  <conditionalFormatting sqref="H51">
    <cfRule type="cellIs" dxfId="16" priority="10" operator="lessThan">
      <formula>0</formula>
    </cfRule>
  </conditionalFormatting>
  <conditionalFormatting sqref="K52">
    <cfRule type="cellIs" dxfId="15" priority="9" operator="lessThan">
      <formula>0</formula>
    </cfRule>
  </conditionalFormatting>
  <conditionalFormatting sqref="W41:W50">
    <cfRule type="cellIs" dxfId="14" priority="6" operator="lessThan">
      <formula>0</formula>
    </cfRule>
    <cfRule type="cellIs" dxfId="13" priority="7" operator="equal">
      <formula>0</formula>
    </cfRule>
    <cfRule type="cellIs" dxfId="12" priority="8" operator="greaterThan">
      <formula>0</formula>
    </cfRule>
  </conditionalFormatting>
  <conditionalFormatting sqref="V41:V50">
    <cfRule type="cellIs" dxfId="11" priority="5" operator="lessThan">
      <formula>0</formula>
    </cfRule>
  </conditionalFormatting>
  <conditionalFormatting sqref="R41:S50 U41:V50">
    <cfRule type="cellIs" dxfId="10" priority="4" operator="equal">
      <formula>0</formula>
    </cfRule>
  </conditionalFormatting>
  <conditionalFormatting sqref="T41:T50">
    <cfRule type="cellIs" dxfId="9" priority="3" operator="equal">
      <formula>0</formula>
    </cfRule>
  </conditionalFormatting>
  <conditionalFormatting sqref="V52">
    <cfRule type="cellIs" dxfId="8" priority="2" operator="lessThan">
      <formula>0</formula>
    </cfRule>
  </conditionalFormatting>
  <conditionalFormatting sqref="V51">
    <cfRule type="cellIs" dxfId="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RowHeight="15" x14ac:dyDescent="0.25"/>
  <cols>
    <col min="1" max="1" width="1.85546875" customWidth="1"/>
    <col min="2" max="2" width="8.140625" customWidth="1"/>
    <col min="3" max="3" width="16" customWidth="1"/>
    <col min="4" max="9" width="8.85546875" customWidth="1"/>
    <col min="10" max="10" width="9.5703125" customWidth="1"/>
    <col min="11" max="14" width="8.85546875" customWidth="1"/>
    <col min="15" max="15" width="10.28515625" customWidth="1"/>
    <col min="17" max="17" width="17" bestFit="1" customWidth="1"/>
  </cols>
  <sheetData>
    <row r="1" spans="2:15" ht="18" x14ac:dyDescent="0.35">
      <c r="B1" s="17" t="s">
        <v>3</v>
      </c>
      <c r="D1" s="8"/>
      <c r="O1" s="86">
        <v>44929</v>
      </c>
    </row>
    <row r="2" spans="2:15" ht="14.45" customHeight="1" x14ac:dyDescent="0.25">
      <c r="B2" s="104" t="s">
        <v>15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2:15" ht="14.45" customHeight="1" x14ac:dyDescent="0.25">
      <c r="B3" s="105" t="s">
        <v>16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2:15" ht="14.45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51" t="s">
        <v>4</v>
      </c>
    </row>
    <row r="5" spans="2:15" ht="14.45" customHeight="1" x14ac:dyDescent="0.25">
      <c r="B5" s="111" t="s">
        <v>0</v>
      </c>
      <c r="C5" s="113" t="s">
        <v>1</v>
      </c>
      <c r="D5" s="107" t="s">
        <v>125</v>
      </c>
      <c r="E5" s="107"/>
      <c r="F5" s="107"/>
      <c r="G5" s="107"/>
      <c r="H5" s="122"/>
      <c r="I5" s="123" t="s">
        <v>118</v>
      </c>
      <c r="J5" s="122"/>
      <c r="K5" s="123" t="s">
        <v>127</v>
      </c>
      <c r="L5" s="107"/>
      <c r="M5" s="107"/>
      <c r="N5" s="107"/>
      <c r="O5" s="108"/>
    </row>
    <row r="6" spans="2:15" ht="14.45" customHeight="1" thickBot="1" x14ac:dyDescent="0.3">
      <c r="B6" s="112"/>
      <c r="C6" s="114"/>
      <c r="D6" s="120" t="s">
        <v>126</v>
      </c>
      <c r="E6" s="120"/>
      <c r="F6" s="120"/>
      <c r="G6" s="120"/>
      <c r="H6" s="121"/>
      <c r="I6" s="124" t="s">
        <v>119</v>
      </c>
      <c r="J6" s="121"/>
      <c r="K6" s="124" t="s">
        <v>128</v>
      </c>
      <c r="L6" s="120"/>
      <c r="M6" s="120"/>
      <c r="N6" s="120"/>
      <c r="O6" s="125"/>
    </row>
    <row r="7" spans="2:15" ht="14.45" customHeight="1" x14ac:dyDescent="0.25">
      <c r="B7" s="112"/>
      <c r="C7" s="114"/>
      <c r="D7" s="98">
        <v>2022</v>
      </c>
      <c r="E7" s="99"/>
      <c r="F7" s="98">
        <v>2021</v>
      </c>
      <c r="G7" s="99"/>
      <c r="H7" s="94" t="s">
        <v>5</v>
      </c>
      <c r="I7" s="126">
        <v>2022</v>
      </c>
      <c r="J7" s="126" t="s">
        <v>116</v>
      </c>
      <c r="K7" s="98">
        <v>2022</v>
      </c>
      <c r="L7" s="99"/>
      <c r="M7" s="98">
        <v>2021</v>
      </c>
      <c r="N7" s="99"/>
      <c r="O7" s="94" t="s">
        <v>5</v>
      </c>
    </row>
    <row r="8" spans="2:15" ht="14.45" customHeight="1" thickBot="1" x14ac:dyDescent="0.3">
      <c r="B8" s="102" t="s">
        <v>6</v>
      </c>
      <c r="C8" s="118" t="s">
        <v>7</v>
      </c>
      <c r="D8" s="100"/>
      <c r="E8" s="101"/>
      <c r="F8" s="100"/>
      <c r="G8" s="101"/>
      <c r="H8" s="95"/>
      <c r="I8" s="127"/>
      <c r="J8" s="127"/>
      <c r="K8" s="100"/>
      <c r="L8" s="101"/>
      <c r="M8" s="100"/>
      <c r="N8" s="101"/>
      <c r="O8" s="95"/>
    </row>
    <row r="9" spans="2:15" ht="14.45" customHeight="1" x14ac:dyDescent="0.25">
      <c r="B9" s="102"/>
      <c r="C9" s="118"/>
      <c r="D9" s="32" t="s">
        <v>8</v>
      </c>
      <c r="E9" s="37" t="s">
        <v>2</v>
      </c>
      <c r="F9" s="32" t="s">
        <v>8</v>
      </c>
      <c r="G9" s="37" t="s">
        <v>2</v>
      </c>
      <c r="H9" s="90" t="s">
        <v>9</v>
      </c>
      <c r="I9" s="35" t="s">
        <v>8</v>
      </c>
      <c r="J9" s="109" t="s">
        <v>117</v>
      </c>
      <c r="K9" s="32" t="s">
        <v>8</v>
      </c>
      <c r="L9" s="37" t="s">
        <v>2</v>
      </c>
      <c r="M9" s="32" t="s">
        <v>8</v>
      </c>
      <c r="N9" s="37" t="s">
        <v>2</v>
      </c>
      <c r="O9" s="90" t="s">
        <v>9</v>
      </c>
    </row>
    <row r="10" spans="2:15" ht="14.45" customHeight="1" thickBot="1" x14ac:dyDescent="0.3">
      <c r="B10" s="103"/>
      <c r="C10" s="119"/>
      <c r="D10" s="33" t="s">
        <v>10</v>
      </c>
      <c r="E10" s="34" t="s">
        <v>11</v>
      </c>
      <c r="F10" s="33" t="s">
        <v>10</v>
      </c>
      <c r="G10" s="34" t="s">
        <v>11</v>
      </c>
      <c r="H10" s="91"/>
      <c r="I10" s="36" t="s">
        <v>10</v>
      </c>
      <c r="J10" s="110"/>
      <c r="K10" s="33" t="s">
        <v>10</v>
      </c>
      <c r="L10" s="34" t="s">
        <v>11</v>
      </c>
      <c r="M10" s="33" t="s">
        <v>10</v>
      </c>
      <c r="N10" s="34" t="s">
        <v>11</v>
      </c>
      <c r="O10" s="91"/>
    </row>
    <row r="11" spans="2:15" ht="14.45" customHeight="1" thickBot="1" x14ac:dyDescent="0.3">
      <c r="B11" s="20">
        <v>1</v>
      </c>
      <c r="C11" s="21" t="s">
        <v>20</v>
      </c>
      <c r="D11" s="22">
        <v>7408</v>
      </c>
      <c r="E11" s="23">
        <v>0.17388446822993686</v>
      </c>
      <c r="F11" s="22">
        <v>7434</v>
      </c>
      <c r="G11" s="23">
        <v>0.17042250292290412</v>
      </c>
      <c r="H11" s="24">
        <v>-3.4974441754103136E-3</v>
      </c>
      <c r="I11" s="22">
        <v>6747</v>
      </c>
      <c r="J11" s="24">
        <v>9.7969467911664498E-2</v>
      </c>
      <c r="K11" s="22">
        <v>78514</v>
      </c>
      <c r="L11" s="23">
        <v>0.16289650965689945</v>
      </c>
      <c r="M11" s="22">
        <v>79665</v>
      </c>
      <c r="N11" s="23">
        <v>0.15303329216075362</v>
      </c>
      <c r="O11" s="24">
        <v>-1.4448001004205069E-2</v>
      </c>
    </row>
    <row r="12" spans="2:15" ht="14.45" customHeight="1" thickBot="1" x14ac:dyDescent="0.3">
      <c r="B12" s="43">
        <v>2</v>
      </c>
      <c r="C12" s="44" t="s">
        <v>18</v>
      </c>
      <c r="D12" s="41">
        <v>4642</v>
      </c>
      <c r="E12" s="45">
        <v>0.10895946294861864</v>
      </c>
      <c r="F12" s="41">
        <v>3162</v>
      </c>
      <c r="G12" s="45">
        <v>7.2488021824350657E-2</v>
      </c>
      <c r="H12" s="42">
        <v>0.46805819101834278</v>
      </c>
      <c r="I12" s="41">
        <v>3653</v>
      </c>
      <c r="J12" s="42">
        <v>0.27073638105666586</v>
      </c>
      <c r="K12" s="41">
        <v>42228</v>
      </c>
      <c r="L12" s="45">
        <v>8.7612321494148188E-2</v>
      </c>
      <c r="M12" s="41">
        <v>45469</v>
      </c>
      <c r="N12" s="45">
        <v>8.7344138093984891E-2</v>
      </c>
      <c r="O12" s="42">
        <v>-7.1279333172051262E-2</v>
      </c>
    </row>
    <row r="13" spans="2:15" ht="14.45" customHeight="1" thickBot="1" x14ac:dyDescent="0.3">
      <c r="B13" s="20">
        <v>3</v>
      </c>
      <c r="C13" s="21" t="s">
        <v>19</v>
      </c>
      <c r="D13" s="22">
        <v>3015</v>
      </c>
      <c r="E13" s="23">
        <v>7.0769664108161393E-2</v>
      </c>
      <c r="F13" s="22">
        <v>3408</v>
      </c>
      <c r="G13" s="23">
        <v>7.8127507393228032E-2</v>
      </c>
      <c r="H13" s="24">
        <v>-0.11531690140845074</v>
      </c>
      <c r="I13" s="22">
        <v>3036</v>
      </c>
      <c r="J13" s="24">
        <v>-6.9169960474307901E-3</v>
      </c>
      <c r="K13" s="22">
        <v>35140</v>
      </c>
      <c r="L13" s="23">
        <v>7.290653067406383E-2</v>
      </c>
      <c r="M13" s="22">
        <v>39662</v>
      </c>
      <c r="N13" s="23">
        <v>7.6189122370925885E-2</v>
      </c>
      <c r="O13" s="24">
        <v>-0.11401341334274617</v>
      </c>
    </row>
    <row r="14" spans="2:15" ht="14.45" customHeight="1" thickBot="1" x14ac:dyDescent="0.3">
      <c r="B14" s="43">
        <v>4</v>
      </c>
      <c r="C14" s="44" t="s">
        <v>23</v>
      </c>
      <c r="D14" s="41">
        <v>2251</v>
      </c>
      <c r="E14" s="45">
        <v>5.2836654695678706E-2</v>
      </c>
      <c r="F14" s="41">
        <v>2040</v>
      </c>
      <c r="G14" s="45">
        <v>4.6766465693129457E-2</v>
      </c>
      <c r="H14" s="42">
        <v>0.10343137254901968</v>
      </c>
      <c r="I14" s="41">
        <v>2708</v>
      </c>
      <c r="J14" s="42">
        <v>-0.16875923190546527</v>
      </c>
      <c r="K14" s="41">
        <v>33844</v>
      </c>
      <c r="L14" s="45">
        <v>7.0217661472197379E-2</v>
      </c>
      <c r="M14" s="41">
        <v>32411</v>
      </c>
      <c r="N14" s="45">
        <v>6.2260240158440797E-2</v>
      </c>
      <c r="O14" s="42">
        <v>4.4213384344821138E-2</v>
      </c>
    </row>
    <row r="15" spans="2:15" ht="14.45" customHeight="1" thickBot="1" x14ac:dyDescent="0.3">
      <c r="B15" s="20">
        <v>5</v>
      </c>
      <c r="C15" s="21" t="s">
        <v>25</v>
      </c>
      <c r="D15" s="22">
        <v>2520</v>
      </c>
      <c r="E15" s="23">
        <v>5.915076403070206E-2</v>
      </c>
      <c r="F15" s="22">
        <v>3151</v>
      </c>
      <c r="G15" s="23">
        <v>7.2235849705417118E-2</v>
      </c>
      <c r="H15" s="24">
        <v>-0.20025388765471275</v>
      </c>
      <c r="I15" s="22">
        <v>2527</v>
      </c>
      <c r="J15" s="24">
        <v>-2.7700831024930483E-3</v>
      </c>
      <c r="K15" s="22">
        <v>27492</v>
      </c>
      <c r="L15" s="23">
        <v>5.7038882791444583E-2</v>
      </c>
      <c r="M15" s="22">
        <v>30959</v>
      </c>
      <c r="N15" s="23">
        <v>5.9471005987632858E-2</v>
      </c>
      <c r="O15" s="24">
        <v>-0.11198682127975712</v>
      </c>
    </row>
    <row r="16" spans="2:15" ht="14.45" customHeight="1" thickBot="1" x14ac:dyDescent="0.3">
      <c r="B16" s="43">
        <v>6</v>
      </c>
      <c r="C16" s="44" t="s">
        <v>32</v>
      </c>
      <c r="D16" s="41">
        <v>2301</v>
      </c>
      <c r="E16" s="45">
        <v>5.4010280966129143E-2</v>
      </c>
      <c r="F16" s="41">
        <v>2930</v>
      </c>
      <c r="G16" s="45">
        <v>6.7169482588661428E-2</v>
      </c>
      <c r="H16" s="42">
        <v>-0.21467576791808873</v>
      </c>
      <c r="I16" s="41">
        <v>2046</v>
      </c>
      <c r="J16" s="42">
        <v>0.12463343108504388</v>
      </c>
      <c r="K16" s="41">
        <v>27339</v>
      </c>
      <c r="L16" s="45">
        <v>5.6721446844002016E-2</v>
      </c>
      <c r="M16" s="41">
        <v>26391</v>
      </c>
      <c r="N16" s="45">
        <v>5.0696059918589706E-2</v>
      </c>
      <c r="O16" s="42">
        <v>3.5921336819370264E-2</v>
      </c>
    </row>
    <row r="17" spans="2:15" ht="14.45" customHeight="1" thickBot="1" x14ac:dyDescent="0.3">
      <c r="B17" s="20">
        <v>7</v>
      </c>
      <c r="C17" s="21" t="s">
        <v>24</v>
      </c>
      <c r="D17" s="22">
        <v>1889</v>
      </c>
      <c r="E17" s="23">
        <v>4.4339600497617537E-2</v>
      </c>
      <c r="F17" s="22">
        <v>1967</v>
      </c>
      <c r="G17" s="23">
        <v>4.5092959812934139E-2</v>
      </c>
      <c r="H17" s="24">
        <v>-3.9654295882053936E-2</v>
      </c>
      <c r="I17" s="22">
        <v>2128</v>
      </c>
      <c r="J17" s="24">
        <v>-0.11231203007518797</v>
      </c>
      <c r="K17" s="22">
        <v>26888</v>
      </c>
      <c r="L17" s="23">
        <v>5.5785736959710529E-2</v>
      </c>
      <c r="M17" s="22">
        <v>26845</v>
      </c>
      <c r="N17" s="23">
        <v>5.1568175837010372E-2</v>
      </c>
      <c r="O17" s="24">
        <v>1.6017880424659126E-3</v>
      </c>
    </row>
    <row r="18" spans="2:15" ht="14.45" customHeight="1" thickBot="1" x14ac:dyDescent="0.3">
      <c r="B18" s="43">
        <v>8</v>
      </c>
      <c r="C18" s="44" t="s">
        <v>22</v>
      </c>
      <c r="D18" s="41">
        <v>1283</v>
      </c>
      <c r="E18" s="45">
        <v>3.0115250099758233E-2</v>
      </c>
      <c r="F18" s="41">
        <v>2280</v>
      </c>
      <c r="G18" s="45">
        <v>5.2268402833497631E-2</v>
      </c>
      <c r="H18" s="42">
        <v>-0.43728070175438594</v>
      </c>
      <c r="I18" s="41">
        <v>1756</v>
      </c>
      <c r="J18" s="42">
        <v>-0.26936218678815493</v>
      </c>
      <c r="K18" s="41">
        <v>25020</v>
      </c>
      <c r="L18" s="45">
        <v>5.191011375825489E-2</v>
      </c>
      <c r="M18" s="41">
        <v>29063</v>
      </c>
      <c r="N18" s="45">
        <v>5.5828865500131587E-2</v>
      </c>
      <c r="O18" s="42">
        <v>-0.13911158517702926</v>
      </c>
    </row>
    <row r="19" spans="2:15" ht="14.45" customHeight="1" thickBot="1" x14ac:dyDescent="0.3">
      <c r="B19" s="20">
        <v>9</v>
      </c>
      <c r="C19" s="21" t="s">
        <v>17</v>
      </c>
      <c r="D19" s="22">
        <v>2299</v>
      </c>
      <c r="E19" s="23">
        <v>5.3963335915311127E-2</v>
      </c>
      <c r="F19" s="22">
        <v>1664</v>
      </c>
      <c r="G19" s="23">
        <v>3.8146764173219321E-2</v>
      </c>
      <c r="H19" s="24">
        <v>0.38161057692307687</v>
      </c>
      <c r="I19" s="22">
        <v>1810</v>
      </c>
      <c r="J19" s="24">
        <v>0.27016574585635356</v>
      </c>
      <c r="K19" s="22">
        <v>23806</v>
      </c>
      <c r="L19" s="23">
        <v>4.939137362625963E-2</v>
      </c>
      <c r="M19" s="22">
        <v>23981</v>
      </c>
      <c r="N19" s="23">
        <v>4.6066545902303808E-2</v>
      </c>
      <c r="O19" s="24">
        <v>-7.2974438096826688E-3</v>
      </c>
    </row>
    <row r="20" spans="2:15" ht="14.45" customHeight="1" thickBot="1" x14ac:dyDescent="0.3">
      <c r="B20" s="43">
        <v>10</v>
      </c>
      <c r="C20" s="44" t="s">
        <v>30</v>
      </c>
      <c r="D20" s="41">
        <v>2054</v>
      </c>
      <c r="E20" s="45">
        <v>4.8212567190103986E-2</v>
      </c>
      <c r="F20" s="41">
        <v>2707</v>
      </c>
      <c r="G20" s="45">
        <v>6.2057265995736001E-2</v>
      </c>
      <c r="H20" s="42">
        <v>-0.24122644994458808</v>
      </c>
      <c r="I20" s="41">
        <v>1713</v>
      </c>
      <c r="J20" s="42">
        <v>0.19906596614127259</v>
      </c>
      <c r="K20" s="41">
        <v>20737</v>
      </c>
      <c r="L20" s="45">
        <v>4.302398197461757E-2</v>
      </c>
      <c r="M20" s="41">
        <v>20866</v>
      </c>
      <c r="N20" s="45">
        <v>4.0082754964241324E-2</v>
      </c>
      <c r="O20" s="42">
        <v>-6.1823061439663096E-3</v>
      </c>
    </row>
    <row r="21" spans="2:15" ht="14.45" customHeight="1" thickBot="1" x14ac:dyDescent="0.3">
      <c r="B21" s="20">
        <v>11</v>
      </c>
      <c r="C21" s="21" t="s">
        <v>33</v>
      </c>
      <c r="D21" s="22">
        <v>1874</v>
      </c>
      <c r="E21" s="23">
        <v>4.3987512616482406E-2</v>
      </c>
      <c r="F21" s="22">
        <v>1785</v>
      </c>
      <c r="G21" s="23">
        <v>4.0920657481488272E-2</v>
      </c>
      <c r="H21" s="24">
        <v>4.9859943977591081E-2</v>
      </c>
      <c r="I21" s="22">
        <v>1885</v>
      </c>
      <c r="J21" s="24">
        <v>-5.8355437665782439E-3</v>
      </c>
      <c r="K21" s="22">
        <v>19323</v>
      </c>
      <c r="L21" s="23">
        <v>4.0090292891716998E-2</v>
      </c>
      <c r="M21" s="22">
        <v>18973</v>
      </c>
      <c r="N21" s="23">
        <v>3.6446377357258253E-2</v>
      </c>
      <c r="O21" s="24">
        <v>1.844726716913514E-2</v>
      </c>
    </row>
    <row r="22" spans="2:15" ht="14.45" customHeight="1" thickBot="1" x14ac:dyDescent="0.3">
      <c r="B22" s="43">
        <v>12</v>
      </c>
      <c r="C22" s="44" t="s">
        <v>27</v>
      </c>
      <c r="D22" s="41">
        <v>1397</v>
      </c>
      <c r="E22" s="45">
        <v>3.2791117996385233E-2</v>
      </c>
      <c r="F22" s="41">
        <v>1248</v>
      </c>
      <c r="G22" s="45">
        <v>2.8610073129914492E-2</v>
      </c>
      <c r="H22" s="42">
        <v>0.11939102564102555</v>
      </c>
      <c r="I22" s="41">
        <v>1303</v>
      </c>
      <c r="J22" s="42">
        <v>7.214121258633921E-2</v>
      </c>
      <c r="K22" s="41">
        <v>13400</v>
      </c>
      <c r="L22" s="45">
        <v>2.7801579710656096E-2</v>
      </c>
      <c r="M22" s="41">
        <v>18069</v>
      </c>
      <c r="N22" s="45">
        <v>3.4709829361107856E-2</v>
      </c>
      <c r="O22" s="42">
        <v>-0.25839836183518738</v>
      </c>
    </row>
    <row r="23" spans="2:15" ht="14.45" customHeight="1" thickBot="1" x14ac:dyDescent="0.3">
      <c r="B23" s="20">
        <v>13</v>
      </c>
      <c r="C23" s="21" t="s">
        <v>21</v>
      </c>
      <c r="D23" s="22">
        <v>504</v>
      </c>
      <c r="E23" s="23">
        <v>1.1830152806140413E-2</v>
      </c>
      <c r="F23" s="22">
        <v>1719</v>
      </c>
      <c r="G23" s="23">
        <v>3.9407624767887027E-2</v>
      </c>
      <c r="H23" s="24">
        <v>-0.70680628272251311</v>
      </c>
      <c r="I23" s="22">
        <v>959</v>
      </c>
      <c r="J23" s="24">
        <v>-0.47445255474452552</v>
      </c>
      <c r="K23" s="22">
        <v>13169</v>
      </c>
      <c r="L23" s="23">
        <v>2.7322313672360456E-2</v>
      </c>
      <c r="M23" s="22">
        <v>19284</v>
      </c>
      <c r="N23" s="23">
        <v>3.7043795970978136E-2</v>
      </c>
      <c r="O23" s="24">
        <v>-0.31710226094171334</v>
      </c>
    </row>
    <row r="24" spans="2:15" ht="14.45" customHeight="1" thickBot="1" x14ac:dyDescent="0.3">
      <c r="B24" s="43">
        <v>14</v>
      </c>
      <c r="C24" s="44" t="s">
        <v>28</v>
      </c>
      <c r="D24" s="41">
        <v>983</v>
      </c>
      <c r="E24" s="45">
        <v>2.3073492477055608E-2</v>
      </c>
      <c r="F24" s="41">
        <v>1274</v>
      </c>
      <c r="G24" s="45">
        <v>2.9206116320121042E-2</v>
      </c>
      <c r="H24" s="42">
        <v>-0.22841444270015698</v>
      </c>
      <c r="I24" s="41">
        <v>1091</v>
      </c>
      <c r="J24" s="42">
        <v>-9.8991750687442703E-2</v>
      </c>
      <c r="K24" s="41">
        <v>12392</v>
      </c>
      <c r="L24" s="45">
        <v>2.571023699809331E-2</v>
      </c>
      <c r="M24" s="41">
        <v>14699</v>
      </c>
      <c r="N24" s="45">
        <v>2.8236193578998526E-2</v>
      </c>
      <c r="O24" s="42">
        <v>-0.15694945234369684</v>
      </c>
    </row>
    <row r="25" spans="2:15" ht="14.45" customHeight="1" thickBot="1" x14ac:dyDescent="0.3">
      <c r="B25" s="20">
        <v>15</v>
      </c>
      <c r="C25" s="21" t="s">
        <v>34</v>
      </c>
      <c r="D25" s="22">
        <v>1104</v>
      </c>
      <c r="E25" s="23">
        <v>2.5913668051545664E-2</v>
      </c>
      <c r="F25" s="22">
        <v>569</v>
      </c>
      <c r="G25" s="23">
        <v>1.304417597028954E-2</v>
      </c>
      <c r="H25" s="24">
        <v>0.94024604569420034</v>
      </c>
      <c r="I25" s="22">
        <v>781</v>
      </c>
      <c r="J25" s="24">
        <v>0.41357234314980795</v>
      </c>
      <c r="K25" s="22">
        <v>10947</v>
      </c>
      <c r="L25" s="23">
        <v>2.271223082780241E-2</v>
      </c>
      <c r="M25" s="22">
        <v>11014</v>
      </c>
      <c r="N25" s="23">
        <v>2.1157455342478385E-2</v>
      </c>
      <c r="O25" s="24">
        <v>-6.0831668785182869E-3</v>
      </c>
    </row>
    <row r="26" spans="2:15" ht="14.45" customHeight="1" thickBot="1" x14ac:dyDescent="0.3">
      <c r="B26" s="43">
        <v>16</v>
      </c>
      <c r="C26" s="44" t="s">
        <v>29</v>
      </c>
      <c r="D26" s="41">
        <v>594</v>
      </c>
      <c r="E26" s="45">
        <v>1.3942680092951201E-2</v>
      </c>
      <c r="F26" s="41">
        <v>879</v>
      </c>
      <c r="G26" s="45">
        <v>2.0150844776598429E-2</v>
      </c>
      <c r="H26" s="42">
        <v>-0.32423208191126285</v>
      </c>
      <c r="I26" s="41">
        <v>652</v>
      </c>
      <c r="J26" s="42">
        <v>-8.8957055214723968E-2</v>
      </c>
      <c r="K26" s="41">
        <v>7451</v>
      </c>
      <c r="L26" s="45">
        <v>1.5458923165977505E-2</v>
      </c>
      <c r="M26" s="41">
        <v>10828</v>
      </c>
      <c r="N26" s="45">
        <v>2.0800156750350095E-2</v>
      </c>
      <c r="O26" s="42">
        <v>-0.3118766161802734</v>
      </c>
    </row>
    <row r="27" spans="2:15" ht="14.45" customHeight="1" thickBot="1" x14ac:dyDescent="0.3">
      <c r="B27" s="20">
        <v>17</v>
      </c>
      <c r="C27" s="21" t="s">
        <v>40</v>
      </c>
      <c r="D27" s="22">
        <v>859</v>
      </c>
      <c r="E27" s="23">
        <v>2.016289932633852E-2</v>
      </c>
      <c r="F27" s="22">
        <v>348</v>
      </c>
      <c r="G27" s="23">
        <v>7.9778088535338489E-3</v>
      </c>
      <c r="H27" s="24">
        <v>1.4683908045977012</v>
      </c>
      <c r="I27" s="22">
        <v>589</v>
      </c>
      <c r="J27" s="24">
        <v>0.45840407470288635</v>
      </c>
      <c r="K27" s="22">
        <v>7255</v>
      </c>
      <c r="L27" s="23">
        <v>1.5052273194090297E-2</v>
      </c>
      <c r="M27" s="22">
        <v>7376</v>
      </c>
      <c r="N27" s="23">
        <v>1.4169002234076682E-2</v>
      </c>
      <c r="O27" s="24">
        <v>-1.6404555314533664E-2</v>
      </c>
    </row>
    <row r="28" spans="2:15" ht="14.45" customHeight="1" thickBot="1" x14ac:dyDescent="0.3">
      <c r="B28" s="43">
        <v>18</v>
      </c>
      <c r="C28" s="44" t="s">
        <v>51</v>
      </c>
      <c r="D28" s="41">
        <v>690</v>
      </c>
      <c r="E28" s="45">
        <v>1.6196042532216043E-2</v>
      </c>
      <c r="F28" s="41">
        <v>605</v>
      </c>
      <c r="G28" s="45">
        <v>1.3869466541344765E-2</v>
      </c>
      <c r="H28" s="42">
        <v>0.14049586776859502</v>
      </c>
      <c r="I28" s="41">
        <v>551</v>
      </c>
      <c r="J28" s="42">
        <v>0.25226860254083494</v>
      </c>
      <c r="K28" s="41">
        <v>7117</v>
      </c>
      <c r="L28" s="45">
        <v>1.476595841796563E-2</v>
      </c>
      <c r="M28" s="41">
        <v>6667</v>
      </c>
      <c r="N28" s="45">
        <v>1.2807041471609168E-2</v>
      </c>
      <c r="O28" s="42">
        <v>6.7496625168741664E-2</v>
      </c>
    </row>
    <row r="29" spans="2:15" ht="14.45" customHeight="1" thickBot="1" x14ac:dyDescent="0.3">
      <c r="B29" s="20">
        <v>19</v>
      </c>
      <c r="C29" s="21" t="s">
        <v>26</v>
      </c>
      <c r="D29" s="22">
        <v>585</v>
      </c>
      <c r="E29" s="23">
        <v>1.3731427364270122E-2</v>
      </c>
      <c r="F29" s="22">
        <v>557</v>
      </c>
      <c r="G29" s="23">
        <v>1.2769079113271131E-2</v>
      </c>
      <c r="H29" s="24">
        <v>5.0269299820466795E-2</v>
      </c>
      <c r="I29" s="22">
        <v>444</v>
      </c>
      <c r="J29" s="24">
        <v>0.31756756756756754</v>
      </c>
      <c r="K29" s="22">
        <v>6203</v>
      </c>
      <c r="L29" s="23">
        <v>1.2869641712328342E-2</v>
      </c>
      <c r="M29" s="22">
        <v>8094</v>
      </c>
      <c r="N29" s="23">
        <v>1.5548251638098788E-2</v>
      </c>
      <c r="O29" s="24">
        <v>-0.233629849271065</v>
      </c>
    </row>
    <row r="30" spans="2:15" ht="14.45" customHeight="1" thickBot="1" x14ac:dyDescent="0.3">
      <c r="B30" s="43">
        <v>20</v>
      </c>
      <c r="C30" s="44" t="s">
        <v>63</v>
      </c>
      <c r="D30" s="41">
        <v>857</v>
      </c>
      <c r="E30" s="45">
        <v>2.0115954275520504E-2</v>
      </c>
      <c r="F30" s="41">
        <v>210</v>
      </c>
      <c r="G30" s="45">
        <v>4.8141949978221495E-3</v>
      </c>
      <c r="H30" s="42">
        <v>3.0809523809523807</v>
      </c>
      <c r="I30" s="41">
        <v>445</v>
      </c>
      <c r="J30" s="42">
        <v>0.92584269662921348</v>
      </c>
      <c r="K30" s="41">
        <v>5658</v>
      </c>
      <c r="L30" s="45">
        <v>1.1738905821111359E-2</v>
      </c>
      <c r="M30" s="41">
        <v>6154</v>
      </c>
      <c r="N30" s="45">
        <v>1.1821588902997273E-2</v>
      </c>
      <c r="O30" s="42">
        <v>-8.0597985050373744E-2</v>
      </c>
    </row>
    <row r="31" spans="2:15" ht="14.45" customHeight="1" thickBot="1" x14ac:dyDescent="0.3">
      <c r="B31" s="96" t="s">
        <v>43</v>
      </c>
      <c r="C31" s="97"/>
      <c r="D31" s="25">
        <f>SUM(D11:D30)</f>
        <v>39109</v>
      </c>
      <c r="E31" s="26">
        <f>D31/D33</f>
        <v>0.91798699622092339</v>
      </c>
      <c r="F31" s="25">
        <f>SUM(F11:F30)</f>
        <v>39937</v>
      </c>
      <c r="G31" s="26">
        <f>F31/F33</f>
        <v>0.9155452648953486</v>
      </c>
      <c r="H31" s="27">
        <f>D31/F31-1</f>
        <v>-2.0732653929939615E-2</v>
      </c>
      <c r="I31" s="25">
        <f>SUM(I11:I30)</f>
        <v>36824</v>
      </c>
      <c r="J31" s="26">
        <f>D31/I31-1</f>
        <v>6.2051922659135395E-2</v>
      </c>
      <c r="K31" s="25">
        <f>SUM(K11:K30)</f>
        <v>443923</v>
      </c>
      <c r="L31" s="26">
        <f>K31/K33</f>
        <v>0.92102691566370043</v>
      </c>
      <c r="M31" s="25">
        <f>SUM(M11:M30)</f>
        <v>476470</v>
      </c>
      <c r="N31" s="26">
        <f>M31/M33</f>
        <v>0.91527989350196803</v>
      </c>
      <c r="O31" s="27">
        <f>K31/M31-1</f>
        <v>-6.8308602850126965E-2</v>
      </c>
    </row>
    <row r="32" spans="2:15" ht="14.45" customHeight="1" thickBot="1" x14ac:dyDescent="0.3">
      <c r="B32" s="96" t="s">
        <v>12</v>
      </c>
      <c r="C32" s="97"/>
      <c r="D32" s="28">
        <f>D33-SUM(D11:D30)</f>
        <v>3494</v>
      </c>
      <c r="E32" s="26">
        <f>D32/D33</f>
        <v>8.2013003779076596E-2</v>
      </c>
      <c r="F32" s="28">
        <f>F33-SUM(F11:F30)</f>
        <v>3684</v>
      </c>
      <c r="G32" s="26">
        <f>F32/F33</f>
        <v>8.4454735104651429E-2</v>
      </c>
      <c r="H32" s="27">
        <f>D32/F32-1</f>
        <v>-5.1574375678610229E-2</v>
      </c>
      <c r="I32" s="28">
        <f>I33-SUM(I11:I30)</f>
        <v>2893</v>
      </c>
      <c r="J32" s="27">
        <f>D32/I32-1</f>
        <v>0.20774282751469064</v>
      </c>
      <c r="K32" s="28">
        <f>K33-SUM(K11:K30)</f>
        <v>38064</v>
      </c>
      <c r="L32" s="26">
        <f>K32/K33</f>
        <v>7.8973084336299529E-2</v>
      </c>
      <c r="M32" s="28">
        <f>M33-SUM(M11:M30)</f>
        <v>44103</v>
      </c>
      <c r="N32" s="26">
        <f>M32/M33</f>
        <v>8.472010649803198E-2</v>
      </c>
      <c r="O32" s="27">
        <f>K32/M32-1</f>
        <v>-0.13692946058091282</v>
      </c>
    </row>
    <row r="33" spans="2:16" ht="14.45" customHeight="1" thickBot="1" x14ac:dyDescent="0.3">
      <c r="B33" s="92" t="s">
        <v>13</v>
      </c>
      <c r="C33" s="93"/>
      <c r="D33" s="29">
        <v>42603</v>
      </c>
      <c r="E33" s="30">
        <v>1</v>
      </c>
      <c r="F33" s="29">
        <v>43621</v>
      </c>
      <c r="G33" s="30">
        <v>0.99999999999999967</v>
      </c>
      <c r="H33" s="31">
        <v>-2.3337383370395037E-2</v>
      </c>
      <c r="I33" s="29">
        <v>39717</v>
      </c>
      <c r="J33" s="31">
        <v>7.2664098496865392E-2</v>
      </c>
      <c r="K33" s="29">
        <v>481987</v>
      </c>
      <c r="L33" s="30">
        <v>1</v>
      </c>
      <c r="M33" s="29">
        <v>520573</v>
      </c>
      <c r="N33" s="30">
        <v>0.99999999999999967</v>
      </c>
      <c r="O33" s="31">
        <v>-7.4122169225065426E-2</v>
      </c>
      <c r="P33" s="3"/>
    </row>
    <row r="34" spans="2:16" ht="14.45" customHeight="1" x14ac:dyDescent="0.25">
      <c r="B34" s="39" t="s">
        <v>71</v>
      </c>
    </row>
    <row r="35" spans="2:16" x14ac:dyDescent="0.25">
      <c r="B35" s="40" t="s">
        <v>70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H32 J32 O32">
    <cfRule type="cellIs" dxfId="6" priority="7" operator="lessThan">
      <formula>0</formula>
    </cfRule>
  </conditionalFormatting>
  <conditionalFormatting sqref="H31 O31">
    <cfRule type="cellIs" dxfId="5" priority="6" operator="lessThan">
      <formula>0</formula>
    </cfRule>
  </conditionalFormatting>
  <conditionalFormatting sqref="J11:J30 O11:O30 H11:H30">
    <cfRule type="cellIs" dxfId="4" priority="5" operator="lessThan">
      <formula>0</formula>
    </cfRule>
  </conditionalFormatting>
  <conditionalFormatting sqref="L11:L30 N11:O30 D11:E30 G11:J30">
    <cfRule type="cellIs" dxfId="3" priority="4" operator="equal">
      <formula>0</formula>
    </cfRule>
  </conditionalFormatting>
  <conditionalFormatting sqref="F11:F30">
    <cfRule type="cellIs" dxfId="2" priority="3" operator="equal">
      <formula>0</formula>
    </cfRule>
  </conditionalFormatting>
  <conditionalFormatting sqref="K11:K30">
    <cfRule type="cellIs" dxfId="1" priority="2" operator="equal">
      <formula>0</formula>
    </cfRule>
  </conditionalFormatting>
  <conditionalFormatting sqref="M11:M30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 Ranking</vt:lpstr>
      <vt:lpstr>Paliwa_Samochody osobowe</vt:lpstr>
      <vt:lpstr>PC for Ind.Customers</vt:lpstr>
      <vt:lpstr>PC for Business</vt:lpstr>
      <vt:lpstr>LCV up to 3.5T</vt:lpstr>
      <vt:lpstr>PC &amp; 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2023-01-03T11:19:36Z</dcterms:modified>
</cp:coreProperties>
</file>