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Summary table " sheetId="1" r:id="rId1"/>
    <sheet name="PC Ranking" sheetId="2" r:id="rId2"/>
    <sheet name="PC_by_Fuels" sheetId="3" r:id="rId3"/>
    <sheet name="PC for Ind.Customers" sheetId="4" r:id="rId4"/>
    <sheet name="PC for Business" sheetId="5" r:id="rId5"/>
    <sheet name="LCV up to 3.5T" sheetId="6" r:id="rId6"/>
    <sheet name="PC&amp;LCV up to 3.5T" sheetId="7" r:id="rId7"/>
  </sheets>
  <externalReferences>
    <externalReference r:id="rId10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<sst xmlns="http://schemas.openxmlformats.org/spreadsheetml/2006/main" count="560" uniqueCount="172">
  <si>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</si>
  <si>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</si>
  <si>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</si>
  <si>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</si>
  <si>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</si>
  <si>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</si>
  <si>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</si>
  <si>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</si>
  <si>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</si>
  <si>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</si>
  <si>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</si>
  <si>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</si>
  <si>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</si>
  <si>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</si>
  <si>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</si>
  <si>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</si>
  <si>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</si>
  <si>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</si>
  <si>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</si>
  <si>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</si>
  <si>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</si>
  <si>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</si>
  <si>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</si>
  <si>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</si>
  <si>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</si>
  <si>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</si>
  <si>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</si>
  <si>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</si>
  <si>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</si>
  <si>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</si>
  <si>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</si>
  <si>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</si>
  <si>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</si>
  <si>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</si>
  <si>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</si>
  <si>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</si>
  <si>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</si>
  <si>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</si>
  <si>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</si>
  <si>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</si>
  <si>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</si>
  <si>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</si>
  <si>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</si>
  <si>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</si>
  <si>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</si>
  <si>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</si>
  <si>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</si>
  <si>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</si>
  <si>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</si>
  <si>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</si>
  <si>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</si>
  <si>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</si>
  <si>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</si>
  <si>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</si>
  <si>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</si>
  <si>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</si>
  <si>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</si>
  <si>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</si>
  <si>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</si>
  <si>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</si>
  <si>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</si>
  <si>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</si>
  <si>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</si>
  <si>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</si>
  <si>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</si>
  <si>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Kia Cee'D</t>
  </si>
  <si>
    <t>Volkswagen Crafter</t>
  </si>
  <si>
    <t>Pierwsze rejestracje NOWYCH samochodów dostawczych o DMC&lt;=3,5T*, udział w rynku %</t>
  </si>
  <si>
    <t>Volkswagen T-Roc</t>
  </si>
  <si>
    <t>Toyota Proace City</t>
  </si>
  <si>
    <t>Hyundai I30</t>
  </si>
  <si>
    <t>Suzuki SX4 S-Cross</t>
  </si>
  <si>
    <t>BMW Seria 3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</si>
  <si>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</si>
  <si>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</si>
  <si>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</si>
  <si>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</si>
  <si>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</si>
  <si>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HONDA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</si>
  <si>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</si>
  <si>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</si>
  <si>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</si>
  <si>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</si>
  <si>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</si>
  <si>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</si>
  <si>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</si>
  <si>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</si>
  <si>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</si>
  <si>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</si>
  <si>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</si>
  <si>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</si>
  <si>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</si>
  <si>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</si>
  <si>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</si>
  <si>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</si>
  <si>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</si>
  <si>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</si>
  <si>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</si>
  <si>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</si>
  <si>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Hyundai Kona</t>
  </si>
  <si>
    <t/>
  </si>
  <si>
    <t>Toyota Yaris Cross</t>
  </si>
  <si>
    <t>Grudzień</t>
  </si>
  <si>
    <t>December</t>
  </si>
  <si>
    <t>Skoda Karoq</t>
  </si>
  <si>
    <t>Fiat 500</t>
  </si>
  <si>
    <t>MINI</t>
  </si>
  <si>
    <t>MITSUBISHI</t>
  </si>
  <si>
    <t>Renault Trafic</t>
  </si>
  <si>
    <t>Renault Express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</si>
  <si>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</si>
  <si>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</si>
  <si>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</si>
  <si>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</si>
  <si>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</si>
  <si>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</si>
  <si>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Rejestracje nowych samochodów osobowych OGÓŁEM, ranking modeli - Styczeń 2022</t>
  </si>
  <si>
    <t>Registrations of new PC, Top Models - January 2022</t>
  </si>
  <si>
    <t>Sty/Gru
Zmiana poz</t>
  </si>
  <si>
    <t>Jan/Dec Ch position</t>
  </si>
  <si>
    <t>Ford Kuga</t>
  </si>
  <si>
    <t>Ford Puma</t>
  </si>
  <si>
    <t>Toyota Camry</t>
  </si>
  <si>
    <t>Audi Q5</t>
  </si>
  <si>
    <t>Rejestracje nowych samochodów osobowych na KLIENTÓW INDYWIDUALNYCH, ranking marek - Styczeń 2022</t>
  </si>
  <si>
    <t>Registrations of New PC For Indyvidual Customers, Top Makes - January 2022</t>
  </si>
  <si>
    <t>JEEP</t>
  </si>
  <si>
    <t>Rejestracje nowych samochodów osobowych na KLIENTÓW INDYWIDUALNYCH, ranking modeli - Styczeń 2022</t>
  </si>
  <si>
    <t>Registrations of New PC For Indyvidual Customers, Top Models - January 2022</t>
  </si>
  <si>
    <t>Rejestracje nowych samochodów osobowych na REGON, ranking marek - Styczeń 2022</t>
  </si>
  <si>
    <t>Registrations of New PC For Business Activity, Top Makes - January 2022</t>
  </si>
  <si>
    <t>Rejestracje nowych samochodów osobowych na REGON, ranking modeli - Styczeń 2022</t>
  </si>
  <si>
    <t>Registrations of New PC For Business Activity, Top Models - January 2022</t>
  </si>
  <si>
    <t>Opel Astra</t>
  </si>
  <si>
    <t>Skoda Scala</t>
  </si>
  <si>
    <t>ISUZU</t>
  </si>
  <si>
    <t>BENIMAR</t>
  </si>
  <si>
    <t>Rejestracje nowych samochodów dostawczych do 3,5T, ranking modeli - Styczeń 2022</t>
  </si>
  <si>
    <t>Registrations of new LCV up to 3.5T, Top Models - January 2022</t>
  </si>
  <si>
    <t>Toyota Proace</t>
  </si>
  <si>
    <t>Fiat Fiorino</t>
  </si>
  <si>
    <t>PZPM based on CEP</t>
  </si>
  <si>
    <t>units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</si>
  <si>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</si>
  <si>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</si>
  <si>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</si>
  <si>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</si>
  <si>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</si>
  <si>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</si>
  <si>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</si>
  <si>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</si>
  <si>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`</t>
  </si>
  <si>
    <t>2022
Jan</t>
  </si>
  <si>
    <t>2021
Jan</t>
  </si>
  <si>
    <t>2022
Jan - Jan</t>
  </si>
  <si>
    <t>2021
Jan - Jan</t>
  </si>
  <si>
    <t>STY 2021</t>
  </si>
  <si>
    <t>STY 2022</t>
  </si>
  <si>
    <t>18,1</t>
  </si>
  <si>
    <t>15,4</t>
  </si>
  <si>
    <t>-3,0 pp</t>
  </si>
  <si>
    <t>4,6</t>
  </si>
  <si>
    <t>2,9</t>
  </si>
  <si>
    <t>-4,1 pp</t>
  </si>
  <si>
    <t>9,6</t>
  </si>
  <si>
    <t>10,7</t>
  </si>
  <si>
    <t>+7,0 pp</t>
  </si>
  <si>
    <t>+1,3 pp</t>
  </si>
  <si>
    <t>+1,1 pp</t>
  </si>
  <si>
    <t>+0,1 pp</t>
  </si>
  <si>
    <t>+3,7 pp</t>
  </si>
  <si>
    <t>+0,8 pp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</si>
</sst>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  <numFmt numFmtId="177" formatCode="#,##0.000"/>
    <numFmt numFmtId="178" formatCode="#,##0.0"/>
    <numFmt numFmtId="179" formatCode="[Black]\+0.0%;[Red]\-0.0%"/>
    <numFmt numFmtId="180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10"/>
      <name val="Arial CE"/>
      <family val="0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Arial CE"/>
      <family val="0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8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0" fontId="0" fillId="0" borderId="0" xfId="60">
      <alignment/>
      <protection/>
    </xf>
    <xf numFmtId="167" fontId="60" fillId="0" borderId="14" xfId="42" applyNumberFormat="1" applyFont="1" applyBorder="1" applyAlignment="1">
      <alignment horizontal="center"/>
    </xf>
    <xf numFmtId="166" fontId="60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61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60" fillId="33" borderId="16" xfId="0" applyFont="1" applyFill="1" applyBorder="1" applyAlignment="1">
      <alignment wrapText="1"/>
    </xf>
    <xf numFmtId="166" fontId="60" fillId="0" borderId="13" xfId="73" applyNumberFormat="1" applyFont="1" applyBorder="1" applyAlignment="1">
      <alignment horizontal="center"/>
    </xf>
    <xf numFmtId="166" fontId="60" fillId="0" borderId="17" xfId="73" applyNumberFormat="1" applyFont="1" applyBorder="1" applyAlignment="1">
      <alignment horizontal="center"/>
    </xf>
    <xf numFmtId="0" fontId="60" fillId="33" borderId="13" xfId="0" applyFont="1" applyFill="1" applyBorder="1" applyAlignment="1">
      <alignment wrapText="1"/>
    </xf>
    <xf numFmtId="166" fontId="60" fillId="33" borderId="13" xfId="73" applyNumberFormat="1" applyFont="1" applyFill="1" applyBorder="1" applyAlignment="1">
      <alignment horizontal="center"/>
    </xf>
    <xf numFmtId="0" fontId="64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64" fillId="33" borderId="21" xfId="57" applyFont="1" applyFill="1" applyBorder="1" applyAlignment="1">
      <alignment horizontal="center" vertical="center" wrapText="1"/>
      <protection/>
    </xf>
    <xf numFmtId="0" fontId="64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8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60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60" fillId="0" borderId="13" xfId="42" applyNumberFormat="1" applyFont="1" applyBorder="1" applyAlignment="1">
      <alignment horizontal="center"/>
    </xf>
    <xf numFmtId="167" fontId="60" fillId="33" borderId="13" xfId="42" applyNumberFormat="1" applyFont="1" applyFill="1" applyBorder="1" applyAlignment="1">
      <alignment horizontal="center"/>
    </xf>
    <xf numFmtId="0" fontId="0" fillId="0" borderId="0" xfId="60" applyAlignment="1">
      <alignment horizontal="righ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indent="1"/>
    </xf>
    <xf numFmtId="177" fontId="8" fillId="0" borderId="16" xfId="73" applyNumberFormat="1" applyFont="1" applyBorder="1" applyAlignment="1">
      <alignment horizontal="right"/>
    </xf>
    <xf numFmtId="178" fontId="8" fillId="0" borderId="16" xfId="73" applyNumberFormat="1" applyFont="1" applyBorder="1" applyAlignment="1">
      <alignment horizontal="right"/>
    </xf>
    <xf numFmtId="0" fontId="8" fillId="0" borderId="17" xfId="0" applyFont="1" applyBorder="1" applyAlignment="1">
      <alignment horizontal="left" indent="1"/>
    </xf>
    <xf numFmtId="177" fontId="8" fillId="0" borderId="22" xfId="73" applyNumberFormat="1" applyFont="1" applyBorder="1" applyAlignment="1">
      <alignment horizontal="right"/>
    </xf>
    <xf numFmtId="3" fontId="8" fillId="0" borderId="16" xfId="73" applyNumberFormat="1" applyFont="1" applyBorder="1" applyAlignment="1">
      <alignment horizontal="right"/>
    </xf>
    <xf numFmtId="166" fontId="8" fillId="0" borderId="20" xfId="73" applyNumberFormat="1" applyFont="1" applyBorder="1" applyAlignment="1">
      <alignment horizontal="right"/>
    </xf>
    <xf numFmtId="179" fontId="8" fillId="0" borderId="24" xfId="69" applyNumberFormat="1" applyFont="1" applyBorder="1" applyAlignment="1">
      <alignment/>
    </xf>
    <xf numFmtId="179" fontId="67" fillId="0" borderId="14" xfId="69" applyNumberFormat="1" applyFont="1" applyBorder="1" applyAlignment="1">
      <alignment horizontal="right"/>
    </xf>
    <xf numFmtId="179" fontId="8" fillId="0" borderId="14" xfId="69" applyNumberFormat="1" applyFont="1" applyBorder="1" applyAlignment="1">
      <alignment/>
    </xf>
    <xf numFmtId="179" fontId="8" fillId="0" borderId="14" xfId="69" applyNumberFormat="1" applyFont="1" applyBorder="1" applyAlignment="1">
      <alignment horizontal="right"/>
    </xf>
    <xf numFmtId="179" fontId="0" fillId="0" borderId="14" xfId="69" applyNumberFormat="1" applyFont="1" applyBorder="1" applyAlignment="1">
      <alignment/>
    </xf>
    <xf numFmtId="179" fontId="0" fillId="0" borderId="14" xfId="69" applyNumberFormat="1" applyFont="1" applyBorder="1" applyAlignment="1">
      <alignment horizontal="right"/>
    </xf>
    <xf numFmtId="166" fontId="8" fillId="0" borderId="21" xfId="73" applyNumberFormat="1" applyFont="1" applyBorder="1" applyAlignment="1">
      <alignment horizontal="right"/>
    </xf>
    <xf numFmtId="179" fontId="8" fillId="0" borderId="17" xfId="69" applyNumberFormat="1" applyFont="1" applyBorder="1" applyAlignment="1">
      <alignment/>
    </xf>
    <xf numFmtId="179" fontId="67" fillId="0" borderId="17" xfId="69" applyNumberFormat="1" applyFont="1" applyBorder="1" applyAlignment="1">
      <alignment horizontal="right"/>
    </xf>
    <xf numFmtId="0" fontId="8" fillId="0" borderId="16" xfId="73" applyNumberFormat="1" applyFont="1" applyBorder="1" applyAlignment="1">
      <alignment horizontal="right"/>
    </xf>
    <xf numFmtId="180" fontId="8" fillId="0" borderId="16" xfId="73" applyNumberFormat="1" applyFont="1" applyBorder="1" applyAlignment="1">
      <alignment horizontal="right"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4" fillId="33" borderId="21" xfId="57" applyFont="1" applyFill="1" applyBorder="1" applyAlignment="1">
      <alignment horizontal="center" vertical="top" wrapText="1"/>
      <protection/>
    </xf>
    <xf numFmtId="0" fontId="6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64" fillId="33" borderId="22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4" fillId="33" borderId="21" xfId="57" applyFont="1" applyFill="1" applyBorder="1" applyAlignment="1">
      <alignment horizontal="center" vertical="top" wrapText="1"/>
      <protection/>
    </xf>
    <xf numFmtId="0" fontId="6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167" fontId="5" fillId="2" borderId="13" xfId="42" applyNumberFormat="1" applyFont="1" applyFill="1" applyBorder="1" applyAlignment="1">
      <alignment horizontal="center" vertical="center" wrapText="1"/>
    </xf>
    <xf numFmtId="0" fontId="60" fillId="2" borderId="17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wrapText="1"/>
    </xf>
    <xf numFmtId="0" fontId="60" fillId="0" borderId="16" xfId="0" applyFont="1" applyBorder="1" applyAlignment="1">
      <alignment horizontal="left" wrapText="1"/>
    </xf>
    <xf numFmtId="0" fontId="60" fillId="0" borderId="22" xfId="0" applyFont="1" applyBorder="1" applyAlignment="1">
      <alignment horizontal="left" wrapText="1"/>
    </xf>
    <xf numFmtId="0" fontId="60" fillId="0" borderId="0" xfId="0" applyFont="1" applyAlignment="1">
      <alignment horizontal="left" indent="1"/>
    </xf>
    <xf numFmtId="0" fontId="62" fillId="0" borderId="0" xfId="0" applyFont="1" applyAlignment="1">
      <alignment wrapText="1" shrinkToFit="1"/>
    </xf>
    <xf numFmtId="0" fontId="60" fillId="33" borderId="1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4" fillId="33" borderId="14" xfId="57" applyFont="1" applyFill="1" applyBorder="1" applyAlignment="1">
      <alignment horizontal="center" vertical="center" wrapText="1"/>
      <protection/>
    </xf>
    <xf numFmtId="0" fontId="64" fillId="33" borderId="17" xfId="57" applyFont="1" applyFill="1" applyBorder="1" applyAlignment="1">
      <alignment horizontal="center" vertical="center" wrapText="1"/>
      <protection/>
    </xf>
    <xf numFmtId="0" fontId="64" fillId="33" borderId="14" xfId="57" applyFont="1" applyFill="1" applyBorder="1" applyAlignment="1">
      <alignment horizontal="center" vertical="top" wrapText="1"/>
      <protection/>
    </xf>
    <xf numFmtId="0" fontId="64" fillId="33" borderId="22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8" fillId="33" borderId="18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8" fillId="33" borderId="16" xfId="57" applyFont="1" applyFill="1" applyBorder="1" applyAlignment="1">
      <alignment horizontal="center" vertical="top"/>
      <protection/>
    </xf>
    <xf numFmtId="0" fontId="68" fillId="33" borderId="22" xfId="57" applyFont="1" applyFill="1" applyBorder="1" applyAlignment="1">
      <alignment horizontal="center" vertical="top"/>
      <protection/>
    </xf>
    <xf numFmtId="0" fontId="69" fillId="33" borderId="23" xfId="57" applyFont="1" applyFill="1" applyBorder="1" applyAlignment="1">
      <alignment horizontal="center" vertical="center"/>
      <protection/>
    </xf>
    <xf numFmtId="0" fontId="69" fillId="33" borderId="15" xfId="57" applyFont="1" applyFill="1" applyBorder="1" applyAlignment="1">
      <alignment horizontal="center" vertical="center"/>
      <protection/>
    </xf>
    <xf numFmtId="0" fontId="69" fillId="33" borderId="19" xfId="57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64" fillId="33" borderId="17" xfId="57" applyFont="1" applyFill="1" applyBorder="1" applyAlignment="1">
      <alignment horizontal="center" vertical="top" wrapText="1"/>
      <protection/>
    </xf>
    <xf numFmtId="0" fontId="64" fillId="33" borderId="20" xfId="57" applyFont="1" applyFill="1" applyBorder="1" applyAlignment="1">
      <alignment horizontal="center" vertical="top" wrapText="1"/>
      <protection/>
    </xf>
    <xf numFmtId="0" fontId="64" fillId="33" borderId="21" xfId="57" applyFont="1" applyFill="1" applyBorder="1" applyAlignment="1">
      <alignment horizontal="center" vertical="top" wrapText="1"/>
      <protection/>
    </xf>
    <xf numFmtId="0" fontId="64" fillId="33" borderId="16" xfId="57" applyFont="1" applyFill="1" applyBorder="1" applyAlignment="1">
      <alignment horizontal="center" vertical="center" wrapText="1"/>
      <protection/>
    </xf>
    <xf numFmtId="0" fontId="64" fillId="33" borderId="22" xfId="57" applyFont="1" applyFill="1" applyBorder="1" applyAlignment="1">
      <alignment horizontal="center" vertical="center" wrapText="1"/>
      <protection/>
    </xf>
    <xf numFmtId="0" fontId="68" fillId="33" borderId="22" xfId="57" applyFont="1" applyFill="1" applyBorder="1" applyAlignment="1">
      <alignment horizontal="center" vertical="center"/>
      <protection/>
    </xf>
    <xf numFmtId="0" fontId="68" fillId="33" borderId="21" xfId="57" applyFont="1" applyFill="1" applyBorder="1" applyAlignment="1">
      <alignment horizontal="center" vertical="center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8" fillId="0" borderId="0" xfId="57" applyFont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8" fillId="0" borderId="0" xfId="57" applyFont="1" applyFill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8" fillId="33" borderId="16" xfId="57" applyFont="1" applyFill="1" applyBorder="1" applyAlignment="1">
      <alignment horizontal="center" vertical="center"/>
      <protection/>
    </xf>
    <xf numFmtId="0" fontId="68" fillId="33" borderId="0" xfId="57" applyFont="1" applyFill="1" applyAlignment="1">
      <alignment horizontal="center" vertical="center"/>
      <protection/>
    </xf>
    <xf numFmtId="0" fontId="68" fillId="33" borderId="20" xfId="57" applyFont="1" applyFill="1" applyBorder="1" applyAlignment="1">
      <alignment horizontal="center" vertical="center"/>
      <protection/>
    </xf>
    <xf numFmtId="0" fontId="10" fillId="0" borderId="0" xfId="57" applyFont="1" applyAlignment="1">
      <alignment horizontal="center" vertical="center"/>
      <protection/>
    </xf>
    <xf numFmtId="0" fontId="70" fillId="0" borderId="0" xfId="57" applyFont="1" applyAlignment="1">
      <alignment horizontal="center" vertical="center"/>
      <protection/>
    </xf>
    <xf numFmtId="0" fontId="68" fillId="33" borderId="14" xfId="57" applyFont="1" applyFill="1" applyBorder="1" applyAlignment="1">
      <alignment horizontal="center" vertical="top"/>
      <protection/>
    </xf>
    <xf numFmtId="0" fontId="68" fillId="33" borderId="17" xfId="57" applyFont="1" applyFill="1" applyBorder="1" applyAlignment="1">
      <alignment horizontal="center" vertical="top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0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514350</xdr:colOff>
      <xdr:row>27</xdr:row>
      <xdr:rowOff>85725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0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514350</xdr:colOff>
      <xdr:row>47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000750"/>
          <a:ext cx="52197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5</xdr:col>
      <xdr:colOff>457200</xdr:colOff>
      <xdr:row>67</xdr:row>
      <xdr:rowOff>57150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810750"/>
          <a:ext cx="51625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20</xdr:row>
      <xdr:rowOff>95250</xdr:rowOff>
    </xdr:from>
    <xdr:to>
      <xdr:col>11</xdr:col>
      <xdr:colOff>495300</xdr:colOff>
      <xdr:row>38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3895725"/>
          <a:ext cx="462915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40</xdr:row>
      <xdr:rowOff>171450</xdr:rowOff>
    </xdr:from>
    <xdr:to>
      <xdr:col>12</xdr:col>
      <xdr:colOff>238125</xdr:colOff>
      <xdr:row>60</xdr:row>
      <xdr:rowOff>76200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7781925"/>
          <a:ext cx="58864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4.25">
      <c r="A1" s="42"/>
      <c r="B1" t="s">
        <v>141</v>
      </c>
      <c r="C1" s="43"/>
      <c r="E1" s="42"/>
      <c r="F1" s="42"/>
      <c r="G1" s="42"/>
      <c r="H1" s="44">
        <v>44595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ht="11.25" customHeight="1">
      <c r="H2" s="100" t="s">
        <v>142</v>
      </c>
    </row>
    <row r="3" spans="2:8" ht="24.75" customHeight="1">
      <c r="B3" s="141" t="s">
        <v>143</v>
      </c>
      <c r="C3" s="142"/>
      <c r="D3" s="142"/>
      <c r="E3" s="142"/>
      <c r="F3" s="142"/>
      <c r="G3" s="142"/>
      <c r="H3" s="143"/>
    </row>
    <row r="4" spans="2:8" ht="24.75" customHeight="1">
      <c r="B4" s="26"/>
      <c r="C4" s="134" t="s">
        <v>152</v>
      </c>
      <c r="D4" s="134" t="s">
        <v>153</v>
      </c>
      <c r="E4" s="135" t="s">
        <v>144</v>
      </c>
      <c r="F4" s="134" t="s">
        <v>154</v>
      </c>
      <c r="G4" s="134" t="s">
        <v>155</v>
      </c>
      <c r="H4" s="135" t="s">
        <v>144</v>
      </c>
    </row>
    <row r="5" spans="2:8" ht="24.75" customHeight="1">
      <c r="B5" s="136" t="s">
        <v>145</v>
      </c>
      <c r="C5" s="98">
        <v>28975</v>
      </c>
      <c r="D5" s="98">
        <v>32262</v>
      </c>
      <c r="E5" s="27">
        <v>-0.10188457008244989</v>
      </c>
      <c r="F5" s="98">
        <v>28975</v>
      </c>
      <c r="G5" s="98">
        <v>32262</v>
      </c>
      <c r="H5" s="27">
        <v>-0.10188457008244989</v>
      </c>
    </row>
    <row r="6" spans="2:8" ht="24.75" customHeight="1">
      <c r="B6" s="136" t="s">
        <v>146</v>
      </c>
      <c r="C6" s="98">
        <v>4499</v>
      </c>
      <c r="D6" s="98">
        <v>4626</v>
      </c>
      <c r="E6" s="27">
        <v>-0.027453523562472992</v>
      </c>
      <c r="F6" s="98">
        <v>4499</v>
      </c>
      <c r="G6" s="98">
        <v>4626</v>
      </c>
      <c r="H6" s="27">
        <v>-0.027453523562472992</v>
      </c>
    </row>
    <row r="7" spans="2:8" ht="24.75" customHeight="1">
      <c r="B7" s="137" t="s">
        <v>147</v>
      </c>
      <c r="C7" s="11">
        <f>C6-C8</f>
        <v>4376</v>
      </c>
      <c r="D7" s="11">
        <f>D6-D8</f>
        <v>4512</v>
      </c>
      <c r="E7" s="12">
        <f>C7/D7-1</f>
        <v>-0.03014184397163122</v>
      </c>
      <c r="F7" s="11">
        <f>F6-F8</f>
        <v>4376</v>
      </c>
      <c r="G7" s="11">
        <f>G6-G8</f>
        <v>4512</v>
      </c>
      <c r="H7" s="12">
        <f>F7/G7-1</f>
        <v>-0.03014184397163122</v>
      </c>
    </row>
    <row r="8" spans="2:8" ht="24.75" customHeight="1">
      <c r="B8" s="138" t="s">
        <v>148</v>
      </c>
      <c r="C8" s="11">
        <v>123</v>
      </c>
      <c r="D8" s="11">
        <v>114</v>
      </c>
      <c r="E8" s="28">
        <v>0.07894736842105265</v>
      </c>
      <c r="F8" s="11">
        <v>123</v>
      </c>
      <c r="G8" s="11">
        <v>114</v>
      </c>
      <c r="H8" s="28">
        <v>0.07894736842105265</v>
      </c>
    </row>
    <row r="9" spans="2:8" ht="14.25">
      <c r="B9" s="29" t="s">
        <v>149</v>
      </c>
      <c r="C9" s="99">
        <v>33474</v>
      </c>
      <c r="D9" s="99">
        <v>36888</v>
      </c>
      <c r="E9" s="30">
        <v>-0.09255042290175663</v>
      </c>
      <c r="F9" s="99">
        <v>33474</v>
      </c>
      <c r="G9" s="99">
        <v>36888</v>
      </c>
      <c r="H9" s="30">
        <v>-0.09255042290175663</v>
      </c>
    </row>
    <row r="10" spans="2:8" ht="14.25">
      <c r="B10" s="139" t="s">
        <v>150</v>
      </c>
      <c r="C10" s="22"/>
      <c r="D10" s="22"/>
      <c r="E10" s="22"/>
      <c r="F10" s="22"/>
      <c r="G10" s="22"/>
      <c r="H10" s="22"/>
    </row>
    <row r="11" spans="3:8" ht="15">
      <c r="C11" s="140"/>
      <c r="D11" s="140"/>
      <c r="E11" s="140"/>
      <c r="F11" s="140"/>
      <c r="G11" s="140"/>
      <c r="H11" s="140"/>
    </row>
    <row r="12" spans="2:8" ht="15">
      <c r="B12" s="140"/>
      <c r="C12" s="140"/>
      <c r="D12" s="140"/>
      <c r="E12" s="140"/>
      <c r="F12" s="140"/>
      <c r="G12" s="140"/>
      <c r="H12" s="14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151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1">
    <mergeCell ref="B3:H3"/>
  </mergeCells>
  <conditionalFormatting sqref="E7 H7">
    <cfRule type="cellIs" priority="4" dxfId="97" operator="lessThan">
      <formula>0</formula>
    </cfRule>
  </conditionalFormatting>
  <conditionalFormatting sqref="E5 H5">
    <cfRule type="cellIs" priority="3" dxfId="97" operator="lessThan">
      <formula>0</formula>
    </cfRule>
  </conditionalFormatting>
  <conditionalFormatting sqref="H6 E6">
    <cfRule type="cellIs" priority="2" dxfId="97" operator="lessThan">
      <formula>0</formula>
    </cfRule>
  </conditionalFormatting>
  <conditionalFormatting sqref="H8:H9 E8:E9">
    <cfRule type="cellIs" priority="1" dxfId="97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1"/>
  <sheetViews>
    <sheetView showGridLines="0" zoomScalePageLayoutView="0" workbookViewId="0" topLeftCell="A1">
      <selection activeCell="O1" sqref="O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4.25">
      <c r="B1" t="s">
        <v>3</v>
      </c>
      <c r="D1" s="43"/>
      <c r="O1" s="44">
        <v>44595</v>
      </c>
    </row>
    <row r="2" spans="2:15" ht="14.25" customHeight="1">
      <c r="B2" s="186" t="s">
        <v>46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ht="14.25" customHeight="1">
      <c r="B3" s="187" t="s">
        <v>47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0" t="s">
        <v>0</v>
      </c>
      <c r="C5" s="152" t="s">
        <v>1</v>
      </c>
      <c r="D5" s="156" t="s">
        <v>110</v>
      </c>
      <c r="E5" s="157"/>
      <c r="F5" s="157"/>
      <c r="G5" s="157"/>
      <c r="H5" s="158"/>
      <c r="I5" s="157" t="s">
        <v>102</v>
      </c>
      <c r="J5" s="157"/>
      <c r="K5" s="156" t="s">
        <v>111</v>
      </c>
      <c r="L5" s="157"/>
      <c r="M5" s="157"/>
      <c r="N5" s="157"/>
      <c r="O5" s="158"/>
    </row>
    <row r="6" spans="2:15" ht="14.25" customHeight="1">
      <c r="B6" s="151"/>
      <c r="C6" s="153"/>
      <c r="D6" s="177" t="s">
        <v>112</v>
      </c>
      <c r="E6" s="149"/>
      <c r="F6" s="149"/>
      <c r="G6" s="149"/>
      <c r="H6" s="178"/>
      <c r="I6" s="149" t="s">
        <v>103</v>
      </c>
      <c r="J6" s="149"/>
      <c r="K6" s="177" t="s">
        <v>113</v>
      </c>
      <c r="L6" s="149"/>
      <c r="M6" s="149"/>
      <c r="N6" s="149"/>
      <c r="O6" s="178"/>
    </row>
    <row r="7" spans="2:15" ht="14.25" customHeight="1">
      <c r="B7" s="151"/>
      <c r="C7" s="151"/>
      <c r="D7" s="181">
        <v>2022</v>
      </c>
      <c r="E7" s="167"/>
      <c r="F7" s="166">
        <v>2021</v>
      </c>
      <c r="G7" s="166"/>
      <c r="H7" s="164" t="s">
        <v>5</v>
      </c>
      <c r="I7" s="179">
        <v>2021</v>
      </c>
      <c r="J7" s="181" t="s">
        <v>114</v>
      </c>
      <c r="K7" s="181">
        <v>2022</v>
      </c>
      <c r="L7" s="167"/>
      <c r="M7" s="166">
        <v>2021</v>
      </c>
      <c r="N7" s="167"/>
      <c r="O7" s="170" t="s">
        <v>5</v>
      </c>
    </row>
    <row r="8" spans="2:15" ht="14.25" customHeight="1">
      <c r="B8" s="154" t="s">
        <v>6</v>
      </c>
      <c r="C8" s="154" t="s">
        <v>7</v>
      </c>
      <c r="D8" s="183"/>
      <c r="E8" s="169"/>
      <c r="F8" s="168"/>
      <c r="G8" s="168"/>
      <c r="H8" s="165"/>
      <c r="I8" s="180"/>
      <c r="J8" s="182"/>
      <c r="K8" s="183"/>
      <c r="L8" s="169"/>
      <c r="M8" s="168"/>
      <c r="N8" s="169"/>
      <c r="O8" s="170"/>
    </row>
    <row r="9" spans="2:15" ht="14.25" customHeight="1">
      <c r="B9" s="154"/>
      <c r="C9" s="154"/>
      <c r="D9" s="123" t="s">
        <v>8</v>
      </c>
      <c r="E9" s="124" t="s">
        <v>2</v>
      </c>
      <c r="F9" s="122" t="s">
        <v>8</v>
      </c>
      <c r="G9" s="33" t="s">
        <v>2</v>
      </c>
      <c r="H9" s="146" t="s">
        <v>9</v>
      </c>
      <c r="I9" s="34" t="s">
        <v>8</v>
      </c>
      <c r="J9" s="175" t="s">
        <v>115</v>
      </c>
      <c r="K9" s="123" t="s">
        <v>8</v>
      </c>
      <c r="L9" s="32" t="s">
        <v>2</v>
      </c>
      <c r="M9" s="122" t="s">
        <v>8</v>
      </c>
      <c r="N9" s="32" t="s">
        <v>2</v>
      </c>
      <c r="O9" s="173" t="s">
        <v>9</v>
      </c>
    </row>
    <row r="10" spans="2:15" ht="14.25" customHeight="1">
      <c r="B10" s="155"/>
      <c r="C10" s="155"/>
      <c r="D10" s="126" t="s">
        <v>10</v>
      </c>
      <c r="E10" s="125" t="s">
        <v>11</v>
      </c>
      <c r="F10" s="31" t="s">
        <v>10</v>
      </c>
      <c r="G10" s="36" t="s">
        <v>11</v>
      </c>
      <c r="H10" s="172"/>
      <c r="I10" s="35" t="s">
        <v>10</v>
      </c>
      <c r="J10" s="176"/>
      <c r="K10" s="126" t="s">
        <v>10</v>
      </c>
      <c r="L10" s="125" t="s">
        <v>11</v>
      </c>
      <c r="M10" s="31" t="s">
        <v>10</v>
      </c>
      <c r="N10" s="125" t="s">
        <v>11</v>
      </c>
      <c r="O10" s="174"/>
    </row>
    <row r="11" spans="2:15" ht="14.25" customHeight="1">
      <c r="B11" s="45">
        <v>1</v>
      </c>
      <c r="C11" s="46" t="s">
        <v>20</v>
      </c>
      <c r="D11" s="47">
        <v>5726</v>
      </c>
      <c r="E11" s="48">
        <v>0.19761863675582397</v>
      </c>
      <c r="F11" s="47">
        <v>5856</v>
      </c>
      <c r="G11" s="49">
        <v>0.18151385530965222</v>
      </c>
      <c r="H11" s="50">
        <v>-0.02219945355191255</v>
      </c>
      <c r="I11" s="51">
        <v>6760</v>
      </c>
      <c r="J11" s="52">
        <v>-0.15295857988165684</v>
      </c>
      <c r="K11" s="47">
        <v>5726</v>
      </c>
      <c r="L11" s="48">
        <v>0.19761863675582397</v>
      </c>
      <c r="M11" s="47">
        <v>5856</v>
      </c>
      <c r="N11" s="49">
        <v>0.18151385530965222</v>
      </c>
      <c r="O11" s="50">
        <v>-0.02219945355191255</v>
      </c>
    </row>
    <row r="12" spans="2:15" ht="14.25" customHeight="1">
      <c r="B12" s="53">
        <v>2</v>
      </c>
      <c r="C12" s="54" t="s">
        <v>23</v>
      </c>
      <c r="D12" s="55">
        <v>3246</v>
      </c>
      <c r="E12" s="56">
        <v>0.11202761000862813</v>
      </c>
      <c r="F12" s="55">
        <v>1970</v>
      </c>
      <c r="G12" s="57">
        <v>0.061062550368855</v>
      </c>
      <c r="H12" s="58">
        <v>0.6477157360406092</v>
      </c>
      <c r="I12" s="59">
        <v>2036</v>
      </c>
      <c r="J12" s="60">
        <v>0.5943025540275049</v>
      </c>
      <c r="K12" s="55">
        <v>3246</v>
      </c>
      <c r="L12" s="56">
        <v>0.11202761000862813</v>
      </c>
      <c r="M12" s="55">
        <v>1970</v>
      </c>
      <c r="N12" s="57">
        <v>0.061062550368855</v>
      </c>
      <c r="O12" s="58">
        <v>0.6477157360406092</v>
      </c>
    </row>
    <row r="13" spans="2:15" ht="14.25" customHeight="1">
      <c r="B13" s="53">
        <v>3</v>
      </c>
      <c r="C13" s="54" t="s">
        <v>18</v>
      </c>
      <c r="D13" s="55">
        <v>2692</v>
      </c>
      <c r="E13" s="56">
        <v>0.0929076790336497</v>
      </c>
      <c r="F13" s="55">
        <v>4119</v>
      </c>
      <c r="G13" s="57">
        <v>0.12767342384229124</v>
      </c>
      <c r="H13" s="58">
        <v>-0.3464433114833697</v>
      </c>
      <c r="I13" s="59">
        <v>3152</v>
      </c>
      <c r="J13" s="60">
        <v>-0.1459390862944162</v>
      </c>
      <c r="K13" s="55">
        <v>2692</v>
      </c>
      <c r="L13" s="56">
        <v>0.0929076790336497</v>
      </c>
      <c r="M13" s="55">
        <v>4119</v>
      </c>
      <c r="N13" s="57">
        <v>0.12767342384229124</v>
      </c>
      <c r="O13" s="58">
        <v>-0.3464433114833697</v>
      </c>
    </row>
    <row r="14" spans="2:15" ht="14.25" customHeight="1">
      <c r="B14" s="53">
        <v>4</v>
      </c>
      <c r="C14" s="54" t="s">
        <v>19</v>
      </c>
      <c r="D14" s="55">
        <v>2036</v>
      </c>
      <c r="E14" s="56">
        <v>0.07026747195858499</v>
      </c>
      <c r="F14" s="55">
        <v>3326</v>
      </c>
      <c r="G14" s="57">
        <v>0.1030934226024425</v>
      </c>
      <c r="H14" s="58">
        <v>-0.38785327720986174</v>
      </c>
      <c r="I14" s="59">
        <v>3014</v>
      </c>
      <c r="J14" s="60">
        <v>-0.3244857332448573</v>
      </c>
      <c r="K14" s="55">
        <v>2036</v>
      </c>
      <c r="L14" s="56">
        <v>0.07026747195858499</v>
      </c>
      <c r="M14" s="55">
        <v>3326</v>
      </c>
      <c r="N14" s="57">
        <v>0.1030934226024425</v>
      </c>
      <c r="O14" s="58">
        <v>-0.38785327720986174</v>
      </c>
    </row>
    <row r="15" spans="2:15" ht="14.25" customHeight="1">
      <c r="B15" s="61">
        <v>5</v>
      </c>
      <c r="C15" s="62" t="s">
        <v>17</v>
      </c>
      <c r="D15" s="63">
        <v>1590</v>
      </c>
      <c r="E15" s="64">
        <v>0.0548748921484038</v>
      </c>
      <c r="F15" s="63">
        <v>1811</v>
      </c>
      <c r="G15" s="65">
        <v>0.05613415163350071</v>
      </c>
      <c r="H15" s="66">
        <v>-0.12203202650469358</v>
      </c>
      <c r="I15" s="67">
        <v>1664</v>
      </c>
      <c r="J15" s="68">
        <v>-0.044471153846153855</v>
      </c>
      <c r="K15" s="63">
        <v>1590</v>
      </c>
      <c r="L15" s="64">
        <v>0.0548748921484038</v>
      </c>
      <c r="M15" s="63">
        <v>1811</v>
      </c>
      <c r="N15" s="65">
        <v>0.05613415163350071</v>
      </c>
      <c r="O15" s="66">
        <v>-0.12203202650469358</v>
      </c>
    </row>
    <row r="16" spans="2:15" ht="14.25" customHeight="1">
      <c r="B16" s="45">
        <v>6</v>
      </c>
      <c r="C16" s="46" t="s">
        <v>24</v>
      </c>
      <c r="D16" s="47">
        <v>1527</v>
      </c>
      <c r="E16" s="48">
        <v>0.05270060396893874</v>
      </c>
      <c r="F16" s="47">
        <v>1145</v>
      </c>
      <c r="G16" s="49">
        <v>0.035490670138243134</v>
      </c>
      <c r="H16" s="50">
        <v>0.33362445414847164</v>
      </c>
      <c r="I16" s="51">
        <v>1967</v>
      </c>
      <c r="J16" s="52">
        <v>-0.22369089984748347</v>
      </c>
      <c r="K16" s="47">
        <v>1527</v>
      </c>
      <c r="L16" s="48">
        <v>0.05270060396893874</v>
      </c>
      <c r="M16" s="47">
        <v>1145</v>
      </c>
      <c r="N16" s="49">
        <v>0.035490670138243134</v>
      </c>
      <c r="O16" s="50">
        <v>0.33362445414847164</v>
      </c>
    </row>
    <row r="17" spans="2:15" ht="14.25" customHeight="1">
      <c r="B17" s="53">
        <v>7</v>
      </c>
      <c r="C17" s="54" t="s">
        <v>22</v>
      </c>
      <c r="D17" s="55">
        <v>1458</v>
      </c>
      <c r="E17" s="56">
        <v>0.05031924072476272</v>
      </c>
      <c r="F17" s="55">
        <v>1680</v>
      </c>
      <c r="G17" s="57">
        <v>0.05207364701506416</v>
      </c>
      <c r="H17" s="58">
        <v>-0.13214285714285712</v>
      </c>
      <c r="I17" s="59">
        <v>1356</v>
      </c>
      <c r="J17" s="60">
        <v>0.0752212389380531</v>
      </c>
      <c r="K17" s="55">
        <v>1458</v>
      </c>
      <c r="L17" s="56">
        <v>0.05031924072476272</v>
      </c>
      <c r="M17" s="55">
        <v>1680</v>
      </c>
      <c r="N17" s="57">
        <v>0.05207364701506416</v>
      </c>
      <c r="O17" s="58">
        <v>-0.13214285714285712</v>
      </c>
    </row>
    <row r="18" spans="2:15" ht="14.25" customHeight="1">
      <c r="B18" s="53">
        <v>8</v>
      </c>
      <c r="C18" s="54" t="s">
        <v>30</v>
      </c>
      <c r="D18" s="55">
        <v>1454</v>
      </c>
      <c r="E18" s="56">
        <v>0.050181190681622086</v>
      </c>
      <c r="F18" s="55">
        <v>1339</v>
      </c>
      <c r="G18" s="57">
        <v>0.04150393651974459</v>
      </c>
      <c r="H18" s="58">
        <v>0.08588498879761008</v>
      </c>
      <c r="I18" s="59">
        <v>2706</v>
      </c>
      <c r="J18" s="60">
        <v>-0.4626755358462675</v>
      </c>
      <c r="K18" s="55">
        <v>1454</v>
      </c>
      <c r="L18" s="56">
        <v>0.050181190681622086</v>
      </c>
      <c r="M18" s="55">
        <v>1339</v>
      </c>
      <c r="N18" s="57">
        <v>0.04150393651974459</v>
      </c>
      <c r="O18" s="58">
        <v>0.08588498879761008</v>
      </c>
    </row>
    <row r="19" spans="2:15" ht="14.25" customHeight="1">
      <c r="B19" s="53">
        <v>9</v>
      </c>
      <c r="C19" s="54" t="s">
        <v>33</v>
      </c>
      <c r="D19" s="55">
        <v>1165</v>
      </c>
      <c r="E19" s="56">
        <v>0.04020707506471096</v>
      </c>
      <c r="F19" s="55">
        <v>1219</v>
      </c>
      <c r="G19" s="57">
        <v>0.03778439030438287</v>
      </c>
      <c r="H19" s="58">
        <v>-0.044298605414273995</v>
      </c>
      <c r="I19" s="59">
        <v>1785</v>
      </c>
      <c r="J19" s="60">
        <v>-0.3473389355742297</v>
      </c>
      <c r="K19" s="55">
        <v>1165</v>
      </c>
      <c r="L19" s="56">
        <v>0.04020707506471096</v>
      </c>
      <c r="M19" s="55">
        <v>1219</v>
      </c>
      <c r="N19" s="57">
        <v>0.03778439030438287</v>
      </c>
      <c r="O19" s="58">
        <v>-0.044298605414273995</v>
      </c>
    </row>
    <row r="20" spans="2:15" ht="14.25" customHeight="1">
      <c r="B20" s="61">
        <v>10</v>
      </c>
      <c r="C20" s="62" t="s">
        <v>32</v>
      </c>
      <c r="D20" s="63">
        <v>1141</v>
      </c>
      <c r="E20" s="64">
        <v>0.03937877480586713</v>
      </c>
      <c r="F20" s="63">
        <v>1578</v>
      </c>
      <c r="G20" s="65">
        <v>0.04891203273200669</v>
      </c>
      <c r="H20" s="66">
        <v>-0.2769328263624842</v>
      </c>
      <c r="I20" s="67">
        <v>1977</v>
      </c>
      <c r="J20" s="68">
        <v>-0.422862923621649</v>
      </c>
      <c r="K20" s="63">
        <v>1141</v>
      </c>
      <c r="L20" s="64">
        <v>0.03937877480586713</v>
      </c>
      <c r="M20" s="63">
        <v>1578</v>
      </c>
      <c r="N20" s="65">
        <v>0.04891203273200669</v>
      </c>
      <c r="O20" s="66">
        <v>-0.2769328263624842</v>
      </c>
    </row>
    <row r="21" spans="2:15" ht="14.25" customHeight="1">
      <c r="B21" s="45">
        <v>11</v>
      </c>
      <c r="C21" s="46" t="s">
        <v>25</v>
      </c>
      <c r="D21" s="47">
        <v>770</v>
      </c>
      <c r="E21" s="48">
        <v>0.02657463330457291</v>
      </c>
      <c r="F21" s="47">
        <v>884</v>
      </c>
      <c r="G21" s="49">
        <v>0.02740065711983138</v>
      </c>
      <c r="H21" s="50">
        <v>-0.12895927601809953</v>
      </c>
      <c r="I21" s="51">
        <v>1928</v>
      </c>
      <c r="J21" s="52">
        <v>-0.6006224066390041</v>
      </c>
      <c r="K21" s="47">
        <v>770</v>
      </c>
      <c r="L21" s="48">
        <v>0.02657463330457291</v>
      </c>
      <c r="M21" s="47">
        <v>884</v>
      </c>
      <c r="N21" s="49">
        <v>0.02740065711983138</v>
      </c>
      <c r="O21" s="50">
        <v>-0.12895927601809953</v>
      </c>
    </row>
    <row r="22" spans="2:15" ht="14.25" customHeight="1">
      <c r="B22" s="53">
        <v>12</v>
      </c>
      <c r="C22" s="54" t="s">
        <v>28</v>
      </c>
      <c r="D22" s="55">
        <v>739</v>
      </c>
      <c r="E22" s="56">
        <v>0.02550474547023296</v>
      </c>
      <c r="F22" s="55">
        <v>805</v>
      </c>
      <c r="G22" s="57">
        <v>0.024951955861384913</v>
      </c>
      <c r="H22" s="58">
        <v>-0.08198757763975151</v>
      </c>
      <c r="I22" s="59">
        <v>879</v>
      </c>
      <c r="J22" s="60">
        <v>-0.15927189988623436</v>
      </c>
      <c r="K22" s="55">
        <v>739</v>
      </c>
      <c r="L22" s="56">
        <v>0.02550474547023296</v>
      </c>
      <c r="M22" s="55">
        <v>805</v>
      </c>
      <c r="N22" s="57">
        <v>0.024951955861384913</v>
      </c>
      <c r="O22" s="58">
        <v>-0.08198757763975151</v>
      </c>
    </row>
    <row r="23" spans="2:15" ht="14.25" customHeight="1">
      <c r="B23" s="53">
        <v>13</v>
      </c>
      <c r="C23" s="54" t="s">
        <v>21</v>
      </c>
      <c r="D23" s="55">
        <v>671</v>
      </c>
      <c r="E23" s="56">
        <v>0.023157894736842106</v>
      </c>
      <c r="F23" s="55">
        <v>954</v>
      </c>
      <c r="G23" s="57">
        <v>0.02957039241212572</v>
      </c>
      <c r="H23" s="58">
        <v>-0.2966457023060797</v>
      </c>
      <c r="I23" s="59">
        <v>859</v>
      </c>
      <c r="J23" s="60">
        <v>-0.21885913853317807</v>
      </c>
      <c r="K23" s="55">
        <v>671</v>
      </c>
      <c r="L23" s="56">
        <v>0.023157894736842106</v>
      </c>
      <c r="M23" s="55">
        <v>954</v>
      </c>
      <c r="N23" s="57">
        <v>0.02957039241212572</v>
      </c>
      <c r="O23" s="58">
        <v>-0.2966457023060797</v>
      </c>
    </row>
    <row r="24" spans="2:15" ht="14.25" customHeight="1">
      <c r="B24" s="53">
        <v>14</v>
      </c>
      <c r="C24" s="54" t="s">
        <v>34</v>
      </c>
      <c r="D24" s="55">
        <v>483</v>
      </c>
      <c r="E24" s="56">
        <v>0.016669542709232096</v>
      </c>
      <c r="F24" s="55">
        <v>667</v>
      </c>
      <c r="G24" s="57">
        <v>0.020674477713718928</v>
      </c>
      <c r="H24" s="58">
        <v>-0.27586206896551724</v>
      </c>
      <c r="I24" s="59">
        <v>569</v>
      </c>
      <c r="J24" s="60">
        <v>-0.15114235500878737</v>
      </c>
      <c r="K24" s="55">
        <v>483</v>
      </c>
      <c r="L24" s="56">
        <v>0.016669542709232096</v>
      </c>
      <c r="M24" s="55">
        <v>667</v>
      </c>
      <c r="N24" s="57">
        <v>0.020674477713718928</v>
      </c>
      <c r="O24" s="58">
        <v>-0.27586206896551724</v>
      </c>
    </row>
    <row r="25" spans="2:15" ht="14.25" customHeight="1">
      <c r="B25" s="61">
        <v>15</v>
      </c>
      <c r="C25" s="62" t="s">
        <v>40</v>
      </c>
      <c r="D25" s="63">
        <v>442</v>
      </c>
      <c r="E25" s="64">
        <v>0.015254529767040552</v>
      </c>
      <c r="F25" s="63">
        <v>448</v>
      </c>
      <c r="G25" s="65">
        <v>0.013886305870683777</v>
      </c>
      <c r="H25" s="66">
        <v>-0.013392857142857095</v>
      </c>
      <c r="I25" s="67">
        <v>348</v>
      </c>
      <c r="J25" s="68">
        <v>0.2701149425287357</v>
      </c>
      <c r="K25" s="63">
        <v>442</v>
      </c>
      <c r="L25" s="64">
        <v>0.015254529767040552</v>
      </c>
      <c r="M25" s="63">
        <v>448</v>
      </c>
      <c r="N25" s="65">
        <v>0.013886305870683777</v>
      </c>
      <c r="O25" s="66">
        <v>-0.013392857142857095</v>
      </c>
    </row>
    <row r="26" spans="2:15" ht="14.25" customHeight="1">
      <c r="B26" s="45">
        <v>16</v>
      </c>
      <c r="C26" s="46" t="s">
        <v>29</v>
      </c>
      <c r="D26" s="47">
        <v>394</v>
      </c>
      <c r="E26" s="48">
        <v>0.01359792924935289</v>
      </c>
      <c r="F26" s="47">
        <v>447</v>
      </c>
      <c r="G26" s="49">
        <v>0.013855309652222429</v>
      </c>
      <c r="H26" s="50">
        <v>-0.11856823266219241</v>
      </c>
      <c r="I26" s="51">
        <v>582</v>
      </c>
      <c r="J26" s="52">
        <v>-0.32302405498281783</v>
      </c>
      <c r="K26" s="47">
        <v>394</v>
      </c>
      <c r="L26" s="48">
        <v>0.01359792924935289</v>
      </c>
      <c r="M26" s="47">
        <v>447</v>
      </c>
      <c r="N26" s="49">
        <v>0.013855309652222429</v>
      </c>
      <c r="O26" s="50">
        <v>-0.11856823266219241</v>
      </c>
    </row>
    <row r="27" spans="2:15" ht="14.25" customHeight="1">
      <c r="B27" s="53">
        <v>17</v>
      </c>
      <c r="C27" s="54" t="s">
        <v>31</v>
      </c>
      <c r="D27" s="55">
        <v>389</v>
      </c>
      <c r="E27" s="56">
        <v>0.013425366695427092</v>
      </c>
      <c r="F27" s="55">
        <v>890</v>
      </c>
      <c r="G27" s="57">
        <v>0.027586634430599468</v>
      </c>
      <c r="H27" s="58">
        <v>-0.5629213483146067</v>
      </c>
      <c r="I27" s="59">
        <v>532</v>
      </c>
      <c r="J27" s="60">
        <v>-0.26879699248120303</v>
      </c>
      <c r="K27" s="55">
        <v>389</v>
      </c>
      <c r="L27" s="56">
        <v>0.013425366695427092</v>
      </c>
      <c r="M27" s="55">
        <v>890</v>
      </c>
      <c r="N27" s="57">
        <v>0.027586634430599468</v>
      </c>
      <c r="O27" s="58">
        <v>-0.5629213483146067</v>
      </c>
    </row>
    <row r="28" spans="2:15" ht="14.25" customHeight="1">
      <c r="B28" s="53">
        <v>18</v>
      </c>
      <c r="C28" s="54" t="s">
        <v>26</v>
      </c>
      <c r="D28" s="55">
        <v>379</v>
      </c>
      <c r="E28" s="56">
        <v>0.013080241587575496</v>
      </c>
      <c r="F28" s="55">
        <v>543</v>
      </c>
      <c r="G28" s="57">
        <v>0.01683094662451181</v>
      </c>
      <c r="H28" s="58">
        <v>-0.3020257826887661</v>
      </c>
      <c r="I28" s="59">
        <v>538</v>
      </c>
      <c r="J28" s="60">
        <v>-0.2955390334572491</v>
      </c>
      <c r="K28" s="55">
        <v>379</v>
      </c>
      <c r="L28" s="56">
        <v>0.013080241587575496</v>
      </c>
      <c r="M28" s="55">
        <v>543</v>
      </c>
      <c r="N28" s="57">
        <v>0.01683094662451181</v>
      </c>
      <c r="O28" s="58">
        <v>-0.3020257826887661</v>
      </c>
    </row>
    <row r="29" spans="2:16" ht="14.25" customHeight="1">
      <c r="B29" s="53">
        <v>19</v>
      </c>
      <c r="C29" s="54" t="s">
        <v>27</v>
      </c>
      <c r="D29" s="55">
        <v>370</v>
      </c>
      <c r="E29" s="56">
        <v>0.01276962899050906</v>
      </c>
      <c r="F29" s="55">
        <v>270</v>
      </c>
      <c r="G29" s="57">
        <v>0.008368978984563883</v>
      </c>
      <c r="H29" s="58">
        <v>0.37037037037037046</v>
      </c>
      <c r="I29" s="59">
        <v>541</v>
      </c>
      <c r="J29" s="60">
        <v>-0.31608133086876156</v>
      </c>
      <c r="K29" s="55">
        <v>370</v>
      </c>
      <c r="L29" s="56">
        <v>0.01276962899050906</v>
      </c>
      <c r="M29" s="55">
        <v>270</v>
      </c>
      <c r="N29" s="57">
        <v>0.008368978984563883</v>
      </c>
      <c r="O29" s="58">
        <v>0.37037037037037046</v>
      </c>
      <c r="P29" s="44"/>
    </row>
    <row r="30" spans="2:16" ht="14.25" customHeight="1">
      <c r="B30" s="61">
        <v>20</v>
      </c>
      <c r="C30" s="62" t="s">
        <v>45</v>
      </c>
      <c r="D30" s="63">
        <v>355</v>
      </c>
      <c r="E30" s="64">
        <v>0.012251941328731666</v>
      </c>
      <c r="F30" s="63">
        <v>737</v>
      </c>
      <c r="G30" s="65">
        <v>0.022844213006013265</v>
      </c>
      <c r="H30" s="66">
        <v>-0.5183175033921303</v>
      </c>
      <c r="I30" s="67">
        <v>422</v>
      </c>
      <c r="J30" s="68">
        <v>-0.15876777251184837</v>
      </c>
      <c r="K30" s="63">
        <v>355</v>
      </c>
      <c r="L30" s="64">
        <v>0.012251941328731666</v>
      </c>
      <c r="M30" s="63">
        <v>737</v>
      </c>
      <c r="N30" s="65">
        <v>0.022844213006013265</v>
      </c>
      <c r="O30" s="66">
        <v>-0.5183175033921303</v>
      </c>
      <c r="P30" s="44"/>
    </row>
    <row r="31" spans="2:15" ht="14.25" customHeight="1">
      <c r="B31" s="162" t="s">
        <v>43</v>
      </c>
      <c r="C31" s="163"/>
      <c r="D31" s="25">
        <f>SUM(D11:D30)</f>
        <v>27027</v>
      </c>
      <c r="E31" s="4">
        <f>D31/D33</f>
        <v>0.9327696289905091</v>
      </c>
      <c r="F31" s="25">
        <f>SUM(F11:F30)</f>
        <v>30688</v>
      </c>
      <c r="G31" s="4">
        <f>F31/F33</f>
        <v>0.9512119521418387</v>
      </c>
      <c r="H31" s="7">
        <f>D31/F31-1</f>
        <v>-0.11929744525547448</v>
      </c>
      <c r="I31" s="25">
        <f>SUM(I11:I30)</f>
        <v>33615</v>
      </c>
      <c r="J31" s="4">
        <f>D31/I31-1</f>
        <v>-0.1959839357429719</v>
      </c>
      <c r="K31" s="25">
        <f>SUM(K11:K30)</f>
        <v>27027</v>
      </c>
      <c r="L31" s="4">
        <f>K31/K33</f>
        <v>0.9327696289905091</v>
      </c>
      <c r="M31" s="25">
        <f>SUM(M11:M30)</f>
        <v>30688</v>
      </c>
      <c r="N31" s="4">
        <f>M31/M33</f>
        <v>0.9512119521418387</v>
      </c>
      <c r="O31" s="7">
        <f>K31/M31-1</f>
        <v>-0.11929744525547448</v>
      </c>
    </row>
    <row r="32" spans="2:15" ht="14.25" customHeight="1">
      <c r="B32" s="162" t="s">
        <v>12</v>
      </c>
      <c r="C32" s="163"/>
      <c r="D32" s="3">
        <f>D33-SUM(D11:D30)</f>
        <v>1948</v>
      </c>
      <c r="E32" s="4">
        <f>D32/D33</f>
        <v>0.06723037100949095</v>
      </c>
      <c r="F32" s="5">
        <f>F33-SUM(F11:F30)</f>
        <v>1574</v>
      </c>
      <c r="G32" s="6">
        <f>F32/F33</f>
        <v>0.04878804785816131</v>
      </c>
      <c r="H32" s="7">
        <f>D32/F32-1</f>
        <v>0.23761118170266826</v>
      </c>
      <c r="I32" s="5">
        <f>I33-SUM(I11:I30)</f>
        <v>2548</v>
      </c>
      <c r="J32" s="8">
        <f>D32/I32-1</f>
        <v>-0.23547880690737832</v>
      </c>
      <c r="K32" s="3">
        <f>K33-SUM(K11:K30)</f>
        <v>1948</v>
      </c>
      <c r="L32" s="4">
        <f>K32/K33</f>
        <v>0.06723037100949095</v>
      </c>
      <c r="M32" s="3">
        <f>M33-SUM(M11:M30)</f>
        <v>1574</v>
      </c>
      <c r="N32" s="4">
        <f>M32/M33</f>
        <v>0.04878804785816131</v>
      </c>
      <c r="O32" s="7">
        <f>K32/M32-1</f>
        <v>0.23761118170266826</v>
      </c>
    </row>
    <row r="33" spans="2:17" ht="14.25" customHeight="1">
      <c r="B33" s="159" t="s">
        <v>13</v>
      </c>
      <c r="C33" s="160"/>
      <c r="D33" s="40">
        <v>28975</v>
      </c>
      <c r="E33" s="69">
        <v>1</v>
      </c>
      <c r="F33" s="40">
        <v>32262</v>
      </c>
      <c r="G33" s="70">
        <v>1</v>
      </c>
      <c r="H33" s="37">
        <v>-0.10188457008244989</v>
      </c>
      <c r="I33" s="41">
        <v>36163</v>
      </c>
      <c r="J33" s="38">
        <v>-0.19876669524099222</v>
      </c>
      <c r="K33" s="40">
        <v>28975</v>
      </c>
      <c r="L33" s="69">
        <v>1</v>
      </c>
      <c r="M33" s="40">
        <v>32262</v>
      </c>
      <c r="N33" s="70">
        <v>1</v>
      </c>
      <c r="O33" s="37">
        <v>-0.10188457008244989</v>
      </c>
      <c r="P33" s="13"/>
      <c r="Q33" s="13"/>
    </row>
    <row r="34" ht="14.25" customHeight="1">
      <c r="B34" t="s">
        <v>75</v>
      </c>
    </row>
    <row r="35" ht="14.25">
      <c r="B35" s="9" t="s">
        <v>74</v>
      </c>
    </row>
    <row r="37" spans="2:12" ht="14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14" ht="14.25">
      <c r="B38" s="184" t="s">
        <v>116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20"/>
      <c r="N38" s="20"/>
    </row>
    <row r="39" spans="2:14" ht="14.25">
      <c r="B39" s="185" t="s">
        <v>117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20"/>
      <c r="N39" s="20"/>
    </row>
    <row r="40" spans="2:1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1"/>
      <c r="L40" s="72" t="s">
        <v>4</v>
      </c>
    </row>
    <row r="41" spans="2:12" ht="14.25">
      <c r="B41" s="150" t="s">
        <v>0</v>
      </c>
      <c r="C41" s="150" t="s">
        <v>42</v>
      </c>
      <c r="D41" s="156" t="s">
        <v>110</v>
      </c>
      <c r="E41" s="157"/>
      <c r="F41" s="157"/>
      <c r="G41" s="157"/>
      <c r="H41" s="157"/>
      <c r="I41" s="158"/>
      <c r="J41" s="156" t="s">
        <v>102</v>
      </c>
      <c r="K41" s="157"/>
      <c r="L41" s="158"/>
    </row>
    <row r="42" spans="2:12" ht="15" customHeight="1">
      <c r="B42" s="151"/>
      <c r="C42" s="151"/>
      <c r="D42" s="177" t="s">
        <v>112</v>
      </c>
      <c r="E42" s="149"/>
      <c r="F42" s="149"/>
      <c r="G42" s="149"/>
      <c r="H42" s="149"/>
      <c r="I42" s="178"/>
      <c r="J42" s="177" t="s">
        <v>103</v>
      </c>
      <c r="K42" s="149"/>
      <c r="L42" s="178"/>
    </row>
    <row r="43" spans="2:12" ht="15" customHeight="1">
      <c r="B43" s="151"/>
      <c r="C43" s="151"/>
      <c r="D43" s="181">
        <v>2022</v>
      </c>
      <c r="E43" s="167"/>
      <c r="F43" s="166">
        <v>2021</v>
      </c>
      <c r="G43" s="167"/>
      <c r="H43" s="164" t="s">
        <v>5</v>
      </c>
      <c r="I43" s="161" t="s">
        <v>49</v>
      </c>
      <c r="J43" s="171">
        <v>2021</v>
      </c>
      <c r="K43" s="148" t="s">
        <v>114</v>
      </c>
      <c r="L43" s="161" t="s">
        <v>118</v>
      </c>
    </row>
    <row r="44" spans="2:12" ht="14.25">
      <c r="B44" s="154" t="s">
        <v>6</v>
      </c>
      <c r="C44" s="154" t="s">
        <v>42</v>
      </c>
      <c r="D44" s="183"/>
      <c r="E44" s="169"/>
      <c r="F44" s="168"/>
      <c r="G44" s="169"/>
      <c r="H44" s="165"/>
      <c r="I44" s="148"/>
      <c r="J44" s="171"/>
      <c r="K44" s="148"/>
      <c r="L44" s="148"/>
    </row>
    <row r="45" spans="2:12" ht="15" customHeight="1">
      <c r="B45" s="154"/>
      <c r="C45" s="154"/>
      <c r="D45" s="123" t="s">
        <v>8</v>
      </c>
      <c r="E45" s="73" t="s">
        <v>2</v>
      </c>
      <c r="F45" s="123" t="s">
        <v>8</v>
      </c>
      <c r="G45" s="73" t="s">
        <v>2</v>
      </c>
      <c r="H45" s="146" t="s">
        <v>9</v>
      </c>
      <c r="I45" s="146" t="s">
        <v>50</v>
      </c>
      <c r="J45" s="74" t="s">
        <v>8</v>
      </c>
      <c r="K45" s="144" t="s">
        <v>115</v>
      </c>
      <c r="L45" s="144" t="s">
        <v>119</v>
      </c>
    </row>
    <row r="46" spans="2:12" ht="15" customHeight="1">
      <c r="B46" s="155"/>
      <c r="C46" s="155"/>
      <c r="D46" s="126" t="s">
        <v>10</v>
      </c>
      <c r="E46" s="36" t="s">
        <v>11</v>
      </c>
      <c r="F46" s="126" t="s">
        <v>10</v>
      </c>
      <c r="G46" s="36" t="s">
        <v>11</v>
      </c>
      <c r="H46" s="147"/>
      <c r="I46" s="147"/>
      <c r="J46" s="126" t="s">
        <v>10</v>
      </c>
      <c r="K46" s="145"/>
      <c r="L46" s="145"/>
    </row>
    <row r="47" spans="2:12" ht="14.25">
      <c r="B47" s="45">
        <v>1</v>
      </c>
      <c r="C47" s="75" t="s">
        <v>52</v>
      </c>
      <c r="D47" s="47">
        <v>1679</v>
      </c>
      <c r="E47" s="52">
        <v>0.057946505608283</v>
      </c>
      <c r="F47" s="47">
        <v>1628</v>
      </c>
      <c r="G47" s="52">
        <v>0.05046184365507408</v>
      </c>
      <c r="H47" s="76">
        <v>0.03132678132678124</v>
      </c>
      <c r="I47" s="77">
        <v>0</v>
      </c>
      <c r="J47" s="47">
        <v>2128</v>
      </c>
      <c r="K47" s="78">
        <v>-0.2109962406015038</v>
      </c>
      <c r="L47" s="79">
        <v>0</v>
      </c>
    </row>
    <row r="48" spans="2:12" ht="15" customHeight="1">
      <c r="B48" s="80">
        <v>2</v>
      </c>
      <c r="C48" s="81" t="s">
        <v>60</v>
      </c>
      <c r="D48" s="55">
        <v>1117</v>
      </c>
      <c r="E48" s="60">
        <v>0.038550474547023296</v>
      </c>
      <c r="F48" s="55">
        <v>929</v>
      </c>
      <c r="G48" s="60">
        <v>0.028795486950592027</v>
      </c>
      <c r="H48" s="82">
        <v>0.2023681377825619</v>
      </c>
      <c r="I48" s="83">
        <v>3</v>
      </c>
      <c r="J48" s="55">
        <v>468</v>
      </c>
      <c r="K48" s="84">
        <v>1.3867521367521367</v>
      </c>
      <c r="L48" s="85">
        <v>14</v>
      </c>
    </row>
    <row r="49" spans="2:12" ht="15" customHeight="1">
      <c r="B49" s="80">
        <v>3</v>
      </c>
      <c r="C49" s="81" t="s">
        <v>68</v>
      </c>
      <c r="D49" s="55">
        <v>1100</v>
      </c>
      <c r="E49" s="60">
        <v>0.03796376186367558</v>
      </c>
      <c r="F49" s="55">
        <v>1013</v>
      </c>
      <c r="G49" s="60">
        <v>0.03139916930134524</v>
      </c>
      <c r="H49" s="82">
        <v>0.08588351431391916</v>
      </c>
      <c r="I49" s="83">
        <v>1</v>
      </c>
      <c r="J49" s="55">
        <v>728</v>
      </c>
      <c r="K49" s="84">
        <v>0.510989010989011</v>
      </c>
      <c r="L49" s="85">
        <v>4</v>
      </c>
    </row>
    <row r="50" spans="2:12" ht="14.25">
      <c r="B50" s="80">
        <v>4</v>
      </c>
      <c r="C50" s="81" t="s">
        <v>39</v>
      </c>
      <c r="D50" s="55">
        <v>934</v>
      </c>
      <c r="E50" s="60">
        <v>0.032234685073339084</v>
      </c>
      <c r="F50" s="55">
        <v>1543</v>
      </c>
      <c r="G50" s="60">
        <v>0.047827165085859526</v>
      </c>
      <c r="H50" s="82">
        <v>-0.39468567725210624</v>
      </c>
      <c r="I50" s="83">
        <v>-2</v>
      </c>
      <c r="J50" s="55">
        <v>1005</v>
      </c>
      <c r="K50" s="84">
        <v>-0.07064676616915422</v>
      </c>
      <c r="L50" s="85">
        <v>0</v>
      </c>
    </row>
    <row r="51" spans="2:12" ht="15" customHeight="1">
      <c r="B51" s="80">
        <v>5</v>
      </c>
      <c r="C51" s="86" t="s">
        <v>36</v>
      </c>
      <c r="D51" s="63">
        <v>912</v>
      </c>
      <c r="E51" s="68">
        <v>0.031475409836065574</v>
      </c>
      <c r="F51" s="63">
        <v>1194</v>
      </c>
      <c r="G51" s="68">
        <v>0.037009484842849175</v>
      </c>
      <c r="H51" s="87">
        <v>-0.2361809045226131</v>
      </c>
      <c r="I51" s="88">
        <v>-2</v>
      </c>
      <c r="J51" s="63">
        <v>1003</v>
      </c>
      <c r="K51" s="89">
        <v>-0.090727816550349</v>
      </c>
      <c r="L51" s="90">
        <v>0</v>
      </c>
    </row>
    <row r="52" spans="2:12" ht="14.25">
      <c r="B52" s="91">
        <v>6</v>
      </c>
      <c r="C52" s="75" t="s">
        <v>41</v>
      </c>
      <c r="D52" s="47">
        <v>860</v>
      </c>
      <c r="E52" s="52">
        <v>0.029680759275237275</v>
      </c>
      <c r="F52" s="47">
        <v>775</v>
      </c>
      <c r="G52" s="52">
        <v>0.02402206930754448</v>
      </c>
      <c r="H52" s="76">
        <v>0.10967741935483866</v>
      </c>
      <c r="I52" s="77">
        <v>0</v>
      </c>
      <c r="J52" s="47">
        <v>130</v>
      </c>
      <c r="K52" s="78">
        <v>5.615384615384615</v>
      </c>
      <c r="L52" s="79">
        <v>75</v>
      </c>
    </row>
    <row r="53" spans="2:12" ht="14.25">
      <c r="B53" s="80">
        <v>7</v>
      </c>
      <c r="C53" s="81" t="s">
        <v>65</v>
      </c>
      <c r="D53" s="55">
        <v>856</v>
      </c>
      <c r="E53" s="60">
        <v>0.029542709232096634</v>
      </c>
      <c r="F53" s="55">
        <v>192</v>
      </c>
      <c r="G53" s="60">
        <v>0.0059512739445787615</v>
      </c>
      <c r="H53" s="82">
        <v>3.458333333333333</v>
      </c>
      <c r="I53" s="83">
        <v>46</v>
      </c>
      <c r="J53" s="55">
        <v>623</v>
      </c>
      <c r="K53" s="84">
        <v>0.3739967897271268</v>
      </c>
      <c r="L53" s="85">
        <v>4</v>
      </c>
    </row>
    <row r="54" spans="2:12" ht="14.25">
      <c r="B54" s="80">
        <v>8</v>
      </c>
      <c r="C54" s="81" t="s">
        <v>76</v>
      </c>
      <c r="D54" s="55">
        <v>748</v>
      </c>
      <c r="E54" s="60">
        <v>0.025815358067299395</v>
      </c>
      <c r="F54" s="55">
        <v>361</v>
      </c>
      <c r="G54" s="60">
        <v>0.011189634864546525</v>
      </c>
      <c r="H54" s="82">
        <v>1.0720221606648201</v>
      </c>
      <c r="I54" s="83">
        <v>12</v>
      </c>
      <c r="J54" s="55">
        <v>926</v>
      </c>
      <c r="K54" s="84">
        <v>-0.1922246220302376</v>
      </c>
      <c r="L54" s="85">
        <v>-2</v>
      </c>
    </row>
    <row r="55" spans="2:12" ht="14.25">
      <c r="B55" s="80">
        <v>9</v>
      </c>
      <c r="C55" s="81" t="s">
        <v>53</v>
      </c>
      <c r="D55" s="55">
        <v>693</v>
      </c>
      <c r="E55" s="60">
        <v>0.023917169974115617</v>
      </c>
      <c r="F55" s="55">
        <v>426</v>
      </c>
      <c r="G55" s="60">
        <v>0.013204389064534127</v>
      </c>
      <c r="H55" s="82">
        <v>0.6267605633802817</v>
      </c>
      <c r="I55" s="83">
        <v>9</v>
      </c>
      <c r="J55" s="55">
        <v>511</v>
      </c>
      <c r="K55" s="84">
        <v>0.3561643835616439</v>
      </c>
      <c r="L55" s="85">
        <v>5</v>
      </c>
    </row>
    <row r="56" spans="2:12" ht="14.25">
      <c r="B56" s="92">
        <v>10</v>
      </c>
      <c r="C56" s="86" t="s">
        <v>77</v>
      </c>
      <c r="D56" s="63">
        <v>624</v>
      </c>
      <c r="E56" s="68">
        <v>0.021535806729939603</v>
      </c>
      <c r="F56" s="63">
        <v>112</v>
      </c>
      <c r="G56" s="68">
        <v>0.003471576467670944</v>
      </c>
      <c r="H56" s="87">
        <v>4.571428571428571</v>
      </c>
      <c r="I56" s="88">
        <v>69</v>
      </c>
      <c r="J56" s="63">
        <v>364</v>
      </c>
      <c r="K56" s="89">
        <v>0.7142857142857142</v>
      </c>
      <c r="L56" s="90">
        <v>12</v>
      </c>
    </row>
    <row r="57" spans="2:12" ht="14.25">
      <c r="B57" s="91">
        <v>11</v>
      </c>
      <c r="C57" s="75" t="s">
        <v>101</v>
      </c>
      <c r="D57" s="47">
        <v>591</v>
      </c>
      <c r="E57" s="52">
        <v>0.020396893874029334</v>
      </c>
      <c r="F57" s="47">
        <v>0</v>
      </c>
      <c r="G57" s="52">
        <v>0</v>
      </c>
      <c r="H57" s="76"/>
      <c r="I57" s="77"/>
      <c r="J57" s="47">
        <v>695</v>
      </c>
      <c r="K57" s="78">
        <v>-0.14964028776978422</v>
      </c>
      <c r="L57" s="79">
        <v>-3</v>
      </c>
    </row>
    <row r="58" spans="2:12" ht="14.25">
      <c r="B58" s="80">
        <v>12</v>
      </c>
      <c r="C58" s="81" t="s">
        <v>38</v>
      </c>
      <c r="D58" s="55">
        <v>541</v>
      </c>
      <c r="E58" s="60">
        <v>0.018671268334771354</v>
      </c>
      <c r="F58" s="55">
        <v>761</v>
      </c>
      <c r="G58" s="60">
        <v>0.023588122249085613</v>
      </c>
      <c r="H58" s="82">
        <v>-0.28909329829172137</v>
      </c>
      <c r="I58" s="83">
        <v>-5</v>
      </c>
      <c r="J58" s="55">
        <v>1503</v>
      </c>
      <c r="K58" s="84">
        <v>-0.6400532268795742</v>
      </c>
      <c r="L58" s="85">
        <v>-10</v>
      </c>
    </row>
    <row r="59" spans="2:12" ht="14.25">
      <c r="B59" s="80">
        <v>13</v>
      </c>
      <c r="C59" s="81" t="s">
        <v>37</v>
      </c>
      <c r="D59" s="55">
        <v>399</v>
      </c>
      <c r="E59" s="60">
        <v>0.01377049180327869</v>
      </c>
      <c r="F59" s="55">
        <v>726</v>
      </c>
      <c r="G59" s="60">
        <v>0.022503254602938443</v>
      </c>
      <c r="H59" s="82">
        <v>-0.4504132231404959</v>
      </c>
      <c r="I59" s="83">
        <v>-5</v>
      </c>
      <c r="J59" s="55">
        <v>584</v>
      </c>
      <c r="K59" s="84">
        <v>-0.3167808219178082</v>
      </c>
      <c r="L59" s="85">
        <v>0</v>
      </c>
    </row>
    <row r="60" spans="2:12" ht="14.25">
      <c r="B60" s="80">
        <v>14</v>
      </c>
      <c r="C60" s="81" t="s">
        <v>120</v>
      </c>
      <c r="D60" s="55">
        <v>374</v>
      </c>
      <c r="E60" s="60">
        <v>0.012907679033649698</v>
      </c>
      <c r="F60" s="55">
        <v>324</v>
      </c>
      <c r="G60" s="60">
        <v>0.01004277478147666</v>
      </c>
      <c r="H60" s="82">
        <v>0.154320987654321</v>
      </c>
      <c r="I60" s="83">
        <v>13</v>
      </c>
      <c r="J60" s="55">
        <v>201</v>
      </c>
      <c r="K60" s="84">
        <v>0.8606965174129353</v>
      </c>
      <c r="L60" s="85">
        <v>41</v>
      </c>
    </row>
    <row r="61" spans="2:12" ht="14.25">
      <c r="B61" s="92">
        <v>15</v>
      </c>
      <c r="C61" s="86" t="s">
        <v>54</v>
      </c>
      <c r="D61" s="63">
        <v>353</v>
      </c>
      <c r="E61" s="68">
        <v>0.012182916307161345</v>
      </c>
      <c r="F61" s="63">
        <v>685</v>
      </c>
      <c r="G61" s="68">
        <v>0.021232409646023184</v>
      </c>
      <c r="H61" s="87">
        <v>-0.4846715328467154</v>
      </c>
      <c r="I61" s="88">
        <v>-6</v>
      </c>
      <c r="J61" s="63">
        <v>1034</v>
      </c>
      <c r="K61" s="89">
        <v>-0.6586073500967118</v>
      </c>
      <c r="L61" s="90">
        <v>-12</v>
      </c>
    </row>
    <row r="62" spans="2:12" ht="14.25">
      <c r="B62" s="91">
        <v>16</v>
      </c>
      <c r="C62" s="75" t="s">
        <v>70</v>
      </c>
      <c r="D62" s="47">
        <v>341</v>
      </c>
      <c r="E62" s="52">
        <v>0.01176876617773943</v>
      </c>
      <c r="F62" s="47">
        <v>264</v>
      </c>
      <c r="G62" s="52">
        <v>0.008183001673795797</v>
      </c>
      <c r="H62" s="76">
        <v>0.29166666666666674</v>
      </c>
      <c r="I62" s="77">
        <v>19</v>
      </c>
      <c r="J62" s="47">
        <v>637</v>
      </c>
      <c r="K62" s="78">
        <v>-0.4646781789638933</v>
      </c>
      <c r="L62" s="79">
        <v>-6</v>
      </c>
    </row>
    <row r="63" spans="2:12" ht="14.25">
      <c r="B63" s="80">
        <v>17</v>
      </c>
      <c r="C63" s="81" t="s">
        <v>121</v>
      </c>
      <c r="D63" s="55">
        <v>332</v>
      </c>
      <c r="E63" s="60">
        <v>0.011458153580672994</v>
      </c>
      <c r="F63" s="55">
        <v>230</v>
      </c>
      <c r="G63" s="60">
        <v>0.007129130246109974</v>
      </c>
      <c r="H63" s="82">
        <v>0.4434782608695653</v>
      </c>
      <c r="I63" s="83">
        <v>23</v>
      </c>
      <c r="J63" s="55">
        <v>305</v>
      </c>
      <c r="K63" s="84">
        <v>0.08852459016393444</v>
      </c>
      <c r="L63" s="85">
        <v>13</v>
      </c>
    </row>
    <row r="64" spans="2:12" ht="14.25">
      <c r="B64" s="80">
        <v>18</v>
      </c>
      <c r="C64" s="81" t="s">
        <v>122</v>
      </c>
      <c r="D64" s="55">
        <v>321</v>
      </c>
      <c r="E64" s="60">
        <v>0.011078515962036238</v>
      </c>
      <c r="F64" s="55">
        <v>299</v>
      </c>
      <c r="G64" s="60">
        <v>0.009267869319942968</v>
      </c>
      <c r="H64" s="82">
        <v>0.0735785953177257</v>
      </c>
      <c r="I64" s="83">
        <v>12</v>
      </c>
      <c r="J64" s="55">
        <v>230</v>
      </c>
      <c r="K64" s="84">
        <v>0.3956521739130434</v>
      </c>
      <c r="L64" s="85">
        <v>28</v>
      </c>
    </row>
    <row r="65" spans="2:12" ht="14.25">
      <c r="B65" s="80">
        <v>19</v>
      </c>
      <c r="C65" s="81" t="s">
        <v>123</v>
      </c>
      <c r="D65" s="55">
        <v>305</v>
      </c>
      <c r="E65" s="60">
        <v>0.010526315789473684</v>
      </c>
      <c r="F65" s="55">
        <v>240</v>
      </c>
      <c r="G65" s="60">
        <v>0.007439092430723452</v>
      </c>
      <c r="H65" s="82">
        <v>0.27083333333333326</v>
      </c>
      <c r="I65" s="83">
        <v>20</v>
      </c>
      <c r="J65" s="55">
        <v>311</v>
      </c>
      <c r="K65" s="84">
        <v>-0.019292604501607746</v>
      </c>
      <c r="L65" s="85">
        <v>10</v>
      </c>
    </row>
    <row r="66" spans="2:12" ht="14.25">
      <c r="B66" s="92">
        <v>20</v>
      </c>
      <c r="C66" s="86" t="s">
        <v>44</v>
      </c>
      <c r="D66" s="63">
        <v>296</v>
      </c>
      <c r="E66" s="68">
        <v>0.010215703192407248</v>
      </c>
      <c r="F66" s="63">
        <v>453</v>
      </c>
      <c r="G66" s="68">
        <v>0.014041286962990515</v>
      </c>
      <c r="H66" s="87">
        <v>-0.3465783664459161</v>
      </c>
      <c r="I66" s="88">
        <v>-4</v>
      </c>
      <c r="J66" s="63">
        <v>351</v>
      </c>
      <c r="K66" s="89">
        <v>-0.15669515669515666</v>
      </c>
      <c r="L66" s="90">
        <v>4</v>
      </c>
    </row>
    <row r="67" spans="2:12" ht="14.25">
      <c r="B67" s="162" t="s">
        <v>43</v>
      </c>
      <c r="C67" s="163"/>
      <c r="D67" s="25">
        <f>SUM(D47:D66)</f>
        <v>13376</v>
      </c>
      <c r="E67" s="6">
        <f>D67/D69</f>
        <v>0.4616393442622951</v>
      </c>
      <c r="F67" s="25">
        <f>SUM(F47:F66)</f>
        <v>12155</v>
      </c>
      <c r="G67" s="6">
        <f>F67/F69</f>
        <v>0.37675903539768146</v>
      </c>
      <c r="H67" s="16">
        <f>D67/F67-1</f>
        <v>0.10045248868778289</v>
      </c>
      <c r="I67" s="24"/>
      <c r="J67" s="25">
        <f>SUM(J47:J66)</f>
        <v>13737</v>
      </c>
      <c r="K67" s="17">
        <f>E67/J67-1</f>
        <v>-0.9999663944569948</v>
      </c>
      <c r="L67" s="18"/>
    </row>
    <row r="68" spans="2:12" ht="14.25">
      <c r="B68" s="162" t="s">
        <v>12</v>
      </c>
      <c r="C68" s="163"/>
      <c r="D68" s="25">
        <f>D69-SUM(D47:D66)</f>
        <v>15599</v>
      </c>
      <c r="E68" s="6">
        <f>D68/D69</f>
        <v>0.5383606557377049</v>
      </c>
      <c r="F68" s="25">
        <f>F69-SUM(F47:F66)</f>
        <v>20107</v>
      </c>
      <c r="G68" s="6">
        <f>F68/F69</f>
        <v>0.6232409646023185</v>
      </c>
      <c r="H68" s="16">
        <f>D68/F68-1</f>
        <v>-0.22420052717958916</v>
      </c>
      <c r="I68" s="3"/>
      <c r="J68" s="25">
        <f>J69-SUM(J47:J66)</f>
        <v>22426</v>
      </c>
      <c r="K68" s="17">
        <f>E68/J68-1</f>
        <v>-0.9999759939063704</v>
      </c>
      <c r="L68" s="18"/>
    </row>
    <row r="69" spans="2:13" ht="14.25">
      <c r="B69" s="159" t="s">
        <v>35</v>
      </c>
      <c r="C69" s="160"/>
      <c r="D69" s="23">
        <v>28975</v>
      </c>
      <c r="E69" s="93">
        <v>1</v>
      </c>
      <c r="F69" s="23">
        <v>32262</v>
      </c>
      <c r="G69" s="93">
        <v>1</v>
      </c>
      <c r="H69" s="19">
        <v>-0.10188457008244989</v>
      </c>
      <c r="I69" s="19"/>
      <c r="J69" s="23">
        <v>36163</v>
      </c>
      <c r="K69" s="39">
        <v>-0.19876669524099222</v>
      </c>
      <c r="L69" s="94"/>
      <c r="M69" s="13"/>
    </row>
    <row r="70" ht="14.25">
      <c r="B70" t="s">
        <v>75</v>
      </c>
    </row>
    <row r="71" ht="14.25">
      <c r="B71" s="9" t="s">
        <v>74</v>
      </c>
    </row>
  </sheetData>
  <sheetProtection/>
  <mergeCells count="50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K6:O6"/>
    <mergeCell ref="I7:I8"/>
    <mergeCell ref="J7:J8"/>
    <mergeCell ref="K7:L8"/>
    <mergeCell ref="D42:I42"/>
    <mergeCell ref="D43:E44"/>
    <mergeCell ref="B38:L38"/>
    <mergeCell ref="B39:L39"/>
    <mergeCell ref="D41:I41"/>
    <mergeCell ref="B41:B43"/>
    <mergeCell ref="O7:O8"/>
    <mergeCell ref="B31:C31"/>
    <mergeCell ref="B32:C32"/>
    <mergeCell ref="B33:C33"/>
    <mergeCell ref="F43:G44"/>
    <mergeCell ref="J43:J44"/>
    <mergeCell ref="H9:H10"/>
    <mergeCell ref="O9:O10"/>
    <mergeCell ref="J9:J10"/>
    <mergeCell ref="H7:H8"/>
    <mergeCell ref="B69:C69"/>
    <mergeCell ref="I43:I44"/>
    <mergeCell ref="B67:C67"/>
    <mergeCell ref="B68:C68"/>
    <mergeCell ref="H43:H44"/>
    <mergeCell ref="M7:N8"/>
    <mergeCell ref="C44:C46"/>
    <mergeCell ref="H45:H46"/>
    <mergeCell ref="C41:C43"/>
    <mergeCell ref="B44:B46"/>
    <mergeCell ref="K45:K46"/>
    <mergeCell ref="I45:I46"/>
    <mergeCell ref="K43:K44"/>
    <mergeCell ref="I6:J6"/>
    <mergeCell ref="B5:B7"/>
    <mergeCell ref="C5:C7"/>
    <mergeCell ref="B8:B10"/>
    <mergeCell ref="D5:H5"/>
    <mergeCell ref="I5:J5"/>
    <mergeCell ref="K5:O5"/>
  </mergeCells>
  <conditionalFormatting sqref="H32 J32 O32">
    <cfRule type="cellIs" priority="1567" dxfId="98" operator="lessThan">
      <formula>0</formula>
    </cfRule>
  </conditionalFormatting>
  <conditionalFormatting sqref="H31 O31">
    <cfRule type="cellIs" priority="1527" dxfId="98" operator="lessThan">
      <formula>0</formula>
    </cfRule>
  </conditionalFormatting>
  <conditionalFormatting sqref="K68">
    <cfRule type="cellIs" priority="703" dxfId="98" operator="lessThan">
      <formula>0</formula>
    </cfRule>
  </conditionalFormatting>
  <conditionalFormatting sqref="H68 J68">
    <cfRule type="cellIs" priority="704" dxfId="98" operator="lessThan">
      <formula>0</formula>
    </cfRule>
  </conditionalFormatting>
  <conditionalFormatting sqref="K67">
    <cfRule type="cellIs" priority="701" dxfId="98" operator="lessThan">
      <formula>0</formula>
    </cfRule>
  </conditionalFormatting>
  <conditionalFormatting sqref="H67 J67">
    <cfRule type="cellIs" priority="702" dxfId="98" operator="lessThan">
      <formula>0</formula>
    </cfRule>
  </conditionalFormatting>
  <conditionalFormatting sqref="L68">
    <cfRule type="cellIs" priority="699" dxfId="98" operator="lessThan">
      <formula>0</formula>
    </cfRule>
  </conditionalFormatting>
  <conditionalFormatting sqref="K68">
    <cfRule type="cellIs" priority="700" dxfId="98" operator="lessThan">
      <formula>0</formula>
    </cfRule>
  </conditionalFormatting>
  <conditionalFormatting sqref="L67">
    <cfRule type="cellIs" priority="697" dxfId="98" operator="lessThan">
      <formula>0</formula>
    </cfRule>
  </conditionalFormatting>
  <conditionalFormatting sqref="K67">
    <cfRule type="cellIs" priority="698" dxfId="98" operator="lessThan">
      <formula>0</formula>
    </cfRule>
  </conditionalFormatting>
  <conditionalFormatting sqref="H11:H15 J11:J15 O11:O15">
    <cfRule type="cellIs" priority="47" dxfId="98" operator="lessThan">
      <formula>0</formula>
    </cfRule>
  </conditionalFormatting>
  <conditionalFormatting sqref="H16:H30 J16:J30 O16:O30">
    <cfRule type="cellIs" priority="46" dxfId="98" operator="lessThan">
      <formula>0</formula>
    </cfRule>
  </conditionalFormatting>
  <conditionalFormatting sqref="D11:E30 G11:J30 L11:L30 N11:O30">
    <cfRule type="cellIs" priority="45" dxfId="99" operator="equal">
      <formula>0</formula>
    </cfRule>
  </conditionalFormatting>
  <conditionalFormatting sqref="F11:F30">
    <cfRule type="cellIs" priority="44" dxfId="99" operator="equal">
      <formula>0</formula>
    </cfRule>
  </conditionalFormatting>
  <conditionalFormatting sqref="K11:K30">
    <cfRule type="cellIs" priority="43" dxfId="99" operator="equal">
      <formula>0</formula>
    </cfRule>
  </conditionalFormatting>
  <conditionalFormatting sqref="M11:M30">
    <cfRule type="cellIs" priority="42" dxfId="99" operator="equal">
      <formula>0</formula>
    </cfRule>
  </conditionalFormatting>
  <conditionalFormatting sqref="O33 J33 H33">
    <cfRule type="cellIs" priority="41" dxfId="98" operator="lessThan">
      <formula>0</formula>
    </cfRule>
  </conditionalFormatting>
  <conditionalFormatting sqref="H69:I69 K69">
    <cfRule type="cellIs" priority="33" dxfId="98" operator="lessThan">
      <formula>0</formula>
    </cfRule>
  </conditionalFormatting>
  <conditionalFormatting sqref="L69">
    <cfRule type="cellIs" priority="32" dxfId="98" operator="lessThan">
      <formula>0</formula>
    </cfRule>
  </conditionalFormatting>
  <conditionalFormatting sqref="K47:K66 H47:H66">
    <cfRule type="cellIs" priority="13" dxfId="98" operator="lessThan">
      <formula>0</formula>
    </cfRule>
  </conditionalFormatting>
  <conditionalFormatting sqref="L47:L66">
    <cfRule type="cellIs" priority="10" dxfId="98" operator="lessThan">
      <formula>0</formula>
    </cfRule>
    <cfRule type="cellIs" priority="11" dxfId="100" operator="equal">
      <formula>0</formula>
    </cfRule>
    <cfRule type="cellIs" priority="12" dxfId="101" operator="greaterThan">
      <formula>0</formula>
    </cfRule>
  </conditionalFormatting>
  <conditionalFormatting sqref="I47:I66">
    <cfRule type="cellIs" priority="7" dxfId="98" operator="lessThan">
      <formula>0</formula>
    </cfRule>
    <cfRule type="cellIs" priority="8" dxfId="100" operator="equal">
      <formula>0</formula>
    </cfRule>
    <cfRule type="cellIs" priority="9" dxfId="101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22" sqref="O22"/>
    </sheetView>
  </sheetViews>
  <sheetFormatPr defaultColWidth="9.140625" defaultRowHeight="15"/>
  <cols>
    <col min="6" max="6" width="19.421875" style="0" customWidth="1"/>
    <col min="12" max="12" width="12.28125" style="0" customWidth="1"/>
  </cols>
  <sheetData>
    <row r="1" spans="1:12" ht="14.25">
      <c r="A1" t="s">
        <v>73</v>
      </c>
      <c r="L1" s="44">
        <v>44595</v>
      </c>
    </row>
    <row r="2" ht="14.25">
      <c r="L2" t="s">
        <v>92</v>
      </c>
    </row>
    <row r="3" spans="6:12" ht="14.25" customHeight="1">
      <c r="F3" s="188" t="s">
        <v>79</v>
      </c>
      <c r="G3" s="189"/>
      <c r="H3" s="189"/>
      <c r="I3" s="189"/>
      <c r="J3" s="189"/>
      <c r="K3" s="189"/>
      <c r="L3" s="190"/>
    </row>
    <row r="4" spans="6:12" ht="14.25">
      <c r="F4" s="191"/>
      <c r="G4" s="192"/>
      <c r="H4" s="192"/>
      <c r="I4" s="192"/>
      <c r="J4" s="192"/>
      <c r="K4" s="192"/>
      <c r="L4" s="193"/>
    </row>
    <row r="5" spans="6:12" ht="21" customHeight="1">
      <c r="F5" s="194" t="s">
        <v>80</v>
      </c>
      <c r="G5" s="196" t="s">
        <v>156</v>
      </c>
      <c r="H5" s="197"/>
      <c r="I5" s="196" t="s">
        <v>157</v>
      </c>
      <c r="J5" s="197"/>
      <c r="K5" s="198" t="s">
        <v>93</v>
      </c>
      <c r="L5" s="198" t="s">
        <v>94</v>
      </c>
    </row>
    <row r="6" spans="6:12" ht="21" customHeight="1">
      <c r="F6" s="195"/>
      <c r="G6" s="101" t="s">
        <v>95</v>
      </c>
      <c r="H6" s="102" t="s">
        <v>81</v>
      </c>
      <c r="I6" s="101" t="s">
        <v>95</v>
      </c>
      <c r="J6" s="102" t="s">
        <v>81</v>
      </c>
      <c r="K6" s="199"/>
      <c r="L6" s="199"/>
    </row>
    <row r="7" spans="6:12" ht="14.25">
      <c r="F7" s="103" t="s">
        <v>82</v>
      </c>
      <c r="G7" s="120" t="s">
        <v>158</v>
      </c>
      <c r="H7" s="110">
        <v>0.5602566486888599</v>
      </c>
      <c r="I7" s="120" t="s">
        <v>159</v>
      </c>
      <c r="J7" s="110">
        <v>0.5306643658326143</v>
      </c>
      <c r="K7" s="111">
        <v>-0.1491712707182321</v>
      </c>
      <c r="L7" s="112" t="s">
        <v>160</v>
      </c>
    </row>
    <row r="8" spans="6:12" ht="14.25">
      <c r="F8" s="103" t="s">
        <v>83</v>
      </c>
      <c r="G8" s="121" t="s">
        <v>161</v>
      </c>
      <c r="H8" s="110">
        <v>0.14143574483912963</v>
      </c>
      <c r="I8" s="120" t="s">
        <v>162</v>
      </c>
      <c r="J8" s="110">
        <v>0.10077653149266609</v>
      </c>
      <c r="K8" s="113">
        <v>-0.3695652173913043</v>
      </c>
      <c r="L8" s="112" t="s">
        <v>163</v>
      </c>
    </row>
    <row r="9" spans="6:12" ht="14.25">
      <c r="F9" s="103" t="s">
        <v>96</v>
      </c>
      <c r="G9" s="120" t="s">
        <v>164</v>
      </c>
      <c r="H9" s="110">
        <v>0.2983076064720105</v>
      </c>
      <c r="I9" s="120" t="s">
        <v>165</v>
      </c>
      <c r="J9" s="110">
        <v>0.368</v>
      </c>
      <c r="K9" s="113">
        <v>0.11458333333333326</v>
      </c>
      <c r="L9" s="114" t="s">
        <v>166</v>
      </c>
    </row>
    <row r="10" spans="6:12" ht="14.25">
      <c r="F10" s="104" t="s">
        <v>84</v>
      </c>
      <c r="G10" s="109"/>
      <c r="H10" s="110"/>
      <c r="I10" s="109"/>
      <c r="J10" s="110"/>
      <c r="K10" s="115"/>
      <c r="L10" s="116"/>
    </row>
    <row r="11" spans="6:12" ht="14.25">
      <c r="F11" s="104" t="s">
        <v>85</v>
      </c>
      <c r="G11" s="105">
        <v>0.148</v>
      </c>
      <c r="H11" s="110">
        <v>0.004587440332279462</v>
      </c>
      <c r="I11" s="105">
        <v>0.512</v>
      </c>
      <c r="J11" s="110">
        <v>0.017670405522001727</v>
      </c>
      <c r="K11" s="113">
        <v>2.4594594594594597</v>
      </c>
      <c r="L11" s="114" t="s">
        <v>167</v>
      </c>
    </row>
    <row r="12" spans="6:12" ht="14.25">
      <c r="F12" s="104" t="s">
        <v>86</v>
      </c>
      <c r="G12" s="105">
        <v>0.45</v>
      </c>
      <c r="H12" s="110">
        <v>0.013948298307606471</v>
      </c>
      <c r="I12" s="105">
        <v>0.732</v>
      </c>
      <c r="J12" s="110">
        <v>0.02526315789473684</v>
      </c>
      <c r="K12" s="113">
        <v>0.6266666666666665</v>
      </c>
      <c r="L12" s="114" t="s">
        <v>168</v>
      </c>
    </row>
    <row r="13" spans="6:12" ht="14.25">
      <c r="F13" s="104" t="s">
        <v>87</v>
      </c>
      <c r="G13" s="105">
        <v>0</v>
      </c>
      <c r="H13" s="110">
        <v>0</v>
      </c>
      <c r="I13" s="105">
        <v>0.022</v>
      </c>
      <c r="J13" s="110">
        <v>0.0007592752372735116</v>
      </c>
      <c r="K13" s="113" t="s">
        <v>100</v>
      </c>
      <c r="L13" s="114" t="s">
        <v>169</v>
      </c>
    </row>
    <row r="14" spans="6:12" ht="14.25">
      <c r="F14" s="104" t="s">
        <v>88</v>
      </c>
      <c r="G14" s="105">
        <v>4.001</v>
      </c>
      <c r="H14" s="110">
        <v>0.12401587006385222</v>
      </c>
      <c r="I14" s="105">
        <v>4.661</v>
      </c>
      <c r="J14" s="110">
        <v>0.160862812769629</v>
      </c>
      <c r="K14" s="113">
        <v>0.1649587603099223</v>
      </c>
      <c r="L14" s="114" t="s">
        <v>170</v>
      </c>
    </row>
    <row r="15" spans="6:12" ht="14.25">
      <c r="F15" s="104" t="s">
        <v>89</v>
      </c>
      <c r="G15" s="105">
        <v>3.997</v>
      </c>
      <c r="H15" s="110">
        <v>0.12389188519000682</v>
      </c>
      <c r="I15" s="105">
        <v>3.596</v>
      </c>
      <c r="J15" s="110">
        <v>0.124106988783434</v>
      </c>
      <c r="K15" s="113">
        <v>-0.10032524393294961</v>
      </c>
      <c r="L15" s="114" t="s">
        <v>98</v>
      </c>
    </row>
    <row r="16" spans="6:12" ht="14.25">
      <c r="F16" s="104" t="s">
        <v>90</v>
      </c>
      <c r="G16" s="106">
        <v>1.01</v>
      </c>
      <c r="H16" s="110">
        <v>0.03130618064596119</v>
      </c>
      <c r="I16" s="106">
        <v>1.147</v>
      </c>
      <c r="J16" s="110">
        <v>0.03958584987057808</v>
      </c>
      <c r="K16" s="113">
        <v>0.13564356435643554</v>
      </c>
      <c r="L16" s="112" t="s">
        <v>171</v>
      </c>
    </row>
    <row r="17" spans="6:12" ht="14.25">
      <c r="F17" s="104" t="s">
        <v>91</v>
      </c>
      <c r="G17" s="105">
        <v>0</v>
      </c>
      <c r="H17" s="110">
        <v>0</v>
      </c>
      <c r="I17" s="105">
        <v>0</v>
      </c>
      <c r="J17" s="110">
        <v>0</v>
      </c>
      <c r="K17" s="113" t="s">
        <v>100</v>
      </c>
      <c r="L17" s="114" t="s">
        <v>98</v>
      </c>
    </row>
    <row r="18" spans="6:12" ht="14.25">
      <c r="F18" s="107" t="s">
        <v>97</v>
      </c>
      <c r="G18" s="108">
        <v>0.018</v>
      </c>
      <c r="H18" s="117">
        <v>0.0005579319323041343</v>
      </c>
      <c r="I18" s="108">
        <v>0.008</v>
      </c>
      <c r="J18" s="117">
        <v>0.00031061259706643973</v>
      </c>
      <c r="K18" s="118">
        <v>-0.5555555555555556</v>
      </c>
      <c r="L18" s="119" t="s">
        <v>98</v>
      </c>
    </row>
    <row r="19" ht="14.25">
      <c r="F19" t="s">
        <v>73</v>
      </c>
    </row>
  </sheetData>
  <sheetProtection/>
  <mergeCells count="6">
    <mergeCell ref="F3:L4"/>
    <mergeCell ref="F5:F6"/>
    <mergeCell ref="G5:H5"/>
    <mergeCell ref="I5:J5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1.140625" style="0" customWidth="1"/>
    <col min="14" max="14" width="16.421875" style="0" customWidth="1"/>
    <col min="20" max="20" width="12.140625" style="0" customWidth="1"/>
    <col min="21" max="21" width="11.421875" style="0" customWidth="1"/>
  </cols>
  <sheetData>
    <row r="1" spans="1:13" ht="14.25">
      <c r="A1" t="s">
        <v>3</v>
      </c>
      <c r="C1" s="43"/>
      <c r="K1" s="44"/>
      <c r="M1" s="44">
        <v>44595</v>
      </c>
    </row>
    <row r="2" spans="1:12" ht="14.25" customHeight="1">
      <c r="A2" s="203" t="s">
        <v>124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13"/>
    </row>
    <row r="3" spans="1:12" ht="14.25" customHeight="1">
      <c r="A3" s="204" t="s">
        <v>125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13"/>
    </row>
    <row r="4" spans="1:12" ht="14.25" customHeight="1">
      <c r="A4" s="14"/>
      <c r="B4" s="14"/>
      <c r="C4" s="14"/>
      <c r="D4" s="14"/>
      <c r="E4" s="14"/>
      <c r="F4" s="14"/>
      <c r="G4" s="14"/>
      <c r="H4" s="14"/>
      <c r="I4" s="14"/>
      <c r="J4" s="71"/>
      <c r="K4" s="72" t="s">
        <v>4</v>
      </c>
      <c r="L4" s="13"/>
    </row>
    <row r="5" spans="1:12" ht="14.25" customHeight="1">
      <c r="A5" s="150" t="s">
        <v>0</v>
      </c>
      <c r="B5" s="150" t="s">
        <v>1</v>
      </c>
      <c r="C5" s="156" t="s">
        <v>110</v>
      </c>
      <c r="D5" s="157"/>
      <c r="E5" s="157"/>
      <c r="F5" s="157"/>
      <c r="G5" s="157"/>
      <c r="H5" s="158"/>
      <c r="I5" s="156" t="s">
        <v>102</v>
      </c>
      <c r="J5" s="157"/>
      <c r="K5" s="158"/>
      <c r="L5" s="13"/>
    </row>
    <row r="6" spans="1:12" ht="14.25" customHeight="1">
      <c r="A6" s="151"/>
      <c r="B6" s="151"/>
      <c r="C6" s="200" t="s">
        <v>112</v>
      </c>
      <c r="D6" s="201"/>
      <c r="E6" s="201"/>
      <c r="F6" s="201"/>
      <c r="G6" s="201"/>
      <c r="H6" s="202"/>
      <c r="I6" s="177" t="s">
        <v>103</v>
      </c>
      <c r="J6" s="149"/>
      <c r="K6" s="178"/>
      <c r="L6" s="13"/>
    </row>
    <row r="7" spans="1:12" ht="14.25" customHeight="1">
      <c r="A7" s="151"/>
      <c r="B7" s="151"/>
      <c r="C7" s="181">
        <v>2022</v>
      </c>
      <c r="D7" s="167"/>
      <c r="E7" s="166">
        <v>2021</v>
      </c>
      <c r="F7" s="167"/>
      <c r="G7" s="164" t="s">
        <v>5</v>
      </c>
      <c r="H7" s="161" t="s">
        <v>49</v>
      </c>
      <c r="I7" s="171">
        <v>2021</v>
      </c>
      <c r="J7" s="148" t="s">
        <v>114</v>
      </c>
      <c r="K7" s="161" t="s">
        <v>118</v>
      </c>
      <c r="L7" s="13"/>
    </row>
    <row r="8" spans="1:12" ht="14.25" customHeight="1">
      <c r="A8" s="154" t="s">
        <v>6</v>
      </c>
      <c r="B8" s="154" t="s">
        <v>7</v>
      </c>
      <c r="C8" s="183"/>
      <c r="D8" s="169"/>
      <c r="E8" s="168"/>
      <c r="F8" s="169"/>
      <c r="G8" s="165"/>
      <c r="H8" s="148"/>
      <c r="I8" s="171"/>
      <c r="J8" s="148"/>
      <c r="K8" s="148"/>
      <c r="L8" s="13"/>
    </row>
    <row r="9" spans="1:12" ht="14.25" customHeight="1">
      <c r="A9" s="154"/>
      <c r="B9" s="154"/>
      <c r="C9" s="127" t="s">
        <v>8</v>
      </c>
      <c r="D9" s="73" t="s">
        <v>2</v>
      </c>
      <c r="E9" s="127" t="s">
        <v>8</v>
      </c>
      <c r="F9" s="73" t="s">
        <v>2</v>
      </c>
      <c r="G9" s="146" t="s">
        <v>9</v>
      </c>
      <c r="H9" s="146" t="s">
        <v>50</v>
      </c>
      <c r="I9" s="74" t="s">
        <v>8</v>
      </c>
      <c r="J9" s="144" t="s">
        <v>115</v>
      </c>
      <c r="K9" s="144" t="s">
        <v>119</v>
      </c>
      <c r="L9" s="13"/>
    </row>
    <row r="10" spans="1:12" ht="14.25" customHeight="1">
      <c r="A10" s="155"/>
      <c r="B10" s="155"/>
      <c r="C10" s="128" t="s">
        <v>10</v>
      </c>
      <c r="D10" s="36" t="s">
        <v>11</v>
      </c>
      <c r="E10" s="128" t="s">
        <v>10</v>
      </c>
      <c r="F10" s="36" t="s">
        <v>11</v>
      </c>
      <c r="G10" s="147"/>
      <c r="H10" s="147"/>
      <c r="I10" s="128" t="s">
        <v>10</v>
      </c>
      <c r="J10" s="145"/>
      <c r="K10" s="145"/>
      <c r="L10" s="13"/>
    </row>
    <row r="11" spans="1:12" ht="14.25" customHeight="1">
      <c r="A11" s="45">
        <v>1</v>
      </c>
      <c r="B11" s="75" t="s">
        <v>20</v>
      </c>
      <c r="C11" s="47">
        <v>1789</v>
      </c>
      <c r="D11" s="49">
        <v>0.19152125040145596</v>
      </c>
      <c r="E11" s="47">
        <v>2270</v>
      </c>
      <c r="F11" s="49">
        <v>0.21793394777265745</v>
      </c>
      <c r="G11" s="95">
        <v>-0.21189427312775333</v>
      </c>
      <c r="H11" s="77">
        <v>0</v>
      </c>
      <c r="I11" s="47">
        <v>2076</v>
      </c>
      <c r="J11" s="48">
        <v>-0.13824662813102118</v>
      </c>
      <c r="K11" s="79">
        <v>0</v>
      </c>
      <c r="L11" s="13"/>
    </row>
    <row r="12" spans="1:12" ht="14.25" customHeight="1">
      <c r="A12" s="80">
        <v>2</v>
      </c>
      <c r="B12" s="81" t="s">
        <v>23</v>
      </c>
      <c r="C12" s="55">
        <v>1520</v>
      </c>
      <c r="D12" s="57">
        <v>0.16272347714377475</v>
      </c>
      <c r="E12" s="55">
        <v>1171</v>
      </c>
      <c r="F12" s="57">
        <v>0.11242319508448541</v>
      </c>
      <c r="G12" s="96">
        <v>0.2980358667805294</v>
      </c>
      <c r="H12" s="83">
        <v>0</v>
      </c>
      <c r="I12" s="55">
        <v>767</v>
      </c>
      <c r="J12" s="56">
        <v>0.9817470664928292</v>
      </c>
      <c r="K12" s="85">
        <v>2</v>
      </c>
      <c r="L12" s="13"/>
    </row>
    <row r="13" spans="1:12" ht="14.25" customHeight="1">
      <c r="A13" s="53">
        <v>3</v>
      </c>
      <c r="B13" s="81" t="s">
        <v>30</v>
      </c>
      <c r="C13" s="55">
        <v>943</v>
      </c>
      <c r="D13" s="57">
        <v>0.10095278878064447</v>
      </c>
      <c r="E13" s="55">
        <v>657</v>
      </c>
      <c r="F13" s="57">
        <v>0.06307603686635944</v>
      </c>
      <c r="G13" s="96">
        <v>0.43531202435312033</v>
      </c>
      <c r="H13" s="83">
        <v>2</v>
      </c>
      <c r="I13" s="55">
        <v>1434</v>
      </c>
      <c r="J13" s="56">
        <v>-0.3423988842398884</v>
      </c>
      <c r="K13" s="85">
        <v>-1</v>
      </c>
      <c r="L13" s="13"/>
    </row>
    <row r="14" spans="1:12" ht="14.25" customHeight="1">
      <c r="A14" s="53">
        <v>4</v>
      </c>
      <c r="B14" s="81" t="s">
        <v>19</v>
      </c>
      <c r="C14" s="55">
        <v>748</v>
      </c>
      <c r="D14" s="57">
        <v>0.08007707954180494</v>
      </c>
      <c r="E14" s="55">
        <v>1153</v>
      </c>
      <c r="F14" s="57">
        <v>0.11069508448540706</v>
      </c>
      <c r="G14" s="96">
        <v>-0.35125758889852554</v>
      </c>
      <c r="H14" s="83">
        <v>-1</v>
      </c>
      <c r="I14" s="55">
        <v>843</v>
      </c>
      <c r="J14" s="56">
        <v>-0.11269276393831551</v>
      </c>
      <c r="K14" s="85">
        <v>-1</v>
      </c>
      <c r="L14" s="13"/>
    </row>
    <row r="15" spans="1:12" ht="14.25" customHeight="1">
      <c r="A15" s="61">
        <v>5</v>
      </c>
      <c r="B15" s="86" t="s">
        <v>24</v>
      </c>
      <c r="C15" s="63">
        <v>694</v>
      </c>
      <c r="D15" s="65">
        <v>0.074296113906434</v>
      </c>
      <c r="E15" s="63">
        <v>646</v>
      </c>
      <c r="F15" s="65">
        <v>0.06201996927803379</v>
      </c>
      <c r="G15" s="97">
        <v>0.07430340557275539</v>
      </c>
      <c r="H15" s="88">
        <v>1</v>
      </c>
      <c r="I15" s="63">
        <v>616</v>
      </c>
      <c r="J15" s="64">
        <v>0.12662337662337664</v>
      </c>
      <c r="K15" s="90">
        <v>1</v>
      </c>
      <c r="L15" s="13"/>
    </row>
    <row r="16" spans="1:12" ht="14.25" customHeight="1">
      <c r="A16" s="45">
        <v>6</v>
      </c>
      <c r="B16" s="75" t="s">
        <v>18</v>
      </c>
      <c r="C16" s="47">
        <v>687</v>
      </c>
      <c r="D16" s="49">
        <v>0.07354672947221925</v>
      </c>
      <c r="E16" s="47">
        <v>1153</v>
      </c>
      <c r="F16" s="49">
        <v>0.11069508448540706</v>
      </c>
      <c r="G16" s="95">
        <v>-0.40416305290546406</v>
      </c>
      <c r="H16" s="77">
        <v>-3</v>
      </c>
      <c r="I16" s="47">
        <v>753</v>
      </c>
      <c r="J16" s="48">
        <v>-0.08764940239043828</v>
      </c>
      <c r="K16" s="79">
        <v>-1</v>
      </c>
      <c r="L16" s="13"/>
    </row>
    <row r="17" spans="1:12" ht="14.25" customHeight="1">
      <c r="A17" s="53">
        <v>7</v>
      </c>
      <c r="B17" s="81" t="s">
        <v>22</v>
      </c>
      <c r="C17" s="55">
        <v>326</v>
      </c>
      <c r="D17" s="57">
        <v>0.034899903650572744</v>
      </c>
      <c r="E17" s="55">
        <v>311</v>
      </c>
      <c r="F17" s="57">
        <v>0.029857910906298003</v>
      </c>
      <c r="G17" s="96">
        <v>0.048231511254019255</v>
      </c>
      <c r="H17" s="83">
        <v>2</v>
      </c>
      <c r="I17" s="55">
        <v>318</v>
      </c>
      <c r="J17" s="56">
        <v>0.02515723270440251</v>
      </c>
      <c r="K17" s="85">
        <v>1</v>
      </c>
      <c r="L17" s="13"/>
    </row>
    <row r="18" spans="1:12" ht="14.25" customHeight="1">
      <c r="A18" s="53">
        <v>8</v>
      </c>
      <c r="B18" s="81" t="s">
        <v>25</v>
      </c>
      <c r="C18" s="55">
        <v>301</v>
      </c>
      <c r="D18" s="57">
        <v>0.032223530671234346</v>
      </c>
      <c r="E18" s="55">
        <v>293</v>
      </c>
      <c r="F18" s="57">
        <v>0.028129800307219663</v>
      </c>
      <c r="G18" s="96">
        <v>0.027303754266211566</v>
      </c>
      <c r="H18" s="83">
        <v>2</v>
      </c>
      <c r="I18" s="55">
        <v>607</v>
      </c>
      <c r="J18" s="56">
        <v>-0.5041186161449753</v>
      </c>
      <c r="K18" s="85">
        <v>-1</v>
      </c>
      <c r="L18" s="13"/>
    </row>
    <row r="19" spans="1:12" ht="14.25" customHeight="1">
      <c r="A19" s="53">
        <v>9</v>
      </c>
      <c r="B19" s="81" t="s">
        <v>31</v>
      </c>
      <c r="C19" s="55">
        <v>270</v>
      </c>
      <c r="D19" s="57">
        <v>0.028904828176854726</v>
      </c>
      <c r="E19" s="55">
        <v>589</v>
      </c>
      <c r="F19" s="57">
        <v>0.05654761904761905</v>
      </c>
      <c r="G19" s="96">
        <v>-0.5415959252971138</v>
      </c>
      <c r="H19" s="83">
        <v>-2</v>
      </c>
      <c r="I19" s="55">
        <v>252</v>
      </c>
      <c r="J19" s="56">
        <v>0.0714285714285714</v>
      </c>
      <c r="K19" s="85">
        <v>1</v>
      </c>
      <c r="L19" s="13"/>
    </row>
    <row r="20" spans="1:12" ht="14.25" customHeight="1">
      <c r="A20" s="61">
        <v>10</v>
      </c>
      <c r="B20" s="86" t="s">
        <v>40</v>
      </c>
      <c r="C20" s="63">
        <v>215</v>
      </c>
      <c r="D20" s="65">
        <v>0.023016807622310245</v>
      </c>
      <c r="E20" s="63">
        <v>198</v>
      </c>
      <c r="F20" s="65">
        <v>0.019009216589861752</v>
      </c>
      <c r="G20" s="97">
        <v>0.08585858585858586</v>
      </c>
      <c r="H20" s="88">
        <v>3</v>
      </c>
      <c r="I20" s="63">
        <v>142</v>
      </c>
      <c r="J20" s="64">
        <v>0.5140845070422535</v>
      </c>
      <c r="K20" s="90">
        <v>7</v>
      </c>
      <c r="L20" s="13"/>
    </row>
    <row r="21" spans="1:12" ht="14.25" customHeight="1">
      <c r="A21" s="45">
        <v>11</v>
      </c>
      <c r="B21" s="75" t="s">
        <v>28</v>
      </c>
      <c r="C21" s="47">
        <v>208</v>
      </c>
      <c r="D21" s="49">
        <v>0.022267423188095492</v>
      </c>
      <c r="E21" s="47">
        <v>139</v>
      </c>
      <c r="F21" s="49">
        <v>0.013344854070660522</v>
      </c>
      <c r="G21" s="95">
        <v>0.49640287769784175</v>
      </c>
      <c r="H21" s="77">
        <v>5</v>
      </c>
      <c r="I21" s="47">
        <v>199</v>
      </c>
      <c r="J21" s="48">
        <v>0.045226130653266416</v>
      </c>
      <c r="K21" s="79">
        <v>1</v>
      </c>
      <c r="L21" s="13"/>
    </row>
    <row r="22" spans="1:12" ht="14.25" customHeight="1">
      <c r="A22" s="53">
        <v>12</v>
      </c>
      <c r="B22" s="81" t="s">
        <v>26</v>
      </c>
      <c r="C22" s="55">
        <v>204</v>
      </c>
      <c r="D22" s="57">
        <v>0.02183920351140135</v>
      </c>
      <c r="E22" s="55">
        <v>207</v>
      </c>
      <c r="F22" s="57">
        <v>0.019873271889400922</v>
      </c>
      <c r="G22" s="96">
        <v>-0.01449275362318836</v>
      </c>
      <c r="H22" s="83">
        <v>0</v>
      </c>
      <c r="I22" s="55">
        <v>196</v>
      </c>
      <c r="J22" s="56">
        <v>0.04081632653061229</v>
      </c>
      <c r="K22" s="85">
        <v>1</v>
      </c>
      <c r="L22" s="13"/>
    </row>
    <row r="23" spans="1:12" ht="14.25" customHeight="1">
      <c r="A23" s="53">
        <v>13</v>
      </c>
      <c r="B23" s="81" t="s">
        <v>27</v>
      </c>
      <c r="C23" s="55">
        <v>199</v>
      </c>
      <c r="D23" s="57">
        <v>0.02130392891553367</v>
      </c>
      <c r="E23" s="55">
        <v>91</v>
      </c>
      <c r="F23" s="57">
        <v>0.008736559139784945</v>
      </c>
      <c r="G23" s="96">
        <v>1.1868131868131866</v>
      </c>
      <c r="H23" s="83">
        <v>7</v>
      </c>
      <c r="I23" s="55">
        <v>295</v>
      </c>
      <c r="J23" s="56">
        <v>-0.3254237288135593</v>
      </c>
      <c r="K23" s="85">
        <v>-4</v>
      </c>
      <c r="L23" s="13"/>
    </row>
    <row r="24" spans="1:12" ht="14.25" customHeight="1">
      <c r="A24" s="53">
        <v>14</v>
      </c>
      <c r="B24" s="81" t="s">
        <v>32</v>
      </c>
      <c r="C24" s="55">
        <v>172</v>
      </c>
      <c r="D24" s="57">
        <v>0.018413446097848195</v>
      </c>
      <c r="E24" s="55">
        <v>209</v>
      </c>
      <c r="F24" s="57">
        <v>0.020065284178187405</v>
      </c>
      <c r="G24" s="96">
        <v>-0.17703349282296654</v>
      </c>
      <c r="H24" s="83">
        <v>-3</v>
      </c>
      <c r="I24" s="55">
        <v>209</v>
      </c>
      <c r="J24" s="56">
        <v>-0.17703349282296654</v>
      </c>
      <c r="K24" s="85">
        <v>-3</v>
      </c>
      <c r="L24" s="13"/>
    </row>
    <row r="25" spans="1:12" ht="14.25" customHeight="1">
      <c r="A25" s="61">
        <v>15</v>
      </c>
      <c r="B25" s="86" t="s">
        <v>17</v>
      </c>
      <c r="C25" s="63">
        <v>139</v>
      </c>
      <c r="D25" s="65">
        <v>0.014880633765121507</v>
      </c>
      <c r="E25" s="63">
        <v>89</v>
      </c>
      <c r="F25" s="65">
        <v>0.008544546850998464</v>
      </c>
      <c r="G25" s="97">
        <v>0.5617977528089888</v>
      </c>
      <c r="H25" s="88">
        <v>6</v>
      </c>
      <c r="I25" s="63">
        <v>160</v>
      </c>
      <c r="J25" s="64">
        <v>-0.13124999999999998</v>
      </c>
      <c r="K25" s="90">
        <v>-1</v>
      </c>
      <c r="L25" s="13"/>
    </row>
    <row r="26" spans="1:12" ht="14.25" customHeight="1">
      <c r="A26" s="45">
        <v>16</v>
      </c>
      <c r="B26" s="75" t="s">
        <v>33</v>
      </c>
      <c r="C26" s="47">
        <v>133</v>
      </c>
      <c r="D26" s="49">
        <v>0.014238304250080292</v>
      </c>
      <c r="E26" s="47">
        <v>151</v>
      </c>
      <c r="F26" s="49">
        <v>0.014496927803379417</v>
      </c>
      <c r="G26" s="95">
        <v>-0.11920529801324509</v>
      </c>
      <c r="H26" s="77">
        <v>-1</v>
      </c>
      <c r="I26" s="47">
        <v>143</v>
      </c>
      <c r="J26" s="48">
        <v>-0.0699300699300699</v>
      </c>
      <c r="K26" s="79">
        <v>0</v>
      </c>
      <c r="L26" s="13"/>
    </row>
    <row r="27" spans="1:12" ht="14.25" customHeight="1">
      <c r="A27" s="53">
        <v>17</v>
      </c>
      <c r="B27" s="81" t="s">
        <v>29</v>
      </c>
      <c r="C27" s="55">
        <v>120</v>
      </c>
      <c r="D27" s="57">
        <v>0.012846590300824324</v>
      </c>
      <c r="E27" s="55">
        <v>121</v>
      </c>
      <c r="F27" s="57">
        <v>0.011616743471582182</v>
      </c>
      <c r="G27" s="96">
        <v>-0.008264462809917328</v>
      </c>
      <c r="H27" s="83">
        <v>1</v>
      </c>
      <c r="I27" s="55">
        <v>152</v>
      </c>
      <c r="J27" s="56">
        <v>-0.21052631578947367</v>
      </c>
      <c r="K27" s="85">
        <v>-2</v>
      </c>
      <c r="L27" s="13"/>
    </row>
    <row r="28" spans="1:12" ht="14.25" customHeight="1">
      <c r="A28" s="53">
        <v>18</v>
      </c>
      <c r="B28" s="81" t="s">
        <v>45</v>
      </c>
      <c r="C28" s="55">
        <v>92</v>
      </c>
      <c r="D28" s="57">
        <v>0.009849052563965314</v>
      </c>
      <c r="E28" s="55">
        <v>312</v>
      </c>
      <c r="F28" s="57">
        <v>0.029953917050691243</v>
      </c>
      <c r="G28" s="96">
        <v>-0.7051282051282051</v>
      </c>
      <c r="H28" s="83">
        <v>-10</v>
      </c>
      <c r="I28" s="55">
        <v>107</v>
      </c>
      <c r="J28" s="56">
        <v>-0.14018691588785048</v>
      </c>
      <c r="K28" s="85">
        <v>0</v>
      </c>
      <c r="L28" s="13"/>
    </row>
    <row r="29" spans="1:11" ht="14.25" customHeight="1">
      <c r="A29" s="53">
        <v>19</v>
      </c>
      <c r="B29" s="81" t="s">
        <v>78</v>
      </c>
      <c r="C29" s="55">
        <v>89</v>
      </c>
      <c r="D29" s="57">
        <v>0.009527887806444707</v>
      </c>
      <c r="E29" s="55">
        <v>48</v>
      </c>
      <c r="F29" s="57">
        <v>0.004608294930875576</v>
      </c>
      <c r="G29" s="96">
        <v>0.8541666666666667</v>
      </c>
      <c r="H29" s="83">
        <v>5</v>
      </c>
      <c r="I29" s="55">
        <v>101</v>
      </c>
      <c r="J29" s="56">
        <v>-0.1188118811881188</v>
      </c>
      <c r="K29" s="85">
        <v>1</v>
      </c>
    </row>
    <row r="30" spans="1:11" ht="14.25" customHeight="1">
      <c r="A30" s="61">
        <v>20</v>
      </c>
      <c r="B30" s="86" t="s">
        <v>126</v>
      </c>
      <c r="C30" s="63">
        <v>73</v>
      </c>
      <c r="D30" s="65">
        <v>0.00781500909966813</v>
      </c>
      <c r="E30" s="63">
        <v>58</v>
      </c>
      <c r="F30" s="65">
        <v>0.005568356374807988</v>
      </c>
      <c r="G30" s="97">
        <v>0.2586206896551724</v>
      </c>
      <c r="H30" s="88">
        <v>3</v>
      </c>
      <c r="I30" s="63">
        <v>96</v>
      </c>
      <c r="J30" s="64">
        <v>-0.23958333333333337</v>
      </c>
      <c r="K30" s="90">
        <v>1</v>
      </c>
    </row>
    <row r="31" spans="1:11" ht="14.25" customHeight="1">
      <c r="A31" s="162" t="s">
        <v>43</v>
      </c>
      <c r="B31" s="163"/>
      <c r="C31" s="3">
        <f>SUM(C11:C30)</f>
        <v>8922</v>
      </c>
      <c r="D31" s="6">
        <f>C31/C33</f>
        <v>0.9551439888662884</v>
      </c>
      <c r="E31" s="3">
        <f>SUM(E11:E30)</f>
        <v>9866</v>
      </c>
      <c r="F31" s="6">
        <f>E31/E33</f>
        <v>0.9471966205837173</v>
      </c>
      <c r="G31" s="16">
        <f>C31/E31-1</f>
        <v>-0.09568214068518144</v>
      </c>
      <c r="H31" s="16"/>
      <c r="I31" s="3">
        <f>SUM(I11:I30)</f>
        <v>9466</v>
      </c>
      <c r="J31" s="17">
        <f>C31/I31-1</f>
        <v>-0.05746883583350937</v>
      </c>
      <c r="K31" s="18"/>
    </row>
    <row r="32" spans="1:11" ht="14.25" customHeight="1">
      <c r="A32" s="162" t="s">
        <v>12</v>
      </c>
      <c r="B32" s="163"/>
      <c r="C32" s="3">
        <f>C33-SUM(C11:C30)</f>
        <v>419</v>
      </c>
      <c r="D32" s="6">
        <f>C32/C33</f>
        <v>0.04485601113371159</v>
      </c>
      <c r="E32" s="3">
        <f>E33-SUM(E11:E30)</f>
        <v>550</v>
      </c>
      <c r="F32" s="6">
        <f>E32/E33</f>
        <v>0.052803379416282645</v>
      </c>
      <c r="G32" s="16">
        <f>C32/E32-1</f>
        <v>-0.23818181818181816</v>
      </c>
      <c r="H32" s="16"/>
      <c r="I32" s="3">
        <f>I33-SUM(I11:I30)</f>
        <v>507</v>
      </c>
      <c r="J32" s="17">
        <f>C32/I32-1</f>
        <v>-0.17357001972386588</v>
      </c>
      <c r="K32" s="18"/>
    </row>
    <row r="33" spans="1:12" ht="14.25" customHeight="1">
      <c r="A33" s="159" t="s">
        <v>35</v>
      </c>
      <c r="B33" s="160"/>
      <c r="C33" s="23">
        <v>9341</v>
      </c>
      <c r="D33" s="93">
        <v>1</v>
      </c>
      <c r="E33" s="23">
        <v>10416</v>
      </c>
      <c r="F33" s="93">
        <v>0.9995199692780339</v>
      </c>
      <c r="G33" s="19">
        <v>-0.10320660522273428</v>
      </c>
      <c r="H33" s="19"/>
      <c r="I33" s="23">
        <v>9973</v>
      </c>
      <c r="J33" s="39">
        <v>-0.06337110197533335</v>
      </c>
      <c r="K33" s="94"/>
      <c r="L33" s="13"/>
    </row>
    <row r="34" ht="14.25" customHeight="1">
      <c r="A34" t="s">
        <v>75</v>
      </c>
    </row>
    <row r="35" ht="14.25">
      <c r="A35" s="9" t="s">
        <v>74</v>
      </c>
    </row>
    <row r="39" spans="1:12" ht="14.25">
      <c r="A39" s="203" t="s">
        <v>127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13"/>
    </row>
    <row r="40" spans="1:12" ht="14.25">
      <c r="A40" s="204" t="s">
        <v>128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13"/>
    </row>
    <row r="41" spans="1:12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1"/>
      <c r="K41" s="72" t="s">
        <v>4</v>
      </c>
      <c r="L41" s="13"/>
    </row>
    <row r="42" spans="1:12" ht="14.25">
      <c r="A42" s="150" t="s">
        <v>0</v>
      </c>
      <c r="B42" s="150" t="s">
        <v>42</v>
      </c>
      <c r="C42" s="156" t="s">
        <v>110</v>
      </c>
      <c r="D42" s="157"/>
      <c r="E42" s="157"/>
      <c r="F42" s="157"/>
      <c r="G42" s="157"/>
      <c r="H42" s="158"/>
      <c r="I42" s="156" t="s">
        <v>102</v>
      </c>
      <c r="J42" s="157"/>
      <c r="K42" s="158"/>
      <c r="L42" s="13"/>
    </row>
    <row r="43" spans="1:12" ht="14.25">
      <c r="A43" s="151"/>
      <c r="B43" s="151"/>
      <c r="C43" s="177" t="s">
        <v>112</v>
      </c>
      <c r="D43" s="149"/>
      <c r="E43" s="149"/>
      <c r="F43" s="149"/>
      <c r="G43" s="149"/>
      <c r="H43" s="178"/>
      <c r="I43" s="177" t="s">
        <v>103</v>
      </c>
      <c r="J43" s="149"/>
      <c r="K43" s="178"/>
      <c r="L43" s="13"/>
    </row>
    <row r="44" spans="1:12" ht="15" customHeight="1">
      <c r="A44" s="151"/>
      <c r="B44" s="151"/>
      <c r="C44" s="181">
        <v>2022</v>
      </c>
      <c r="D44" s="167"/>
      <c r="E44" s="166">
        <v>2021</v>
      </c>
      <c r="F44" s="167"/>
      <c r="G44" s="164" t="s">
        <v>5</v>
      </c>
      <c r="H44" s="161" t="s">
        <v>49</v>
      </c>
      <c r="I44" s="171">
        <v>2021</v>
      </c>
      <c r="J44" s="148" t="s">
        <v>114</v>
      </c>
      <c r="K44" s="161" t="s">
        <v>118</v>
      </c>
      <c r="L44" s="13"/>
    </row>
    <row r="45" spans="1:12" ht="15" customHeight="1">
      <c r="A45" s="154" t="s">
        <v>6</v>
      </c>
      <c r="B45" s="154" t="s">
        <v>42</v>
      </c>
      <c r="C45" s="183"/>
      <c r="D45" s="169"/>
      <c r="E45" s="168"/>
      <c r="F45" s="169"/>
      <c r="G45" s="165"/>
      <c r="H45" s="148"/>
      <c r="I45" s="171"/>
      <c r="J45" s="148"/>
      <c r="K45" s="148"/>
      <c r="L45" s="13"/>
    </row>
    <row r="46" spans="1:12" ht="15" customHeight="1">
      <c r="A46" s="154"/>
      <c r="B46" s="154"/>
      <c r="C46" s="127" t="s">
        <v>8</v>
      </c>
      <c r="D46" s="73" t="s">
        <v>2</v>
      </c>
      <c r="E46" s="127" t="s">
        <v>8</v>
      </c>
      <c r="F46" s="73" t="s">
        <v>2</v>
      </c>
      <c r="G46" s="146" t="s">
        <v>9</v>
      </c>
      <c r="H46" s="146" t="s">
        <v>50</v>
      </c>
      <c r="I46" s="74" t="s">
        <v>8</v>
      </c>
      <c r="J46" s="144" t="s">
        <v>115</v>
      </c>
      <c r="K46" s="144" t="s">
        <v>119</v>
      </c>
      <c r="L46" s="13"/>
    </row>
    <row r="47" spans="1:12" ht="15" customHeight="1">
      <c r="A47" s="155"/>
      <c r="B47" s="155"/>
      <c r="C47" s="128" t="s">
        <v>10</v>
      </c>
      <c r="D47" s="36" t="s">
        <v>11</v>
      </c>
      <c r="E47" s="128" t="s">
        <v>10</v>
      </c>
      <c r="F47" s="36" t="s">
        <v>11</v>
      </c>
      <c r="G47" s="147"/>
      <c r="H47" s="147"/>
      <c r="I47" s="128" t="s">
        <v>10</v>
      </c>
      <c r="J47" s="145"/>
      <c r="K47" s="145"/>
      <c r="L47" s="13"/>
    </row>
    <row r="48" spans="1:12" ht="14.25">
      <c r="A48" s="45">
        <v>1</v>
      </c>
      <c r="B48" s="75" t="s">
        <v>68</v>
      </c>
      <c r="C48" s="47">
        <v>577</v>
      </c>
      <c r="D48" s="52">
        <v>0.06177068836313029</v>
      </c>
      <c r="E48" s="47">
        <v>511</v>
      </c>
      <c r="F48" s="52">
        <v>0.049059139784946235</v>
      </c>
      <c r="G48" s="76">
        <v>0.12915851272015666</v>
      </c>
      <c r="H48" s="77">
        <v>1</v>
      </c>
      <c r="I48" s="47">
        <v>379</v>
      </c>
      <c r="J48" s="78">
        <v>0.5224274406332454</v>
      </c>
      <c r="K48" s="79">
        <v>4</v>
      </c>
      <c r="L48" s="13"/>
    </row>
    <row r="49" spans="1:12" ht="14.25">
      <c r="A49" s="80">
        <v>2</v>
      </c>
      <c r="B49" s="81" t="s">
        <v>76</v>
      </c>
      <c r="C49" s="55">
        <v>565</v>
      </c>
      <c r="D49" s="60">
        <v>0.06048602933304786</v>
      </c>
      <c r="E49" s="55">
        <v>207</v>
      </c>
      <c r="F49" s="60">
        <v>0.019873271889400922</v>
      </c>
      <c r="G49" s="82">
        <v>1.7294685990338166</v>
      </c>
      <c r="H49" s="83">
        <v>13</v>
      </c>
      <c r="I49" s="55">
        <v>623</v>
      </c>
      <c r="J49" s="84">
        <v>-0.0930979133226324</v>
      </c>
      <c r="K49" s="85">
        <v>0</v>
      </c>
      <c r="L49" s="13"/>
    </row>
    <row r="50" spans="1:12" ht="14.25">
      <c r="A50" s="80">
        <v>3</v>
      </c>
      <c r="B50" s="81" t="s">
        <v>39</v>
      </c>
      <c r="C50" s="55">
        <v>499</v>
      </c>
      <c r="D50" s="60">
        <v>0.05342040466759448</v>
      </c>
      <c r="E50" s="55">
        <v>803</v>
      </c>
      <c r="F50" s="60">
        <v>0.07709293394777265</v>
      </c>
      <c r="G50" s="82">
        <v>-0.3785803237858032</v>
      </c>
      <c r="H50" s="83">
        <v>-2</v>
      </c>
      <c r="I50" s="55">
        <v>421</v>
      </c>
      <c r="J50" s="84">
        <v>0.18527315914489306</v>
      </c>
      <c r="K50" s="85">
        <v>1</v>
      </c>
      <c r="L50" s="13"/>
    </row>
    <row r="51" spans="1:12" ht="14.25">
      <c r="A51" s="80">
        <v>4</v>
      </c>
      <c r="B51" s="81" t="s">
        <v>41</v>
      </c>
      <c r="C51" s="55">
        <v>457</v>
      </c>
      <c r="D51" s="60">
        <v>0.048924098062305965</v>
      </c>
      <c r="E51" s="55">
        <v>463</v>
      </c>
      <c r="F51" s="60">
        <v>0.04445084485407066</v>
      </c>
      <c r="G51" s="82">
        <v>-0.01295896328293733</v>
      </c>
      <c r="H51" s="83">
        <v>0</v>
      </c>
      <c r="I51" s="55">
        <v>36</v>
      </c>
      <c r="J51" s="84">
        <v>11.694444444444445</v>
      </c>
      <c r="K51" s="85">
        <v>56</v>
      </c>
      <c r="L51" s="13"/>
    </row>
    <row r="52" spans="1:12" ht="14.25">
      <c r="A52" s="80">
        <v>5</v>
      </c>
      <c r="B52" s="86" t="s">
        <v>53</v>
      </c>
      <c r="C52" s="63">
        <v>388</v>
      </c>
      <c r="D52" s="68">
        <v>0.04153730863933198</v>
      </c>
      <c r="E52" s="63">
        <v>239</v>
      </c>
      <c r="F52" s="68">
        <v>0.022945468509984638</v>
      </c>
      <c r="G52" s="87">
        <v>0.6234309623430963</v>
      </c>
      <c r="H52" s="88">
        <v>6</v>
      </c>
      <c r="I52" s="63">
        <v>143</v>
      </c>
      <c r="J52" s="89">
        <v>1.7132867132867133</v>
      </c>
      <c r="K52" s="90">
        <v>14</v>
      </c>
      <c r="L52" s="13"/>
    </row>
    <row r="53" spans="1:12" ht="14.25">
      <c r="A53" s="91">
        <v>6</v>
      </c>
      <c r="B53" s="75" t="s">
        <v>101</v>
      </c>
      <c r="C53" s="47">
        <v>384</v>
      </c>
      <c r="D53" s="52">
        <v>0.04110908896263783</v>
      </c>
      <c r="E53" s="47">
        <v>0</v>
      </c>
      <c r="F53" s="52">
        <v>0</v>
      </c>
      <c r="G53" s="76"/>
      <c r="H53" s="77"/>
      <c r="I53" s="47">
        <v>457</v>
      </c>
      <c r="J53" s="78">
        <v>-0.15973741794310725</v>
      </c>
      <c r="K53" s="79">
        <v>-3</v>
      </c>
      <c r="L53" s="13"/>
    </row>
    <row r="54" spans="1:12" ht="14.25">
      <c r="A54" s="80">
        <v>7</v>
      </c>
      <c r="B54" s="81" t="s">
        <v>60</v>
      </c>
      <c r="C54" s="55">
        <v>353</v>
      </c>
      <c r="D54" s="60">
        <v>0.03779038646825822</v>
      </c>
      <c r="E54" s="55">
        <v>319</v>
      </c>
      <c r="F54" s="60">
        <v>0.030625960061443934</v>
      </c>
      <c r="G54" s="82">
        <v>0.10658307210031337</v>
      </c>
      <c r="H54" s="83">
        <v>-1</v>
      </c>
      <c r="I54" s="55">
        <v>147</v>
      </c>
      <c r="J54" s="84">
        <v>1.4013605442176869</v>
      </c>
      <c r="K54" s="85">
        <v>10</v>
      </c>
      <c r="L54" s="13"/>
    </row>
    <row r="55" spans="1:12" ht="14.25">
      <c r="A55" s="80">
        <v>8</v>
      </c>
      <c r="B55" s="81" t="s">
        <v>77</v>
      </c>
      <c r="C55" s="55">
        <v>342</v>
      </c>
      <c r="D55" s="60">
        <v>0.03661278235734932</v>
      </c>
      <c r="E55" s="55">
        <v>85</v>
      </c>
      <c r="F55" s="60">
        <v>0.0081605222734255</v>
      </c>
      <c r="G55" s="82">
        <v>3.023529411764706</v>
      </c>
      <c r="H55" s="83">
        <v>25</v>
      </c>
      <c r="I55" s="55">
        <v>161</v>
      </c>
      <c r="J55" s="84">
        <v>1.1242236024844718</v>
      </c>
      <c r="K55" s="85">
        <v>5</v>
      </c>
      <c r="L55" s="13"/>
    </row>
    <row r="56" spans="1:12" ht="14.25">
      <c r="A56" s="80">
        <v>9</v>
      </c>
      <c r="B56" s="81" t="s">
        <v>38</v>
      </c>
      <c r="C56" s="55">
        <v>334</v>
      </c>
      <c r="D56" s="60">
        <v>0.03575634300396103</v>
      </c>
      <c r="E56" s="55">
        <v>372</v>
      </c>
      <c r="F56" s="60">
        <v>0.03571428571428571</v>
      </c>
      <c r="G56" s="82">
        <v>-0.10215053763440862</v>
      </c>
      <c r="H56" s="83">
        <v>-4</v>
      </c>
      <c r="I56" s="55">
        <v>748</v>
      </c>
      <c r="J56" s="84">
        <v>-0.553475935828877</v>
      </c>
      <c r="K56" s="85">
        <v>-8</v>
      </c>
      <c r="L56" s="13"/>
    </row>
    <row r="57" spans="1:12" ht="14.25">
      <c r="A57" s="92">
        <v>10</v>
      </c>
      <c r="B57" s="86" t="s">
        <v>52</v>
      </c>
      <c r="C57" s="63">
        <v>249</v>
      </c>
      <c r="D57" s="68">
        <v>0.02665667487421047</v>
      </c>
      <c r="E57" s="63">
        <v>475</v>
      </c>
      <c r="F57" s="68">
        <v>0.045602918586789554</v>
      </c>
      <c r="G57" s="87">
        <v>-0.47578947368421054</v>
      </c>
      <c r="H57" s="88">
        <v>-7</v>
      </c>
      <c r="I57" s="63">
        <v>316</v>
      </c>
      <c r="J57" s="89">
        <v>-0.21202531645569622</v>
      </c>
      <c r="K57" s="90">
        <v>-3</v>
      </c>
      <c r="L57" s="13"/>
    </row>
    <row r="58" spans="1:12" ht="14.25">
      <c r="A58" s="91">
        <v>11</v>
      </c>
      <c r="B58" s="75" t="s">
        <v>65</v>
      </c>
      <c r="C58" s="47">
        <v>215</v>
      </c>
      <c r="D58" s="52">
        <v>0.023016807622310245</v>
      </c>
      <c r="E58" s="47">
        <v>93</v>
      </c>
      <c r="F58" s="52">
        <v>0.008928571428571428</v>
      </c>
      <c r="G58" s="76">
        <v>1.3118279569892475</v>
      </c>
      <c r="H58" s="77">
        <v>21</v>
      </c>
      <c r="I58" s="47">
        <v>139</v>
      </c>
      <c r="J58" s="78">
        <v>0.5467625899280575</v>
      </c>
      <c r="K58" s="79">
        <v>10</v>
      </c>
      <c r="L58" s="13"/>
    </row>
    <row r="59" spans="1:12" ht="14.25">
      <c r="A59" s="80">
        <v>12</v>
      </c>
      <c r="B59" s="81" t="s">
        <v>64</v>
      </c>
      <c r="C59" s="55">
        <v>195</v>
      </c>
      <c r="D59" s="60">
        <v>0.020875709238839524</v>
      </c>
      <c r="E59" s="55">
        <v>199</v>
      </c>
      <c r="F59" s="60">
        <v>0.01910522273425499</v>
      </c>
      <c r="G59" s="82">
        <v>-0.02010050251256279</v>
      </c>
      <c r="H59" s="83">
        <v>4</v>
      </c>
      <c r="I59" s="55">
        <v>145</v>
      </c>
      <c r="J59" s="84">
        <v>0.3448275862068966</v>
      </c>
      <c r="K59" s="85">
        <v>6</v>
      </c>
      <c r="L59" s="13"/>
    </row>
    <row r="60" spans="1:12" ht="14.25">
      <c r="A60" s="80">
        <v>13</v>
      </c>
      <c r="B60" s="81" t="s">
        <v>62</v>
      </c>
      <c r="C60" s="55">
        <v>174</v>
      </c>
      <c r="D60" s="60">
        <v>0.018627555936195268</v>
      </c>
      <c r="E60" s="55">
        <v>263</v>
      </c>
      <c r="F60" s="60">
        <v>0.025249615975422426</v>
      </c>
      <c r="G60" s="82">
        <v>-0.33840304182509506</v>
      </c>
      <c r="H60" s="83">
        <v>-3</v>
      </c>
      <c r="I60" s="55">
        <v>231</v>
      </c>
      <c r="J60" s="84">
        <v>-0.24675324675324672</v>
      </c>
      <c r="K60" s="85">
        <v>-4</v>
      </c>
      <c r="L60" s="13"/>
    </row>
    <row r="61" spans="1:12" ht="14.25">
      <c r="A61" s="80">
        <v>14</v>
      </c>
      <c r="B61" s="81" t="s">
        <v>105</v>
      </c>
      <c r="C61" s="55">
        <v>154</v>
      </c>
      <c r="D61" s="60">
        <v>0.016486457552724546</v>
      </c>
      <c r="E61" s="55">
        <v>41</v>
      </c>
      <c r="F61" s="60">
        <v>0.003936251920122888</v>
      </c>
      <c r="G61" s="82">
        <v>2.7560975609756095</v>
      </c>
      <c r="H61" s="83">
        <v>39</v>
      </c>
      <c r="I61" s="55">
        <v>156</v>
      </c>
      <c r="J61" s="84">
        <v>-0.012820512820512775</v>
      </c>
      <c r="K61" s="85">
        <v>1</v>
      </c>
      <c r="L61" s="13"/>
    </row>
    <row r="62" spans="1:12" ht="14.25">
      <c r="A62" s="92">
        <v>15</v>
      </c>
      <c r="B62" s="86" t="s">
        <v>54</v>
      </c>
      <c r="C62" s="63">
        <v>131</v>
      </c>
      <c r="D62" s="68">
        <v>0.014024194411733219</v>
      </c>
      <c r="E62" s="63">
        <v>297</v>
      </c>
      <c r="F62" s="68">
        <v>0.028513824884792628</v>
      </c>
      <c r="G62" s="87">
        <v>-0.5589225589225589</v>
      </c>
      <c r="H62" s="88">
        <v>-7</v>
      </c>
      <c r="I62" s="63">
        <v>361</v>
      </c>
      <c r="J62" s="89">
        <v>-0.6371191135734072</v>
      </c>
      <c r="K62" s="90">
        <v>-9</v>
      </c>
      <c r="L62" s="13"/>
    </row>
    <row r="63" spans="1:12" ht="14.25">
      <c r="A63" s="91">
        <v>16</v>
      </c>
      <c r="B63" s="75" t="s">
        <v>71</v>
      </c>
      <c r="C63" s="47">
        <v>129</v>
      </c>
      <c r="D63" s="52">
        <v>0.013810084573386148</v>
      </c>
      <c r="E63" s="47">
        <v>153</v>
      </c>
      <c r="F63" s="52">
        <v>0.0146889400921659</v>
      </c>
      <c r="G63" s="76">
        <v>-0.1568627450980392</v>
      </c>
      <c r="H63" s="77">
        <v>5</v>
      </c>
      <c r="I63" s="47">
        <v>107</v>
      </c>
      <c r="J63" s="78">
        <v>0.20560747663551404</v>
      </c>
      <c r="K63" s="79">
        <v>10</v>
      </c>
      <c r="L63" s="13"/>
    </row>
    <row r="64" spans="1:12" ht="14.25">
      <c r="A64" s="80">
        <v>17</v>
      </c>
      <c r="B64" s="81" t="s">
        <v>104</v>
      </c>
      <c r="C64" s="55">
        <v>124</v>
      </c>
      <c r="D64" s="60">
        <v>0.013274809977518467</v>
      </c>
      <c r="E64" s="55">
        <v>186</v>
      </c>
      <c r="F64" s="60">
        <v>0.017857142857142856</v>
      </c>
      <c r="G64" s="82">
        <v>-0.33333333333333337</v>
      </c>
      <c r="H64" s="83">
        <v>0</v>
      </c>
      <c r="I64" s="55">
        <v>166</v>
      </c>
      <c r="J64" s="84">
        <v>-0.2530120481927711</v>
      </c>
      <c r="K64" s="85">
        <v>-5</v>
      </c>
      <c r="L64" s="13"/>
    </row>
    <row r="65" spans="1:12" ht="14.25">
      <c r="A65" s="80">
        <v>18</v>
      </c>
      <c r="B65" s="81" t="s">
        <v>37</v>
      </c>
      <c r="C65" s="55">
        <v>121</v>
      </c>
      <c r="D65" s="60">
        <v>0.012953645219997858</v>
      </c>
      <c r="E65" s="55">
        <v>221</v>
      </c>
      <c r="F65" s="60">
        <v>0.021217357910906297</v>
      </c>
      <c r="G65" s="82">
        <v>-0.4524886877828054</v>
      </c>
      <c r="H65" s="83">
        <v>-5</v>
      </c>
      <c r="I65" s="55">
        <v>63</v>
      </c>
      <c r="J65" s="84">
        <v>0.9206349206349207</v>
      </c>
      <c r="K65" s="85">
        <v>21</v>
      </c>
      <c r="L65" s="13"/>
    </row>
    <row r="66" spans="1:11" ht="14.25">
      <c r="A66" s="80">
        <v>19</v>
      </c>
      <c r="B66" s="81" t="s">
        <v>36</v>
      </c>
      <c r="C66" s="55">
        <v>120</v>
      </c>
      <c r="D66" s="60">
        <v>0.012846590300824324</v>
      </c>
      <c r="E66" s="55">
        <v>231</v>
      </c>
      <c r="F66" s="60">
        <v>0.02217741935483871</v>
      </c>
      <c r="G66" s="82">
        <v>-0.48051948051948057</v>
      </c>
      <c r="H66" s="83">
        <v>-7</v>
      </c>
      <c r="I66" s="55">
        <v>117</v>
      </c>
      <c r="J66" s="84">
        <v>0.02564102564102555</v>
      </c>
      <c r="K66" s="85">
        <v>5</v>
      </c>
    </row>
    <row r="67" spans="1:11" ht="14.25">
      <c r="A67" s="92">
        <v>20</v>
      </c>
      <c r="B67" s="86" t="s">
        <v>99</v>
      </c>
      <c r="C67" s="63">
        <v>116</v>
      </c>
      <c r="D67" s="68">
        <v>0.01241837062413018</v>
      </c>
      <c r="E67" s="63">
        <v>38</v>
      </c>
      <c r="F67" s="68">
        <v>0.0036482334869431645</v>
      </c>
      <c r="G67" s="87">
        <v>2.0526315789473686</v>
      </c>
      <c r="H67" s="88">
        <v>37</v>
      </c>
      <c r="I67" s="63">
        <v>142</v>
      </c>
      <c r="J67" s="89">
        <v>-0.18309859154929575</v>
      </c>
      <c r="K67" s="90">
        <v>0</v>
      </c>
    </row>
    <row r="68" spans="1:11" ht="14.25">
      <c r="A68" s="162" t="s">
        <v>43</v>
      </c>
      <c r="B68" s="163"/>
      <c r="C68" s="3">
        <f>SUM(C48:C67)</f>
        <v>5627</v>
      </c>
      <c r="D68" s="6">
        <f>C68/C70</f>
        <v>0.6023980301894872</v>
      </c>
      <c r="E68" s="3">
        <f>SUM(E48:E67)</f>
        <v>5196</v>
      </c>
      <c r="F68" s="6">
        <f>E68/E70</f>
        <v>0.4988479262672811</v>
      </c>
      <c r="G68" s="16">
        <f>C68/E68-1</f>
        <v>0.08294842186297147</v>
      </c>
      <c r="H68" s="16"/>
      <c r="I68" s="3">
        <f>SUM(I48:I67)</f>
        <v>5058</v>
      </c>
      <c r="J68" s="17">
        <f>C68/I68-1</f>
        <v>0.11249505733491505</v>
      </c>
      <c r="K68" s="18"/>
    </row>
    <row r="69" spans="1:11" ht="14.25">
      <c r="A69" s="162" t="s">
        <v>12</v>
      </c>
      <c r="B69" s="163"/>
      <c r="C69" s="25">
        <f>C70-SUM(C48:C67)</f>
        <v>3714</v>
      </c>
      <c r="D69" s="6">
        <f>C69/C70</f>
        <v>0.39760196981051277</v>
      </c>
      <c r="E69" s="25">
        <f>E70-SUM(E48:E67)</f>
        <v>5220</v>
      </c>
      <c r="F69" s="6">
        <f>E69/E70</f>
        <v>0.5011520737327189</v>
      </c>
      <c r="G69" s="16">
        <f>C69/E69-1</f>
        <v>-0.28850574712643673</v>
      </c>
      <c r="H69" s="16"/>
      <c r="I69" s="25">
        <f>I70-SUM(I48:I67)</f>
        <v>4915</v>
      </c>
      <c r="J69" s="17">
        <f>C69/I69-1</f>
        <v>-0.244354018311292</v>
      </c>
      <c r="K69" s="18"/>
    </row>
    <row r="70" spans="1:12" ht="14.25">
      <c r="A70" s="159" t="s">
        <v>35</v>
      </c>
      <c r="B70" s="160"/>
      <c r="C70" s="23">
        <v>9341</v>
      </c>
      <c r="D70" s="93">
        <v>1</v>
      </c>
      <c r="E70" s="23">
        <v>10416</v>
      </c>
      <c r="F70" s="93">
        <v>1</v>
      </c>
      <c r="G70" s="19">
        <v>-0.10320660522273428</v>
      </c>
      <c r="H70" s="19"/>
      <c r="I70" s="23">
        <v>9973</v>
      </c>
      <c r="J70" s="39">
        <v>-0.06337110197533335</v>
      </c>
      <c r="K70" s="94"/>
      <c r="L70" s="13"/>
    </row>
    <row r="71" ht="14.25">
      <c r="A71" t="s">
        <v>75</v>
      </c>
    </row>
    <row r="72" ht="15" customHeight="1">
      <c r="A72" s="9" t="s">
        <v>74</v>
      </c>
    </row>
  </sheetData>
  <sheetProtection/>
  <mergeCells count="48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</mergeCells>
  <conditionalFormatting sqref="G31:H31 J31">
    <cfRule type="cellIs" priority="1062" dxfId="98" operator="lessThan">
      <formula>0</formula>
    </cfRule>
  </conditionalFormatting>
  <conditionalFormatting sqref="K31">
    <cfRule type="cellIs" priority="1061" dxfId="98" operator="lessThan">
      <formula>0</formula>
    </cfRule>
  </conditionalFormatting>
  <conditionalFormatting sqref="K32">
    <cfRule type="cellIs" priority="1063" dxfId="98" operator="lessThan">
      <formula>0</formula>
    </cfRule>
  </conditionalFormatting>
  <conditionalFormatting sqref="G32:H32 J32">
    <cfRule type="cellIs" priority="1064" dxfId="98" operator="lessThan">
      <formula>0</formula>
    </cfRule>
  </conditionalFormatting>
  <conditionalFormatting sqref="K68">
    <cfRule type="cellIs" priority="1057" dxfId="98" operator="lessThan">
      <formula>0</formula>
    </cfRule>
  </conditionalFormatting>
  <conditionalFormatting sqref="K69">
    <cfRule type="cellIs" priority="1059" dxfId="98" operator="lessThan">
      <formula>0</formula>
    </cfRule>
  </conditionalFormatting>
  <conditionalFormatting sqref="G69:H69 J69">
    <cfRule type="cellIs" priority="1060" dxfId="98" operator="lessThan">
      <formula>0</formula>
    </cfRule>
  </conditionalFormatting>
  <conditionalFormatting sqref="G68:H68 J68">
    <cfRule type="cellIs" priority="1058" dxfId="98" operator="lessThan">
      <formula>0</formula>
    </cfRule>
  </conditionalFormatting>
  <conditionalFormatting sqref="G11:G30 J11:J30">
    <cfRule type="cellIs" priority="20" dxfId="98" operator="lessThan">
      <formula>0</formula>
    </cfRule>
  </conditionalFormatting>
  <conditionalFormatting sqref="K11:K30">
    <cfRule type="cellIs" priority="17" dxfId="98" operator="lessThan">
      <formula>0</formula>
    </cfRule>
    <cfRule type="cellIs" priority="18" dxfId="100" operator="equal">
      <formula>0</formula>
    </cfRule>
    <cfRule type="cellIs" priority="19" dxfId="101" operator="greaterThan">
      <formula>0</formula>
    </cfRule>
  </conditionalFormatting>
  <conditionalFormatting sqref="H11:H30">
    <cfRule type="cellIs" priority="14" dxfId="98" operator="lessThan">
      <formula>0</formula>
    </cfRule>
    <cfRule type="cellIs" priority="15" dxfId="100" operator="equal">
      <formula>0</formula>
    </cfRule>
    <cfRule type="cellIs" priority="16" dxfId="101" operator="greaterThan">
      <formula>0</formula>
    </cfRule>
  </conditionalFormatting>
  <conditionalFormatting sqref="G33 J33">
    <cfRule type="cellIs" priority="13" dxfId="98" operator="lessThan">
      <formula>0</formula>
    </cfRule>
  </conditionalFormatting>
  <conditionalFormatting sqref="K33">
    <cfRule type="cellIs" priority="12" dxfId="98" operator="lessThan">
      <formula>0</formula>
    </cfRule>
  </conditionalFormatting>
  <conditionalFormatting sqref="H33">
    <cfRule type="cellIs" priority="11" dxfId="98" operator="lessThan">
      <formula>0</formula>
    </cfRule>
  </conditionalFormatting>
  <conditionalFormatting sqref="G48:G67 J48:J67">
    <cfRule type="cellIs" priority="10" dxfId="98" operator="lessThan">
      <formula>0</formula>
    </cfRule>
  </conditionalFormatting>
  <conditionalFormatting sqref="K48:K67">
    <cfRule type="cellIs" priority="7" dxfId="98" operator="lessThan">
      <formula>0</formula>
    </cfRule>
    <cfRule type="cellIs" priority="8" dxfId="100" operator="equal">
      <formula>0</formula>
    </cfRule>
    <cfRule type="cellIs" priority="9" dxfId="101" operator="greaterThan">
      <formula>0</formula>
    </cfRule>
  </conditionalFormatting>
  <conditionalFormatting sqref="H48:H67">
    <cfRule type="cellIs" priority="4" dxfId="98" operator="lessThan">
      <formula>0</formula>
    </cfRule>
    <cfRule type="cellIs" priority="5" dxfId="100" operator="equal">
      <formula>0</formula>
    </cfRule>
    <cfRule type="cellIs" priority="6" dxfId="101" operator="greaterThan">
      <formula>0</formula>
    </cfRule>
  </conditionalFormatting>
  <conditionalFormatting sqref="H70">
    <cfRule type="cellIs" priority="1" dxfId="98" operator="lessThan">
      <formula>0</formula>
    </cfRule>
  </conditionalFormatting>
  <conditionalFormatting sqref="G70 J70">
    <cfRule type="cellIs" priority="3" dxfId="98" operator="lessThan">
      <formula>0</formula>
    </cfRule>
  </conditionalFormatting>
  <conditionalFormatting sqref="K70">
    <cfRule type="cellIs" priority="2" dxfId="9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4" max="14" width="12.421875" style="0" customWidth="1"/>
  </cols>
  <sheetData>
    <row r="1" spans="1:14" ht="14.25">
      <c r="A1" t="s">
        <v>3</v>
      </c>
      <c r="C1" s="43"/>
      <c r="K1" s="44"/>
      <c r="N1" s="44">
        <v>44595</v>
      </c>
    </row>
    <row r="2" spans="1:13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4.25" customHeight="1">
      <c r="A3" s="203" t="s">
        <v>129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13"/>
      <c r="M3" s="20"/>
    </row>
    <row r="4" spans="1:13" ht="14.25" customHeight="1">
      <c r="A4" s="204" t="s">
        <v>130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13"/>
      <c r="M4" s="20"/>
    </row>
    <row r="5" spans="1:13" ht="14.25" customHeight="1">
      <c r="A5" s="14"/>
      <c r="B5" s="14"/>
      <c r="C5" s="14"/>
      <c r="D5" s="14"/>
      <c r="E5" s="14"/>
      <c r="F5" s="14"/>
      <c r="G5" s="14"/>
      <c r="H5" s="14"/>
      <c r="I5" s="14"/>
      <c r="J5" s="71"/>
      <c r="K5" s="72" t="s">
        <v>4</v>
      </c>
      <c r="L5" s="13"/>
      <c r="M5" s="13"/>
    </row>
    <row r="6" spans="1:13" ht="14.25" customHeight="1">
      <c r="A6" s="150" t="s">
        <v>0</v>
      </c>
      <c r="B6" s="150" t="s">
        <v>1</v>
      </c>
      <c r="C6" s="156" t="s">
        <v>110</v>
      </c>
      <c r="D6" s="157"/>
      <c r="E6" s="157"/>
      <c r="F6" s="157"/>
      <c r="G6" s="157"/>
      <c r="H6" s="158"/>
      <c r="I6" s="156" t="s">
        <v>102</v>
      </c>
      <c r="J6" s="157"/>
      <c r="K6" s="158"/>
      <c r="L6" s="13"/>
      <c r="M6" s="13"/>
    </row>
    <row r="7" spans="1:13" ht="14.25" customHeight="1">
      <c r="A7" s="151"/>
      <c r="B7" s="151"/>
      <c r="C7" s="200" t="s">
        <v>112</v>
      </c>
      <c r="D7" s="201"/>
      <c r="E7" s="201"/>
      <c r="F7" s="201"/>
      <c r="G7" s="201"/>
      <c r="H7" s="202"/>
      <c r="I7" s="177" t="s">
        <v>103</v>
      </c>
      <c r="J7" s="149"/>
      <c r="K7" s="178"/>
      <c r="L7" s="13"/>
      <c r="M7" s="13"/>
    </row>
    <row r="8" spans="1:13" ht="14.25" customHeight="1">
      <c r="A8" s="151"/>
      <c r="B8" s="151"/>
      <c r="C8" s="181">
        <v>2022</v>
      </c>
      <c r="D8" s="167"/>
      <c r="E8" s="166">
        <v>2021</v>
      </c>
      <c r="F8" s="167"/>
      <c r="G8" s="164" t="s">
        <v>5</v>
      </c>
      <c r="H8" s="161" t="s">
        <v>49</v>
      </c>
      <c r="I8" s="171">
        <v>2021</v>
      </c>
      <c r="J8" s="148" t="s">
        <v>114</v>
      </c>
      <c r="K8" s="161" t="s">
        <v>118</v>
      </c>
      <c r="L8" s="13"/>
      <c r="M8" s="13"/>
    </row>
    <row r="9" spans="1:13" ht="14.25" customHeight="1">
      <c r="A9" s="154" t="s">
        <v>6</v>
      </c>
      <c r="B9" s="154" t="s">
        <v>7</v>
      </c>
      <c r="C9" s="183"/>
      <c r="D9" s="169"/>
      <c r="E9" s="168"/>
      <c r="F9" s="169"/>
      <c r="G9" s="165"/>
      <c r="H9" s="148"/>
      <c r="I9" s="171"/>
      <c r="J9" s="148"/>
      <c r="K9" s="148"/>
      <c r="L9" s="13"/>
      <c r="M9" s="13"/>
    </row>
    <row r="10" spans="1:13" ht="14.25" customHeight="1">
      <c r="A10" s="154"/>
      <c r="B10" s="154"/>
      <c r="C10" s="132" t="s">
        <v>8</v>
      </c>
      <c r="D10" s="73" t="s">
        <v>2</v>
      </c>
      <c r="E10" s="132" t="s">
        <v>8</v>
      </c>
      <c r="F10" s="73" t="s">
        <v>2</v>
      </c>
      <c r="G10" s="146" t="s">
        <v>9</v>
      </c>
      <c r="H10" s="146" t="s">
        <v>50</v>
      </c>
      <c r="I10" s="74" t="s">
        <v>8</v>
      </c>
      <c r="J10" s="144" t="s">
        <v>115</v>
      </c>
      <c r="K10" s="144" t="s">
        <v>119</v>
      </c>
      <c r="L10" s="13"/>
      <c r="M10" s="13"/>
    </row>
    <row r="11" spans="1:13" ht="14.25" customHeight="1">
      <c r="A11" s="155"/>
      <c r="B11" s="155"/>
      <c r="C11" s="131" t="s">
        <v>10</v>
      </c>
      <c r="D11" s="36" t="s">
        <v>11</v>
      </c>
      <c r="E11" s="131" t="s">
        <v>10</v>
      </c>
      <c r="F11" s="36" t="s">
        <v>11</v>
      </c>
      <c r="G11" s="147"/>
      <c r="H11" s="147"/>
      <c r="I11" s="131" t="s">
        <v>10</v>
      </c>
      <c r="J11" s="145"/>
      <c r="K11" s="145"/>
      <c r="L11" s="13"/>
      <c r="M11" s="13"/>
    </row>
    <row r="12" spans="1:13" ht="14.25" customHeight="1">
      <c r="A12" s="45">
        <v>1</v>
      </c>
      <c r="B12" s="75" t="s">
        <v>20</v>
      </c>
      <c r="C12" s="47">
        <v>3937</v>
      </c>
      <c r="D12" s="49">
        <v>0.20051950697769175</v>
      </c>
      <c r="E12" s="47">
        <v>3586</v>
      </c>
      <c r="F12" s="49">
        <v>0.16414904330312186</v>
      </c>
      <c r="G12" s="95">
        <v>0.09788064696040166</v>
      </c>
      <c r="H12" s="77">
        <v>0</v>
      </c>
      <c r="I12" s="47">
        <v>4684</v>
      </c>
      <c r="J12" s="48">
        <v>-0.15947907771135783</v>
      </c>
      <c r="K12" s="79">
        <v>0</v>
      </c>
      <c r="L12" s="13"/>
      <c r="M12" s="13"/>
    </row>
    <row r="13" spans="1:13" ht="14.25" customHeight="1">
      <c r="A13" s="80">
        <v>2</v>
      </c>
      <c r="B13" s="81" t="s">
        <v>18</v>
      </c>
      <c r="C13" s="55">
        <v>2005</v>
      </c>
      <c r="D13" s="57">
        <v>0.1021187735560762</v>
      </c>
      <c r="E13" s="55">
        <v>2966</v>
      </c>
      <c r="F13" s="57">
        <v>0.13576856175043486</v>
      </c>
      <c r="G13" s="96">
        <v>-0.32400539447066756</v>
      </c>
      <c r="H13" s="83">
        <v>0</v>
      </c>
      <c r="I13" s="55">
        <v>2399</v>
      </c>
      <c r="J13" s="56">
        <v>-0.16423509795748226</v>
      </c>
      <c r="K13" s="85">
        <v>0</v>
      </c>
      <c r="L13" s="13"/>
      <c r="M13" s="13"/>
    </row>
    <row r="14" spans="1:13" ht="14.25" customHeight="1">
      <c r="A14" s="53">
        <v>3</v>
      </c>
      <c r="B14" s="81" t="s">
        <v>23</v>
      </c>
      <c r="C14" s="55">
        <v>1726</v>
      </c>
      <c r="D14" s="57">
        <v>0.08790872975450749</v>
      </c>
      <c r="E14" s="55">
        <v>799</v>
      </c>
      <c r="F14" s="57">
        <v>0.0365742012267692</v>
      </c>
      <c r="G14" s="96">
        <v>1.160200250312891</v>
      </c>
      <c r="H14" s="83">
        <v>5</v>
      </c>
      <c r="I14" s="55">
        <v>1269</v>
      </c>
      <c r="J14" s="56">
        <v>0.3601260835303388</v>
      </c>
      <c r="K14" s="85">
        <v>7</v>
      </c>
      <c r="L14" s="13"/>
      <c r="M14" s="13"/>
    </row>
    <row r="15" spans="1:13" ht="14.25" customHeight="1">
      <c r="A15" s="53">
        <v>4</v>
      </c>
      <c r="B15" s="81" t="s">
        <v>17</v>
      </c>
      <c r="C15" s="55">
        <v>1451</v>
      </c>
      <c r="D15" s="57">
        <v>0.07390241417948457</v>
      </c>
      <c r="E15" s="55">
        <v>1722</v>
      </c>
      <c r="F15" s="57">
        <v>0.07882449876407581</v>
      </c>
      <c r="G15" s="96">
        <v>-0.15737514518002327</v>
      </c>
      <c r="H15" s="83">
        <v>0</v>
      </c>
      <c r="I15" s="55">
        <v>1504</v>
      </c>
      <c r="J15" s="56">
        <v>-0.035239361702127714</v>
      </c>
      <c r="K15" s="85">
        <v>2</v>
      </c>
      <c r="L15" s="13"/>
      <c r="M15" s="13"/>
    </row>
    <row r="16" spans="1:13" ht="14.25" customHeight="1">
      <c r="A16" s="61">
        <v>5</v>
      </c>
      <c r="B16" s="86" t="s">
        <v>19</v>
      </c>
      <c r="C16" s="63">
        <v>1288</v>
      </c>
      <c r="D16" s="65">
        <v>0.06560048894774372</v>
      </c>
      <c r="E16" s="63">
        <v>2173</v>
      </c>
      <c r="F16" s="65">
        <v>0.09946901034514327</v>
      </c>
      <c r="G16" s="97">
        <v>-0.40727105384261386</v>
      </c>
      <c r="H16" s="88">
        <v>-2</v>
      </c>
      <c r="I16" s="63">
        <v>2171</v>
      </c>
      <c r="J16" s="64">
        <v>-0.4067250115154307</v>
      </c>
      <c r="K16" s="90">
        <v>-2</v>
      </c>
      <c r="L16" s="13"/>
      <c r="M16" s="13"/>
    </row>
    <row r="17" spans="1:13" ht="14.25" customHeight="1">
      <c r="A17" s="45">
        <v>6</v>
      </c>
      <c r="B17" s="75" t="s">
        <v>22</v>
      </c>
      <c r="C17" s="47">
        <v>1132</v>
      </c>
      <c r="D17" s="49">
        <v>0.05765508811245798</v>
      </c>
      <c r="E17" s="47">
        <v>1369</v>
      </c>
      <c r="F17" s="49">
        <v>0.06266593426714273</v>
      </c>
      <c r="G17" s="95">
        <v>-0.17311906501095686</v>
      </c>
      <c r="H17" s="77">
        <v>-1</v>
      </c>
      <c r="I17" s="47">
        <v>1038</v>
      </c>
      <c r="J17" s="48">
        <v>0.09055876685934483</v>
      </c>
      <c r="K17" s="79">
        <v>5</v>
      </c>
      <c r="L17" s="13"/>
      <c r="M17" s="13"/>
    </row>
    <row r="18" spans="1:13" ht="14.25" customHeight="1">
      <c r="A18" s="53">
        <v>7</v>
      </c>
      <c r="B18" s="81" t="s">
        <v>33</v>
      </c>
      <c r="C18" s="55">
        <v>1032</v>
      </c>
      <c r="D18" s="57">
        <v>0.05256188244881328</v>
      </c>
      <c r="E18" s="55">
        <v>1068</v>
      </c>
      <c r="F18" s="57">
        <v>0.04888766822301566</v>
      </c>
      <c r="G18" s="96">
        <v>-0.0337078651685393</v>
      </c>
      <c r="H18" s="83">
        <v>0</v>
      </c>
      <c r="I18" s="55">
        <v>1642</v>
      </c>
      <c r="J18" s="56">
        <v>-0.37149817295980514</v>
      </c>
      <c r="K18" s="85">
        <v>-2</v>
      </c>
      <c r="L18" s="13"/>
      <c r="M18" s="13"/>
    </row>
    <row r="19" spans="1:13" ht="14.25" customHeight="1">
      <c r="A19" s="53">
        <v>8</v>
      </c>
      <c r="B19" s="81" t="s">
        <v>32</v>
      </c>
      <c r="C19" s="55">
        <v>969</v>
      </c>
      <c r="D19" s="57">
        <v>0.04935316288071712</v>
      </c>
      <c r="E19" s="55">
        <v>1369</v>
      </c>
      <c r="F19" s="57">
        <v>0.06266593426714273</v>
      </c>
      <c r="G19" s="96">
        <v>-0.2921840759678598</v>
      </c>
      <c r="H19" s="83">
        <v>-3</v>
      </c>
      <c r="I19" s="55">
        <v>1768</v>
      </c>
      <c r="J19" s="56">
        <v>-0.45192307692307687</v>
      </c>
      <c r="K19" s="85">
        <v>-4</v>
      </c>
      <c r="L19" s="13"/>
      <c r="M19" s="13"/>
    </row>
    <row r="20" spans="1:13" ht="14.25" customHeight="1">
      <c r="A20" s="53">
        <v>9</v>
      </c>
      <c r="B20" s="81" t="s">
        <v>24</v>
      </c>
      <c r="C20" s="55">
        <v>833</v>
      </c>
      <c r="D20" s="57">
        <v>0.042426403178160335</v>
      </c>
      <c r="E20" s="55">
        <v>499</v>
      </c>
      <c r="F20" s="57">
        <v>0.0228417101528884</v>
      </c>
      <c r="G20" s="96">
        <v>0.6693386773547094</v>
      </c>
      <c r="H20" s="83">
        <v>5</v>
      </c>
      <c r="I20" s="55">
        <v>1351</v>
      </c>
      <c r="J20" s="56">
        <v>-0.383419689119171</v>
      </c>
      <c r="K20" s="85">
        <v>-2</v>
      </c>
      <c r="L20" s="13"/>
      <c r="M20" s="13"/>
    </row>
    <row r="21" spans="1:13" ht="14.25" customHeight="1">
      <c r="A21" s="61">
        <v>10</v>
      </c>
      <c r="B21" s="86" t="s">
        <v>21</v>
      </c>
      <c r="C21" s="63">
        <v>610</v>
      </c>
      <c r="D21" s="65">
        <v>0.03106855454823266</v>
      </c>
      <c r="E21" s="63">
        <v>795</v>
      </c>
      <c r="F21" s="65">
        <v>0.036391101345784126</v>
      </c>
      <c r="G21" s="97">
        <v>-0.23270440251572322</v>
      </c>
      <c r="H21" s="88">
        <v>-1</v>
      </c>
      <c r="I21" s="63">
        <v>754</v>
      </c>
      <c r="J21" s="64">
        <v>-0.19098143236074272</v>
      </c>
      <c r="K21" s="90">
        <v>2</v>
      </c>
      <c r="L21" s="13"/>
      <c r="M21" s="13"/>
    </row>
    <row r="22" spans="1:13" ht="14.25" customHeight="1">
      <c r="A22" s="45">
        <v>11</v>
      </c>
      <c r="B22" s="75" t="s">
        <v>28</v>
      </c>
      <c r="C22" s="47">
        <v>531</v>
      </c>
      <c r="D22" s="49">
        <v>0.027044922073953346</v>
      </c>
      <c r="E22" s="47">
        <v>666</v>
      </c>
      <c r="F22" s="49">
        <v>0.03048613018401538</v>
      </c>
      <c r="G22" s="95">
        <v>-0.20270270270270274</v>
      </c>
      <c r="H22" s="77">
        <v>0</v>
      </c>
      <c r="I22" s="47">
        <v>680</v>
      </c>
      <c r="J22" s="48">
        <v>-0.21911764705882353</v>
      </c>
      <c r="K22" s="79">
        <v>2</v>
      </c>
      <c r="L22" s="13"/>
      <c r="M22" s="13"/>
    </row>
    <row r="23" spans="1:13" ht="14.25" customHeight="1">
      <c r="A23" s="53">
        <v>12</v>
      </c>
      <c r="B23" s="81" t="s">
        <v>30</v>
      </c>
      <c r="C23" s="55">
        <v>511</v>
      </c>
      <c r="D23" s="57">
        <v>0.026026280941224406</v>
      </c>
      <c r="E23" s="55">
        <v>682</v>
      </c>
      <c r="F23" s="57">
        <v>0.03121852970795569</v>
      </c>
      <c r="G23" s="96">
        <v>-0.250733137829912</v>
      </c>
      <c r="H23" s="83">
        <v>-2</v>
      </c>
      <c r="I23" s="55">
        <v>1272</v>
      </c>
      <c r="J23" s="56">
        <v>-0.5982704402515724</v>
      </c>
      <c r="K23" s="85">
        <v>-3</v>
      </c>
      <c r="L23" s="13"/>
      <c r="M23" s="13"/>
    </row>
    <row r="24" spans="1:13" ht="14.25" customHeight="1">
      <c r="A24" s="53">
        <v>13</v>
      </c>
      <c r="B24" s="81" t="s">
        <v>25</v>
      </c>
      <c r="C24" s="55">
        <v>469</v>
      </c>
      <c r="D24" s="57">
        <v>0.023887134562493632</v>
      </c>
      <c r="E24" s="55">
        <v>591</v>
      </c>
      <c r="F24" s="57">
        <v>0.02705300741554518</v>
      </c>
      <c r="G24" s="96">
        <v>-0.20642978003384094</v>
      </c>
      <c r="H24" s="83">
        <v>0</v>
      </c>
      <c r="I24" s="55">
        <v>1321</v>
      </c>
      <c r="J24" s="56">
        <v>-0.6449659348978047</v>
      </c>
      <c r="K24" s="85">
        <v>-5</v>
      </c>
      <c r="L24" s="13"/>
      <c r="M24" s="13"/>
    </row>
    <row r="25" spans="1:13" ht="14.25" customHeight="1">
      <c r="A25" s="53">
        <v>14</v>
      </c>
      <c r="B25" s="81" t="s">
        <v>34</v>
      </c>
      <c r="C25" s="55">
        <v>414</v>
      </c>
      <c r="D25" s="57">
        <v>0.02108587144748905</v>
      </c>
      <c r="E25" s="55">
        <v>602</v>
      </c>
      <c r="F25" s="57">
        <v>0.027556532088254142</v>
      </c>
      <c r="G25" s="96">
        <v>-0.31229235880398676</v>
      </c>
      <c r="H25" s="83">
        <v>-2</v>
      </c>
      <c r="I25" s="55">
        <v>513</v>
      </c>
      <c r="J25" s="56">
        <v>-0.19298245614035092</v>
      </c>
      <c r="K25" s="85">
        <v>0</v>
      </c>
      <c r="L25" s="13"/>
      <c r="M25" s="13"/>
    </row>
    <row r="26" spans="1:13" ht="14.25" customHeight="1">
      <c r="A26" s="61">
        <v>15</v>
      </c>
      <c r="B26" s="86" t="s">
        <v>29</v>
      </c>
      <c r="C26" s="63">
        <v>274</v>
      </c>
      <c r="D26" s="65">
        <v>0.013955383518386473</v>
      </c>
      <c r="E26" s="63">
        <v>326</v>
      </c>
      <c r="F26" s="65">
        <v>0.014922640300283806</v>
      </c>
      <c r="G26" s="97">
        <v>-0.1595092024539877</v>
      </c>
      <c r="H26" s="88">
        <v>3</v>
      </c>
      <c r="I26" s="63">
        <v>430</v>
      </c>
      <c r="J26" s="64">
        <v>-0.3627906976744186</v>
      </c>
      <c r="K26" s="90">
        <v>0</v>
      </c>
      <c r="L26" s="13"/>
      <c r="M26" s="13"/>
    </row>
    <row r="27" spans="1:13" ht="14.25" customHeight="1">
      <c r="A27" s="45">
        <v>16</v>
      </c>
      <c r="B27" s="75" t="s">
        <v>45</v>
      </c>
      <c r="C27" s="47">
        <v>263</v>
      </c>
      <c r="D27" s="49">
        <v>0.013395130895385556</v>
      </c>
      <c r="E27" s="47">
        <v>425</v>
      </c>
      <c r="F27" s="49">
        <v>0.01945436235466447</v>
      </c>
      <c r="G27" s="95">
        <v>-0.38117647058823534</v>
      </c>
      <c r="H27" s="77">
        <v>0</v>
      </c>
      <c r="I27" s="47">
        <v>315</v>
      </c>
      <c r="J27" s="48">
        <v>-0.16507936507936505</v>
      </c>
      <c r="K27" s="79">
        <v>1</v>
      </c>
      <c r="L27" s="13"/>
      <c r="M27" s="13"/>
    </row>
    <row r="28" spans="1:13" ht="14.25" customHeight="1">
      <c r="A28" s="53">
        <v>17</v>
      </c>
      <c r="B28" s="81" t="s">
        <v>63</v>
      </c>
      <c r="C28" s="55">
        <v>234</v>
      </c>
      <c r="D28" s="57">
        <v>0.011918101252928593</v>
      </c>
      <c r="E28" s="55">
        <v>466</v>
      </c>
      <c r="F28" s="57">
        <v>0.02133113613476151</v>
      </c>
      <c r="G28" s="96">
        <v>-0.49785407725321884</v>
      </c>
      <c r="H28" s="83">
        <v>-2</v>
      </c>
      <c r="I28" s="55">
        <v>183</v>
      </c>
      <c r="J28" s="56">
        <v>0.278688524590164</v>
      </c>
      <c r="K28" s="85">
        <v>9</v>
      </c>
      <c r="L28" s="13"/>
      <c r="M28" s="13"/>
    </row>
    <row r="29" spans="1:13" ht="14.25" customHeight="1">
      <c r="A29" s="53">
        <v>18</v>
      </c>
      <c r="B29" s="81" t="s">
        <v>40</v>
      </c>
      <c r="C29" s="55">
        <v>227</v>
      </c>
      <c r="D29" s="57">
        <v>0.011561576856473464</v>
      </c>
      <c r="E29" s="55">
        <v>250</v>
      </c>
      <c r="F29" s="57">
        <v>0.011443742561567336</v>
      </c>
      <c r="G29" s="96">
        <v>-0.09199999999999997</v>
      </c>
      <c r="H29" s="83">
        <v>2</v>
      </c>
      <c r="I29" s="55">
        <v>206</v>
      </c>
      <c r="J29" s="56">
        <v>0.10194174757281549</v>
      </c>
      <c r="K29" s="85">
        <v>6</v>
      </c>
      <c r="L29" s="13"/>
      <c r="M29" s="13"/>
    </row>
    <row r="30" spans="1:11" ht="14.25" customHeight="1">
      <c r="A30" s="53">
        <v>19</v>
      </c>
      <c r="B30" s="81" t="s">
        <v>126</v>
      </c>
      <c r="C30" s="55">
        <v>226</v>
      </c>
      <c r="D30" s="57">
        <v>0.011510644799837018</v>
      </c>
      <c r="E30" s="55">
        <v>79</v>
      </c>
      <c r="F30" s="57">
        <v>0.003616222649455278</v>
      </c>
      <c r="G30" s="96">
        <v>1.8607594936708862</v>
      </c>
      <c r="H30" s="83">
        <v>5</v>
      </c>
      <c r="I30" s="55">
        <v>233</v>
      </c>
      <c r="J30" s="56">
        <v>-0.030042918454935674</v>
      </c>
      <c r="K30" s="85">
        <v>3</v>
      </c>
    </row>
    <row r="31" spans="1:11" ht="14.25" customHeight="1">
      <c r="A31" s="61">
        <v>20</v>
      </c>
      <c r="B31" s="86" t="s">
        <v>106</v>
      </c>
      <c r="C31" s="63">
        <v>208</v>
      </c>
      <c r="D31" s="65">
        <v>0.010593867780380972</v>
      </c>
      <c r="E31" s="63">
        <v>133</v>
      </c>
      <c r="F31" s="65">
        <v>0.006088071042753823</v>
      </c>
      <c r="G31" s="97">
        <v>0.5639097744360901</v>
      </c>
      <c r="H31" s="88">
        <v>2</v>
      </c>
      <c r="I31" s="63">
        <v>268</v>
      </c>
      <c r="J31" s="64">
        <v>-0.22388059701492535</v>
      </c>
      <c r="K31" s="90">
        <v>0</v>
      </c>
    </row>
    <row r="32" spans="1:11" ht="14.25" customHeight="1">
      <c r="A32" s="162" t="s">
        <v>43</v>
      </c>
      <c r="B32" s="163"/>
      <c r="C32" s="25">
        <f>SUM(C12:C31)</f>
        <v>18340</v>
      </c>
      <c r="D32" s="6">
        <f>C32/C34</f>
        <v>0.9340939187124376</v>
      </c>
      <c r="E32" s="25">
        <f>SUM(E12:E31)</f>
        <v>20566</v>
      </c>
      <c r="F32" s="6">
        <f>E32/E34</f>
        <v>0.9414080380847752</v>
      </c>
      <c r="G32" s="16">
        <f>C32/E32-1</f>
        <v>-0.10823689584751528</v>
      </c>
      <c r="H32" s="16"/>
      <c r="I32" s="25">
        <f>SUM(I12:I31)</f>
        <v>24001</v>
      </c>
      <c r="J32" s="17">
        <f>C32/I32-1</f>
        <v>-0.2358651722844881</v>
      </c>
      <c r="K32" s="18"/>
    </row>
    <row r="33" spans="1:11" ht="14.25" customHeight="1">
      <c r="A33" s="162" t="s">
        <v>12</v>
      </c>
      <c r="B33" s="163"/>
      <c r="C33" s="25">
        <f>C34-SUM(C12:C31)</f>
        <v>1294</v>
      </c>
      <c r="D33" s="6">
        <f>C33/C34</f>
        <v>0.0659060812875624</v>
      </c>
      <c r="E33" s="25">
        <f>E34-SUM(E12:E31)</f>
        <v>1280</v>
      </c>
      <c r="F33" s="6">
        <f>E33/E34</f>
        <v>0.058591961915224755</v>
      </c>
      <c r="G33" s="16">
        <f>C33/E33-1</f>
        <v>0.010937500000000044</v>
      </c>
      <c r="H33" s="16"/>
      <c r="I33" s="25">
        <f>I34-SUM(I12:I31)</f>
        <v>2189</v>
      </c>
      <c r="J33" s="17">
        <f>C33/I33-1</f>
        <v>-0.40886249428962995</v>
      </c>
      <c r="K33" s="18"/>
    </row>
    <row r="34" spans="1:11" ht="14.25" customHeight="1">
      <c r="A34" s="159" t="s">
        <v>35</v>
      </c>
      <c r="B34" s="160"/>
      <c r="C34" s="23">
        <v>19634</v>
      </c>
      <c r="D34" s="93">
        <v>1</v>
      </c>
      <c r="E34" s="23">
        <v>21846</v>
      </c>
      <c r="F34" s="93">
        <v>0.9989471756843358</v>
      </c>
      <c r="G34" s="19">
        <v>-0.10125423418474777</v>
      </c>
      <c r="H34" s="19"/>
      <c r="I34" s="23">
        <v>26190</v>
      </c>
      <c r="J34" s="39">
        <v>-0.25032455135547915</v>
      </c>
      <c r="K34" s="94"/>
    </row>
    <row r="35" spans="1:10" ht="14.25" customHeight="1">
      <c r="A35" t="s">
        <v>75</v>
      </c>
      <c r="C35" s="15"/>
      <c r="D35" s="15"/>
      <c r="E35" s="15"/>
      <c r="F35" s="15"/>
      <c r="G35" s="15"/>
      <c r="H35" s="15"/>
      <c r="I35" s="15"/>
      <c r="J35" s="15"/>
    </row>
    <row r="36" ht="14.25">
      <c r="A36" s="9" t="s">
        <v>74</v>
      </c>
    </row>
    <row r="38" spans="1:11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3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5" customHeight="1">
      <c r="A40" s="203" t="s">
        <v>131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13"/>
      <c r="M40" s="20"/>
    </row>
    <row r="41" spans="1:13" ht="14.25">
      <c r="A41" s="204" t="s">
        <v>132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13"/>
      <c r="M41" s="20"/>
    </row>
    <row r="42" spans="1:13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1"/>
      <c r="K42" s="72" t="s">
        <v>4</v>
      </c>
      <c r="L42" s="13"/>
      <c r="M42" s="13"/>
    </row>
    <row r="43" spans="1:13" ht="15" customHeight="1">
      <c r="A43" s="150" t="s">
        <v>0</v>
      </c>
      <c r="B43" s="150" t="s">
        <v>42</v>
      </c>
      <c r="C43" s="156" t="s">
        <v>110</v>
      </c>
      <c r="D43" s="157"/>
      <c r="E43" s="157"/>
      <c r="F43" s="157"/>
      <c r="G43" s="157"/>
      <c r="H43" s="158"/>
      <c r="I43" s="156" t="s">
        <v>102</v>
      </c>
      <c r="J43" s="157"/>
      <c r="K43" s="158"/>
      <c r="L43" s="13"/>
      <c r="M43" s="13"/>
    </row>
    <row r="44" spans="1:13" ht="15" customHeight="1">
      <c r="A44" s="151"/>
      <c r="B44" s="151"/>
      <c r="C44" s="200" t="s">
        <v>112</v>
      </c>
      <c r="D44" s="201"/>
      <c r="E44" s="201"/>
      <c r="F44" s="201"/>
      <c r="G44" s="201"/>
      <c r="H44" s="202"/>
      <c r="I44" s="177" t="s">
        <v>103</v>
      </c>
      <c r="J44" s="149"/>
      <c r="K44" s="178"/>
      <c r="L44" s="13"/>
      <c r="M44" s="13"/>
    </row>
    <row r="45" spans="1:13" ht="15" customHeight="1">
      <c r="A45" s="151"/>
      <c r="B45" s="151"/>
      <c r="C45" s="181">
        <v>2022</v>
      </c>
      <c r="D45" s="167"/>
      <c r="E45" s="166">
        <v>2021</v>
      </c>
      <c r="F45" s="167"/>
      <c r="G45" s="164" t="s">
        <v>5</v>
      </c>
      <c r="H45" s="161" t="s">
        <v>49</v>
      </c>
      <c r="I45" s="171">
        <v>2021</v>
      </c>
      <c r="J45" s="148" t="s">
        <v>114</v>
      </c>
      <c r="K45" s="161" t="s">
        <v>118</v>
      </c>
      <c r="L45" s="13"/>
      <c r="M45" s="13"/>
    </row>
    <row r="46" spans="1:13" ht="15" customHeight="1">
      <c r="A46" s="154" t="s">
        <v>6</v>
      </c>
      <c r="B46" s="154" t="s">
        <v>42</v>
      </c>
      <c r="C46" s="183"/>
      <c r="D46" s="169"/>
      <c r="E46" s="168"/>
      <c r="F46" s="169"/>
      <c r="G46" s="165"/>
      <c r="H46" s="148"/>
      <c r="I46" s="171"/>
      <c r="J46" s="148"/>
      <c r="K46" s="148"/>
      <c r="L46" s="13"/>
      <c r="M46" s="13"/>
    </row>
    <row r="47" spans="1:13" ht="15" customHeight="1">
      <c r="A47" s="154"/>
      <c r="B47" s="154"/>
      <c r="C47" s="132" t="s">
        <v>8</v>
      </c>
      <c r="D47" s="73" t="s">
        <v>2</v>
      </c>
      <c r="E47" s="132" t="s">
        <v>8</v>
      </c>
      <c r="F47" s="73" t="s">
        <v>2</v>
      </c>
      <c r="G47" s="146" t="s">
        <v>9</v>
      </c>
      <c r="H47" s="146" t="s">
        <v>50</v>
      </c>
      <c r="I47" s="74" t="s">
        <v>8</v>
      </c>
      <c r="J47" s="144" t="s">
        <v>115</v>
      </c>
      <c r="K47" s="144" t="s">
        <v>119</v>
      </c>
      <c r="L47" s="13"/>
      <c r="M47" s="13"/>
    </row>
    <row r="48" spans="1:13" ht="15" customHeight="1">
      <c r="A48" s="155"/>
      <c r="B48" s="155"/>
      <c r="C48" s="131" t="s">
        <v>10</v>
      </c>
      <c r="D48" s="36" t="s">
        <v>11</v>
      </c>
      <c r="E48" s="131" t="s">
        <v>10</v>
      </c>
      <c r="F48" s="36" t="s">
        <v>11</v>
      </c>
      <c r="G48" s="147"/>
      <c r="H48" s="147"/>
      <c r="I48" s="131" t="s">
        <v>10</v>
      </c>
      <c r="J48" s="145"/>
      <c r="K48" s="145"/>
      <c r="L48" s="13"/>
      <c r="M48" s="13"/>
    </row>
    <row r="49" spans="1:13" ht="14.25">
      <c r="A49" s="45">
        <v>1</v>
      </c>
      <c r="B49" s="75" t="s">
        <v>52</v>
      </c>
      <c r="C49" s="47">
        <v>1430</v>
      </c>
      <c r="D49" s="52">
        <v>0.07283284099011918</v>
      </c>
      <c r="E49" s="47">
        <v>1153</v>
      </c>
      <c r="F49" s="52">
        <v>0.05277854069394855</v>
      </c>
      <c r="G49" s="76">
        <v>0.24024284475281865</v>
      </c>
      <c r="H49" s="77">
        <v>0</v>
      </c>
      <c r="I49" s="47">
        <v>1812</v>
      </c>
      <c r="J49" s="78">
        <v>-0.21081677704194257</v>
      </c>
      <c r="K49" s="79">
        <v>0</v>
      </c>
      <c r="L49" s="13"/>
      <c r="M49" s="13"/>
    </row>
    <row r="50" spans="1:13" ht="14.25">
      <c r="A50" s="80">
        <v>2</v>
      </c>
      <c r="B50" s="81" t="s">
        <v>36</v>
      </c>
      <c r="C50" s="55">
        <v>792</v>
      </c>
      <c r="D50" s="60">
        <v>0.04033818885606601</v>
      </c>
      <c r="E50" s="55">
        <v>963</v>
      </c>
      <c r="F50" s="60">
        <v>0.04408129634715737</v>
      </c>
      <c r="G50" s="82">
        <v>-0.17757009345794394</v>
      </c>
      <c r="H50" s="83">
        <v>0</v>
      </c>
      <c r="I50" s="55">
        <v>886</v>
      </c>
      <c r="J50" s="84">
        <v>-0.10609480812641081</v>
      </c>
      <c r="K50" s="85">
        <v>0</v>
      </c>
      <c r="L50" s="13"/>
      <c r="M50" s="13"/>
    </row>
    <row r="51" spans="1:13" ht="14.25">
      <c r="A51" s="80">
        <v>3</v>
      </c>
      <c r="B51" s="81" t="s">
        <v>60</v>
      </c>
      <c r="C51" s="55">
        <v>764</v>
      </c>
      <c r="D51" s="60">
        <v>0.038912091270245495</v>
      </c>
      <c r="E51" s="55">
        <v>610</v>
      </c>
      <c r="F51" s="60">
        <v>0.027922731850224296</v>
      </c>
      <c r="G51" s="82">
        <v>0.2524590163934426</v>
      </c>
      <c r="H51" s="83">
        <v>1</v>
      </c>
      <c r="I51" s="55">
        <v>321</v>
      </c>
      <c r="J51" s="84">
        <v>1.38006230529595</v>
      </c>
      <c r="K51" s="85">
        <v>12</v>
      </c>
      <c r="L51" s="13"/>
      <c r="M51" s="13"/>
    </row>
    <row r="52" spans="1:13" ht="14.25">
      <c r="A52" s="80">
        <v>4</v>
      </c>
      <c r="B52" s="81" t="s">
        <v>65</v>
      </c>
      <c r="C52" s="55">
        <v>641</v>
      </c>
      <c r="D52" s="60">
        <v>0.03264744830396252</v>
      </c>
      <c r="E52" s="55">
        <v>99</v>
      </c>
      <c r="F52" s="60">
        <v>0.004531722054380665</v>
      </c>
      <c r="G52" s="82">
        <v>5.474747474747475</v>
      </c>
      <c r="H52" s="83">
        <v>61</v>
      </c>
      <c r="I52" s="55">
        <v>484</v>
      </c>
      <c r="J52" s="84">
        <v>0.3243801652892562</v>
      </c>
      <c r="K52" s="85">
        <v>4</v>
      </c>
      <c r="L52" s="13"/>
      <c r="M52" s="13"/>
    </row>
    <row r="53" spans="1:13" ht="14.25">
      <c r="A53" s="80">
        <v>5</v>
      </c>
      <c r="B53" s="86" t="s">
        <v>68</v>
      </c>
      <c r="C53" s="63">
        <v>523</v>
      </c>
      <c r="D53" s="68">
        <v>0.02663746562086177</v>
      </c>
      <c r="E53" s="63">
        <v>502</v>
      </c>
      <c r="F53" s="68">
        <v>0.02297903506362721</v>
      </c>
      <c r="G53" s="87">
        <v>0.041832669322709126</v>
      </c>
      <c r="H53" s="88">
        <v>1</v>
      </c>
      <c r="I53" s="63">
        <v>349</v>
      </c>
      <c r="J53" s="89">
        <v>0.4985673352435529</v>
      </c>
      <c r="K53" s="90">
        <v>8</v>
      </c>
      <c r="L53" s="13"/>
      <c r="M53" s="13"/>
    </row>
    <row r="54" spans="1:13" ht="14.25">
      <c r="A54" s="91">
        <v>6</v>
      </c>
      <c r="B54" s="75" t="s">
        <v>39</v>
      </c>
      <c r="C54" s="47">
        <v>435</v>
      </c>
      <c r="D54" s="52">
        <v>0.022155444636854437</v>
      </c>
      <c r="E54" s="47">
        <v>740</v>
      </c>
      <c r="F54" s="52">
        <v>0.03387347798223931</v>
      </c>
      <c r="G54" s="76">
        <v>-0.41216216216216217</v>
      </c>
      <c r="H54" s="77">
        <v>-3</v>
      </c>
      <c r="I54" s="47">
        <v>584</v>
      </c>
      <c r="J54" s="78">
        <v>-0.25513698630136983</v>
      </c>
      <c r="K54" s="79">
        <v>-1</v>
      </c>
      <c r="L54" s="13"/>
      <c r="M54" s="13"/>
    </row>
    <row r="55" spans="1:13" ht="14.25">
      <c r="A55" s="80">
        <v>7</v>
      </c>
      <c r="B55" s="81" t="s">
        <v>41</v>
      </c>
      <c r="C55" s="55">
        <v>403</v>
      </c>
      <c r="D55" s="60">
        <v>0.020525618824488133</v>
      </c>
      <c r="E55" s="55">
        <v>312</v>
      </c>
      <c r="F55" s="60">
        <v>0.014281790716836034</v>
      </c>
      <c r="G55" s="82">
        <v>0.29166666666666674</v>
      </c>
      <c r="H55" s="83">
        <v>9</v>
      </c>
      <c r="I55" s="55">
        <v>94</v>
      </c>
      <c r="J55" s="84">
        <v>3.287234042553192</v>
      </c>
      <c r="K55" s="85">
        <v>74</v>
      </c>
      <c r="L55" s="13"/>
      <c r="M55" s="13"/>
    </row>
    <row r="56" spans="1:13" ht="14.25">
      <c r="A56" s="80">
        <v>8</v>
      </c>
      <c r="B56" s="81" t="s">
        <v>120</v>
      </c>
      <c r="C56" s="55">
        <v>322</v>
      </c>
      <c r="D56" s="60">
        <v>0.01640012223693593</v>
      </c>
      <c r="E56" s="55">
        <v>260</v>
      </c>
      <c r="F56" s="60">
        <v>0.011901492264030028</v>
      </c>
      <c r="G56" s="82">
        <v>0.2384615384615385</v>
      </c>
      <c r="H56" s="83">
        <v>13</v>
      </c>
      <c r="I56" s="55">
        <v>160</v>
      </c>
      <c r="J56" s="84">
        <v>1.0125000000000002</v>
      </c>
      <c r="K56" s="85">
        <v>41</v>
      </c>
      <c r="L56" s="13"/>
      <c r="M56" s="13"/>
    </row>
    <row r="57" spans="1:13" ht="14.25">
      <c r="A57" s="80">
        <v>9</v>
      </c>
      <c r="B57" s="81" t="s">
        <v>70</v>
      </c>
      <c r="C57" s="55">
        <v>308</v>
      </c>
      <c r="D57" s="60">
        <v>0.01568707344402567</v>
      </c>
      <c r="E57" s="55">
        <v>117</v>
      </c>
      <c r="F57" s="60">
        <v>0.005355671518813513</v>
      </c>
      <c r="G57" s="82">
        <v>1.6324786324786325</v>
      </c>
      <c r="H57" s="83">
        <v>50</v>
      </c>
      <c r="I57" s="55">
        <v>561</v>
      </c>
      <c r="J57" s="84">
        <v>-0.4509803921568627</v>
      </c>
      <c r="K57" s="85">
        <v>-3</v>
      </c>
      <c r="L57" s="13"/>
      <c r="M57" s="13"/>
    </row>
    <row r="58" spans="1:13" ht="14.25">
      <c r="A58" s="92">
        <v>10</v>
      </c>
      <c r="B58" s="86" t="s">
        <v>53</v>
      </c>
      <c r="C58" s="63">
        <v>305</v>
      </c>
      <c r="D58" s="68">
        <v>0.01553427727411633</v>
      </c>
      <c r="E58" s="63">
        <v>187</v>
      </c>
      <c r="F58" s="68">
        <v>0.008559919436052367</v>
      </c>
      <c r="G58" s="87">
        <v>0.6310160427807487</v>
      </c>
      <c r="H58" s="88">
        <v>25</v>
      </c>
      <c r="I58" s="63">
        <v>368</v>
      </c>
      <c r="J58" s="89">
        <v>-0.17119565217391308</v>
      </c>
      <c r="K58" s="90">
        <v>1</v>
      </c>
      <c r="L58" s="13"/>
      <c r="M58" s="13"/>
    </row>
    <row r="59" spans="1:13" ht="14.25">
      <c r="A59" s="91">
        <v>11</v>
      </c>
      <c r="B59" s="75" t="s">
        <v>77</v>
      </c>
      <c r="C59" s="47">
        <v>282</v>
      </c>
      <c r="D59" s="52">
        <v>0.014362839971478048</v>
      </c>
      <c r="E59" s="47">
        <v>27</v>
      </c>
      <c r="F59" s="52">
        <v>0.0012359241966492722</v>
      </c>
      <c r="G59" s="76">
        <v>9.444444444444445</v>
      </c>
      <c r="H59" s="77">
        <v>128</v>
      </c>
      <c r="I59" s="47">
        <v>203</v>
      </c>
      <c r="J59" s="78">
        <v>0.38916256157635476</v>
      </c>
      <c r="K59" s="79">
        <v>24</v>
      </c>
      <c r="L59" s="13"/>
      <c r="M59" s="13"/>
    </row>
    <row r="60" spans="1:13" ht="14.25">
      <c r="A60" s="80">
        <v>12</v>
      </c>
      <c r="B60" s="81" t="s">
        <v>37</v>
      </c>
      <c r="C60" s="55">
        <v>278</v>
      </c>
      <c r="D60" s="60">
        <v>0.01415911174493226</v>
      </c>
      <c r="E60" s="55">
        <v>505</v>
      </c>
      <c r="F60" s="60">
        <v>0.023116359974366018</v>
      </c>
      <c r="G60" s="82">
        <v>-0.44950495049504946</v>
      </c>
      <c r="H60" s="83">
        <v>-7</v>
      </c>
      <c r="I60" s="55">
        <v>521</v>
      </c>
      <c r="J60" s="84">
        <v>-0.4664107485604606</v>
      </c>
      <c r="K60" s="85">
        <v>-5</v>
      </c>
      <c r="L60" s="13"/>
      <c r="M60" s="13"/>
    </row>
    <row r="61" spans="1:13" ht="14.25">
      <c r="A61" s="80">
        <v>13</v>
      </c>
      <c r="B61" s="81" t="s">
        <v>123</v>
      </c>
      <c r="C61" s="55">
        <v>276</v>
      </c>
      <c r="D61" s="60">
        <v>0.014057247631659366</v>
      </c>
      <c r="E61" s="55">
        <v>217</v>
      </c>
      <c r="F61" s="60">
        <v>0.009933168543440446</v>
      </c>
      <c r="G61" s="82">
        <v>0.27188940092165903</v>
      </c>
      <c r="H61" s="83">
        <v>14</v>
      </c>
      <c r="I61" s="55">
        <v>282</v>
      </c>
      <c r="J61" s="84">
        <v>-0.021276595744680882</v>
      </c>
      <c r="K61" s="85">
        <v>9</v>
      </c>
      <c r="L61" s="13"/>
      <c r="M61" s="13"/>
    </row>
    <row r="62" spans="1:13" ht="14.25">
      <c r="A62" s="80">
        <v>14</v>
      </c>
      <c r="B62" s="81" t="s">
        <v>122</v>
      </c>
      <c r="C62" s="55">
        <v>271</v>
      </c>
      <c r="D62" s="60">
        <v>0.01380258734847713</v>
      </c>
      <c r="E62" s="55">
        <v>250</v>
      </c>
      <c r="F62" s="60">
        <v>0.011443742561567336</v>
      </c>
      <c r="G62" s="82">
        <v>0.08400000000000007</v>
      </c>
      <c r="H62" s="83">
        <v>10</v>
      </c>
      <c r="I62" s="55">
        <v>183</v>
      </c>
      <c r="J62" s="84">
        <v>0.4808743169398908</v>
      </c>
      <c r="K62" s="85">
        <v>30</v>
      </c>
      <c r="L62" s="13"/>
      <c r="M62" s="13"/>
    </row>
    <row r="63" spans="1:13" ht="14.25">
      <c r="A63" s="92">
        <v>15</v>
      </c>
      <c r="B63" s="86" t="s">
        <v>72</v>
      </c>
      <c r="C63" s="63">
        <v>267</v>
      </c>
      <c r="D63" s="68">
        <v>0.013598859121931343</v>
      </c>
      <c r="E63" s="63">
        <v>345</v>
      </c>
      <c r="F63" s="68">
        <v>0.015792364734962924</v>
      </c>
      <c r="G63" s="87">
        <v>-0.22608695652173916</v>
      </c>
      <c r="H63" s="88">
        <v>-2</v>
      </c>
      <c r="I63" s="63">
        <v>123</v>
      </c>
      <c r="J63" s="89">
        <v>1.1707317073170733</v>
      </c>
      <c r="K63" s="90">
        <v>52</v>
      </c>
      <c r="L63" s="13"/>
      <c r="M63" s="13"/>
    </row>
    <row r="64" spans="1:13" ht="14.25">
      <c r="A64" s="91">
        <v>16</v>
      </c>
      <c r="B64" s="75" t="s">
        <v>44</v>
      </c>
      <c r="C64" s="47">
        <v>266</v>
      </c>
      <c r="D64" s="52">
        <v>0.013547927065294896</v>
      </c>
      <c r="E64" s="47">
        <v>382</v>
      </c>
      <c r="F64" s="52">
        <v>0.01748603863407489</v>
      </c>
      <c r="G64" s="76">
        <v>-0.3036649214659686</v>
      </c>
      <c r="H64" s="77">
        <v>-5</v>
      </c>
      <c r="I64" s="47">
        <v>310</v>
      </c>
      <c r="J64" s="78">
        <v>-0.14193548387096777</v>
      </c>
      <c r="K64" s="79">
        <v>2</v>
      </c>
      <c r="L64" s="13"/>
      <c r="M64" s="13"/>
    </row>
    <row r="65" spans="1:13" ht="14.25">
      <c r="A65" s="80">
        <v>17</v>
      </c>
      <c r="B65" s="81" t="s">
        <v>133</v>
      </c>
      <c r="C65" s="55">
        <v>255</v>
      </c>
      <c r="D65" s="60">
        <v>0.01298767444229398</v>
      </c>
      <c r="E65" s="55">
        <v>264</v>
      </c>
      <c r="F65" s="60">
        <v>0.012084592145015106</v>
      </c>
      <c r="G65" s="82">
        <v>-0.03409090909090906</v>
      </c>
      <c r="H65" s="83">
        <v>3</v>
      </c>
      <c r="I65" s="55">
        <v>293</v>
      </c>
      <c r="J65" s="84">
        <v>-0.12969283276450516</v>
      </c>
      <c r="K65" s="85">
        <v>4</v>
      </c>
      <c r="L65" s="13"/>
      <c r="M65" s="13"/>
    </row>
    <row r="66" spans="1:13" ht="14.25">
      <c r="A66" s="80">
        <v>18</v>
      </c>
      <c r="B66" s="81" t="s">
        <v>121</v>
      </c>
      <c r="C66" s="55">
        <v>247</v>
      </c>
      <c r="D66" s="60">
        <v>0.012580217989202403</v>
      </c>
      <c r="E66" s="55">
        <v>194</v>
      </c>
      <c r="F66" s="60">
        <v>0.008880344227776253</v>
      </c>
      <c r="G66" s="82">
        <v>0.2731958762886597</v>
      </c>
      <c r="H66" s="83">
        <v>14</v>
      </c>
      <c r="I66" s="55">
        <v>186</v>
      </c>
      <c r="J66" s="84">
        <v>0.32795698924731176</v>
      </c>
      <c r="K66" s="85">
        <v>24</v>
      </c>
      <c r="L66" s="13"/>
      <c r="M66" s="13"/>
    </row>
    <row r="67" spans="1:11" ht="14.25">
      <c r="A67" s="80">
        <v>19</v>
      </c>
      <c r="B67" s="81" t="s">
        <v>134</v>
      </c>
      <c r="C67" s="55">
        <v>231</v>
      </c>
      <c r="D67" s="60">
        <v>0.011765305083019253</v>
      </c>
      <c r="E67" s="55">
        <v>207</v>
      </c>
      <c r="F67" s="60">
        <v>0.009475418840977754</v>
      </c>
      <c r="G67" s="82">
        <v>0.11594202898550732</v>
      </c>
      <c r="H67" s="83">
        <v>10</v>
      </c>
      <c r="I67" s="55">
        <v>193</v>
      </c>
      <c r="J67" s="84">
        <v>0.1968911917098446</v>
      </c>
      <c r="K67" s="85">
        <v>18</v>
      </c>
    </row>
    <row r="68" spans="1:11" ht="14.25">
      <c r="A68" s="92">
        <v>20</v>
      </c>
      <c r="B68" s="86" t="s">
        <v>54</v>
      </c>
      <c r="C68" s="63">
        <v>222</v>
      </c>
      <c r="D68" s="68">
        <v>0.011306916573291229</v>
      </c>
      <c r="E68" s="63">
        <v>388</v>
      </c>
      <c r="F68" s="68">
        <v>0.017760688455552506</v>
      </c>
      <c r="G68" s="87">
        <v>-0.4278350515463918</v>
      </c>
      <c r="H68" s="88">
        <v>-11</v>
      </c>
      <c r="I68" s="63">
        <v>673</v>
      </c>
      <c r="J68" s="89">
        <v>-0.6701337295690937</v>
      </c>
      <c r="K68" s="90">
        <v>-16</v>
      </c>
    </row>
    <row r="69" spans="1:11" ht="14.25">
      <c r="A69" s="162" t="s">
        <v>43</v>
      </c>
      <c r="B69" s="163"/>
      <c r="C69" s="25">
        <f>SUM(C49:C68)</f>
        <v>8518</v>
      </c>
      <c r="D69" s="6">
        <f>C69/C71</f>
        <v>0.43383925842925536</v>
      </c>
      <c r="E69" s="25">
        <f>SUM(E49:E68)</f>
        <v>7722</v>
      </c>
      <c r="F69" s="6">
        <f>E69/E71</f>
        <v>0.35347432024169184</v>
      </c>
      <c r="G69" s="16">
        <f>C69/E69-1</f>
        <v>0.10308210308210297</v>
      </c>
      <c r="H69" s="16"/>
      <c r="I69" s="25">
        <f>SUM(I49:I68)</f>
        <v>8586</v>
      </c>
      <c r="J69" s="17">
        <f>C69/I69-1</f>
        <v>-0.00791986955508972</v>
      </c>
      <c r="K69" s="18"/>
    </row>
    <row r="70" spans="1:11" ht="14.25">
      <c r="A70" s="162" t="s">
        <v>12</v>
      </c>
      <c r="B70" s="163"/>
      <c r="C70" s="25">
        <f>C71-SUM(C49:C68)</f>
        <v>11116</v>
      </c>
      <c r="D70" s="6">
        <f>C70/C71</f>
        <v>0.5661607415707446</v>
      </c>
      <c r="E70" s="25">
        <f>E71-SUM(E49:E68)</f>
        <v>14124</v>
      </c>
      <c r="F70" s="6">
        <f>E70/E71</f>
        <v>0.6465256797583081</v>
      </c>
      <c r="G70" s="16">
        <f>C70/E70-1</f>
        <v>-0.21297082979325965</v>
      </c>
      <c r="H70" s="16"/>
      <c r="I70" s="25">
        <f>I71-SUM(I49:I68)</f>
        <v>17604</v>
      </c>
      <c r="J70" s="17">
        <f>C70/I70-1</f>
        <v>-0.368552601681436</v>
      </c>
      <c r="K70" s="18"/>
    </row>
    <row r="71" spans="1:11" ht="14.25">
      <c r="A71" s="159" t="s">
        <v>35</v>
      </c>
      <c r="B71" s="160"/>
      <c r="C71" s="23">
        <v>19634</v>
      </c>
      <c r="D71" s="93">
        <v>1</v>
      </c>
      <c r="E71" s="23">
        <v>21846</v>
      </c>
      <c r="F71" s="93">
        <v>1</v>
      </c>
      <c r="G71" s="19">
        <v>-0.10125423418474777</v>
      </c>
      <c r="H71" s="19"/>
      <c r="I71" s="23">
        <v>26190</v>
      </c>
      <c r="J71" s="39">
        <v>-0.25032455135547915</v>
      </c>
      <c r="K71" s="94"/>
    </row>
    <row r="72" ht="14.25">
      <c r="A72" t="s">
        <v>75</v>
      </c>
    </row>
    <row r="73" ht="14.25">
      <c r="A73" s="9" t="s">
        <v>74</v>
      </c>
    </row>
  </sheetData>
  <sheetProtection/>
  <mergeCells count="48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</mergeCells>
  <conditionalFormatting sqref="K32">
    <cfRule type="cellIs" priority="983" dxfId="98" operator="lessThan">
      <formula>0</formula>
    </cfRule>
  </conditionalFormatting>
  <conditionalFormatting sqref="K33">
    <cfRule type="cellIs" priority="985" dxfId="98" operator="lessThan">
      <formula>0</formula>
    </cfRule>
  </conditionalFormatting>
  <conditionalFormatting sqref="G32:H32 J32">
    <cfRule type="cellIs" priority="984" dxfId="98" operator="lessThan">
      <formula>0</formula>
    </cfRule>
  </conditionalFormatting>
  <conditionalFormatting sqref="G33:H33 J33">
    <cfRule type="cellIs" priority="986" dxfId="98" operator="lessThan">
      <formula>0</formula>
    </cfRule>
  </conditionalFormatting>
  <conditionalFormatting sqref="K69">
    <cfRule type="cellIs" priority="979" dxfId="98" operator="lessThan">
      <formula>0</formula>
    </cfRule>
  </conditionalFormatting>
  <conditionalFormatting sqref="K70">
    <cfRule type="cellIs" priority="981" dxfId="98" operator="lessThan">
      <formula>0</formula>
    </cfRule>
  </conditionalFormatting>
  <conditionalFormatting sqref="G69:H69 J69">
    <cfRule type="cellIs" priority="980" dxfId="98" operator="lessThan">
      <formula>0</formula>
    </cfRule>
  </conditionalFormatting>
  <conditionalFormatting sqref="G70:H70 J70">
    <cfRule type="cellIs" priority="982" dxfId="98" operator="lessThan">
      <formula>0</formula>
    </cfRule>
  </conditionalFormatting>
  <conditionalFormatting sqref="G49:G68 J49:J68">
    <cfRule type="cellIs" priority="65" dxfId="98" operator="lessThan">
      <formula>0</formula>
    </cfRule>
  </conditionalFormatting>
  <conditionalFormatting sqref="K49:K68">
    <cfRule type="cellIs" priority="62" dxfId="98" operator="lessThan">
      <formula>0</formula>
    </cfRule>
    <cfRule type="cellIs" priority="63" dxfId="100" operator="equal">
      <formula>0</formula>
    </cfRule>
    <cfRule type="cellIs" priority="64" dxfId="101" operator="greaterThan">
      <formula>0</formula>
    </cfRule>
  </conditionalFormatting>
  <conditionalFormatting sqref="H49:H68">
    <cfRule type="cellIs" priority="59" dxfId="98" operator="lessThan">
      <formula>0</formula>
    </cfRule>
    <cfRule type="cellIs" priority="60" dxfId="100" operator="equal">
      <formula>0</formula>
    </cfRule>
    <cfRule type="cellIs" priority="61" dxfId="101" operator="greaterThan">
      <formula>0</formula>
    </cfRule>
  </conditionalFormatting>
  <conditionalFormatting sqref="G71 J71">
    <cfRule type="cellIs" priority="58" dxfId="98" operator="lessThan">
      <formula>0</formula>
    </cfRule>
  </conditionalFormatting>
  <conditionalFormatting sqref="K71">
    <cfRule type="cellIs" priority="57" dxfId="98" operator="lessThan">
      <formula>0</formula>
    </cfRule>
  </conditionalFormatting>
  <conditionalFormatting sqref="H71">
    <cfRule type="cellIs" priority="56" dxfId="98" operator="lessThan">
      <formula>0</formula>
    </cfRule>
  </conditionalFormatting>
  <conditionalFormatting sqref="G12:G31 J12:J31">
    <cfRule type="cellIs" priority="10" dxfId="98" operator="lessThan">
      <formula>0</formula>
    </cfRule>
  </conditionalFormatting>
  <conditionalFormatting sqref="K12:K31">
    <cfRule type="cellIs" priority="7" dxfId="98" operator="lessThan">
      <formula>0</formula>
    </cfRule>
    <cfRule type="cellIs" priority="8" dxfId="100" operator="equal">
      <formula>0</formula>
    </cfRule>
    <cfRule type="cellIs" priority="9" dxfId="101" operator="greaterThan">
      <formula>0</formula>
    </cfRule>
  </conditionalFormatting>
  <conditionalFormatting sqref="H12:H31">
    <cfRule type="cellIs" priority="4" dxfId="98" operator="lessThan">
      <formula>0</formula>
    </cfRule>
    <cfRule type="cellIs" priority="5" dxfId="100" operator="equal">
      <formula>0</formula>
    </cfRule>
    <cfRule type="cellIs" priority="6" dxfId="101" operator="greaterThan">
      <formula>0</formula>
    </cfRule>
  </conditionalFormatting>
  <conditionalFormatting sqref="G34 J34">
    <cfRule type="cellIs" priority="3" dxfId="98" operator="lessThan">
      <formula>0</formula>
    </cfRule>
  </conditionalFormatting>
  <conditionalFormatting sqref="K34">
    <cfRule type="cellIs" priority="2" dxfId="98" operator="lessThan">
      <formula>0</formula>
    </cfRule>
  </conditionalFormatting>
  <conditionalFormatting sqref="H34">
    <cfRule type="cellIs" priority="1" dxfId="9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5"/>
  <sheetViews>
    <sheetView showGridLines="0" zoomScalePageLayoutView="0" workbookViewId="0" topLeftCell="A1">
      <selection activeCell="K52" sqref="K52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28125" style="0" customWidth="1"/>
  </cols>
  <sheetData>
    <row r="1" spans="2:15" ht="14.25">
      <c r="B1" t="s">
        <v>3</v>
      </c>
      <c r="D1" s="43"/>
      <c r="O1" s="44">
        <v>44595</v>
      </c>
    </row>
    <row r="2" spans="2:15" ht="14.25" customHeight="1">
      <c r="B2" s="186" t="s">
        <v>67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ht="14.25" customHeight="1">
      <c r="B3" s="187" t="s">
        <v>14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0" t="s">
        <v>0</v>
      </c>
      <c r="C5" s="152" t="s">
        <v>1</v>
      </c>
      <c r="D5" s="156" t="s">
        <v>110</v>
      </c>
      <c r="E5" s="157"/>
      <c r="F5" s="157"/>
      <c r="G5" s="157"/>
      <c r="H5" s="158"/>
      <c r="I5" s="157" t="s">
        <v>102</v>
      </c>
      <c r="J5" s="157"/>
      <c r="K5" s="156" t="s">
        <v>111</v>
      </c>
      <c r="L5" s="157"/>
      <c r="M5" s="157"/>
      <c r="N5" s="157"/>
      <c r="O5" s="158"/>
    </row>
    <row r="6" spans="2:15" ht="14.25" customHeight="1">
      <c r="B6" s="151"/>
      <c r="C6" s="153"/>
      <c r="D6" s="177" t="s">
        <v>112</v>
      </c>
      <c r="E6" s="149"/>
      <c r="F6" s="149"/>
      <c r="G6" s="149"/>
      <c r="H6" s="178"/>
      <c r="I6" s="149" t="s">
        <v>103</v>
      </c>
      <c r="J6" s="149"/>
      <c r="K6" s="177" t="s">
        <v>113</v>
      </c>
      <c r="L6" s="149"/>
      <c r="M6" s="149"/>
      <c r="N6" s="149"/>
      <c r="O6" s="178"/>
    </row>
    <row r="7" spans="2:15" ht="14.25" customHeight="1">
      <c r="B7" s="151"/>
      <c r="C7" s="151"/>
      <c r="D7" s="181">
        <v>2022</v>
      </c>
      <c r="E7" s="167"/>
      <c r="F7" s="166">
        <v>2021</v>
      </c>
      <c r="G7" s="166"/>
      <c r="H7" s="164" t="s">
        <v>5</v>
      </c>
      <c r="I7" s="179">
        <v>2021</v>
      </c>
      <c r="J7" s="181" t="s">
        <v>114</v>
      </c>
      <c r="K7" s="181">
        <v>2022</v>
      </c>
      <c r="L7" s="167"/>
      <c r="M7" s="166">
        <v>2021</v>
      </c>
      <c r="N7" s="167"/>
      <c r="O7" s="170" t="s">
        <v>5</v>
      </c>
    </row>
    <row r="8" spans="2:15" ht="14.25" customHeight="1">
      <c r="B8" s="154" t="s">
        <v>6</v>
      </c>
      <c r="C8" s="154" t="s">
        <v>7</v>
      </c>
      <c r="D8" s="183"/>
      <c r="E8" s="169"/>
      <c r="F8" s="168"/>
      <c r="G8" s="168"/>
      <c r="H8" s="165"/>
      <c r="I8" s="180"/>
      <c r="J8" s="182"/>
      <c r="K8" s="183"/>
      <c r="L8" s="169"/>
      <c r="M8" s="168"/>
      <c r="N8" s="169"/>
      <c r="O8" s="170"/>
    </row>
    <row r="9" spans="2:15" ht="14.25" customHeight="1">
      <c r="B9" s="154"/>
      <c r="C9" s="154"/>
      <c r="D9" s="132" t="s">
        <v>8</v>
      </c>
      <c r="E9" s="133" t="s">
        <v>2</v>
      </c>
      <c r="F9" s="129" t="s">
        <v>8</v>
      </c>
      <c r="G9" s="33" t="s">
        <v>2</v>
      </c>
      <c r="H9" s="146" t="s">
        <v>9</v>
      </c>
      <c r="I9" s="34" t="s">
        <v>8</v>
      </c>
      <c r="J9" s="175" t="s">
        <v>115</v>
      </c>
      <c r="K9" s="132" t="s">
        <v>8</v>
      </c>
      <c r="L9" s="32" t="s">
        <v>2</v>
      </c>
      <c r="M9" s="129" t="s">
        <v>8</v>
      </c>
      <c r="N9" s="32" t="s">
        <v>2</v>
      </c>
      <c r="O9" s="173" t="s">
        <v>9</v>
      </c>
    </row>
    <row r="10" spans="2:15" ht="14.25" customHeight="1">
      <c r="B10" s="155"/>
      <c r="C10" s="155"/>
      <c r="D10" s="131" t="s">
        <v>10</v>
      </c>
      <c r="E10" s="130" t="s">
        <v>11</v>
      </c>
      <c r="F10" s="31" t="s">
        <v>10</v>
      </c>
      <c r="G10" s="36" t="s">
        <v>11</v>
      </c>
      <c r="H10" s="172"/>
      <c r="I10" s="35" t="s">
        <v>10</v>
      </c>
      <c r="J10" s="176"/>
      <c r="K10" s="131" t="s">
        <v>10</v>
      </c>
      <c r="L10" s="130" t="s">
        <v>11</v>
      </c>
      <c r="M10" s="31" t="s">
        <v>10</v>
      </c>
      <c r="N10" s="130" t="s">
        <v>11</v>
      </c>
      <c r="O10" s="174"/>
    </row>
    <row r="11" spans="2:15" ht="14.25" customHeight="1">
      <c r="B11" s="45">
        <v>1</v>
      </c>
      <c r="C11" s="46" t="s">
        <v>25</v>
      </c>
      <c r="D11" s="47">
        <v>1316</v>
      </c>
      <c r="E11" s="48">
        <v>0.2925094465436764</v>
      </c>
      <c r="F11" s="47">
        <v>678</v>
      </c>
      <c r="G11" s="49">
        <v>0.14656290531776914</v>
      </c>
      <c r="H11" s="50">
        <v>0.9410029498525074</v>
      </c>
      <c r="I11" s="51">
        <v>1223</v>
      </c>
      <c r="J11" s="52">
        <v>0.07604251839738341</v>
      </c>
      <c r="K11" s="47">
        <v>1316</v>
      </c>
      <c r="L11" s="48">
        <v>0.2925094465436764</v>
      </c>
      <c r="M11" s="47">
        <v>678</v>
      </c>
      <c r="N11" s="49">
        <v>0.14656290531776914</v>
      </c>
      <c r="O11" s="50">
        <v>0.9410029498525074</v>
      </c>
    </row>
    <row r="12" spans="2:15" ht="14.25" customHeight="1">
      <c r="B12" s="53">
        <v>2</v>
      </c>
      <c r="C12" s="54" t="s">
        <v>22</v>
      </c>
      <c r="D12" s="55">
        <v>506</v>
      </c>
      <c r="E12" s="56">
        <v>0.11246943765281174</v>
      </c>
      <c r="F12" s="55">
        <v>783</v>
      </c>
      <c r="G12" s="57">
        <v>0.16926070038910507</v>
      </c>
      <c r="H12" s="58">
        <v>-0.3537675606641124</v>
      </c>
      <c r="I12" s="59">
        <v>924</v>
      </c>
      <c r="J12" s="60">
        <v>-0.45238095238095233</v>
      </c>
      <c r="K12" s="55">
        <v>506</v>
      </c>
      <c r="L12" s="56">
        <v>0.11246943765281174</v>
      </c>
      <c r="M12" s="55">
        <v>783</v>
      </c>
      <c r="N12" s="57">
        <v>0.16926070038910507</v>
      </c>
      <c r="O12" s="58">
        <v>-0.3537675606641124</v>
      </c>
    </row>
    <row r="13" spans="2:15" ht="14.25" customHeight="1">
      <c r="B13" s="53">
        <v>3</v>
      </c>
      <c r="C13" s="54" t="s">
        <v>20</v>
      </c>
      <c r="D13" s="55">
        <v>444</v>
      </c>
      <c r="E13" s="56">
        <v>0.09868859746610358</v>
      </c>
      <c r="F13" s="55">
        <v>306</v>
      </c>
      <c r="G13" s="57">
        <v>0.06614785992217899</v>
      </c>
      <c r="H13" s="58">
        <v>0.4509803921568627</v>
      </c>
      <c r="I13" s="59">
        <v>674</v>
      </c>
      <c r="J13" s="60">
        <v>-0.34124629080118696</v>
      </c>
      <c r="K13" s="55">
        <v>444</v>
      </c>
      <c r="L13" s="56">
        <v>0.09868859746610358</v>
      </c>
      <c r="M13" s="55">
        <v>306</v>
      </c>
      <c r="N13" s="57">
        <v>0.06614785992217899</v>
      </c>
      <c r="O13" s="58">
        <v>0.4509803921568627</v>
      </c>
    </row>
    <row r="14" spans="2:15" ht="14.25" customHeight="1">
      <c r="B14" s="53">
        <v>4</v>
      </c>
      <c r="C14" s="54" t="s">
        <v>32</v>
      </c>
      <c r="D14" s="55">
        <v>378</v>
      </c>
      <c r="E14" s="56">
        <v>0.08401867081573683</v>
      </c>
      <c r="F14" s="55">
        <v>278</v>
      </c>
      <c r="G14" s="57">
        <v>0.06009511456982274</v>
      </c>
      <c r="H14" s="58">
        <v>0.3597122302158273</v>
      </c>
      <c r="I14" s="59">
        <v>953</v>
      </c>
      <c r="J14" s="60">
        <v>-0.6033578174186778</v>
      </c>
      <c r="K14" s="55">
        <v>378</v>
      </c>
      <c r="L14" s="56">
        <v>0.08401867081573683</v>
      </c>
      <c r="M14" s="55">
        <v>278</v>
      </c>
      <c r="N14" s="57">
        <v>0.06009511456982274</v>
      </c>
      <c r="O14" s="58">
        <v>0.3597122302158273</v>
      </c>
    </row>
    <row r="15" spans="2:15" ht="14.25" customHeight="1">
      <c r="B15" s="61">
        <v>5</v>
      </c>
      <c r="C15" s="62" t="s">
        <v>19</v>
      </c>
      <c r="D15" s="63">
        <v>373</v>
      </c>
      <c r="E15" s="64">
        <v>0.08290731273616359</v>
      </c>
      <c r="F15" s="63">
        <v>522</v>
      </c>
      <c r="G15" s="65">
        <v>0.11284046692607004</v>
      </c>
      <c r="H15" s="66">
        <v>-0.2854406130268199</v>
      </c>
      <c r="I15" s="67">
        <v>394</v>
      </c>
      <c r="J15" s="68">
        <v>-0.053299492385786795</v>
      </c>
      <c r="K15" s="63">
        <v>373</v>
      </c>
      <c r="L15" s="64">
        <v>0.08290731273616359</v>
      </c>
      <c r="M15" s="63">
        <v>522</v>
      </c>
      <c r="N15" s="65">
        <v>0.11284046692607004</v>
      </c>
      <c r="O15" s="66">
        <v>-0.2854406130268199</v>
      </c>
    </row>
    <row r="16" spans="2:15" ht="14.25" customHeight="1">
      <c r="B16" s="45">
        <v>6</v>
      </c>
      <c r="C16" s="46" t="s">
        <v>27</v>
      </c>
      <c r="D16" s="47">
        <v>330</v>
      </c>
      <c r="E16" s="48">
        <v>0.07334963325183375</v>
      </c>
      <c r="F16" s="47">
        <v>689</v>
      </c>
      <c r="G16" s="49">
        <v>0.14894076956333765</v>
      </c>
      <c r="H16" s="50">
        <v>-0.521044992743106</v>
      </c>
      <c r="I16" s="51">
        <v>707</v>
      </c>
      <c r="J16" s="52">
        <v>-0.5332390381895332</v>
      </c>
      <c r="K16" s="47">
        <v>330</v>
      </c>
      <c r="L16" s="48">
        <v>0.07334963325183375</v>
      </c>
      <c r="M16" s="47">
        <v>689</v>
      </c>
      <c r="N16" s="49">
        <v>0.14894076956333765</v>
      </c>
      <c r="O16" s="50">
        <v>-0.521044992743106</v>
      </c>
    </row>
    <row r="17" spans="2:15" ht="14.25" customHeight="1">
      <c r="B17" s="53">
        <v>7</v>
      </c>
      <c r="C17" s="54" t="s">
        <v>51</v>
      </c>
      <c r="D17" s="55">
        <v>302</v>
      </c>
      <c r="E17" s="56">
        <v>0.06712602800622361</v>
      </c>
      <c r="F17" s="55">
        <v>409</v>
      </c>
      <c r="G17" s="57">
        <v>0.08841331603977519</v>
      </c>
      <c r="H17" s="58">
        <v>-0.2616136919315404</v>
      </c>
      <c r="I17" s="59">
        <v>605</v>
      </c>
      <c r="J17" s="60">
        <v>-0.5008264462809917</v>
      </c>
      <c r="K17" s="55">
        <v>302</v>
      </c>
      <c r="L17" s="56">
        <v>0.06712602800622361</v>
      </c>
      <c r="M17" s="55">
        <v>409</v>
      </c>
      <c r="N17" s="57">
        <v>0.08841331603977519</v>
      </c>
      <c r="O17" s="58">
        <v>-0.2616136919315404</v>
      </c>
    </row>
    <row r="18" spans="2:15" ht="14.25" customHeight="1">
      <c r="B18" s="53">
        <v>8</v>
      </c>
      <c r="C18" s="54" t="s">
        <v>21</v>
      </c>
      <c r="D18" s="55">
        <v>218</v>
      </c>
      <c r="E18" s="56">
        <v>0.0484552122693932</v>
      </c>
      <c r="F18" s="55">
        <v>175</v>
      </c>
      <c r="G18" s="57">
        <v>0.03782965845222654</v>
      </c>
      <c r="H18" s="58">
        <v>0.24571428571428577</v>
      </c>
      <c r="I18" s="59">
        <v>860</v>
      </c>
      <c r="J18" s="60">
        <v>-0.7465116279069768</v>
      </c>
      <c r="K18" s="55">
        <v>218</v>
      </c>
      <c r="L18" s="56">
        <v>0.0484552122693932</v>
      </c>
      <c r="M18" s="55">
        <v>175</v>
      </c>
      <c r="N18" s="57">
        <v>0.03782965845222654</v>
      </c>
      <c r="O18" s="58">
        <v>0.24571428571428577</v>
      </c>
    </row>
    <row r="19" spans="2:15" ht="14.25" customHeight="1">
      <c r="B19" s="53">
        <v>9</v>
      </c>
      <c r="C19" s="54" t="s">
        <v>28</v>
      </c>
      <c r="D19" s="55">
        <v>199</v>
      </c>
      <c r="E19" s="56">
        <v>0.044232051567014895</v>
      </c>
      <c r="F19" s="55">
        <v>220</v>
      </c>
      <c r="G19" s="57">
        <v>0.04755728491137051</v>
      </c>
      <c r="H19" s="58">
        <v>-0.09545454545454546</v>
      </c>
      <c r="I19" s="59">
        <v>395</v>
      </c>
      <c r="J19" s="60">
        <v>-0.4962025316455696</v>
      </c>
      <c r="K19" s="55">
        <v>199</v>
      </c>
      <c r="L19" s="56">
        <v>0.044232051567014895</v>
      </c>
      <c r="M19" s="55">
        <v>220</v>
      </c>
      <c r="N19" s="57">
        <v>0.04755728491137051</v>
      </c>
      <c r="O19" s="58">
        <v>-0.09545454545454546</v>
      </c>
    </row>
    <row r="20" spans="2:15" ht="14.25" customHeight="1">
      <c r="B20" s="61">
        <v>10</v>
      </c>
      <c r="C20" s="62" t="s">
        <v>29</v>
      </c>
      <c r="D20" s="63">
        <v>181</v>
      </c>
      <c r="E20" s="64">
        <v>0.04023116248055123</v>
      </c>
      <c r="F20" s="63">
        <v>280</v>
      </c>
      <c r="G20" s="65">
        <v>0.06052745352356247</v>
      </c>
      <c r="H20" s="66">
        <v>-0.35357142857142854</v>
      </c>
      <c r="I20" s="67">
        <v>297</v>
      </c>
      <c r="J20" s="68">
        <v>-0.39057239057239057</v>
      </c>
      <c r="K20" s="63">
        <v>181</v>
      </c>
      <c r="L20" s="64">
        <v>0.04023116248055123</v>
      </c>
      <c r="M20" s="63">
        <v>280</v>
      </c>
      <c r="N20" s="65">
        <v>0.06052745352356247</v>
      </c>
      <c r="O20" s="66">
        <v>-0.35357142857142854</v>
      </c>
    </row>
    <row r="21" spans="2:15" ht="14.25" customHeight="1">
      <c r="B21" s="45">
        <v>11</v>
      </c>
      <c r="C21" s="46" t="s">
        <v>55</v>
      </c>
      <c r="D21" s="47">
        <v>61</v>
      </c>
      <c r="E21" s="48">
        <v>0.01355856857079351</v>
      </c>
      <c r="F21" s="47">
        <v>75</v>
      </c>
      <c r="G21" s="49">
        <v>0.01621271076523995</v>
      </c>
      <c r="H21" s="50">
        <v>-0.18666666666666665</v>
      </c>
      <c r="I21" s="51">
        <v>83</v>
      </c>
      <c r="J21" s="52">
        <v>-0.2650602409638554</v>
      </c>
      <c r="K21" s="47">
        <v>61</v>
      </c>
      <c r="L21" s="48">
        <v>0.01355856857079351</v>
      </c>
      <c r="M21" s="47">
        <v>75</v>
      </c>
      <c r="N21" s="49">
        <v>0.01621271076523995</v>
      </c>
      <c r="O21" s="50">
        <v>-0.18666666666666665</v>
      </c>
    </row>
    <row r="22" spans="2:15" ht="14.25" customHeight="1">
      <c r="B22" s="53">
        <v>12</v>
      </c>
      <c r="C22" s="54" t="s">
        <v>135</v>
      </c>
      <c r="D22" s="55">
        <v>45</v>
      </c>
      <c r="E22" s="56">
        <v>0.010002222716159146</v>
      </c>
      <c r="F22" s="55">
        <v>17</v>
      </c>
      <c r="G22" s="57">
        <v>0.0036748811067877215</v>
      </c>
      <c r="H22" s="58">
        <v>1.6470588235294117</v>
      </c>
      <c r="I22" s="59">
        <v>78</v>
      </c>
      <c r="J22" s="60">
        <v>-0.42307692307692313</v>
      </c>
      <c r="K22" s="55">
        <v>45</v>
      </c>
      <c r="L22" s="56">
        <v>0.010002222716159146</v>
      </c>
      <c r="M22" s="55">
        <v>17</v>
      </c>
      <c r="N22" s="57">
        <v>0.0036748811067877215</v>
      </c>
      <c r="O22" s="58">
        <v>1.6470588235294117</v>
      </c>
    </row>
    <row r="23" spans="2:15" ht="14.25" customHeight="1">
      <c r="B23" s="53">
        <v>13</v>
      </c>
      <c r="C23" s="54" t="s">
        <v>107</v>
      </c>
      <c r="D23" s="55">
        <v>33</v>
      </c>
      <c r="E23" s="56">
        <v>0.007334963325183374</v>
      </c>
      <c r="F23" s="55">
        <v>9</v>
      </c>
      <c r="G23" s="57">
        <v>0.0019455252918287938</v>
      </c>
      <c r="H23" s="58">
        <v>2.6666666666666665</v>
      </c>
      <c r="I23" s="59">
        <v>83</v>
      </c>
      <c r="J23" s="60">
        <v>-0.6024096385542168</v>
      </c>
      <c r="K23" s="55">
        <v>33</v>
      </c>
      <c r="L23" s="56">
        <v>0.007334963325183374</v>
      </c>
      <c r="M23" s="55">
        <v>9</v>
      </c>
      <c r="N23" s="57">
        <v>0.0019455252918287938</v>
      </c>
      <c r="O23" s="58">
        <v>2.6666666666666665</v>
      </c>
    </row>
    <row r="24" spans="2:15" ht="14.25" customHeight="1">
      <c r="B24" s="53">
        <v>14</v>
      </c>
      <c r="C24" s="54" t="s">
        <v>31</v>
      </c>
      <c r="D24" s="55">
        <v>31</v>
      </c>
      <c r="E24" s="56">
        <v>0.006890420093354078</v>
      </c>
      <c r="F24" s="55">
        <v>0</v>
      </c>
      <c r="G24" s="57">
        <v>0</v>
      </c>
      <c r="H24" s="58"/>
      <c r="I24" s="59">
        <v>47</v>
      </c>
      <c r="J24" s="60">
        <v>-0.34042553191489366</v>
      </c>
      <c r="K24" s="55">
        <v>31</v>
      </c>
      <c r="L24" s="56">
        <v>0.006890420093354078</v>
      </c>
      <c r="M24" s="55">
        <v>0</v>
      </c>
      <c r="N24" s="57">
        <v>0</v>
      </c>
      <c r="O24" s="58"/>
    </row>
    <row r="25" spans="2:15" ht="14.25">
      <c r="B25" s="61">
        <v>15</v>
      </c>
      <c r="C25" s="62" t="s">
        <v>136</v>
      </c>
      <c r="D25" s="63">
        <v>12</v>
      </c>
      <c r="E25" s="64">
        <v>0.0026672593909757725</v>
      </c>
      <c r="F25" s="63">
        <v>4</v>
      </c>
      <c r="G25" s="65">
        <v>0.0008646779074794639</v>
      </c>
      <c r="H25" s="66">
        <v>2</v>
      </c>
      <c r="I25" s="67">
        <v>18</v>
      </c>
      <c r="J25" s="68">
        <v>-0.33333333333333337</v>
      </c>
      <c r="K25" s="63">
        <v>12</v>
      </c>
      <c r="L25" s="64">
        <v>0.0026672593909757725</v>
      </c>
      <c r="M25" s="63">
        <v>4</v>
      </c>
      <c r="N25" s="65">
        <v>0.0008646779074794639</v>
      </c>
      <c r="O25" s="66">
        <v>2</v>
      </c>
    </row>
    <row r="26" spans="2:15" ht="14.25">
      <c r="B26" s="162" t="s">
        <v>48</v>
      </c>
      <c r="C26" s="163"/>
      <c r="D26" s="25">
        <f>SUM(D11:D25)</f>
        <v>4429</v>
      </c>
      <c r="E26" s="4">
        <f>D26/D28</f>
        <v>0.9844409868859747</v>
      </c>
      <c r="F26" s="25">
        <f>SUM(F11:F25)</f>
        <v>4445</v>
      </c>
      <c r="G26" s="4">
        <f>F26/F28</f>
        <v>0.9608733246865543</v>
      </c>
      <c r="H26" s="7">
        <f>D26/F26-1</f>
        <v>-0.003599550056243017</v>
      </c>
      <c r="I26" s="25">
        <f>SUM(I11:I25)</f>
        <v>7341</v>
      </c>
      <c r="J26" s="4">
        <f>D26/I26-1</f>
        <v>-0.3966762021522954</v>
      </c>
      <c r="K26" s="25">
        <f>SUM(K11:K25)</f>
        <v>4429</v>
      </c>
      <c r="L26" s="4">
        <f>K26/K28</f>
        <v>0.9844409868859747</v>
      </c>
      <c r="M26" s="25">
        <f>SUM(M11:M25)</f>
        <v>4445</v>
      </c>
      <c r="N26" s="4">
        <f>M26/M28</f>
        <v>0.9608733246865543</v>
      </c>
      <c r="O26" s="7">
        <f>K26/M26-1</f>
        <v>-0.003599550056243017</v>
      </c>
    </row>
    <row r="27" spans="2:15" ht="14.25">
      <c r="B27" s="162" t="s">
        <v>12</v>
      </c>
      <c r="C27" s="163"/>
      <c r="D27" s="3">
        <f>D28-SUM(D11:D25)</f>
        <v>70</v>
      </c>
      <c r="E27" s="4">
        <f>D27/D28</f>
        <v>0.01555901311402534</v>
      </c>
      <c r="F27" s="3">
        <f>F28-SUM(F11:F25)</f>
        <v>181</v>
      </c>
      <c r="G27" s="6">
        <f>F27/F28</f>
        <v>0.03912667531344574</v>
      </c>
      <c r="H27" s="7">
        <f>D27/F27-1</f>
        <v>-0.6132596685082873</v>
      </c>
      <c r="I27" s="3">
        <f>I28-SUM(I11:I25)</f>
        <v>117</v>
      </c>
      <c r="J27" s="8">
        <f>D27/I27-1</f>
        <v>-0.4017094017094017</v>
      </c>
      <c r="K27" s="3">
        <f>K28-SUM(K11:K25)</f>
        <v>70</v>
      </c>
      <c r="L27" s="4">
        <f>K27/K28</f>
        <v>0.01555901311402534</v>
      </c>
      <c r="M27" s="3">
        <f>M28-SUM(M11:M25)</f>
        <v>181</v>
      </c>
      <c r="N27" s="4">
        <f>M27/M28</f>
        <v>0.03912667531344574</v>
      </c>
      <c r="O27" s="7">
        <f>K27/M27-1</f>
        <v>-0.6132596685082873</v>
      </c>
    </row>
    <row r="28" spans="2:15" ht="14.25">
      <c r="B28" s="159" t="s">
        <v>13</v>
      </c>
      <c r="C28" s="160"/>
      <c r="D28" s="40">
        <v>4499</v>
      </c>
      <c r="E28" s="69">
        <v>1</v>
      </c>
      <c r="F28" s="40">
        <v>4626</v>
      </c>
      <c r="G28" s="70">
        <v>1</v>
      </c>
      <c r="H28" s="37">
        <v>-0.027453523562472992</v>
      </c>
      <c r="I28" s="41">
        <v>7458</v>
      </c>
      <c r="J28" s="38">
        <v>-0.3967551622418879</v>
      </c>
      <c r="K28" s="40">
        <v>4499</v>
      </c>
      <c r="L28" s="69">
        <v>1</v>
      </c>
      <c r="M28" s="40">
        <v>4626</v>
      </c>
      <c r="N28" s="70">
        <v>1</v>
      </c>
      <c r="O28" s="37">
        <v>-0.027453523562472992</v>
      </c>
    </row>
    <row r="29" spans="2:3" ht="14.25">
      <c r="B29" t="s">
        <v>75</v>
      </c>
      <c r="C29" s="20"/>
    </row>
    <row r="30" ht="14.25">
      <c r="B30" s="9" t="s">
        <v>74</v>
      </c>
    </row>
    <row r="31" ht="14.25">
      <c r="B31" s="21"/>
    </row>
    <row r="32" spans="2:13" ht="14.25">
      <c r="B32" s="203" t="s">
        <v>137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"/>
    </row>
    <row r="33" spans="2:13" ht="14.25">
      <c r="B33" s="204" t="s">
        <v>138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"/>
    </row>
    <row r="34" spans="2:12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1"/>
      <c r="L34" s="72" t="s">
        <v>4</v>
      </c>
    </row>
    <row r="35" spans="2:12" ht="14.25">
      <c r="B35" s="152" t="s">
        <v>0</v>
      </c>
      <c r="C35" s="152" t="s">
        <v>42</v>
      </c>
      <c r="D35" s="156" t="s">
        <v>110</v>
      </c>
      <c r="E35" s="157"/>
      <c r="F35" s="157"/>
      <c r="G35" s="157"/>
      <c r="H35" s="157"/>
      <c r="I35" s="158"/>
      <c r="J35" s="156" t="s">
        <v>102</v>
      </c>
      <c r="K35" s="157"/>
      <c r="L35" s="158"/>
    </row>
    <row r="36" spans="2:12" ht="15" customHeight="1">
      <c r="B36" s="153"/>
      <c r="C36" s="153"/>
      <c r="D36" s="177" t="s">
        <v>112</v>
      </c>
      <c r="E36" s="149"/>
      <c r="F36" s="149"/>
      <c r="G36" s="149"/>
      <c r="H36" s="149"/>
      <c r="I36" s="178"/>
      <c r="J36" s="177" t="s">
        <v>103</v>
      </c>
      <c r="K36" s="149"/>
      <c r="L36" s="178"/>
    </row>
    <row r="37" spans="2:12" ht="15" customHeight="1">
      <c r="B37" s="153"/>
      <c r="C37" s="153"/>
      <c r="D37" s="181">
        <v>2022</v>
      </c>
      <c r="E37" s="167"/>
      <c r="F37" s="166">
        <v>2021</v>
      </c>
      <c r="G37" s="167"/>
      <c r="H37" s="164" t="s">
        <v>5</v>
      </c>
      <c r="I37" s="161" t="s">
        <v>49</v>
      </c>
      <c r="J37" s="171">
        <v>2021</v>
      </c>
      <c r="K37" s="148" t="s">
        <v>114</v>
      </c>
      <c r="L37" s="161" t="s">
        <v>118</v>
      </c>
    </row>
    <row r="38" spans="2:12" ht="14.25">
      <c r="B38" s="205" t="s">
        <v>6</v>
      </c>
      <c r="C38" s="205" t="s">
        <v>42</v>
      </c>
      <c r="D38" s="183"/>
      <c r="E38" s="169"/>
      <c r="F38" s="168"/>
      <c r="G38" s="169"/>
      <c r="H38" s="165"/>
      <c r="I38" s="148"/>
      <c r="J38" s="171"/>
      <c r="K38" s="148"/>
      <c r="L38" s="148"/>
    </row>
    <row r="39" spans="2:12" ht="15" customHeight="1">
      <c r="B39" s="205"/>
      <c r="C39" s="205"/>
      <c r="D39" s="132" t="s">
        <v>8</v>
      </c>
      <c r="E39" s="73" t="s">
        <v>2</v>
      </c>
      <c r="F39" s="132" t="s">
        <v>8</v>
      </c>
      <c r="G39" s="73" t="s">
        <v>2</v>
      </c>
      <c r="H39" s="146" t="s">
        <v>9</v>
      </c>
      <c r="I39" s="146" t="s">
        <v>50</v>
      </c>
      <c r="J39" s="74" t="s">
        <v>8</v>
      </c>
      <c r="K39" s="144" t="s">
        <v>115</v>
      </c>
      <c r="L39" s="144" t="s">
        <v>119</v>
      </c>
    </row>
    <row r="40" spans="2:12" ht="14.25" customHeight="1">
      <c r="B40" s="206"/>
      <c r="C40" s="206"/>
      <c r="D40" s="131" t="s">
        <v>10</v>
      </c>
      <c r="E40" s="36" t="s">
        <v>11</v>
      </c>
      <c r="F40" s="131" t="s">
        <v>10</v>
      </c>
      <c r="G40" s="36" t="s">
        <v>11</v>
      </c>
      <c r="H40" s="147"/>
      <c r="I40" s="147"/>
      <c r="J40" s="131" t="s">
        <v>10</v>
      </c>
      <c r="K40" s="145"/>
      <c r="L40" s="145"/>
    </row>
    <row r="41" spans="2:12" ht="14.25">
      <c r="B41" s="45">
        <v>1</v>
      </c>
      <c r="C41" s="75" t="s">
        <v>56</v>
      </c>
      <c r="D41" s="47">
        <v>1049</v>
      </c>
      <c r="E41" s="52">
        <v>0.23316292509446543</v>
      </c>
      <c r="F41" s="47">
        <v>571</v>
      </c>
      <c r="G41" s="52">
        <v>0.12343277129269348</v>
      </c>
      <c r="H41" s="76">
        <v>0.8371278458844134</v>
      </c>
      <c r="I41" s="77">
        <v>0</v>
      </c>
      <c r="J41" s="47">
        <v>565</v>
      </c>
      <c r="K41" s="78">
        <v>0.856637168141593</v>
      </c>
      <c r="L41" s="79">
        <v>3</v>
      </c>
    </row>
    <row r="42" spans="2:12" ht="14.25">
      <c r="B42" s="80">
        <v>2</v>
      </c>
      <c r="C42" s="81" t="s">
        <v>57</v>
      </c>
      <c r="D42" s="55">
        <v>302</v>
      </c>
      <c r="E42" s="60">
        <v>0.06712602800622361</v>
      </c>
      <c r="F42" s="55">
        <v>409</v>
      </c>
      <c r="G42" s="60">
        <v>0.08841331603977519</v>
      </c>
      <c r="H42" s="82">
        <v>-0.2616136919315404</v>
      </c>
      <c r="I42" s="83">
        <v>1</v>
      </c>
      <c r="J42" s="55">
        <v>605</v>
      </c>
      <c r="K42" s="84">
        <v>-0.5008264462809917</v>
      </c>
      <c r="L42" s="85">
        <v>1</v>
      </c>
    </row>
    <row r="43" spans="2:12" ht="14.25">
      <c r="B43" s="80">
        <v>3</v>
      </c>
      <c r="C43" s="81" t="s">
        <v>61</v>
      </c>
      <c r="D43" s="55">
        <v>300</v>
      </c>
      <c r="E43" s="60">
        <v>0.06668148477439431</v>
      </c>
      <c r="F43" s="55">
        <v>215</v>
      </c>
      <c r="G43" s="60">
        <v>0.046476437527021186</v>
      </c>
      <c r="H43" s="82">
        <v>0.39534883720930236</v>
      </c>
      <c r="I43" s="83">
        <v>2</v>
      </c>
      <c r="J43" s="55">
        <v>835</v>
      </c>
      <c r="K43" s="84">
        <v>-0.6407185628742516</v>
      </c>
      <c r="L43" s="85">
        <v>-2</v>
      </c>
    </row>
    <row r="44" spans="2:12" ht="14.25">
      <c r="B44" s="80">
        <v>4</v>
      </c>
      <c r="C44" s="81" t="s">
        <v>58</v>
      </c>
      <c r="D44" s="55">
        <v>273</v>
      </c>
      <c r="E44" s="60">
        <v>0.060680151144698824</v>
      </c>
      <c r="F44" s="55">
        <v>257</v>
      </c>
      <c r="G44" s="60">
        <v>0.05555555555555555</v>
      </c>
      <c r="H44" s="82">
        <v>0.0622568093385214</v>
      </c>
      <c r="I44" s="83">
        <v>0</v>
      </c>
      <c r="J44" s="55">
        <v>248</v>
      </c>
      <c r="K44" s="84">
        <v>0.10080645161290325</v>
      </c>
      <c r="L44" s="85">
        <v>6</v>
      </c>
    </row>
    <row r="45" spans="2:12" ht="14.25">
      <c r="B45" s="80">
        <v>5</v>
      </c>
      <c r="C45" s="86" t="s">
        <v>66</v>
      </c>
      <c r="D45" s="63">
        <v>176</v>
      </c>
      <c r="E45" s="68">
        <v>0.039119804400977995</v>
      </c>
      <c r="F45" s="63">
        <v>208</v>
      </c>
      <c r="G45" s="68">
        <v>0.04496325118893212</v>
      </c>
      <c r="H45" s="87">
        <v>-0.15384615384615385</v>
      </c>
      <c r="I45" s="88">
        <v>1</v>
      </c>
      <c r="J45" s="63">
        <v>216</v>
      </c>
      <c r="K45" s="89">
        <v>-0.18518518518518523</v>
      </c>
      <c r="L45" s="90">
        <v>8</v>
      </c>
    </row>
    <row r="46" spans="2:12" ht="14.25">
      <c r="B46" s="91">
        <v>6</v>
      </c>
      <c r="C46" s="75" t="s">
        <v>139</v>
      </c>
      <c r="D46" s="47">
        <v>154</v>
      </c>
      <c r="E46" s="52">
        <v>0.034229828850855744</v>
      </c>
      <c r="F46" s="47">
        <v>81</v>
      </c>
      <c r="G46" s="52">
        <v>0.017509727626459144</v>
      </c>
      <c r="H46" s="76">
        <v>0.9012345679012346</v>
      </c>
      <c r="I46" s="77">
        <v>15</v>
      </c>
      <c r="J46" s="47">
        <v>246</v>
      </c>
      <c r="K46" s="78">
        <v>-0.3739837398373984</v>
      </c>
      <c r="L46" s="79">
        <v>5</v>
      </c>
    </row>
    <row r="47" spans="2:12" ht="14.25">
      <c r="B47" s="80">
        <v>7</v>
      </c>
      <c r="C47" s="81" t="s">
        <v>69</v>
      </c>
      <c r="D47" s="55">
        <v>150</v>
      </c>
      <c r="E47" s="60">
        <v>0.033340742387197156</v>
      </c>
      <c r="F47" s="55">
        <v>184</v>
      </c>
      <c r="G47" s="60">
        <v>0.03977518374405534</v>
      </c>
      <c r="H47" s="82">
        <v>-0.18478260869565222</v>
      </c>
      <c r="I47" s="83">
        <v>1</v>
      </c>
      <c r="J47" s="55">
        <v>283</v>
      </c>
      <c r="K47" s="84">
        <v>-0.46996466431095407</v>
      </c>
      <c r="L47" s="85">
        <v>1</v>
      </c>
    </row>
    <row r="48" spans="2:12" ht="14.25">
      <c r="B48" s="80">
        <v>8</v>
      </c>
      <c r="C48" s="81" t="s">
        <v>108</v>
      </c>
      <c r="D48" s="55">
        <v>132</v>
      </c>
      <c r="E48" s="60">
        <v>0.029339853300733496</v>
      </c>
      <c r="F48" s="55">
        <v>88</v>
      </c>
      <c r="G48" s="60">
        <v>0.019022913964548204</v>
      </c>
      <c r="H48" s="82">
        <v>0.5</v>
      </c>
      <c r="I48" s="83">
        <v>12</v>
      </c>
      <c r="J48" s="55">
        <v>312</v>
      </c>
      <c r="K48" s="84">
        <v>-0.5769230769230769</v>
      </c>
      <c r="L48" s="85">
        <v>-2</v>
      </c>
    </row>
    <row r="49" spans="2:12" ht="14.25">
      <c r="B49" s="80">
        <v>9</v>
      </c>
      <c r="C49" s="81" t="s">
        <v>109</v>
      </c>
      <c r="D49" s="55">
        <v>122</v>
      </c>
      <c r="E49" s="60">
        <v>0.02711713714158702</v>
      </c>
      <c r="F49" s="55">
        <v>0</v>
      </c>
      <c r="G49" s="60">
        <v>0</v>
      </c>
      <c r="H49" s="82"/>
      <c r="I49" s="83"/>
      <c r="J49" s="55">
        <v>266</v>
      </c>
      <c r="K49" s="84">
        <v>-0.5413533834586466</v>
      </c>
      <c r="L49" s="85">
        <v>0</v>
      </c>
    </row>
    <row r="50" spans="2:12" ht="14.25">
      <c r="B50" s="92">
        <v>10</v>
      </c>
      <c r="C50" s="86" t="s">
        <v>140</v>
      </c>
      <c r="D50" s="63">
        <v>114</v>
      </c>
      <c r="E50" s="68">
        <v>0.025338964214269837</v>
      </c>
      <c r="F50" s="63">
        <v>76</v>
      </c>
      <c r="G50" s="68">
        <v>0.016428880242109815</v>
      </c>
      <c r="H50" s="87">
        <v>0.5</v>
      </c>
      <c r="I50" s="88">
        <v>12</v>
      </c>
      <c r="J50" s="63">
        <v>147</v>
      </c>
      <c r="K50" s="89">
        <v>-0.22448979591836737</v>
      </c>
      <c r="L50" s="90">
        <v>6</v>
      </c>
    </row>
    <row r="51" spans="2:12" ht="14.25">
      <c r="B51" s="162" t="s">
        <v>59</v>
      </c>
      <c r="C51" s="163"/>
      <c r="D51" s="25">
        <f>SUM(D41:D50)</f>
        <v>2772</v>
      </c>
      <c r="E51" s="6">
        <f>D51/D53</f>
        <v>0.6161369193154034</v>
      </c>
      <c r="F51" s="25">
        <f>SUM(F41:F50)</f>
        <v>2089</v>
      </c>
      <c r="G51" s="6">
        <f>F51/F53</f>
        <v>0.45157803718115</v>
      </c>
      <c r="H51" s="16">
        <f>D51/F51-1</f>
        <v>0.32695069411201527</v>
      </c>
      <c r="I51" s="24"/>
      <c r="J51" s="25">
        <f>SUM(J41:J50)</f>
        <v>3723</v>
      </c>
      <c r="K51" s="17">
        <f>D51/J51-1</f>
        <v>-0.25543916196615635</v>
      </c>
      <c r="L51" s="18"/>
    </row>
    <row r="52" spans="2:12" ht="14.25">
      <c r="B52" s="162" t="s">
        <v>12</v>
      </c>
      <c r="C52" s="163"/>
      <c r="D52" s="25">
        <f>D53-D51</f>
        <v>1727</v>
      </c>
      <c r="E52" s="6">
        <f>D52/D53</f>
        <v>0.38386308068459657</v>
      </c>
      <c r="F52" s="25">
        <f>F53-F51</f>
        <v>2537</v>
      </c>
      <c r="G52" s="6">
        <f>F52/F53</f>
        <v>0.54842196281885</v>
      </c>
      <c r="H52" s="16">
        <f>D52/F52-1</f>
        <v>-0.31927473393772177</v>
      </c>
      <c r="I52" s="3"/>
      <c r="J52" s="25">
        <f>J53-SUM(J41:J50)</f>
        <v>3735</v>
      </c>
      <c r="K52" s="17">
        <f>D52/J52-1</f>
        <v>-0.5376171352074967</v>
      </c>
      <c r="L52" s="18"/>
    </row>
    <row r="53" spans="2:12" ht="14.25">
      <c r="B53" s="159" t="s">
        <v>35</v>
      </c>
      <c r="C53" s="160"/>
      <c r="D53" s="23">
        <v>4499</v>
      </c>
      <c r="E53" s="93">
        <v>1</v>
      </c>
      <c r="F53" s="23">
        <v>4626</v>
      </c>
      <c r="G53" s="93">
        <v>1</v>
      </c>
      <c r="H53" s="19">
        <v>-0.027453523562472992</v>
      </c>
      <c r="I53" s="19"/>
      <c r="J53" s="23">
        <v>7458</v>
      </c>
      <c r="K53" s="39">
        <v>-0.3967551622418879</v>
      </c>
      <c r="L53" s="94"/>
    </row>
    <row r="54" ht="14.25">
      <c r="B54" t="s">
        <v>75</v>
      </c>
    </row>
    <row r="55" ht="14.25">
      <c r="B55" s="9" t="s">
        <v>74</v>
      </c>
    </row>
    <row r="63" ht="15" customHeight="1"/>
    <row r="65" ht="15" customHeight="1"/>
  </sheetData>
  <sheetProtection/>
  <mergeCells count="50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</mergeCells>
  <conditionalFormatting sqref="H27 J27 O27">
    <cfRule type="cellIs" priority="695" dxfId="98" operator="lessThan">
      <formula>0</formula>
    </cfRule>
  </conditionalFormatting>
  <conditionalFormatting sqref="H26 O26">
    <cfRule type="cellIs" priority="495" dxfId="98" operator="lessThan">
      <formula>0</formula>
    </cfRule>
  </conditionalFormatting>
  <conditionalFormatting sqref="K52">
    <cfRule type="cellIs" priority="412" dxfId="98" operator="lessThan">
      <formula>0</formula>
    </cfRule>
  </conditionalFormatting>
  <conditionalFormatting sqref="H52 J52">
    <cfRule type="cellIs" priority="413" dxfId="98" operator="lessThan">
      <formula>0</formula>
    </cfRule>
  </conditionalFormatting>
  <conditionalFormatting sqref="K51">
    <cfRule type="cellIs" priority="410" dxfId="98" operator="lessThan">
      <formula>0</formula>
    </cfRule>
  </conditionalFormatting>
  <conditionalFormatting sqref="H51">
    <cfRule type="cellIs" priority="411" dxfId="98" operator="lessThan">
      <formula>0</formula>
    </cfRule>
  </conditionalFormatting>
  <conditionalFormatting sqref="L52">
    <cfRule type="cellIs" priority="408" dxfId="98" operator="lessThan">
      <formula>0</formula>
    </cfRule>
  </conditionalFormatting>
  <conditionalFormatting sqref="K52">
    <cfRule type="cellIs" priority="409" dxfId="98" operator="lessThan">
      <formula>0</formula>
    </cfRule>
  </conditionalFormatting>
  <conditionalFormatting sqref="L51">
    <cfRule type="cellIs" priority="406" dxfId="98" operator="lessThan">
      <formula>0</formula>
    </cfRule>
  </conditionalFormatting>
  <conditionalFormatting sqref="K51">
    <cfRule type="cellIs" priority="407" dxfId="98" operator="lessThan">
      <formula>0</formula>
    </cfRule>
  </conditionalFormatting>
  <conditionalFormatting sqref="K41:K50 H41:H50">
    <cfRule type="cellIs" priority="64" dxfId="98" operator="lessThan">
      <formula>0</formula>
    </cfRule>
  </conditionalFormatting>
  <conditionalFormatting sqref="L41:L50">
    <cfRule type="cellIs" priority="61" dxfId="98" operator="lessThan">
      <formula>0</formula>
    </cfRule>
    <cfRule type="cellIs" priority="62" dxfId="100" operator="equal">
      <formula>0</formula>
    </cfRule>
    <cfRule type="cellIs" priority="63" dxfId="101" operator="greaterThan">
      <formula>0</formula>
    </cfRule>
  </conditionalFormatting>
  <conditionalFormatting sqref="I41:I50">
    <cfRule type="cellIs" priority="58" dxfId="98" operator="lessThan">
      <formula>0</formula>
    </cfRule>
    <cfRule type="cellIs" priority="59" dxfId="100" operator="equal">
      <formula>0</formula>
    </cfRule>
    <cfRule type="cellIs" priority="60" dxfId="101" operator="greaterThan">
      <formula>0</formula>
    </cfRule>
  </conditionalFormatting>
  <conditionalFormatting sqref="H53:I53 K53">
    <cfRule type="cellIs" priority="57" dxfId="98" operator="lessThan">
      <formula>0</formula>
    </cfRule>
  </conditionalFormatting>
  <conditionalFormatting sqref="L53">
    <cfRule type="cellIs" priority="56" dxfId="98" operator="lessThan">
      <formula>0</formula>
    </cfRule>
  </conditionalFormatting>
  <conditionalFormatting sqref="H11:H15 J11:J15 O11:O15">
    <cfRule type="cellIs" priority="7" dxfId="98" operator="lessThan">
      <formula>0</formula>
    </cfRule>
  </conditionalFormatting>
  <conditionalFormatting sqref="H16:H25 J16:J25 O16:O25">
    <cfRule type="cellIs" priority="6" dxfId="98" operator="lessThan">
      <formula>0</formula>
    </cfRule>
  </conditionalFormatting>
  <conditionalFormatting sqref="D11:E25 G11:J25 L11:L25 N11:O25">
    <cfRule type="cellIs" priority="5" dxfId="99" operator="equal">
      <formula>0</formula>
    </cfRule>
  </conditionalFormatting>
  <conditionalFormatting sqref="F11:F25">
    <cfRule type="cellIs" priority="4" dxfId="99" operator="equal">
      <formula>0</formula>
    </cfRule>
  </conditionalFormatting>
  <conditionalFormatting sqref="K11:K25">
    <cfRule type="cellIs" priority="3" dxfId="99" operator="equal">
      <formula>0</formula>
    </cfRule>
  </conditionalFormatting>
  <conditionalFormatting sqref="M11:M25">
    <cfRule type="cellIs" priority="2" dxfId="99" operator="equal">
      <formula>0</formula>
    </cfRule>
  </conditionalFormatting>
  <conditionalFormatting sqref="O28 J28 H28">
    <cfRule type="cellIs" priority="1" dxfId="9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4.25">
      <c r="B1" t="s">
        <v>3</v>
      </c>
      <c r="D1" s="43"/>
      <c r="O1" s="44">
        <v>44595</v>
      </c>
    </row>
    <row r="2" spans="2:15" ht="14.25" customHeight="1">
      <c r="B2" s="186" t="s">
        <v>15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ht="14.25" customHeight="1">
      <c r="B3" s="187" t="s">
        <v>16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0" t="s">
        <v>0</v>
      </c>
      <c r="C5" s="152" t="s">
        <v>1</v>
      </c>
      <c r="D5" s="156" t="s">
        <v>110</v>
      </c>
      <c r="E5" s="157"/>
      <c r="F5" s="157"/>
      <c r="G5" s="157"/>
      <c r="H5" s="158"/>
      <c r="I5" s="157" t="s">
        <v>102</v>
      </c>
      <c r="J5" s="157"/>
      <c r="K5" s="156" t="s">
        <v>111</v>
      </c>
      <c r="L5" s="157"/>
      <c r="M5" s="157"/>
      <c r="N5" s="157"/>
      <c r="O5" s="158"/>
    </row>
    <row r="6" spans="2:15" ht="14.25" customHeight="1">
      <c r="B6" s="151"/>
      <c r="C6" s="153"/>
      <c r="D6" s="177" t="s">
        <v>112</v>
      </c>
      <c r="E6" s="149"/>
      <c r="F6" s="149"/>
      <c r="G6" s="149"/>
      <c r="H6" s="178"/>
      <c r="I6" s="149" t="s">
        <v>103</v>
      </c>
      <c r="J6" s="149"/>
      <c r="K6" s="177" t="s">
        <v>113</v>
      </c>
      <c r="L6" s="149"/>
      <c r="M6" s="149"/>
      <c r="N6" s="149"/>
      <c r="O6" s="178"/>
    </row>
    <row r="7" spans="2:15" ht="14.25" customHeight="1">
      <c r="B7" s="151"/>
      <c r="C7" s="151"/>
      <c r="D7" s="181">
        <v>2022</v>
      </c>
      <c r="E7" s="167"/>
      <c r="F7" s="166">
        <v>2021</v>
      </c>
      <c r="G7" s="166"/>
      <c r="H7" s="164" t="s">
        <v>5</v>
      </c>
      <c r="I7" s="179">
        <v>2021</v>
      </c>
      <c r="J7" s="181" t="s">
        <v>114</v>
      </c>
      <c r="K7" s="181">
        <v>2022</v>
      </c>
      <c r="L7" s="167"/>
      <c r="M7" s="166">
        <v>2021</v>
      </c>
      <c r="N7" s="167"/>
      <c r="O7" s="170" t="s">
        <v>5</v>
      </c>
    </row>
    <row r="8" spans="2:15" ht="14.25" customHeight="1">
      <c r="B8" s="154" t="s">
        <v>6</v>
      </c>
      <c r="C8" s="154" t="s">
        <v>7</v>
      </c>
      <c r="D8" s="183"/>
      <c r="E8" s="169"/>
      <c r="F8" s="168"/>
      <c r="G8" s="168"/>
      <c r="H8" s="165"/>
      <c r="I8" s="180"/>
      <c r="J8" s="182"/>
      <c r="K8" s="183"/>
      <c r="L8" s="169"/>
      <c r="M8" s="168"/>
      <c r="N8" s="169"/>
      <c r="O8" s="170"/>
    </row>
    <row r="9" spans="2:15" ht="14.25" customHeight="1">
      <c r="B9" s="154"/>
      <c r="C9" s="154"/>
      <c r="D9" s="132" t="s">
        <v>8</v>
      </c>
      <c r="E9" s="133" t="s">
        <v>2</v>
      </c>
      <c r="F9" s="129" t="s">
        <v>8</v>
      </c>
      <c r="G9" s="33" t="s">
        <v>2</v>
      </c>
      <c r="H9" s="146" t="s">
        <v>9</v>
      </c>
      <c r="I9" s="34" t="s">
        <v>8</v>
      </c>
      <c r="J9" s="175" t="s">
        <v>115</v>
      </c>
      <c r="K9" s="132" t="s">
        <v>8</v>
      </c>
      <c r="L9" s="32" t="s">
        <v>2</v>
      </c>
      <c r="M9" s="129" t="s">
        <v>8</v>
      </c>
      <c r="N9" s="32" t="s">
        <v>2</v>
      </c>
      <c r="O9" s="173" t="s">
        <v>9</v>
      </c>
    </row>
    <row r="10" spans="2:15" ht="14.25" customHeight="1">
      <c r="B10" s="155"/>
      <c r="C10" s="155"/>
      <c r="D10" s="131" t="s">
        <v>10</v>
      </c>
      <c r="E10" s="130" t="s">
        <v>11</v>
      </c>
      <c r="F10" s="31" t="s">
        <v>10</v>
      </c>
      <c r="G10" s="36" t="s">
        <v>11</v>
      </c>
      <c r="H10" s="172"/>
      <c r="I10" s="35" t="s">
        <v>10</v>
      </c>
      <c r="J10" s="176"/>
      <c r="K10" s="131" t="s">
        <v>10</v>
      </c>
      <c r="L10" s="130" t="s">
        <v>11</v>
      </c>
      <c r="M10" s="31" t="s">
        <v>10</v>
      </c>
      <c r="N10" s="130" t="s">
        <v>11</v>
      </c>
      <c r="O10" s="174"/>
    </row>
    <row r="11" spans="2:15" ht="14.25" customHeight="1">
      <c r="B11" s="45">
        <v>1</v>
      </c>
      <c r="C11" s="46" t="s">
        <v>20</v>
      </c>
      <c r="D11" s="47">
        <v>6170</v>
      </c>
      <c r="E11" s="48">
        <v>0.18432216048276273</v>
      </c>
      <c r="F11" s="47">
        <v>6162</v>
      </c>
      <c r="G11" s="49">
        <v>0.16704619388418998</v>
      </c>
      <c r="H11" s="50">
        <v>0.0012982797792924217</v>
      </c>
      <c r="I11" s="51">
        <v>7434</v>
      </c>
      <c r="J11" s="52">
        <v>-0.17002959375840732</v>
      </c>
      <c r="K11" s="47">
        <v>6170</v>
      </c>
      <c r="L11" s="48">
        <v>0.18432216048276273</v>
      </c>
      <c r="M11" s="47">
        <v>6162</v>
      </c>
      <c r="N11" s="49">
        <v>0.16704619388418998</v>
      </c>
      <c r="O11" s="50">
        <v>0.0012982797792924217</v>
      </c>
    </row>
    <row r="12" spans="2:15" ht="14.25" customHeight="1">
      <c r="B12" s="53">
        <v>2</v>
      </c>
      <c r="C12" s="54" t="s">
        <v>23</v>
      </c>
      <c r="D12" s="55">
        <v>3247</v>
      </c>
      <c r="E12" s="56">
        <v>0.09700065722650415</v>
      </c>
      <c r="F12" s="55">
        <v>1975</v>
      </c>
      <c r="G12" s="57">
        <v>0.0535404467577532</v>
      </c>
      <c r="H12" s="58">
        <v>0.6440506329113924</v>
      </c>
      <c r="I12" s="59">
        <v>2040</v>
      </c>
      <c r="J12" s="60">
        <v>0.5916666666666666</v>
      </c>
      <c r="K12" s="55">
        <v>3247</v>
      </c>
      <c r="L12" s="56">
        <v>0.09700065722650415</v>
      </c>
      <c r="M12" s="55">
        <v>1975</v>
      </c>
      <c r="N12" s="57">
        <v>0.0535404467577532</v>
      </c>
      <c r="O12" s="58">
        <v>0.6440506329113924</v>
      </c>
    </row>
    <row r="13" spans="2:15" ht="14.25" customHeight="1">
      <c r="B13" s="53">
        <v>3</v>
      </c>
      <c r="C13" s="54" t="s">
        <v>18</v>
      </c>
      <c r="D13" s="55">
        <v>2699</v>
      </c>
      <c r="E13" s="56">
        <v>0.0806297424867061</v>
      </c>
      <c r="F13" s="55">
        <v>4138</v>
      </c>
      <c r="G13" s="57">
        <v>0.11217740186510518</v>
      </c>
      <c r="H13" s="58">
        <v>-0.34775253745770907</v>
      </c>
      <c r="I13" s="59">
        <v>3162</v>
      </c>
      <c r="J13" s="60">
        <v>-0.1464263124604681</v>
      </c>
      <c r="K13" s="55">
        <v>2699</v>
      </c>
      <c r="L13" s="56">
        <v>0.0806297424867061</v>
      </c>
      <c r="M13" s="55">
        <v>4138</v>
      </c>
      <c r="N13" s="57">
        <v>0.11217740186510518</v>
      </c>
      <c r="O13" s="58">
        <v>-0.34775253745770907</v>
      </c>
    </row>
    <row r="14" spans="2:15" ht="14.25" customHeight="1">
      <c r="B14" s="53">
        <v>4</v>
      </c>
      <c r="C14" s="54" t="s">
        <v>19</v>
      </c>
      <c r="D14" s="55">
        <v>2409</v>
      </c>
      <c r="E14" s="56">
        <v>0.07196630220469619</v>
      </c>
      <c r="F14" s="55">
        <v>3848</v>
      </c>
      <c r="G14" s="57">
        <v>0.1043157666449794</v>
      </c>
      <c r="H14" s="58">
        <v>-0.373960498960499</v>
      </c>
      <c r="I14" s="59">
        <v>3408</v>
      </c>
      <c r="J14" s="60">
        <v>-0.2931338028169014</v>
      </c>
      <c r="K14" s="55">
        <v>2409</v>
      </c>
      <c r="L14" s="56">
        <v>0.07196630220469619</v>
      </c>
      <c r="M14" s="55">
        <v>3848</v>
      </c>
      <c r="N14" s="57">
        <v>0.1043157666449794</v>
      </c>
      <c r="O14" s="58">
        <v>-0.373960498960499</v>
      </c>
    </row>
    <row r="15" spans="2:15" ht="14.25" customHeight="1">
      <c r="B15" s="61">
        <v>5</v>
      </c>
      <c r="C15" s="62" t="s">
        <v>25</v>
      </c>
      <c r="D15" s="63">
        <v>2086</v>
      </c>
      <c r="E15" s="64">
        <v>0.06231702216645755</v>
      </c>
      <c r="F15" s="63">
        <v>1562</v>
      </c>
      <c r="G15" s="65">
        <v>0.04234439384081544</v>
      </c>
      <c r="H15" s="66">
        <v>0.33546734955185653</v>
      </c>
      <c r="I15" s="67">
        <v>3151</v>
      </c>
      <c r="J15" s="68">
        <v>-0.3379879403364011</v>
      </c>
      <c r="K15" s="63">
        <v>2086</v>
      </c>
      <c r="L15" s="64">
        <v>0.06231702216645755</v>
      </c>
      <c r="M15" s="63">
        <v>1562</v>
      </c>
      <c r="N15" s="65">
        <v>0.04234439384081544</v>
      </c>
      <c r="O15" s="66">
        <v>0.33546734955185653</v>
      </c>
    </row>
    <row r="16" spans="2:15" ht="14.25" customHeight="1">
      <c r="B16" s="45">
        <v>6</v>
      </c>
      <c r="C16" s="46" t="s">
        <v>22</v>
      </c>
      <c r="D16" s="47">
        <v>1964</v>
      </c>
      <c r="E16" s="48">
        <v>0.058672402461612</v>
      </c>
      <c r="F16" s="47">
        <v>2463</v>
      </c>
      <c r="G16" s="49">
        <v>0.06676968119713728</v>
      </c>
      <c r="H16" s="50">
        <v>-0.20259845716605762</v>
      </c>
      <c r="I16" s="51">
        <v>2280</v>
      </c>
      <c r="J16" s="52">
        <v>-0.13859649122807016</v>
      </c>
      <c r="K16" s="47">
        <v>1964</v>
      </c>
      <c r="L16" s="48">
        <v>0.058672402461612</v>
      </c>
      <c r="M16" s="47">
        <v>2463</v>
      </c>
      <c r="N16" s="49">
        <v>0.06676968119713728</v>
      </c>
      <c r="O16" s="50">
        <v>-0.20259845716605762</v>
      </c>
    </row>
    <row r="17" spans="2:15" ht="14.25" customHeight="1">
      <c r="B17" s="53">
        <v>7</v>
      </c>
      <c r="C17" s="54" t="s">
        <v>17</v>
      </c>
      <c r="D17" s="55">
        <v>1590</v>
      </c>
      <c r="E17" s="56">
        <v>0.0474995518910199</v>
      </c>
      <c r="F17" s="55">
        <v>1811</v>
      </c>
      <c r="G17" s="57">
        <v>0.049094556495337234</v>
      </c>
      <c r="H17" s="58">
        <v>-0.12203202650469358</v>
      </c>
      <c r="I17" s="59">
        <v>1664</v>
      </c>
      <c r="J17" s="60">
        <v>-0.044471153846153855</v>
      </c>
      <c r="K17" s="55">
        <v>1590</v>
      </c>
      <c r="L17" s="56">
        <v>0.0474995518910199</v>
      </c>
      <c r="M17" s="55">
        <v>1811</v>
      </c>
      <c r="N17" s="57">
        <v>0.049094556495337234</v>
      </c>
      <c r="O17" s="58">
        <v>-0.12203202650469358</v>
      </c>
    </row>
    <row r="18" spans="2:15" ht="14.25" customHeight="1">
      <c r="B18" s="53">
        <v>8</v>
      </c>
      <c r="C18" s="54" t="s">
        <v>24</v>
      </c>
      <c r="D18" s="55">
        <v>1527</v>
      </c>
      <c r="E18" s="56">
        <v>0.04561749417458326</v>
      </c>
      <c r="F18" s="55">
        <v>1145</v>
      </c>
      <c r="G18" s="57">
        <v>0.03103990457601388</v>
      </c>
      <c r="H18" s="58">
        <v>0.33362445414847164</v>
      </c>
      <c r="I18" s="59">
        <v>1967</v>
      </c>
      <c r="J18" s="60">
        <v>-0.22369089984748347</v>
      </c>
      <c r="K18" s="55">
        <v>1527</v>
      </c>
      <c r="L18" s="56">
        <v>0.04561749417458326</v>
      </c>
      <c r="M18" s="55">
        <v>1145</v>
      </c>
      <c r="N18" s="57">
        <v>0.03103990457601388</v>
      </c>
      <c r="O18" s="58">
        <v>0.33362445414847164</v>
      </c>
    </row>
    <row r="19" spans="2:15" ht="14.25" customHeight="1">
      <c r="B19" s="53">
        <v>9</v>
      </c>
      <c r="C19" s="54" t="s">
        <v>32</v>
      </c>
      <c r="D19" s="55">
        <v>1519</v>
      </c>
      <c r="E19" s="56">
        <v>0.045378502718527815</v>
      </c>
      <c r="F19" s="55">
        <v>1856</v>
      </c>
      <c r="G19" s="57">
        <v>0.050314465408805034</v>
      </c>
      <c r="H19" s="58">
        <v>-0.18157327586206895</v>
      </c>
      <c r="I19" s="59">
        <v>2930</v>
      </c>
      <c r="J19" s="60">
        <v>-0.4815699658703072</v>
      </c>
      <c r="K19" s="55">
        <v>1519</v>
      </c>
      <c r="L19" s="56">
        <v>0.045378502718527815</v>
      </c>
      <c r="M19" s="55">
        <v>1856</v>
      </c>
      <c r="N19" s="57">
        <v>0.050314465408805034</v>
      </c>
      <c r="O19" s="58">
        <v>-0.18157327586206895</v>
      </c>
    </row>
    <row r="20" spans="2:15" ht="14.25" customHeight="1">
      <c r="B20" s="61">
        <v>10</v>
      </c>
      <c r="C20" s="62" t="s">
        <v>30</v>
      </c>
      <c r="D20" s="63">
        <v>1454</v>
      </c>
      <c r="E20" s="64">
        <v>0.04343669713807732</v>
      </c>
      <c r="F20" s="63">
        <v>1430</v>
      </c>
      <c r="G20" s="65">
        <v>0.03876599436130991</v>
      </c>
      <c r="H20" s="66">
        <v>0.016783216783216703</v>
      </c>
      <c r="I20" s="67">
        <v>2707</v>
      </c>
      <c r="J20" s="68">
        <v>-0.46287403029183594</v>
      </c>
      <c r="K20" s="63">
        <v>1454</v>
      </c>
      <c r="L20" s="64">
        <v>0.04343669713807732</v>
      </c>
      <c r="M20" s="63">
        <v>1430</v>
      </c>
      <c r="N20" s="65">
        <v>0.03876599436130991</v>
      </c>
      <c r="O20" s="66">
        <v>0.016783216783216703</v>
      </c>
    </row>
    <row r="21" spans="2:15" ht="14.25" customHeight="1">
      <c r="B21" s="45">
        <v>11</v>
      </c>
      <c r="C21" s="46" t="s">
        <v>33</v>
      </c>
      <c r="D21" s="47">
        <v>1165</v>
      </c>
      <c r="E21" s="48">
        <v>0.03480313078807433</v>
      </c>
      <c r="F21" s="47">
        <v>1219</v>
      </c>
      <c r="G21" s="49">
        <v>0.033045977011494254</v>
      </c>
      <c r="H21" s="50">
        <v>-0.044298605414273995</v>
      </c>
      <c r="I21" s="51">
        <v>1785</v>
      </c>
      <c r="J21" s="52">
        <v>-0.3473389355742297</v>
      </c>
      <c r="K21" s="47">
        <v>1165</v>
      </c>
      <c r="L21" s="48">
        <v>0.03480313078807433</v>
      </c>
      <c r="M21" s="47">
        <v>1219</v>
      </c>
      <c r="N21" s="49">
        <v>0.033045977011494254</v>
      </c>
      <c r="O21" s="50">
        <v>-0.044298605414273995</v>
      </c>
    </row>
    <row r="22" spans="2:15" ht="14.25" customHeight="1">
      <c r="B22" s="53">
        <v>12</v>
      </c>
      <c r="C22" s="54" t="s">
        <v>28</v>
      </c>
      <c r="D22" s="55">
        <v>938</v>
      </c>
      <c r="E22" s="56">
        <v>0.028021748222501044</v>
      </c>
      <c r="F22" s="55">
        <v>1025</v>
      </c>
      <c r="G22" s="57">
        <v>0.02778681414009976</v>
      </c>
      <c r="H22" s="58">
        <v>-0.08487804878048777</v>
      </c>
      <c r="I22" s="59">
        <v>1274</v>
      </c>
      <c r="J22" s="60">
        <v>-0.2637362637362637</v>
      </c>
      <c r="K22" s="55">
        <v>938</v>
      </c>
      <c r="L22" s="56">
        <v>0.028021748222501044</v>
      </c>
      <c r="M22" s="55">
        <v>1025</v>
      </c>
      <c r="N22" s="57">
        <v>0.02778681414009976</v>
      </c>
      <c r="O22" s="58">
        <v>-0.08487804878048777</v>
      </c>
    </row>
    <row r="23" spans="2:15" ht="14.25" customHeight="1">
      <c r="B23" s="53">
        <v>13</v>
      </c>
      <c r="C23" s="54" t="s">
        <v>21</v>
      </c>
      <c r="D23" s="55">
        <v>889</v>
      </c>
      <c r="E23" s="56">
        <v>0.02655792555416144</v>
      </c>
      <c r="F23" s="55">
        <v>1129</v>
      </c>
      <c r="G23" s="57">
        <v>0.030606159184558664</v>
      </c>
      <c r="H23" s="58">
        <v>-0.212577502214349</v>
      </c>
      <c r="I23" s="59">
        <v>1719</v>
      </c>
      <c r="J23" s="60">
        <v>-0.48283885980221064</v>
      </c>
      <c r="K23" s="55">
        <v>889</v>
      </c>
      <c r="L23" s="56">
        <v>0.02655792555416144</v>
      </c>
      <c r="M23" s="55">
        <v>1129</v>
      </c>
      <c r="N23" s="57">
        <v>0.030606159184558664</v>
      </c>
      <c r="O23" s="58">
        <v>-0.212577502214349</v>
      </c>
    </row>
    <row r="24" spans="2:15" ht="14.25" customHeight="1">
      <c r="B24" s="53">
        <v>14</v>
      </c>
      <c r="C24" s="54" t="s">
        <v>27</v>
      </c>
      <c r="D24" s="55">
        <v>700</v>
      </c>
      <c r="E24" s="56">
        <v>0.020911752404851526</v>
      </c>
      <c r="F24" s="55">
        <v>959</v>
      </c>
      <c r="G24" s="57">
        <v>0.025997614400346997</v>
      </c>
      <c r="H24" s="58">
        <v>-0.27007299270072993</v>
      </c>
      <c r="I24" s="59">
        <v>1248</v>
      </c>
      <c r="J24" s="60">
        <v>-0.4391025641025641</v>
      </c>
      <c r="K24" s="55">
        <v>700</v>
      </c>
      <c r="L24" s="56">
        <v>0.020911752404851526</v>
      </c>
      <c r="M24" s="55">
        <v>959</v>
      </c>
      <c r="N24" s="57">
        <v>0.025997614400346997</v>
      </c>
      <c r="O24" s="58">
        <v>-0.27007299270072993</v>
      </c>
    </row>
    <row r="25" spans="2:15" ht="14.25" customHeight="1">
      <c r="B25" s="61">
        <v>15</v>
      </c>
      <c r="C25" s="62" t="s">
        <v>29</v>
      </c>
      <c r="D25" s="63">
        <v>575</v>
      </c>
      <c r="E25" s="64">
        <v>0.017177510903985182</v>
      </c>
      <c r="F25" s="63">
        <v>727</v>
      </c>
      <c r="G25" s="65">
        <v>0.019708306224246366</v>
      </c>
      <c r="H25" s="66">
        <v>-0.2090784044016506</v>
      </c>
      <c r="I25" s="67">
        <v>879</v>
      </c>
      <c r="J25" s="68">
        <v>-0.3458475540386803</v>
      </c>
      <c r="K25" s="63">
        <v>575</v>
      </c>
      <c r="L25" s="64">
        <v>0.017177510903985182</v>
      </c>
      <c r="M25" s="63">
        <v>727</v>
      </c>
      <c r="N25" s="65">
        <v>0.019708306224246366</v>
      </c>
      <c r="O25" s="66">
        <v>-0.2090784044016506</v>
      </c>
    </row>
    <row r="26" spans="2:15" ht="14.25" customHeight="1">
      <c r="B26" s="45">
        <v>16</v>
      </c>
      <c r="C26" s="46" t="s">
        <v>34</v>
      </c>
      <c r="D26" s="47">
        <v>484</v>
      </c>
      <c r="E26" s="48">
        <v>0.014458983091354485</v>
      </c>
      <c r="F26" s="47">
        <v>667</v>
      </c>
      <c r="G26" s="49">
        <v>0.018081761006289308</v>
      </c>
      <c r="H26" s="50">
        <v>-0.27436281859070466</v>
      </c>
      <c r="I26" s="51">
        <v>569</v>
      </c>
      <c r="J26" s="52">
        <v>-0.14938488576449915</v>
      </c>
      <c r="K26" s="47">
        <v>484</v>
      </c>
      <c r="L26" s="48">
        <v>0.014458983091354485</v>
      </c>
      <c r="M26" s="47">
        <v>667</v>
      </c>
      <c r="N26" s="49">
        <v>0.018081761006289308</v>
      </c>
      <c r="O26" s="50">
        <v>-0.27436281859070466</v>
      </c>
    </row>
    <row r="27" spans="2:15" ht="14.25" customHeight="1">
      <c r="B27" s="53">
        <v>17</v>
      </c>
      <c r="C27" s="54" t="s">
        <v>40</v>
      </c>
      <c r="D27" s="55">
        <v>442</v>
      </c>
      <c r="E27" s="56">
        <v>0.013204277947063392</v>
      </c>
      <c r="F27" s="55">
        <v>448</v>
      </c>
      <c r="G27" s="57">
        <v>0.012144870960746042</v>
      </c>
      <c r="H27" s="58">
        <v>-0.013392857142857095</v>
      </c>
      <c r="I27" s="59">
        <v>348</v>
      </c>
      <c r="J27" s="60">
        <v>0.2701149425287357</v>
      </c>
      <c r="K27" s="55">
        <v>442</v>
      </c>
      <c r="L27" s="56">
        <v>0.013204277947063392</v>
      </c>
      <c r="M27" s="55">
        <v>448</v>
      </c>
      <c r="N27" s="57">
        <v>0.012144870960746042</v>
      </c>
      <c r="O27" s="58">
        <v>-0.013392857142857095</v>
      </c>
    </row>
    <row r="28" spans="2:15" ht="14.25" customHeight="1">
      <c r="B28" s="53">
        <v>18</v>
      </c>
      <c r="C28" s="54" t="s">
        <v>31</v>
      </c>
      <c r="D28" s="55">
        <v>420</v>
      </c>
      <c r="E28" s="56">
        <v>0.012547051442910916</v>
      </c>
      <c r="F28" s="55">
        <v>890</v>
      </c>
      <c r="G28" s="57">
        <v>0.02412708739969638</v>
      </c>
      <c r="H28" s="58">
        <v>-0.5280898876404494</v>
      </c>
      <c r="I28" s="59">
        <v>579</v>
      </c>
      <c r="J28" s="60">
        <v>-0.27461139896373055</v>
      </c>
      <c r="K28" s="55">
        <v>420</v>
      </c>
      <c r="L28" s="56">
        <v>0.012547051442910916</v>
      </c>
      <c r="M28" s="55">
        <v>890</v>
      </c>
      <c r="N28" s="57">
        <v>0.02412708739969638</v>
      </c>
      <c r="O28" s="58">
        <v>-0.5280898876404494</v>
      </c>
    </row>
    <row r="29" spans="2:15" ht="14.25" customHeight="1">
      <c r="B29" s="53">
        <v>19</v>
      </c>
      <c r="C29" s="54" t="s">
        <v>26</v>
      </c>
      <c r="D29" s="55">
        <v>387</v>
      </c>
      <c r="E29" s="56">
        <v>0.0115612116866822</v>
      </c>
      <c r="F29" s="55">
        <v>549</v>
      </c>
      <c r="G29" s="57">
        <v>0.014882888744307092</v>
      </c>
      <c r="H29" s="58">
        <v>-0.29508196721311475</v>
      </c>
      <c r="I29" s="59">
        <v>557</v>
      </c>
      <c r="J29" s="60">
        <v>-0.3052064631956912</v>
      </c>
      <c r="K29" s="55">
        <v>387</v>
      </c>
      <c r="L29" s="56">
        <v>0.0115612116866822</v>
      </c>
      <c r="M29" s="55">
        <v>549</v>
      </c>
      <c r="N29" s="57">
        <v>0.014882888744307092</v>
      </c>
      <c r="O29" s="58">
        <v>-0.29508196721311475</v>
      </c>
    </row>
    <row r="30" spans="2:15" ht="14.25" customHeight="1">
      <c r="B30" s="61">
        <v>20</v>
      </c>
      <c r="C30" s="62" t="s">
        <v>45</v>
      </c>
      <c r="D30" s="63">
        <v>355</v>
      </c>
      <c r="E30" s="64">
        <v>0.010605245862460417</v>
      </c>
      <c r="F30" s="63">
        <v>737</v>
      </c>
      <c r="G30" s="65">
        <v>0.019979397093905876</v>
      </c>
      <c r="H30" s="66">
        <v>-0.5183175033921303</v>
      </c>
      <c r="I30" s="67">
        <v>422</v>
      </c>
      <c r="J30" s="68">
        <v>-0.15876777251184837</v>
      </c>
      <c r="K30" s="63">
        <v>355</v>
      </c>
      <c r="L30" s="64">
        <v>0.010605245862460417</v>
      </c>
      <c r="M30" s="63">
        <v>737</v>
      </c>
      <c r="N30" s="65">
        <v>0.019979397093905876</v>
      </c>
      <c r="O30" s="66">
        <v>-0.5183175033921303</v>
      </c>
    </row>
    <row r="31" spans="2:15" ht="14.25" customHeight="1">
      <c r="B31" s="162" t="s">
        <v>43</v>
      </c>
      <c r="C31" s="163"/>
      <c r="D31" s="25">
        <f>SUM(D11:D30)</f>
        <v>31020</v>
      </c>
      <c r="E31" s="4">
        <f>D31/D33</f>
        <v>0.9266893708549919</v>
      </c>
      <c r="F31" s="25">
        <f>SUM(F11:F30)</f>
        <v>34740</v>
      </c>
      <c r="G31" s="4">
        <f>F31/F33</f>
        <v>0.9417696811971373</v>
      </c>
      <c r="H31" s="7">
        <f>D31/F31-1</f>
        <v>-0.10708117443868737</v>
      </c>
      <c r="I31" s="25">
        <f>SUM(I11:I30)</f>
        <v>40123</v>
      </c>
      <c r="J31" s="4">
        <f>D31/I31-1</f>
        <v>-0.22687735214216287</v>
      </c>
      <c r="K31" s="25">
        <f>SUM(K11:K30)</f>
        <v>31020</v>
      </c>
      <c r="L31" s="4">
        <f>K31/K33</f>
        <v>0.9266893708549919</v>
      </c>
      <c r="M31" s="25">
        <f>SUM(M11:M30)</f>
        <v>34740</v>
      </c>
      <c r="N31" s="4">
        <f>M31/M33</f>
        <v>0.9417696811971373</v>
      </c>
      <c r="O31" s="7">
        <f>K31/M31-1</f>
        <v>-0.10708117443868737</v>
      </c>
    </row>
    <row r="32" spans="2:15" ht="14.25" customHeight="1">
      <c r="B32" s="162" t="s">
        <v>12</v>
      </c>
      <c r="C32" s="163"/>
      <c r="D32" s="3">
        <f>D33-SUM(D11:D30)</f>
        <v>2454</v>
      </c>
      <c r="E32" s="4">
        <f>D32/D33</f>
        <v>0.07331062914500806</v>
      </c>
      <c r="F32" s="5">
        <f>F33-SUM(F11:F30)</f>
        <v>2148</v>
      </c>
      <c r="G32" s="6">
        <f>F32/F33</f>
        <v>0.05823031880286272</v>
      </c>
      <c r="H32" s="7">
        <f>D32/F32-1</f>
        <v>0.14245810055865915</v>
      </c>
      <c r="I32" s="5">
        <f>I33-SUM(I11:I30)</f>
        <v>3498</v>
      </c>
      <c r="J32" s="8">
        <f>D32/I32-1</f>
        <v>-0.29845626072041165</v>
      </c>
      <c r="K32" s="3">
        <f>K33-SUM(K11:K30)</f>
        <v>2454</v>
      </c>
      <c r="L32" s="4">
        <f>K32/K33</f>
        <v>0.07331062914500806</v>
      </c>
      <c r="M32" s="3">
        <f>M33-SUM(M11:M30)</f>
        <v>2148</v>
      </c>
      <c r="N32" s="4">
        <f>M32/M33</f>
        <v>0.05823031880286272</v>
      </c>
      <c r="O32" s="7">
        <f>K32/M32-1</f>
        <v>0.14245810055865915</v>
      </c>
    </row>
    <row r="33" spans="2:16" ht="14.25" customHeight="1">
      <c r="B33" s="159" t="s">
        <v>13</v>
      </c>
      <c r="C33" s="160"/>
      <c r="D33" s="40">
        <v>33474</v>
      </c>
      <c r="E33" s="69">
        <v>1</v>
      </c>
      <c r="F33" s="40">
        <v>36888</v>
      </c>
      <c r="G33" s="70">
        <v>0.9999999999999994</v>
      </c>
      <c r="H33" s="37">
        <v>-0.09255042290175663</v>
      </c>
      <c r="I33" s="41">
        <v>43621</v>
      </c>
      <c r="J33" s="38">
        <v>-0.2326173173471493</v>
      </c>
      <c r="K33" s="40">
        <v>33474</v>
      </c>
      <c r="L33" s="69">
        <v>1</v>
      </c>
      <c r="M33" s="40">
        <v>36888</v>
      </c>
      <c r="N33" s="70">
        <v>0.9999999999999994</v>
      </c>
      <c r="O33" s="37">
        <v>-0.09255042290175663</v>
      </c>
      <c r="P33" s="13"/>
    </row>
    <row r="34" ht="14.25" customHeight="1">
      <c r="B34" t="s">
        <v>75</v>
      </c>
    </row>
    <row r="35" ht="14.25">
      <c r="B35" s="9" t="s">
        <v>74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91" dxfId="98" operator="lessThan">
      <formula>0</formula>
    </cfRule>
  </conditionalFormatting>
  <conditionalFormatting sqref="H31 O31">
    <cfRule type="cellIs" priority="196" dxfId="98" operator="lessThan">
      <formula>0</formula>
    </cfRule>
  </conditionalFormatting>
  <conditionalFormatting sqref="H11:H15 J11:J15 O11:O15">
    <cfRule type="cellIs" priority="7" dxfId="98" operator="lessThan">
      <formula>0</formula>
    </cfRule>
  </conditionalFormatting>
  <conditionalFormatting sqref="H16:H30 J16:J30 O16:O30">
    <cfRule type="cellIs" priority="6" dxfId="98" operator="lessThan">
      <formula>0</formula>
    </cfRule>
  </conditionalFormatting>
  <conditionalFormatting sqref="D11:E30 G11:J30 L11:L30 N11:O30">
    <cfRule type="cellIs" priority="5" dxfId="99" operator="equal">
      <formula>0</formula>
    </cfRule>
  </conditionalFormatting>
  <conditionalFormatting sqref="F11:F30">
    <cfRule type="cellIs" priority="4" dxfId="99" operator="equal">
      <formula>0</formula>
    </cfRule>
  </conditionalFormatting>
  <conditionalFormatting sqref="K11:K30">
    <cfRule type="cellIs" priority="3" dxfId="99" operator="equal">
      <formula>0</formula>
    </cfRule>
  </conditionalFormatting>
  <conditionalFormatting sqref="M11:M30">
    <cfRule type="cellIs" priority="2" dxfId="99" operator="equal">
      <formula>0</formula>
    </cfRule>
  </conditionalFormatting>
  <conditionalFormatting sqref="O33 J33 H33">
    <cfRule type="cellIs" priority="1" dxfId="9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2022-02-09T17:23:10Z</dcterms:modified>
  <cp:category/>
  <cp:version/>
  <cp:contentType/>
  <cp:contentStatus/>
</cp:coreProperties>
</file>