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7200" windowHeight="11760" activeTab="0"/>
  </bookViews>
  <sheets>
    <sheet name="Summary table " sheetId="1" r:id="rId1"/>
    <sheet name="Passenger Cars" sheetId="2" r:id="rId2"/>
    <sheet name="PC for Ind.Customers" sheetId="3" r:id="rId3"/>
    <sheet name="PC for Business" sheetId="4" r:id="rId4"/>
    <sheet name="LCV up to 3.5T" sheetId="5" r:id="rId5"/>
    <sheet name="PC &amp; LCV up to 3.5T" sheetId="6" r:id="rId6"/>
  </sheets>
  <externalReferences>
    <externalReference r:id="rId9"/>
  </externalReferences>
  <definedNames>
    <definedName name="_xlfn.IFERROR" hidden="1">#NAME?</definedName>
    <definedName name="_xlfn.RANK.EQ" hidden="1">#NAME?</definedName>
    <definedName name="_xlfn.Z.TEST" hidden="1">#NAME?</definedName>
    <definedName name="Mnth">'[1]INDEX'!$E$16</definedName>
    <definedName name="Yr">'[1]INDEX'!$E$21</definedName>
  </definedNames>
  <calcPr fullCalcOnLoad="1"/>
</workbook>
</file>

<file path=xl/sharedStrings.xml><?xml version="1.0" encoding="utf-8"?>
<sst xmlns="http://schemas.openxmlformats.org/spreadsheetml/2006/main" count="785" uniqueCount="150">
  <si>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</si>
  <si>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</si>
  <si>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</si>
  <si>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</si>
  <si>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</si>
  <si>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</si>
  <si>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</si>
  <si>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</si>
  <si>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</si>
  <si>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</si>
  <si>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</si>
  <si>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</si>
  <si>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</si>
  <si>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</si>
  <si>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</si>
  <si>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</si>
  <si>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</si>
  <si>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</si>
  <si>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</si>
  <si>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</si>
  <si>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</si>
  <si>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</si>
  <si>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</si>
  <si>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</si>
  <si>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</si>
  <si>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</si>
  <si>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</si>
  <si>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</si>
  <si>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</si>
  <si>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</si>
  <si>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</si>
  <si>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</si>
  <si>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</si>
  <si>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</si>
  <si>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</si>
  <si>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</si>
  <si>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</si>
  <si>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Skoda Fabia</t>
  </si>
  <si>
    <t>Volkswagen Passat</t>
  </si>
  <si>
    <t>Volkswagen Golf</t>
  </si>
  <si>
    <t>Dacia Duster</t>
  </si>
  <si>
    <t>Toyota Yaris</t>
  </si>
  <si>
    <t>Renault Clio</t>
  </si>
  <si>
    <t>MAZDA</t>
  </si>
  <si>
    <t>Kia Sportage</t>
  </si>
  <si>
    <t>Model</t>
  </si>
  <si>
    <t>RAZEM 1-20</t>
  </si>
  <si>
    <t>Skoda Superb</t>
  </si>
  <si>
    <t>SEAT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</si>
  <si>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</si>
  <si>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</si>
  <si>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</si>
  <si>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</si>
  <si>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</si>
  <si>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</si>
  <si>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</si>
  <si>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</si>
  <si>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Toyota C-HR</t>
  </si>
  <si>
    <t>Toyota Aygo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</si>
  <si>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</si>
  <si>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</si>
  <si>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</si>
  <si>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</si>
  <si>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</si>
  <si>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</si>
  <si>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</si>
  <si>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</si>
  <si>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</si>
  <si>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</si>
  <si>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</si>
  <si>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</si>
  <si>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</si>
  <si>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Kia Cee'D</t>
  </si>
  <si>
    <t>Volvo XC60</t>
  </si>
  <si>
    <t>Zmiana poz
r/r</t>
  </si>
  <si>
    <t>Ch. Position
y/y</t>
  </si>
  <si>
    <t>Volkswagen Crafter</t>
  </si>
  <si>
    <t>Suzuki Vitara</t>
  </si>
  <si>
    <t>Pierwsze rejestracje NOWYCH samochodów dostawczych o DMC&lt;=3,5T*, udział w rynku %</t>
  </si>
  <si>
    <t>Volkswagen T-Roc</t>
  </si>
  <si>
    <t>Skoda Karoq</t>
  </si>
  <si>
    <t>Toyota Proace City</t>
  </si>
  <si>
    <t>ROLLER TEAM</t>
  </si>
  <si>
    <t>Hyundai I30</t>
  </si>
  <si>
    <t>Rejestracje nowych samochodów osobowych OGÓŁEM, ranking modeli - 2021 narastająco</t>
  </si>
  <si>
    <t>Registrations of new PC, Top Models - 2021 YTD</t>
  </si>
  <si>
    <t>Suzuki SX4 S-Cross</t>
  </si>
  <si>
    <t>Rejestracje nowych samochodów osobowych na Klentów Indywidualnych, ranking marek - 2021 narastająco</t>
  </si>
  <si>
    <t>Registrations of New PC For Individual Customers, Top Makes - 2021 YTD</t>
  </si>
  <si>
    <t>Rejestracje nowych samochodów osobowych na REGON,
ranking marek - 2021 narastająco</t>
  </si>
  <si>
    <t>Registrations of New PC For Business Activity, Top Makes - 2020 YTD</t>
  </si>
  <si>
    <t>Rejestracje nowych samochodów osobowych na REGON,
ranking modeli - 2021 narastająco</t>
  </si>
  <si>
    <t>Registrations of New PC For Individual Customers, Top Models - 2021 YTD</t>
  </si>
  <si>
    <t>BMW Seria 3</t>
  </si>
  <si>
    <t>Rejestracje nowych samochodów osobowych na Inywidualnych Klentów, ranking modeli - 2021 narastająco</t>
  </si>
  <si>
    <t>Rejestracje nowych samochodów dostawczych do 3,5T, ranking modeli - 2021 narastająco</t>
  </si>
  <si>
    <t>Registrations of new LCV up to 3.5T, Top Models - 2021 YTD</t>
  </si>
  <si>
    <t xml:space="preserve">   Source: PZPM on the basis of CEP (Central Register of Vehicles)</t>
  </si>
  <si>
    <t>* PZPM na podstawie CEP (Centralnej Ewidencji Pojazdów)</t>
  </si>
  <si>
    <t>Dacia Sandero</t>
  </si>
  <si>
    <t>Kia Xceed</t>
  </si>
  <si>
    <t>Seat Leon</t>
  </si>
  <si>
    <t/>
  </si>
  <si>
    <t>Fiat Tipo</t>
  </si>
  <si>
    <t>Czerwiec</t>
  </si>
  <si>
    <t>June</t>
  </si>
  <si>
    <t>HONDA</t>
  </si>
  <si>
    <t>Ford Puma</t>
  </si>
  <si>
    <t>BENIMAR</t>
  </si>
  <si>
    <t>Ford Ranger</t>
  </si>
  <si>
    <t>Opel Movano</t>
  </si>
  <si>
    <t>Rejestracje nowych samochodów dostawczych do 3,5T, ranking modeli - Czerwiec 2021</t>
  </si>
  <si>
    <t>Registrations of new LCV up to 3.5T, Top Models - June 2021</t>
  </si>
  <si>
    <t>Fiat Doblo</t>
  </si>
  <si>
    <t>Lipiec</t>
  </si>
  <si>
    <t>Rok narastająco Styczeń - Lipiec</t>
  </si>
  <si>
    <t>July</t>
  </si>
  <si>
    <t>YTD January - July</t>
  </si>
  <si>
    <t>Lip/Cze
Zmiana %</t>
  </si>
  <si>
    <t>Jul/Jun Ch %</t>
  </si>
  <si>
    <t>Rejestracje nowych samochodów osobowych OGÓŁEM, ranking modeli - Lipiec 2021</t>
  </si>
  <si>
    <t>Registrations of new PC, Top Models - July 2021</t>
  </si>
  <si>
    <t>Lip/Cze
Zmiana poz</t>
  </si>
  <si>
    <t>Jul/JunCh position</t>
  </si>
  <si>
    <t>Audi Q5</t>
  </si>
  <si>
    <t>Rejestracje nowych samochodów osobowych na KLIENTÓW INDYWIDUALNYCH, ranking marek - Lipiec 2021</t>
  </si>
  <si>
    <t>Registrations of New PC For Indyvidual Customers, Top Makes - July 2021</t>
  </si>
  <si>
    <t>Registrations of New PC For Indyvidual Customers, Top Models - July 2021</t>
  </si>
  <si>
    <t>JEEP</t>
  </si>
  <si>
    <t>Rejestracje nowych samochodów osobowych na KLIENTÓW INDYWIDUALNYCH, ranking modeli - Lipiec 2021</t>
  </si>
  <si>
    <t>Volkswagen T-Cross</t>
  </si>
  <si>
    <t>Mazda CX-30</t>
  </si>
  <si>
    <t>Rejestracje nowych samochodów osobowych na REGON, ranking marek - Lipiec 2021</t>
  </si>
  <si>
    <t>Registrations of New PC For Business Activity, Top Makes - July 2021</t>
  </si>
  <si>
    <t>Rejestracje nowych samochodów osobowych na REGON, ranking modeli - Lipiec 2021</t>
  </si>
  <si>
    <t>Registrations of New PC For Business Activity, Top Models - July 2021</t>
  </si>
  <si>
    <t>PZPM based on CEP</t>
  </si>
  <si>
    <t>FIRST REGISTRATIONS OF NEW PC &amp; LCV UP TO 3.5T</t>
  </si>
  <si>
    <t>% change y/y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</si>
  <si>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</si>
  <si>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</si>
  <si>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</si>
  <si>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</si>
  <si>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</si>
  <si>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</si>
  <si>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`</t>
  </si>
  <si>
    <t>2021
Jul</t>
  </si>
  <si>
    <t>2020
Jul</t>
  </si>
  <si>
    <t>2021
Jan - Jul</t>
  </si>
  <si>
    <t>2020
Jan - Jul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</si>
</sst>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sz val="10"/>
      <color indexed="23"/>
      <name val="Arial"/>
      <family val="2"/>
    </font>
    <font>
      <b/>
      <sz val="10"/>
      <color indexed="8"/>
      <name val="Tahoma"/>
      <family val="2"/>
    </font>
    <font>
      <b/>
      <i/>
      <sz val="11"/>
      <color indexed="23"/>
      <name val="Tahoma"/>
      <family val="2"/>
    </font>
    <font>
      <sz val="8"/>
      <color indexed="2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b/>
      <i/>
      <sz val="11"/>
      <color theme="1" tint="0.49998000264167786"/>
      <name val="Tahoma"/>
      <family val="2"/>
    </font>
    <font>
      <sz val="10"/>
      <color theme="0" tint="-0.4999699890613556"/>
      <name val="Arial"/>
      <family val="2"/>
    </font>
    <font>
      <sz val="8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4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0" fontId="0" fillId="0" borderId="0" xfId="60">
      <alignment/>
      <protection/>
    </xf>
    <xf numFmtId="167" fontId="56" fillId="0" borderId="14" xfId="42" applyNumberFormat="1" applyFont="1" applyBorder="1" applyAlignment="1">
      <alignment horizontal="center"/>
    </xf>
    <xf numFmtId="166" fontId="56" fillId="0" borderId="14" xfId="68" applyNumberFormat="1" applyFont="1" applyBorder="1" applyAlignment="1">
      <alignment horizontal="center"/>
    </xf>
    <xf numFmtId="0" fontId="2" fillId="0" borderId="0" xfId="57" applyFont="1" applyFill="1" applyBorder="1">
      <alignment/>
      <protection/>
    </xf>
    <xf numFmtId="0" fontId="57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15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56" fillId="33" borderId="16" xfId="0" applyFont="1" applyFill="1" applyBorder="1" applyAlignment="1">
      <alignment wrapText="1"/>
    </xf>
    <xf numFmtId="166" fontId="56" fillId="0" borderId="13" xfId="73" applyNumberFormat="1" applyFont="1" applyBorder="1" applyAlignment="1">
      <alignment horizontal="center"/>
    </xf>
    <xf numFmtId="166" fontId="56" fillId="0" borderId="17" xfId="73" applyNumberFormat="1" applyFont="1" applyBorder="1" applyAlignment="1">
      <alignment horizontal="center"/>
    </xf>
    <xf numFmtId="0" fontId="56" fillId="33" borderId="13" xfId="0" applyFont="1" applyFill="1" applyBorder="1" applyAlignment="1">
      <alignment wrapText="1"/>
    </xf>
    <xf numFmtId="166" fontId="56" fillId="33" borderId="13" xfId="73" applyNumberFormat="1" applyFont="1" applyFill="1" applyBorder="1" applyAlignment="1">
      <alignment horizontal="center"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wrapText="1"/>
      <protection/>
    </xf>
    <xf numFmtId="0" fontId="56" fillId="33" borderId="20" xfId="57" applyFont="1" applyFill="1" applyBorder="1" applyAlignment="1">
      <alignment horizontal="center" vertical="center" wrapText="1"/>
      <protection/>
    </xf>
    <xf numFmtId="0" fontId="60" fillId="33" borderId="21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8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22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19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5" xfId="57" applyNumberFormat="1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0" fontId="4" fillId="0" borderId="16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6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22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22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8" xfId="57" applyNumberFormat="1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9" fontId="3" fillId="33" borderId="21" xfId="69" applyFont="1" applyFill="1" applyBorder="1" applyAlignment="1">
      <alignment vertical="center"/>
    </xf>
    <xf numFmtId="9" fontId="3" fillId="33" borderId="18" xfId="69" applyFont="1" applyFill="1" applyBorder="1" applyAlignment="1">
      <alignment vertical="center"/>
    </xf>
    <xf numFmtId="0" fontId="2" fillId="0" borderId="0" xfId="57">
      <alignment/>
      <protection/>
    </xf>
    <xf numFmtId="0" fontId="54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6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19" xfId="69" applyNumberFormat="1" applyFont="1" applyBorder="1" applyAlignment="1">
      <alignment vertical="center"/>
    </xf>
    <xf numFmtId="1" fontId="4" fillId="0" borderId="19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22" xfId="57" applyFont="1" applyBorder="1" applyAlignment="1">
      <alignment vertical="center"/>
      <protection/>
    </xf>
    <xf numFmtId="166" fontId="4" fillId="0" borderId="22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0" fontId="4" fillId="0" borderId="22" xfId="69" applyNumberFormat="1" applyFont="1" applyBorder="1" applyAlignment="1">
      <alignment vertical="center"/>
    </xf>
    <xf numFmtId="167" fontId="56" fillId="0" borderId="13" xfId="42" applyNumberFormat="1" applyFont="1" applyBorder="1" applyAlignment="1">
      <alignment horizontal="center"/>
    </xf>
    <xf numFmtId="167" fontId="56" fillId="33" borderId="13" xfId="42" applyNumberFormat="1" applyFont="1" applyFill="1" applyBorder="1" applyAlignment="1">
      <alignment horizontal="center"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0" fontId="4" fillId="33" borderId="16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60" fillId="33" borderId="21" xfId="57" applyFont="1" applyFill="1" applyBorder="1" applyAlignment="1">
      <alignment horizontal="center" vertical="top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60" fillId="33" borderId="21" xfId="57" applyFont="1" applyFill="1" applyBorder="1" applyAlignment="1">
      <alignment horizontal="center" vertical="top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56" fillId="33" borderId="10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63" fillId="33" borderId="22" xfId="57" applyFont="1" applyFill="1" applyBorder="1" applyAlignment="1">
      <alignment horizontal="center" vertical="center"/>
      <protection/>
    </xf>
    <xf numFmtId="0" fontId="63" fillId="33" borderId="18" xfId="57" applyFont="1" applyFill="1" applyBorder="1" applyAlignment="1">
      <alignment horizontal="center" vertical="center"/>
      <protection/>
    </xf>
    <xf numFmtId="0" fontId="63" fillId="33" borderId="21" xfId="57" applyFont="1" applyFill="1" applyBorder="1" applyAlignment="1">
      <alignment horizontal="center" vertical="center"/>
      <protection/>
    </xf>
    <xf numFmtId="0" fontId="64" fillId="33" borderId="23" xfId="57" applyFont="1" applyFill="1" applyBorder="1" applyAlignment="1">
      <alignment horizontal="center" vertical="center"/>
      <protection/>
    </xf>
    <xf numFmtId="0" fontId="64" fillId="33" borderId="15" xfId="57" applyFont="1" applyFill="1" applyBorder="1" applyAlignment="1">
      <alignment horizontal="center" vertical="center"/>
      <protection/>
    </xf>
    <xf numFmtId="0" fontId="64" fillId="33" borderId="19" xfId="57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17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3" fillId="0" borderId="0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63" fillId="33" borderId="16" xfId="57" applyFont="1" applyFill="1" applyBorder="1" applyAlignment="1">
      <alignment horizontal="center" vertical="top"/>
      <protection/>
    </xf>
    <xf numFmtId="0" fontId="63" fillId="33" borderId="22" xfId="57" applyFont="1" applyFill="1" applyBorder="1" applyAlignment="1">
      <alignment horizontal="center" vertical="top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3" fillId="0" borderId="0" xfId="57" applyFont="1" applyAlignment="1">
      <alignment horizontal="center" vertical="center"/>
      <protection/>
    </xf>
    <xf numFmtId="0" fontId="65" fillId="0" borderId="0" xfId="57" applyFont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6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60" fillId="33" borderId="17" xfId="57" applyFont="1" applyFill="1" applyBorder="1" applyAlignment="1">
      <alignment horizontal="center" vertical="top" wrapText="1"/>
      <protection/>
    </xf>
    <xf numFmtId="0" fontId="60" fillId="33" borderId="20" xfId="57" applyFont="1" applyFill="1" applyBorder="1" applyAlignment="1">
      <alignment horizontal="center" vertical="top" wrapText="1"/>
      <protection/>
    </xf>
    <xf numFmtId="0" fontId="60" fillId="33" borderId="21" xfId="57" applyFont="1" applyFill="1" applyBorder="1" applyAlignment="1">
      <alignment horizontal="center" vertical="top" wrapText="1"/>
      <protection/>
    </xf>
    <xf numFmtId="0" fontId="60" fillId="33" borderId="16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2" fillId="33" borderId="19" xfId="57" applyFill="1" applyBorder="1" applyAlignment="1">
      <alignment horizontal="center" vertical="center" wrapText="1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63" fillId="0" borderId="0" xfId="57" applyFont="1" applyAlignment="1">
      <alignment horizontal="center" vertical="center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2" fillId="33" borderId="0" xfId="57" applyFill="1" applyAlignment="1">
      <alignment horizontal="center" vertical="center" wrapText="1"/>
      <protection/>
    </xf>
    <xf numFmtId="0" fontId="66" fillId="33" borderId="14" xfId="57" applyFont="1" applyFill="1" applyBorder="1" applyAlignment="1">
      <alignment horizontal="center" wrapText="1"/>
      <protection/>
    </xf>
    <xf numFmtId="0" fontId="66" fillId="33" borderId="17" xfId="57" applyFont="1" applyFill="1" applyBorder="1" applyAlignment="1">
      <alignment horizontal="center" wrapText="1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3" fillId="0" borderId="0" xfId="57" applyFont="1" applyAlignment="1">
      <alignment horizontal="center" wrapText="1"/>
      <protection/>
    </xf>
    <xf numFmtId="0" fontId="63" fillId="33" borderId="14" xfId="57" applyFont="1" applyFill="1" applyBorder="1" applyAlignment="1">
      <alignment horizontal="center" vertical="top"/>
      <protection/>
    </xf>
    <xf numFmtId="0" fontId="63" fillId="33" borderId="17" xfId="57" applyFont="1" applyFill="1" applyBorder="1" applyAlignment="1">
      <alignment horizontal="center" vertical="top"/>
      <protection/>
    </xf>
    <xf numFmtId="167" fontId="5" fillId="2" borderId="13" xfId="42" applyNumberFormat="1" applyFont="1" applyFill="1" applyBorder="1" applyAlignment="1">
      <alignment horizontal="center" vertical="center" wrapText="1"/>
    </xf>
    <xf numFmtId="0" fontId="56" fillId="2" borderId="17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0" fontId="56" fillId="0" borderId="22" xfId="0" applyFont="1" applyBorder="1" applyAlignment="1">
      <alignment horizontal="left" wrapText="1"/>
    </xf>
    <xf numFmtId="0" fontId="56" fillId="0" borderId="0" xfId="0" applyFont="1" applyAlignment="1">
      <alignment horizontal="left" indent="1"/>
    </xf>
    <xf numFmtId="0" fontId="67" fillId="0" borderId="0" xfId="0" applyFont="1" applyAlignment="1">
      <alignment/>
    </xf>
    <xf numFmtId="0" fontId="58" fillId="0" borderId="0" xfId="0" applyFont="1" applyAlignment="1">
      <alignment wrapText="1" shrinkToFit="1"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dxfs count="150"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5</xdr:col>
      <xdr:colOff>514350</xdr:colOff>
      <xdr:row>27</xdr:row>
      <xdr:rowOff>85725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571750"/>
          <a:ext cx="521970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5</xdr:col>
      <xdr:colOff>514350</xdr:colOff>
      <xdr:row>47</xdr:row>
      <xdr:rowOff>19050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000750"/>
          <a:ext cx="521970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5</xdr:col>
      <xdr:colOff>457200</xdr:colOff>
      <xdr:row>67</xdr:row>
      <xdr:rowOff>57150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810750"/>
          <a:ext cx="516255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4.25">
      <c r="A1" s="42"/>
      <c r="B1" t="s">
        <v>136</v>
      </c>
      <c r="C1" s="43"/>
      <c r="E1" s="42"/>
      <c r="F1" s="42"/>
      <c r="G1" s="42"/>
      <c r="H1" s="44">
        <v>44412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ht="11.25" customHeight="1"/>
    <row r="3" spans="2:8" ht="24.75" customHeight="1">
      <c r="B3" s="122" t="s">
        <v>137</v>
      </c>
      <c r="C3" s="123"/>
      <c r="D3" s="123"/>
      <c r="E3" s="123"/>
      <c r="F3" s="123"/>
      <c r="G3" s="123"/>
      <c r="H3" s="124"/>
    </row>
    <row r="4" spans="2:8" ht="24.75" customHeight="1">
      <c r="B4" s="26"/>
      <c r="C4" s="177" t="s">
        <v>146</v>
      </c>
      <c r="D4" s="177" t="s">
        <v>147</v>
      </c>
      <c r="E4" s="178" t="s">
        <v>138</v>
      </c>
      <c r="F4" s="177" t="s">
        <v>148</v>
      </c>
      <c r="G4" s="177" t="s">
        <v>149</v>
      </c>
      <c r="H4" s="178" t="s">
        <v>138</v>
      </c>
    </row>
    <row r="5" spans="2:8" ht="24.75" customHeight="1">
      <c r="B5" s="179" t="s">
        <v>139</v>
      </c>
      <c r="C5" s="98">
        <v>38849</v>
      </c>
      <c r="D5" s="98">
        <v>42426</v>
      </c>
      <c r="E5" s="27">
        <v>-0.08431150709470603</v>
      </c>
      <c r="F5" s="98">
        <v>280972</v>
      </c>
      <c r="G5" s="98">
        <v>222247</v>
      </c>
      <c r="H5" s="27">
        <v>0.2642330380162612</v>
      </c>
    </row>
    <row r="6" spans="2:8" ht="24.75" customHeight="1">
      <c r="B6" s="179" t="s">
        <v>140</v>
      </c>
      <c r="C6" s="98">
        <v>5554</v>
      </c>
      <c r="D6" s="98">
        <v>5831</v>
      </c>
      <c r="E6" s="27">
        <v>-0.047504716172183103</v>
      </c>
      <c r="F6" s="98">
        <v>44214</v>
      </c>
      <c r="G6" s="98">
        <v>30453</v>
      </c>
      <c r="H6" s="27">
        <v>0.4518766623977932</v>
      </c>
    </row>
    <row r="7" spans="2:8" ht="24.75" customHeight="1">
      <c r="B7" s="180" t="s">
        <v>141</v>
      </c>
      <c r="C7" s="11">
        <f>C6-C8</f>
        <v>5217</v>
      </c>
      <c r="D7" s="11">
        <f>D6-D8</f>
        <v>5597</v>
      </c>
      <c r="E7" s="12">
        <f>C7/D7-1</f>
        <v>-0.06789351438270497</v>
      </c>
      <c r="F7" s="11">
        <f>F6-F8</f>
        <v>42186</v>
      </c>
      <c r="G7" s="11">
        <f>G6-G8</f>
        <v>29344</v>
      </c>
      <c r="H7" s="12">
        <f>F7/G7-1</f>
        <v>0.43763631406761183</v>
      </c>
    </row>
    <row r="8" spans="2:8" ht="24.75" customHeight="1">
      <c r="B8" s="181" t="s">
        <v>142</v>
      </c>
      <c r="C8" s="11">
        <v>337</v>
      </c>
      <c r="D8" s="11">
        <v>234</v>
      </c>
      <c r="E8" s="28">
        <v>0.44017094017094016</v>
      </c>
      <c r="F8" s="11">
        <v>2028</v>
      </c>
      <c r="G8" s="11">
        <v>1109</v>
      </c>
      <c r="H8" s="28">
        <v>0.8286744815148783</v>
      </c>
    </row>
    <row r="9" spans="2:8" ht="14.25">
      <c r="B9" s="29" t="s">
        <v>143</v>
      </c>
      <c r="C9" s="99">
        <v>44403</v>
      </c>
      <c r="D9" s="99">
        <v>48257</v>
      </c>
      <c r="E9" s="30">
        <v>-0.07986406117247236</v>
      </c>
      <c r="F9" s="99">
        <v>325186</v>
      </c>
      <c r="G9" s="99">
        <v>252700</v>
      </c>
      <c r="H9" s="30">
        <v>0.2868460625247329</v>
      </c>
    </row>
    <row r="10" spans="2:8" ht="14.25">
      <c r="B10" s="182" t="s">
        <v>144</v>
      </c>
      <c r="C10" s="22"/>
      <c r="D10" s="22"/>
      <c r="E10" s="22"/>
      <c r="F10" s="22"/>
      <c r="G10" s="22"/>
      <c r="H10" s="22"/>
    </row>
    <row r="11" spans="2:8" ht="15">
      <c r="B11" s="183"/>
      <c r="C11" s="184"/>
      <c r="D11" s="184"/>
      <c r="E11" s="184"/>
      <c r="F11" s="184"/>
      <c r="G11" s="184"/>
      <c r="H11" s="184"/>
    </row>
    <row r="12" spans="2:8" ht="15">
      <c r="B12" s="184"/>
      <c r="C12" s="184"/>
      <c r="D12" s="184"/>
      <c r="E12" s="184"/>
      <c r="F12" s="184"/>
      <c r="G12" s="184"/>
      <c r="H12" s="184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145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</sheetData>
  <sheetProtection/>
  <mergeCells count="1">
    <mergeCell ref="B3:H3"/>
  </mergeCells>
  <conditionalFormatting sqref="E7 H7">
    <cfRule type="cellIs" priority="4" dxfId="145" operator="lessThan">
      <formula>0</formula>
    </cfRule>
  </conditionalFormatting>
  <conditionalFormatting sqref="E5 H5">
    <cfRule type="cellIs" priority="3" dxfId="145" operator="lessThan">
      <formula>0</formula>
    </cfRule>
  </conditionalFormatting>
  <conditionalFormatting sqref="H6 E6">
    <cfRule type="cellIs" priority="2" dxfId="145" operator="lessThan">
      <formula>0</formula>
    </cfRule>
  </conditionalFormatting>
  <conditionalFormatting sqref="H8:H9 E8:E9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1">
      <selection activeCell="Q41" sqref="Q41:V42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4.25">
      <c r="B1" t="s">
        <v>3</v>
      </c>
      <c r="D1" s="43"/>
      <c r="O1" s="44">
        <v>44412</v>
      </c>
    </row>
    <row r="2" spans="2:15" ht="14.25" customHeight="1">
      <c r="B2" s="135" t="s">
        <v>49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2:15" ht="14.25" customHeight="1">
      <c r="B3" s="136" t="s">
        <v>50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9" t="s">
        <v>0</v>
      </c>
      <c r="C5" s="151" t="s">
        <v>1</v>
      </c>
      <c r="D5" s="128" t="s">
        <v>114</v>
      </c>
      <c r="E5" s="129"/>
      <c r="F5" s="129"/>
      <c r="G5" s="129"/>
      <c r="H5" s="130"/>
      <c r="I5" s="129" t="s">
        <v>104</v>
      </c>
      <c r="J5" s="129"/>
      <c r="K5" s="128" t="s">
        <v>115</v>
      </c>
      <c r="L5" s="129"/>
      <c r="M5" s="129"/>
      <c r="N5" s="129"/>
      <c r="O5" s="130"/>
    </row>
    <row r="6" spans="2:15" ht="14.25" customHeight="1">
      <c r="B6" s="150"/>
      <c r="C6" s="152"/>
      <c r="D6" s="125" t="s">
        <v>116</v>
      </c>
      <c r="E6" s="126"/>
      <c r="F6" s="126"/>
      <c r="G6" s="126"/>
      <c r="H6" s="127"/>
      <c r="I6" s="126" t="s">
        <v>105</v>
      </c>
      <c r="J6" s="126"/>
      <c r="K6" s="125" t="s">
        <v>117</v>
      </c>
      <c r="L6" s="126"/>
      <c r="M6" s="126"/>
      <c r="N6" s="126"/>
      <c r="O6" s="127"/>
    </row>
    <row r="7" spans="2:15" ht="14.25" customHeight="1">
      <c r="B7" s="150"/>
      <c r="C7" s="150"/>
      <c r="D7" s="137">
        <v>2021</v>
      </c>
      <c r="E7" s="138"/>
      <c r="F7" s="141">
        <v>2020</v>
      </c>
      <c r="G7" s="141"/>
      <c r="H7" s="158" t="s">
        <v>5</v>
      </c>
      <c r="I7" s="160">
        <v>2021</v>
      </c>
      <c r="J7" s="137" t="s">
        <v>118</v>
      </c>
      <c r="K7" s="137">
        <v>2021</v>
      </c>
      <c r="L7" s="138"/>
      <c r="M7" s="141">
        <v>2020</v>
      </c>
      <c r="N7" s="138"/>
      <c r="O7" s="163" t="s">
        <v>5</v>
      </c>
    </row>
    <row r="8" spans="2:15" ht="14.25" customHeight="1">
      <c r="B8" s="143" t="s">
        <v>6</v>
      </c>
      <c r="C8" s="143" t="s">
        <v>7</v>
      </c>
      <c r="D8" s="139"/>
      <c r="E8" s="140"/>
      <c r="F8" s="142"/>
      <c r="G8" s="142"/>
      <c r="H8" s="159"/>
      <c r="I8" s="161"/>
      <c r="J8" s="162"/>
      <c r="K8" s="139"/>
      <c r="L8" s="140"/>
      <c r="M8" s="142"/>
      <c r="N8" s="140"/>
      <c r="O8" s="163"/>
    </row>
    <row r="9" spans="2:15" ht="14.25" customHeight="1">
      <c r="B9" s="143"/>
      <c r="C9" s="143"/>
      <c r="D9" s="118" t="s">
        <v>8</v>
      </c>
      <c r="E9" s="119" t="s">
        <v>2</v>
      </c>
      <c r="F9" s="117" t="s">
        <v>8</v>
      </c>
      <c r="G9" s="33" t="s">
        <v>2</v>
      </c>
      <c r="H9" s="145" t="s">
        <v>9</v>
      </c>
      <c r="I9" s="34" t="s">
        <v>8</v>
      </c>
      <c r="J9" s="156" t="s">
        <v>119</v>
      </c>
      <c r="K9" s="118" t="s">
        <v>8</v>
      </c>
      <c r="L9" s="32" t="s">
        <v>2</v>
      </c>
      <c r="M9" s="117" t="s">
        <v>8</v>
      </c>
      <c r="N9" s="32" t="s">
        <v>2</v>
      </c>
      <c r="O9" s="154" t="s">
        <v>9</v>
      </c>
    </row>
    <row r="10" spans="2:15" ht="14.25" customHeight="1">
      <c r="B10" s="144"/>
      <c r="C10" s="144"/>
      <c r="D10" s="121" t="s">
        <v>10</v>
      </c>
      <c r="E10" s="120" t="s">
        <v>11</v>
      </c>
      <c r="F10" s="31" t="s">
        <v>10</v>
      </c>
      <c r="G10" s="36" t="s">
        <v>11</v>
      </c>
      <c r="H10" s="153"/>
      <c r="I10" s="35" t="s">
        <v>10</v>
      </c>
      <c r="J10" s="157"/>
      <c r="K10" s="121" t="s">
        <v>10</v>
      </c>
      <c r="L10" s="120" t="s">
        <v>11</v>
      </c>
      <c r="M10" s="31" t="s">
        <v>10</v>
      </c>
      <c r="N10" s="120" t="s">
        <v>11</v>
      </c>
      <c r="O10" s="155"/>
    </row>
    <row r="11" spans="2:15" ht="14.25" customHeight="1">
      <c r="B11" s="45">
        <v>1</v>
      </c>
      <c r="C11" s="46" t="s">
        <v>20</v>
      </c>
      <c r="D11" s="47">
        <v>5839</v>
      </c>
      <c r="E11" s="48">
        <v>0.15029987901876496</v>
      </c>
      <c r="F11" s="47">
        <v>4970</v>
      </c>
      <c r="G11" s="49">
        <v>0.11714514684391647</v>
      </c>
      <c r="H11" s="50">
        <v>0.17484909456740438</v>
      </c>
      <c r="I11" s="51">
        <v>6917</v>
      </c>
      <c r="J11" s="52">
        <v>-0.15584791094405093</v>
      </c>
      <c r="K11" s="47">
        <v>46460</v>
      </c>
      <c r="L11" s="48">
        <v>0.16535455490226783</v>
      </c>
      <c r="M11" s="47">
        <v>30731</v>
      </c>
      <c r="N11" s="49">
        <v>0.13827408243980796</v>
      </c>
      <c r="O11" s="50">
        <v>0.5118284468452052</v>
      </c>
    </row>
    <row r="12" spans="2:15" ht="14.25" customHeight="1">
      <c r="B12" s="53">
        <v>2</v>
      </c>
      <c r="C12" s="54" t="s">
        <v>18</v>
      </c>
      <c r="D12" s="55">
        <v>3782</v>
      </c>
      <c r="E12" s="56">
        <v>0.09735128317331206</v>
      </c>
      <c r="F12" s="55">
        <v>5540</v>
      </c>
      <c r="G12" s="57">
        <v>0.1305803045302409</v>
      </c>
      <c r="H12" s="58">
        <v>-0.3173285198555956</v>
      </c>
      <c r="I12" s="59">
        <v>4090</v>
      </c>
      <c r="J12" s="60">
        <v>-0.07530562347188263</v>
      </c>
      <c r="K12" s="55">
        <v>32399</v>
      </c>
      <c r="L12" s="56">
        <v>0.11531042239084321</v>
      </c>
      <c r="M12" s="55">
        <v>30837</v>
      </c>
      <c r="N12" s="57">
        <v>0.1387510292602375</v>
      </c>
      <c r="O12" s="58">
        <v>0.050653435807633596</v>
      </c>
    </row>
    <row r="13" spans="2:15" ht="14.25" customHeight="1">
      <c r="B13" s="53">
        <v>3</v>
      </c>
      <c r="C13" s="54" t="s">
        <v>19</v>
      </c>
      <c r="D13" s="55">
        <v>2938</v>
      </c>
      <c r="E13" s="56">
        <v>0.07562614224304358</v>
      </c>
      <c r="F13" s="55">
        <v>4500</v>
      </c>
      <c r="G13" s="57">
        <v>0.10606703436571914</v>
      </c>
      <c r="H13" s="58">
        <v>-0.34711111111111115</v>
      </c>
      <c r="I13" s="59">
        <v>3325</v>
      </c>
      <c r="J13" s="60">
        <v>-0.11639097744360904</v>
      </c>
      <c r="K13" s="55">
        <v>23407</v>
      </c>
      <c r="L13" s="56">
        <v>0.08330723346098544</v>
      </c>
      <c r="M13" s="55">
        <v>19145</v>
      </c>
      <c r="N13" s="57">
        <v>0.0861428950672</v>
      </c>
      <c r="O13" s="58">
        <v>0.22261687124575613</v>
      </c>
    </row>
    <row r="14" spans="2:15" ht="14.25" customHeight="1">
      <c r="B14" s="53">
        <v>4</v>
      </c>
      <c r="C14" s="54" t="s">
        <v>23</v>
      </c>
      <c r="D14" s="55">
        <v>3332</v>
      </c>
      <c r="E14" s="56">
        <v>0.08576797343560967</v>
      </c>
      <c r="F14" s="55">
        <v>2421</v>
      </c>
      <c r="G14" s="57">
        <v>0.057064064488756894</v>
      </c>
      <c r="H14" s="58">
        <v>0.3762907889301941</v>
      </c>
      <c r="I14" s="59">
        <v>3421</v>
      </c>
      <c r="J14" s="60">
        <v>-0.02601578485822864</v>
      </c>
      <c r="K14" s="55">
        <v>19120</v>
      </c>
      <c r="L14" s="56">
        <v>0.06804948535797162</v>
      </c>
      <c r="M14" s="55">
        <v>13319</v>
      </c>
      <c r="N14" s="57">
        <v>0.05992881793680005</v>
      </c>
      <c r="O14" s="58">
        <v>0.43554320894962095</v>
      </c>
    </row>
    <row r="15" spans="2:15" ht="14.25" customHeight="1">
      <c r="B15" s="61">
        <v>5</v>
      </c>
      <c r="C15" s="62" t="s">
        <v>24</v>
      </c>
      <c r="D15" s="63">
        <v>2801</v>
      </c>
      <c r="E15" s="64">
        <v>0.07209966794512085</v>
      </c>
      <c r="F15" s="63">
        <v>1569</v>
      </c>
      <c r="G15" s="65">
        <v>0.036982039315514074</v>
      </c>
      <c r="H15" s="66">
        <v>0.7852135117909496</v>
      </c>
      <c r="I15" s="67">
        <v>2667</v>
      </c>
      <c r="J15" s="68">
        <v>0.05024371953505802</v>
      </c>
      <c r="K15" s="63">
        <v>15299</v>
      </c>
      <c r="L15" s="64">
        <v>0.05445026550688325</v>
      </c>
      <c r="M15" s="63">
        <v>9364</v>
      </c>
      <c r="N15" s="65">
        <v>0.04213330213681175</v>
      </c>
      <c r="O15" s="66">
        <v>0.6338103374626227</v>
      </c>
    </row>
    <row r="16" spans="2:15" ht="14.25" customHeight="1">
      <c r="B16" s="45">
        <v>6</v>
      </c>
      <c r="C16" s="46" t="s">
        <v>17</v>
      </c>
      <c r="D16" s="47">
        <v>2036</v>
      </c>
      <c r="E16" s="48">
        <v>0.0524080413910268</v>
      </c>
      <c r="F16" s="47">
        <v>1673</v>
      </c>
      <c r="G16" s="49">
        <v>0.03943336633196625</v>
      </c>
      <c r="H16" s="50">
        <v>0.21697549312612074</v>
      </c>
      <c r="I16" s="51">
        <v>2014</v>
      </c>
      <c r="J16" s="52">
        <v>0.010923535253227312</v>
      </c>
      <c r="K16" s="47">
        <v>14547</v>
      </c>
      <c r="L16" s="48">
        <v>0.0517738422333898</v>
      </c>
      <c r="M16" s="47">
        <v>9455</v>
      </c>
      <c r="N16" s="49">
        <v>0.04254275648265218</v>
      </c>
      <c r="O16" s="50">
        <v>0.5385510312004231</v>
      </c>
    </row>
    <row r="17" spans="2:15" ht="14.25" customHeight="1">
      <c r="B17" s="53">
        <v>7</v>
      </c>
      <c r="C17" s="54" t="s">
        <v>33</v>
      </c>
      <c r="D17" s="55">
        <v>2036</v>
      </c>
      <c r="E17" s="56">
        <v>0.0524080413910268</v>
      </c>
      <c r="F17" s="55">
        <v>1504</v>
      </c>
      <c r="G17" s="57">
        <v>0.035449959930231464</v>
      </c>
      <c r="H17" s="58">
        <v>0.35372340425531923</v>
      </c>
      <c r="I17" s="59">
        <v>1950</v>
      </c>
      <c r="J17" s="60">
        <v>0.04410256410256408</v>
      </c>
      <c r="K17" s="55">
        <v>12583</v>
      </c>
      <c r="L17" s="56">
        <v>0.04478382187548937</v>
      </c>
      <c r="M17" s="55">
        <v>7939</v>
      </c>
      <c r="N17" s="57">
        <v>0.03572151705084883</v>
      </c>
      <c r="O17" s="58">
        <v>0.5849603224587479</v>
      </c>
    </row>
    <row r="18" spans="2:15" ht="14.25" customHeight="1">
      <c r="B18" s="53">
        <v>8</v>
      </c>
      <c r="C18" s="54" t="s">
        <v>32</v>
      </c>
      <c r="D18" s="55">
        <v>1619</v>
      </c>
      <c r="E18" s="56">
        <v>0.04167417436742259</v>
      </c>
      <c r="F18" s="55">
        <v>2207</v>
      </c>
      <c r="G18" s="57">
        <v>0.052019987743364915</v>
      </c>
      <c r="H18" s="58">
        <v>-0.266425011327594</v>
      </c>
      <c r="I18" s="59">
        <v>1606</v>
      </c>
      <c r="J18" s="60">
        <v>0.008094645080946483</v>
      </c>
      <c r="K18" s="55">
        <v>12331</v>
      </c>
      <c r="L18" s="56">
        <v>0.04388693535298891</v>
      </c>
      <c r="M18" s="55">
        <v>10584</v>
      </c>
      <c r="N18" s="57">
        <v>0.04762269007005719</v>
      </c>
      <c r="O18" s="58">
        <v>0.16506046863189727</v>
      </c>
    </row>
    <row r="19" spans="2:15" ht="14.25" customHeight="1">
      <c r="B19" s="53">
        <v>9</v>
      </c>
      <c r="C19" s="54" t="s">
        <v>30</v>
      </c>
      <c r="D19" s="55">
        <v>2125</v>
      </c>
      <c r="E19" s="56">
        <v>0.054698962650261265</v>
      </c>
      <c r="F19" s="55">
        <v>2234</v>
      </c>
      <c r="G19" s="57">
        <v>0.052656389949559235</v>
      </c>
      <c r="H19" s="58">
        <v>-0.04879140555058192</v>
      </c>
      <c r="I19" s="59">
        <v>2387</v>
      </c>
      <c r="J19" s="60">
        <v>-0.10976120653540011</v>
      </c>
      <c r="K19" s="55">
        <v>12081</v>
      </c>
      <c r="L19" s="56">
        <v>0.04299716697749242</v>
      </c>
      <c r="M19" s="55">
        <v>11037</v>
      </c>
      <c r="N19" s="57">
        <v>0.04966096280264751</v>
      </c>
      <c r="O19" s="58">
        <v>0.0945909214460452</v>
      </c>
    </row>
    <row r="20" spans="2:15" ht="14.25" customHeight="1">
      <c r="B20" s="61">
        <v>10</v>
      </c>
      <c r="C20" s="62" t="s">
        <v>22</v>
      </c>
      <c r="D20" s="63">
        <v>1402</v>
      </c>
      <c r="E20" s="64">
        <v>0.03608844500501943</v>
      </c>
      <c r="F20" s="63">
        <v>1899</v>
      </c>
      <c r="G20" s="65">
        <v>0.044760288502333476</v>
      </c>
      <c r="H20" s="66">
        <v>-0.26171669299631384</v>
      </c>
      <c r="I20" s="67">
        <v>1435</v>
      </c>
      <c r="J20" s="68">
        <v>-0.022996515679442497</v>
      </c>
      <c r="K20" s="63">
        <v>11690</v>
      </c>
      <c r="L20" s="64">
        <v>0.04160556923821591</v>
      </c>
      <c r="M20" s="63">
        <v>8767</v>
      </c>
      <c r="N20" s="65">
        <v>0.03944710164816623</v>
      </c>
      <c r="O20" s="66">
        <v>0.33340937606935106</v>
      </c>
    </row>
    <row r="21" spans="2:15" ht="14.25" customHeight="1">
      <c r="B21" s="45">
        <v>11</v>
      </c>
      <c r="C21" s="46" t="s">
        <v>25</v>
      </c>
      <c r="D21" s="47">
        <v>1318</v>
      </c>
      <c r="E21" s="48">
        <v>0.033926227187314986</v>
      </c>
      <c r="F21" s="47">
        <v>2210</v>
      </c>
      <c r="G21" s="49">
        <v>0.05209069909960873</v>
      </c>
      <c r="H21" s="50">
        <v>-0.40361990950226245</v>
      </c>
      <c r="I21" s="51">
        <v>1991</v>
      </c>
      <c r="J21" s="52">
        <v>-0.33802109492717225</v>
      </c>
      <c r="K21" s="47">
        <v>9239</v>
      </c>
      <c r="L21" s="48">
        <v>0.032882280084848316</v>
      </c>
      <c r="M21" s="47">
        <v>11159</v>
      </c>
      <c r="N21" s="49">
        <v>0.05020990159597205</v>
      </c>
      <c r="O21" s="50">
        <v>-0.17205842817456762</v>
      </c>
    </row>
    <row r="22" spans="2:15" ht="14.25" customHeight="1">
      <c r="B22" s="53">
        <v>12</v>
      </c>
      <c r="C22" s="54" t="s">
        <v>21</v>
      </c>
      <c r="D22" s="55">
        <v>896</v>
      </c>
      <c r="E22" s="56">
        <v>0.02306365672218075</v>
      </c>
      <c r="F22" s="55">
        <v>1645</v>
      </c>
      <c r="G22" s="57">
        <v>0.03877339367369066</v>
      </c>
      <c r="H22" s="58">
        <v>-0.4553191489361702</v>
      </c>
      <c r="I22" s="59">
        <v>1604</v>
      </c>
      <c r="J22" s="60">
        <v>-0.4413965087281796</v>
      </c>
      <c r="K22" s="55">
        <v>8951</v>
      </c>
      <c r="L22" s="56">
        <v>0.031857266916276356</v>
      </c>
      <c r="M22" s="55">
        <v>7821</v>
      </c>
      <c r="N22" s="57">
        <v>0.03519057625074804</v>
      </c>
      <c r="O22" s="58">
        <v>0.14448280271065084</v>
      </c>
    </row>
    <row r="23" spans="2:15" ht="14.25" customHeight="1">
      <c r="B23" s="53">
        <v>13</v>
      </c>
      <c r="C23" s="54" t="s">
        <v>34</v>
      </c>
      <c r="D23" s="55">
        <v>864</v>
      </c>
      <c r="E23" s="56">
        <v>0.02223995469638858</v>
      </c>
      <c r="F23" s="55">
        <v>1161</v>
      </c>
      <c r="G23" s="57">
        <v>0.027365294866355538</v>
      </c>
      <c r="H23" s="58">
        <v>-0.2558139534883721</v>
      </c>
      <c r="I23" s="59">
        <v>1024</v>
      </c>
      <c r="J23" s="60">
        <v>-0.15625</v>
      </c>
      <c r="K23" s="55">
        <v>7842</v>
      </c>
      <c r="L23" s="56">
        <v>0.02791025440257392</v>
      </c>
      <c r="M23" s="55">
        <v>6694</v>
      </c>
      <c r="N23" s="57">
        <v>0.030119641659954916</v>
      </c>
      <c r="O23" s="58">
        <v>0.17149686286226462</v>
      </c>
    </row>
    <row r="24" spans="2:15" ht="14.25" customHeight="1">
      <c r="B24" s="53">
        <v>14</v>
      </c>
      <c r="C24" s="54" t="s">
        <v>28</v>
      </c>
      <c r="D24" s="55">
        <v>496</v>
      </c>
      <c r="E24" s="56">
        <v>0.01276738139977863</v>
      </c>
      <c r="F24" s="55">
        <v>1151</v>
      </c>
      <c r="G24" s="57">
        <v>0.02712959034554283</v>
      </c>
      <c r="H24" s="58">
        <v>-0.5690703735881841</v>
      </c>
      <c r="I24" s="59">
        <v>996</v>
      </c>
      <c r="J24" s="60">
        <v>-0.5020080321285141</v>
      </c>
      <c r="K24" s="55">
        <v>7118</v>
      </c>
      <c r="L24" s="56">
        <v>0.025333485187136084</v>
      </c>
      <c r="M24" s="55">
        <v>5804</v>
      </c>
      <c r="N24" s="57">
        <v>0.026115088167669304</v>
      </c>
      <c r="O24" s="58">
        <v>0.22639558924879388</v>
      </c>
    </row>
    <row r="25" spans="2:15" ht="14.25" customHeight="1">
      <c r="B25" s="61">
        <v>15</v>
      </c>
      <c r="C25" s="62" t="s">
        <v>31</v>
      </c>
      <c r="D25" s="63">
        <v>1054</v>
      </c>
      <c r="E25" s="64">
        <v>0.027130685474529587</v>
      </c>
      <c r="F25" s="63">
        <v>728</v>
      </c>
      <c r="G25" s="65">
        <v>0.01715928911516523</v>
      </c>
      <c r="H25" s="66">
        <v>0.44780219780219777</v>
      </c>
      <c r="I25" s="67">
        <v>1075</v>
      </c>
      <c r="J25" s="68">
        <v>-0.019534883720930263</v>
      </c>
      <c r="K25" s="63">
        <v>6655</v>
      </c>
      <c r="L25" s="64">
        <v>0.023685634155716583</v>
      </c>
      <c r="M25" s="63">
        <v>3093</v>
      </c>
      <c r="N25" s="65">
        <v>0.01391694826026898</v>
      </c>
      <c r="O25" s="66">
        <v>1.1516327190430005</v>
      </c>
    </row>
    <row r="26" spans="2:15" ht="14.25" customHeight="1">
      <c r="B26" s="45">
        <v>16</v>
      </c>
      <c r="C26" s="46" t="s">
        <v>48</v>
      </c>
      <c r="D26" s="47">
        <v>917</v>
      </c>
      <c r="E26" s="48">
        <v>0.02360421117660686</v>
      </c>
      <c r="F26" s="47">
        <v>1123</v>
      </c>
      <c r="G26" s="49">
        <v>0.02646961768726724</v>
      </c>
      <c r="H26" s="50">
        <v>-0.18343722172751553</v>
      </c>
      <c r="I26" s="51">
        <v>1106</v>
      </c>
      <c r="J26" s="52">
        <v>-0.1708860759493671</v>
      </c>
      <c r="K26" s="47">
        <v>6014</v>
      </c>
      <c r="L26" s="48">
        <v>0.021404268040943582</v>
      </c>
      <c r="M26" s="47">
        <v>4939</v>
      </c>
      <c r="N26" s="49">
        <v>0.022223022133032167</v>
      </c>
      <c r="O26" s="50">
        <v>0.2176553958291152</v>
      </c>
    </row>
    <row r="27" spans="2:15" ht="14.25" customHeight="1">
      <c r="B27" s="53">
        <v>17</v>
      </c>
      <c r="C27" s="54" t="s">
        <v>29</v>
      </c>
      <c r="D27" s="55">
        <v>758</v>
      </c>
      <c r="E27" s="56">
        <v>0.01951144173595202</v>
      </c>
      <c r="F27" s="55">
        <v>780</v>
      </c>
      <c r="G27" s="57">
        <v>0.018384952623391317</v>
      </c>
      <c r="H27" s="58">
        <v>-0.028205128205128216</v>
      </c>
      <c r="I27" s="59">
        <v>664</v>
      </c>
      <c r="J27" s="60">
        <v>0.14156626506024095</v>
      </c>
      <c r="K27" s="55">
        <v>5303</v>
      </c>
      <c r="L27" s="56">
        <v>0.018873766781031562</v>
      </c>
      <c r="M27" s="55">
        <v>4257</v>
      </c>
      <c r="N27" s="57">
        <v>0.019154364288381846</v>
      </c>
      <c r="O27" s="58">
        <v>0.24571294338736194</v>
      </c>
    </row>
    <row r="28" spans="2:15" ht="14.25" customHeight="1">
      <c r="B28" s="53">
        <v>18</v>
      </c>
      <c r="C28" s="54" t="s">
        <v>27</v>
      </c>
      <c r="D28" s="55">
        <v>1136</v>
      </c>
      <c r="E28" s="56">
        <v>0.029241421915622023</v>
      </c>
      <c r="F28" s="55">
        <v>1041</v>
      </c>
      <c r="G28" s="57">
        <v>0.024536840616603026</v>
      </c>
      <c r="H28" s="58">
        <v>0.09125840537944274</v>
      </c>
      <c r="I28" s="59">
        <v>1258</v>
      </c>
      <c r="J28" s="60">
        <v>-0.0969793322734499</v>
      </c>
      <c r="K28" s="55">
        <v>4916</v>
      </c>
      <c r="L28" s="56">
        <v>0.017496405335762993</v>
      </c>
      <c r="M28" s="55">
        <v>5465</v>
      </c>
      <c r="N28" s="57">
        <v>0.02458975824195602</v>
      </c>
      <c r="O28" s="58">
        <v>-0.10045745654162852</v>
      </c>
    </row>
    <row r="29" spans="2:16" ht="14.25" customHeight="1">
      <c r="B29" s="53">
        <v>19</v>
      </c>
      <c r="C29" s="54" t="s">
        <v>26</v>
      </c>
      <c r="D29" s="55">
        <v>466</v>
      </c>
      <c r="E29" s="56">
        <v>0.011995160750598472</v>
      </c>
      <c r="F29" s="55">
        <v>1008</v>
      </c>
      <c r="G29" s="57">
        <v>0.023759015697921087</v>
      </c>
      <c r="H29" s="58">
        <v>-0.5376984126984127</v>
      </c>
      <c r="I29" s="59">
        <v>495</v>
      </c>
      <c r="J29" s="60">
        <v>-0.05858585858585863</v>
      </c>
      <c r="K29" s="55">
        <v>4833</v>
      </c>
      <c r="L29" s="56">
        <v>0.01720100223509816</v>
      </c>
      <c r="M29" s="55">
        <v>4934</v>
      </c>
      <c r="N29" s="57">
        <v>0.022200524641502472</v>
      </c>
      <c r="O29" s="58">
        <v>-0.020470206728820384</v>
      </c>
      <c r="P29" s="44"/>
    </row>
    <row r="30" spans="2:16" ht="14.25" customHeight="1">
      <c r="B30" s="61">
        <v>20</v>
      </c>
      <c r="C30" s="62" t="s">
        <v>43</v>
      </c>
      <c r="D30" s="63">
        <v>743</v>
      </c>
      <c r="E30" s="64">
        <v>0.01912533141136194</v>
      </c>
      <c r="F30" s="63">
        <v>496</v>
      </c>
      <c r="G30" s="65">
        <v>0.011690944232310376</v>
      </c>
      <c r="H30" s="66">
        <v>0.497983870967742</v>
      </c>
      <c r="I30" s="67">
        <v>757</v>
      </c>
      <c r="J30" s="68">
        <v>-0.018494055482166427</v>
      </c>
      <c r="K30" s="63">
        <v>4400</v>
      </c>
      <c r="L30" s="64">
        <v>0.015659923408738237</v>
      </c>
      <c r="M30" s="63">
        <v>2422</v>
      </c>
      <c r="N30" s="65">
        <v>0.010897784896983986</v>
      </c>
      <c r="O30" s="66">
        <v>0.8166804293971923</v>
      </c>
      <c r="P30" s="44"/>
    </row>
    <row r="31" spans="2:15" ht="14.25" customHeight="1">
      <c r="B31" s="165" t="s">
        <v>46</v>
      </c>
      <c r="C31" s="166"/>
      <c r="D31" s="25">
        <f>SUM(D11:D30)</f>
        <v>36558</v>
      </c>
      <c r="E31" s="4">
        <f>D31/D33</f>
        <v>0.9410280830909419</v>
      </c>
      <c r="F31" s="25">
        <f>SUM(F11:F30)</f>
        <v>39860</v>
      </c>
      <c r="G31" s="4">
        <f>F31/F33</f>
        <v>0.9395182199594588</v>
      </c>
      <c r="H31" s="7">
        <f>D31/F31-1</f>
        <v>-0.0828399397892624</v>
      </c>
      <c r="I31" s="25">
        <f>SUM(I11:I30)</f>
        <v>40782</v>
      </c>
      <c r="J31" s="4">
        <f>D31/I31-1</f>
        <v>-0.10357510666470504</v>
      </c>
      <c r="K31" s="25">
        <f>SUM(K11:K30)</f>
        <v>265188</v>
      </c>
      <c r="L31" s="4">
        <f>K31/K33</f>
        <v>0.9438235838446536</v>
      </c>
      <c r="M31" s="25">
        <f>SUM(M11:M30)</f>
        <v>207766</v>
      </c>
      <c r="N31" s="4">
        <f>M31/M33</f>
        <v>0.9348427650316989</v>
      </c>
      <c r="O31" s="7">
        <f>K31/M31-1</f>
        <v>0.2763782332046629</v>
      </c>
    </row>
    <row r="32" spans="2:15" ht="14.25" customHeight="1">
      <c r="B32" s="165" t="s">
        <v>12</v>
      </c>
      <c r="C32" s="166"/>
      <c r="D32" s="3">
        <f>D33-SUM(D11:D30)</f>
        <v>2291</v>
      </c>
      <c r="E32" s="4">
        <f>D32/D33</f>
        <v>0.05897191690905815</v>
      </c>
      <c r="F32" s="5">
        <f>F33-SUM(F11:F30)</f>
        <v>2566</v>
      </c>
      <c r="G32" s="6">
        <f>F32/F33</f>
        <v>0.06048178004054118</v>
      </c>
      <c r="H32" s="7">
        <f>D32/F32-1</f>
        <v>-0.10717069368667187</v>
      </c>
      <c r="I32" s="5">
        <f>I33-SUM(I11:I30)</f>
        <v>2467</v>
      </c>
      <c r="J32" s="8">
        <f>D32/I32-1</f>
        <v>-0.07134171057965144</v>
      </c>
      <c r="K32" s="3">
        <f>K33-SUM(K11:K30)</f>
        <v>15784</v>
      </c>
      <c r="L32" s="4">
        <f>K32/K33</f>
        <v>0.05617641615534644</v>
      </c>
      <c r="M32" s="3">
        <f>M33-SUM(M11:M30)</f>
        <v>14481</v>
      </c>
      <c r="N32" s="4">
        <f>M32/M33</f>
        <v>0.06515723496830103</v>
      </c>
      <c r="O32" s="7">
        <f>K32/M32-1</f>
        <v>0.08997997375871836</v>
      </c>
    </row>
    <row r="33" spans="2:17" ht="14.25" customHeight="1">
      <c r="B33" s="167" t="s">
        <v>13</v>
      </c>
      <c r="C33" s="168"/>
      <c r="D33" s="40">
        <v>38849</v>
      </c>
      <c r="E33" s="69">
        <v>1</v>
      </c>
      <c r="F33" s="40">
        <v>42426</v>
      </c>
      <c r="G33" s="70">
        <v>1</v>
      </c>
      <c r="H33" s="37">
        <v>-0.08431150709470603</v>
      </c>
      <c r="I33" s="41">
        <v>43249</v>
      </c>
      <c r="J33" s="38">
        <v>-0.10173645633425055</v>
      </c>
      <c r="K33" s="40">
        <v>280972</v>
      </c>
      <c r="L33" s="69">
        <v>1</v>
      </c>
      <c r="M33" s="40">
        <v>222247</v>
      </c>
      <c r="N33" s="70">
        <v>1</v>
      </c>
      <c r="O33" s="37">
        <v>0.2642330380162612</v>
      </c>
      <c r="P33" s="13"/>
      <c r="Q33" s="13"/>
    </row>
    <row r="34" ht="14.25" customHeight="1">
      <c r="B34" t="s">
        <v>98</v>
      </c>
    </row>
    <row r="35" ht="14.25">
      <c r="B35" s="9" t="s">
        <v>97</v>
      </c>
    </row>
    <row r="37" spans="2:12" ht="14.2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2:22" ht="14.25">
      <c r="B38" s="147" t="s">
        <v>120</v>
      </c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20"/>
      <c r="N38" s="20"/>
      <c r="O38" s="147" t="s">
        <v>84</v>
      </c>
      <c r="P38" s="147"/>
      <c r="Q38" s="147"/>
      <c r="R38" s="147"/>
      <c r="S38" s="147"/>
      <c r="T38" s="147"/>
      <c r="U38" s="147"/>
      <c r="V38" s="147"/>
    </row>
    <row r="39" spans="2:22" ht="14.25">
      <c r="B39" s="148" t="s">
        <v>121</v>
      </c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20"/>
      <c r="N39" s="20"/>
      <c r="O39" s="164" t="s">
        <v>85</v>
      </c>
      <c r="P39" s="164"/>
      <c r="Q39" s="164"/>
      <c r="R39" s="164"/>
      <c r="S39" s="164"/>
      <c r="T39" s="164"/>
      <c r="U39" s="164"/>
      <c r="V39" s="164"/>
    </row>
    <row r="40" spans="2:22" ht="15" customHeight="1">
      <c r="B40" s="14"/>
      <c r="C40" s="14"/>
      <c r="D40" s="14"/>
      <c r="E40" s="14"/>
      <c r="F40" s="14"/>
      <c r="G40" s="14"/>
      <c r="H40" s="14"/>
      <c r="I40" s="14"/>
      <c r="J40" s="14"/>
      <c r="K40" s="71"/>
      <c r="L40" s="72" t="s">
        <v>4</v>
      </c>
      <c r="O40" s="14"/>
      <c r="P40" s="14"/>
      <c r="Q40" s="14"/>
      <c r="R40" s="14"/>
      <c r="S40" s="14"/>
      <c r="T40" s="14"/>
      <c r="U40" s="71"/>
      <c r="V40" s="72" t="s">
        <v>4</v>
      </c>
    </row>
    <row r="41" spans="2:22" ht="14.25">
      <c r="B41" s="149" t="s">
        <v>0</v>
      </c>
      <c r="C41" s="149" t="s">
        <v>45</v>
      </c>
      <c r="D41" s="128" t="s">
        <v>114</v>
      </c>
      <c r="E41" s="129"/>
      <c r="F41" s="129"/>
      <c r="G41" s="129"/>
      <c r="H41" s="129"/>
      <c r="I41" s="130"/>
      <c r="J41" s="128" t="s">
        <v>104</v>
      </c>
      <c r="K41" s="129"/>
      <c r="L41" s="130"/>
      <c r="O41" s="149" t="s">
        <v>0</v>
      </c>
      <c r="P41" s="149" t="s">
        <v>45</v>
      </c>
      <c r="Q41" s="128" t="s">
        <v>115</v>
      </c>
      <c r="R41" s="129"/>
      <c r="S41" s="129"/>
      <c r="T41" s="129"/>
      <c r="U41" s="129"/>
      <c r="V41" s="130"/>
    </row>
    <row r="42" spans="2:22" ht="15" customHeight="1">
      <c r="B42" s="150"/>
      <c r="C42" s="150"/>
      <c r="D42" s="125" t="s">
        <v>116</v>
      </c>
      <c r="E42" s="126"/>
      <c r="F42" s="126"/>
      <c r="G42" s="126"/>
      <c r="H42" s="126"/>
      <c r="I42" s="127"/>
      <c r="J42" s="125" t="s">
        <v>105</v>
      </c>
      <c r="K42" s="126"/>
      <c r="L42" s="127"/>
      <c r="O42" s="150"/>
      <c r="P42" s="150"/>
      <c r="Q42" s="125" t="s">
        <v>117</v>
      </c>
      <c r="R42" s="126"/>
      <c r="S42" s="126"/>
      <c r="T42" s="126"/>
      <c r="U42" s="126"/>
      <c r="V42" s="127"/>
    </row>
    <row r="43" spans="2:22" ht="15" customHeight="1">
      <c r="B43" s="150"/>
      <c r="C43" s="150"/>
      <c r="D43" s="137">
        <v>2021</v>
      </c>
      <c r="E43" s="138"/>
      <c r="F43" s="141">
        <v>2020</v>
      </c>
      <c r="G43" s="138"/>
      <c r="H43" s="158" t="s">
        <v>5</v>
      </c>
      <c r="I43" s="131" t="s">
        <v>52</v>
      </c>
      <c r="J43" s="169">
        <v>2021</v>
      </c>
      <c r="K43" s="132" t="s">
        <v>118</v>
      </c>
      <c r="L43" s="131" t="s">
        <v>122</v>
      </c>
      <c r="O43" s="150"/>
      <c r="P43" s="150"/>
      <c r="Q43" s="137">
        <v>2021</v>
      </c>
      <c r="R43" s="138"/>
      <c r="S43" s="137">
        <v>2020</v>
      </c>
      <c r="T43" s="138"/>
      <c r="U43" s="158" t="s">
        <v>5</v>
      </c>
      <c r="V43" s="172" t="s">
        <v>74</v>
      </c>
    </row>
    <row r="44" spans="2:22" ht="14.25">
      <c r="B44" s="143" t="s">
        <v>6</v>
      </c>
      <c r="C44" s="143" t="s">
        <v>45</v>
      </c>
      <c r="D44" s="139"/>
      <c r="E44" s="140"/>
      <c r="F44" s="142"/>
      <c r="G44" s="140"/>
      <c r="H44" s="159"/>
      <c r="I44" s="132"/>
      <c r="J44" s="169"/>
      <c r="K44" s="132"/>
      <c r="L44" s="132"/>
      <c r="O44" s="143" t="s">
        <v>6</v>
      </c>
      <c r="P44" s="143" t="s">
        <v>45</v>
      </c>
      <c r="Q44" s="139"/>
      <c r="R44" s="140"/>
      <c r="S44" s="139"/>
      <c r="T44" s="140"/>
      <c r="U44" s="159"/>
      <c r="V44" s="173"/>
    </row>
    <row r="45" spans="2:22" ht="15" customHeight="1">
      <c r="B45" s="143"/>
      <c r="C45" s="143"/>
      <c r="D45" s="116" t="s">
        <v>8</v>
      </c>
      <c r="E45" s="73" t="s">
        <v>2</v>
      </c>
      <c r="F45" s="116" t="s">
        <v>8</v>
      </c>
      <c r="G45" s="73" t="s">
        <v>2</v>
      </c>
      <c r="H45" s="145" t="s">
        <v>9</v>
      </c>
      <c r="I45" s="145" t="s">
        <v>53</v>
      </c>
      <c r="J45" s="74" t="s">
        <v>8</v>
      </c>
      <c r="K45" s="133" t="s">
        <v>119</v>
      </c>
      <c r="L45" s="133" t="s">
        <v>123</v>
      </c>
      <c r="O45" s="143"/>
      <c r="P45" s="143"/>
      <c r="Q45" s="106" t="s">
        <v>8</v>
      </c>
      <c r="R45" s="73" t="s">
        <v>2</v>
      </c>
      <c r="S45" s="106" t="s">
        <v>8</v>
      </c>
      <c r="T45" s="73" t="s">
        <v>2</v>
      </c>
      <c r="U45" s="145" t="s">
        <v>9</v>
      </c>
      <c r="V45" s="170" t="s">
        <v>75</v>
      </c>
    </row>
    <row r="46" spans="2:22" ht="15" customHeight="1">
      <c r="B46" s="144"/>
      <c r="C46" s="144"/>
      <c r="D46" s="115" t="s">
        <v>10</v>
      </c>
      <c r="E46" s="36" t="s">
        <v>11</v>
      </c>
      <c r="F46" s="115" t="s">
        <v>10</v>
      </c>
      <c r="G46" s="36" t="s">
        <v>11</v>
      </c>
      <c r="H46" s="146"/>
      <c r="I46" s="146"/>
      <c r="J46" s="115" t="s">
        <v>10</v>
      </c>
      <c r="K46" s="134"/>
      <c r="L46" s="134"/>
      <c r="O46" s="144"/>
      <c r="P46" s="144"/>
      <c r="Q46" s="107" t="s">
        <v>10</v>
      </c>
      <c r="R46" s="36" t="s">
        <v>11</v>
      </c>
      <c r="S46" s="107" t="s">
        <v>10</v>
      </c>
      <c r="T46" s="36" t="s">
        <v>11</v>
      </c>
      <c r="U46" s="153"/>
      <c r="V46" s="171"/>
    </row>
    <row r="47" spans="2:22" ht="14.25">
      <c r="B47" s="45">
        <v>1</v>
      </c>
      <c r="C47" s="75" t="s">
        <v>55</v>
      </c>
      <c r="D47" s="47">
        <v>1348</v>
      </c>
      <c r="E47" s="52">
        <v>0.03469844783649515</v>
      </c>
      <c r="F47" s="47">
        <v>1404</v>
      </c>
      <c r="G47" s="52">
        <v>0.03309291472210437</v>
      </c>
      <c r="H47" s="76">
        <v>-0.03988603988603989</v>
      </c>
      <c r="I47" s="77">
        <v>2</v>
      </c>
      <c r="J47" s="47">
        <v>1852</v>
      </c>
      <c r="K47" s="78">
        <v>-0.2721382289416847</v>
      </c>
      <c r="L47" s="79">
        <v>0</v>
      </c>
      <c r="O47" s="45">
        <v>1</v>
      </c>
      <c r="P47" s="75" t="s">
        <v>55</v>
      </c>
      <c r="Q47" s="47">
        <v>13683</v>
      </c>
      <c r="R47" s="52">
        <v>0.048698802727673934</v>
      </c>
      <c r="S47" s="47">
        <v>9155</v>
      </c>
      <c r="T47" s="52">
        <v>0.04119290699087052</v>
      </c>
      <c r="U47" s="50">
        <v>0.49459311851447296</v>
      </c>
      <c r="V47" s="79">
        <v>0</v>
      </c>
    </row>
    <row r="48" spans="2:22" ht="15" customHeight="1">
      <c r="B48" s="80">
        <v>2</v>
      </c>
      <c r="C48" s="81" t="s">
        <v>40</v>
      </c>
      <c r="D48" s="55">
        <v>1324</v>
      </c>
      <c r="E48" s="60">
        <v>0.03408067131715102</v>
      </c>
      <c r="F48" s="55">
        <v>1263</v>
      </c>
      <c r="G48" s="60">
        <v>0.02976948097864517</v>
      </c>
      <c r="H48" s="82">
        <v>0.04829770387965171</v>
      </c>
      <c r="I48" s="83">
        <v>2</v>
      </c>
      <c r="J48" s="55">
        <v>1484</v>
      </c>
      <c r="K48" s="84">
        <v>-0.10781671159029649</v>
      </c>
      <c r="L48" s="85">
        <v>0</v>
      </c>
      <c r="O48" s="80">
        <v>2</v>
      </c>
      <c r="P48" s="81" t="s">
        <v>41</v>
      </c>
      <c r="Q48" s="55">
        <v>10813</v>
      </c>
      <c r="R48" s="60">
        <v>0.03848426177697422</v>
      </c>
      <c r="S48" s="55">
        <v>7733</v>
      </c>
      <c r="T48" s="60">
        <v>0.03479462039982542</v>
      </c>
      <c r="U48" s="58">
        <v>0.39829302987197734</v>
      </c>
      <c r="V48" s="85">
        <v>1</v>
      </c>
    </row>
    <row r="49" spans="2:22" ht="15" customHeight="1">
      <c r="B49" s="80">
        <v>3</v>
      </c>
      <c r="C49" s="81" t="s">
        <v>41</v>
      </c>
      <c r="D49" s="55">
        <v>1300</v>
      </c>
      <c r="E49" s="60">
        <v>0.03346289479780689</v>
      </c>
      <c r="F49" s="55">
        <v>1420</v>
      </c>
      <c r="G49" s="60">
        <v>0.033470041955404706</v>
      </c>
      <c r="H49" s="82">
        <v>-0.08450704225352113</v>
      </c>
      <c r="I49" s="83">
        <v>-1</v>
      </c>
      <c r="J49" s="55">
        <v>1129</v>
      </c>
      <c r="K49" s="84">
        <v>0.15146147032772372</v>
      </c>
      <c r="L49" s="85">
        <v>2</v>
      </c>
      <c r="O49" s="80">
        <v>3</v>
      </c>
      <c r="P49" s="81" t="s">
        <v>36</v>
      </c>
      <c r="Q49" s="55">
        <v>9655</v>
      </c>
      <c r="R49" s="60">
        <v>0.03436285466167447</v>
      </c>
      <c r="S49" s="55">
        <v>9088</v>
      </c>
      <c r="T49" s="60">
        <v>0.040891440604372616</v>
      </c>
      <c r="U49" s="58">
        <v>0.06238996478873249</v>
      </c>
      <c r="V49" s="85">
        <v>-1</v>
      </c>
    </row>
    <row r="50" spans="2:22" ht="14.25">
      <c r="B50" s="80">
        <v>4</v>
      </c>
      <c r="C50" s="81" t="s">
        <v>37</v>
      </c>
      <c r="D50" s="55">
        <v>1277</v>
      </c>
      <c r="E50" s="60">
        <v>0.03287085896676877</v>
      </c>
      <c r="F50" s="55">
        <v>1134</v>
      </c>
      <c r="G50" s="60">
        <v>0.02672889266016122</v>
      </c>
      <c r="H50" s="82">
        <v>0.12610229276895946</v>
      </c>
      <c r="I50" s="83">
        <v>1</v>
      </c>
      <c r="J50" s="55">
        <v>996</v>
      </c>
      <c r="K50" s="84">
        <v>0.28212851405622486</v>
      </c>
      <c r="L50" s="85">
        <v>3</v>
      </c>
      <c r="O50" s="80">
        <v>4</v>
      </c>
      <c r="P50" s="81" t="s">
        <v>40</v>
      </c>
      <c r="Q50" s="55">
        <v>8183</v>
      </c>
      <c r="R50" s="60">
        <v>0.029123898466751136</v>
      </c>
      <c r="S50" s="55">
        <v>5970</v>
      </c>
      <c r="T50" s="60">
        <v>0.02686200488645516</v>
      </c>
      <c r="U50" s="58">
        <v>0.37068676716917914</v>
      </c>
      <c r="V50" s="85">
        <v>1</v>
      </c>
    </row>
    <row r="51" spans="2:22" ht="15" customHeight="1">
      <c r="B51" s="80">
        <v>5</v>
      </c>
      <c r="C51" s="86" t="s">
        <v>67</v>
      </c>
      <c r="D51" s="63">
        <v>1087</v>
      </c>
      <c r="E51" s="68">
        <v>0.027980128188627763</v>
      </c>
      <c r="F51" s="63">
        <v>650</v>
      </c>
      <c r="G51" s="68">
        <v>0.015320793852826097</v>
      </c>
      <c r="H51" s="87">
        <v>0.6723076923076923</v>
      </c>
      <c r="I51" s="88">
        <v>9</v>
      </c>
      <c r="J51" s="63">
        <v>1304</v>
      </c>
      <c r="K51" s="89">
        <v>-0.16641104294478526</v>
      </c>
      <c r="L51" s="90">
        <v>-2</v>
      </c>
      <c r="O51" s="80">
        <v>5</v>
      </c>
      <c r="P51" s="86" t="s">
        <v>37</v>
      </c>
      <c r="Q51" s="63">
        <v>7188</v>
      </c>
      <c r="R51" s="68">
        <v>0.025582620332275104</v>
      </c>
      <c r="S51" s="63">
        <v>7365</v>
      </c>
      <c r="T51" s="68">
        <v>0.03313880502323991</v>
      </c>
      <c r="U51" s="66">
        <v>-0.024032586558044855</v>
      </c>
      <c r="V51" s="90">
        <v>-1</v>
      </c>
    </row>
    <row r="52" spans="2:22" ht="14.25">
      <c r="B52" s="91">
        <v>6</v>
      </c>
      <c r="C52" s="75" t="s">
        <v>56</v>
      </c>
      <c r="D52" s="47">
        <v>1083</v>
      </c>
      <c r="E52" s="52">
        <v>0.027877165435403743</v>
      </c>
      <c r="F52" s="47">
        <v>480</v>
      </c>
      <c r="G52" s="52">
        <v>0.01131381699901004</v>
      </c>
      <c r="H52" s="76">
        <v>1.25625</v>
      </c>
      <c r="I52" s="77">
        <v>19</v>
      </c>
      <c r="J52" s="47">
        <v>865</v>
      </c>
      <c r="K52" s="78">
        <v>0.2520231213872832</v>
      </c>
      <c r="L52" s="79">
        <v>3</v>
      </c>
      <c r="O52" s="91">
        <v>6</v>
      </c>
      <c r="P52" s="75" t="s">
        <v>67</v>
      </c>
      <c r="Q52" s="47">
        <v>6842</v>
      </c>
      <c r="R52" s="52">
        <v>0.02435118090058796</v>
      </c>
      <c r="S52" s="47">
        <v>4717</v>
      </c>
      <c r="T52" s="52">
        <v>0.021224133509113733</v>
      </c>
      <c r="U52" s="50">
        <v>0.45049819800720803</v>
      </c>
      <c r="V52" s="79">
        <v>0</v>
      </c>
    </row>
    <row r="53" spans="2:22" ht="14.25">
      <c r="B53" s="80">
        <v>7</v>
      </c>
      <c r="C53" s="81" t="s">
        <v>36</v>
      </c>
      <c r="D53" s="55">
        <v>1050</v>
      </c>
      <c r="E53" s="60">
        <v>0.027027722721305568</v>
      </c>
      <c r="F53" s="55">
        <v>1927</v>
      </c>
      <c r="G53" s="60">
        <v>0.04542026116060906</v>
      </c>
      <c r="H53" s="82">
        <v>-0.4551115723923197</v>
      </c>
      <c r="I53" s="83">
        <v>-6</v>
      </c>
      <c r="J53" s="55">
        <v>1217</v>
      </c>
      <c r="K53" s="84">
        <v>-0.1372226787181594</v>
      </c>
      <c r="L53" s="85">
        <v>-3</v>
      </c>
      <c r="O53" s="80">
        <v>7</v>
      </c>
      <c r="P53" s="81" t="s">
        <v>56</v>
      </c>
      <c r="Q53" s="55">
        <v>6149</v>
      </c>
      <c r="R53" s="60">
        <v>0.021884742963711686</v>
      </c>
      <c r="S53" s="55">
        <v>3211</v>
      </c>
      <c r="T53" s="60">
        <v>0.014447889060369768</v>
      </c>
      <c r="U53" s="58">
        <v>0.9149797570850202</v>
      </c>
      <c r="V53" s="85">
        <v>6</v>
      </c>
    </row>
    <row r="54" spans="2:22" ht="14.25">
      <c r="B54" s="80">
        <v>8</v>
      </c>
      <c r="C54" s="81" t="s">
        <v>44</v>
      </c>
      <c r="D54" s="55">
        <v>942</v>
      </c>
      <c r="E54" s="60">
        <v>0.024247728384256994</v>
      </c>
      <c r="F54" s="55">
        <v>627</v>
      </c>
      <c r="G54" s="60">
        <v>0.014778673454956866</v>
      </c>
      <c r="H54" s="82">
        <v>0.5023923444976077</v>
      </c>
      <c r="I54" s="83">
        <v>8</v>
      </c>
      <c r="J54" s="55">
        <v>904</v>
      </c>
      <c r="K54" s="84">
        <v>0.042035398230088505</v>
      </c>
      <c r="L54" s="85">
        <v>0</v>
      </c>
      <c r="O54" s="80">
        <v>8</v>
      </c>
      <c r="P54" s="81" t="s">
        <v>57</v>
      </c>
      <c r="Q54" s="55">
        <v>5690</v>
      </c>
      <c r="R54" s="60">
        <v>0.020251128226300128</v>
      </c>
      <c r="S54" s="55">
        <v>4331</v>
      </c>
      <c r="T54" s="60">
        <v>0.019487327163021324</v>
      </c>
      <c r="U54" s="58">
        <v>0.3137843454167628</v>
      </c>
      <c r="V54" s="85">
        <v>0</v>
      </c>
    </row>
    <row r="55" spans="2:22" ht="14.25">
      <c r="B55" s="80">
        <v>9</v>
      </c>
      <c r="C55" s="81" t="s">
        <v>83</v>
      </c>
      <c r="D55" s="55">
        <v>926</v>
      </c>
      <c r="E55" s="60">
        <v>0.02383587737136091</v>
      </c>
      <c r="F55" s="55">
        <v>421</v>
      </c>
      <c r="G55" s="60">
        <v>0.009923160326215057</v>
      </c>
      <c r="H55" s="82">
        <v>1.1995249406175774</v>
      </c>
      <c r="I55" s="83">
        <v>20</v>
      </c>
      <c r="J55" s="55">
        <v>1080</v>
      </c>
      <c r="K55" s="84">
        <v>-0.1425925925925926</v>
      </c>
      <c r="L55" s="85">
        <v>-3</v>
      </c>
      <c r="O55" s="80">
        <v>9</v>
      </c>
      <c r="P55" s="81" t="s">
        <v>44</v>
      </c>
      <c r="Q55" s="55">
        <v>5126</v>
      </c>
      <c r="R55" s="60">
        <v>0.018243810771180046</v>
      </c>
      <c r="S55" s="55">
        <v>2811</v>
      </c>
      <c r="T55" s="60">
        <v>0.012648089737994214</v>
      </c>
      <c r="U55" s="58">
        <v>0.823550337958022</v>
      </c>
      <c r="V55" s="85">
        <v>10</v>
      </c>
    </row>
    <row r="56" spans="2:22" ht="14.25">
      <c r="B56" s="92">
        <v>10</v>
      </c>
      <c r="C56" s="86" t="s">
        <v>103</v>
      </c>
      <c r="D56" s="63">
        <v>830</v>
      </c>
      <c r="E56" s="68">
        <v>0.0213647712939844</v>
      </c>
      <c r="F56" s="63">
        <v>681</v>
      </c>
      <c r="G56" s="68">
        <v>0.016051477867345496</v>
      </c>
      <c r="H56" s="87">
        <v>0.21879588839941255</v>
      </c>
      <c r="I56" s="88">
        <v>2</v>
      </c>
      <c r="J56" s="63">
        <v>718</v>
      </c>
      <c r="K56" s="89">
        <v>0.15598885793871875</v>
      </c>
      <c r="L56" s="90">
        <v>3</v>
      </c>
      <c r="O56" s="92">
        <v>10</v>
      </c>
      <c r="P56" s="86" t="s">
        <v>79</v>
      </c>
      <c r="Q56" s="63">
        <v>4746</v>
      </c>
      <c r="R56" s="68">
        <v>0.016891362840425382</v>
      </c>
      <c r="S56" s="63">
        <v>2184</v>
      </c>
      <c r="T56" s="68">
        <v>0.009826904300170532</v>
      </c>
      <c r="U56" s="66">
        <v>1.173076923076923</v>
      </c>
      <c r="V56" s="90">
        <v>16</v>
      </c>
    </row>
    <row r="57" spans="2:22" ht="14.25">
      <c r="B57" s="91">
        <v>11</v>
      </c>
      <c r="C57" s="75" t="s">
        <v>79</v>
      </c>
      <c r="D57" s="47">
        <v>813</v>
      </c>
      <c r="E57" s="52">
        <v>0.02092717959278231</v>
      </c>
      <c r="F57" s="47">
        <v>712</v>
      </c>
      <c r="G57" s="52">
        <v>0.016782161881864894</v>
      </c>
      <c r="H57" s="76">
        <v>0.1418539325842696</v>
      </c>
      <c r="I57" s="77">
        <v>-1</v>
      </c>
      <c r="J57" s="47">
        <v>551</v>
      </c>
      <c r="K57" s="78">
        <v>0.4754990925589837</v>
      </c>
      <c r="L57" s="79">
        <v>8</v>
      </c>
      <c r="O57" s="91">
        <v>11</v>
      </c>
      <c r="P57" s="75" t="s">
        <v>83</v>
      </c>
      <c r="Q57" s="47">
        <v>4566</v>
      </c>
      <c r="R57" s="52">
        <v>0.016250729610067908</v>
      </c>
      <c r="S57" s="47">
        <v>1585</v>
      </c>
      <c r="T57" s="52">
        <v>0.007131704814913137</v>
      </c>
      <c r="U57" s="50">
        <v>1.8807570977917982</v>
      </c>
      <c r="V57" s="79">
        <v>26</v>
      </c>
    </row>
    <row r="58" spans="2:22" ht="14.25">
      <c r="B58" s="80">
        <v>12</v>
      </c>
      <c r="C58" s="81" t="s">
        <v>57</v>
      </c>
      <c r="D58" s="55">
        <v>787</v>
      </c>
      <c r="E58" s="60">
        <v>0.020257921696826175</v>
      </c>
      <c r="F58" s="55">
        <v>805</v>
      </c>
      <c r="G58" s="60">
        <v>0.01897421392542309</v>
      </c>
      <c r="H58" s="82">
        <v>-0.022360248447204967</v>
      </c>
      <c r="I58" s="83">
        <v>-6</v>
      </c>
      <c r="J58" s="55">
        <v>848</v>
      </c>
      <c r="K58" s="84">
        <v>-0.07193396226415094</v>
      </c>
      <c r="L58" s="85">
        <v>-2</v>
      </c>
      <c r="O58" s="80">
        <v>12</v>
      </c>
      <c r="P58" s="81" t="s">
        <v>60</v>
      </c>
      <c r="Q58" s="55">
        <v>4368</v>
      </c>
      <c r="R58" s="60">
        <v>0.015546033056674687</v>
      </c>
      <c r="S58" s="55">
        <v>3021</v>
      </c>
      <c r="T58" s="60">
        <v>0.01359298438224138</v>
      </c>
      <c r="U58" s="58">
        <v>0.44587884806355516</v>
      </c>
      <c r="V58" s="85">
        <v>3</v>
      </c>
    </row>
    <row r="59" spans="2:22" ht="14.25">
      <c r="B59" s="80">
        <v>13</v>
      </c>
      <c r="C59" s="81" t="s">
        <v>72</v>
      </c>
      <c r="D59" s="55">
        <v>761</v>
      </c>
      <c r="E59" s="60">
        <v>0.019588663800870036</v>
      </c>
      <c r="F59" s="55">
        <v>505</v>
      </c>
      <c r="G59" s="60">
        <v>0.011903078301041814</v>
      </c>
      <c r="H59" s="82">
        <v>0.5069306930693069</v>
      </c>
      <c r="I59" s="83">
        <v>9</v>
      </c>
      <c r="J59" s="55">
        <v>759</v>
      </c>
      <c r="K59" s="84">
        <v>0.0026350461133068936</v>
      </c>
      <c r="L59" s="85">
        <v>-2</v>
      </c>
      <c r="O59" s="80">
        <v>13</v>
      </c>
      <c r="P59" s="81" t="s">
        <v>72</v>
      </c>
      <c r="Q59" s="55">
        <v>4188</v>
      </c>
      <c r="R59" s="60">
        <v>0.014905399826317212</v>
      </c>
      <c r="S59" s="55">
        <v>2667</v>
      </c>
      <c r="T59" s="60">
        <v>0.012000161981939013</v>
      </c>
      <c r="U59" s="58">
        <v>0.5703037120359955</v>
      </c>
      <c r="V59" s="85">
        <v>8</v>
      </c>
    </row>
    <row r="60" spans="2:22" ht="14.25">
      <c r="B60" s="80">
        <v>14</v>
      </c>
      <c r="C60" s="81" t="s">
        <v>99</v>
      </c>
      <c r="D60" s="55">
        <v>641</v>
      </c>
      <c r="E60" s="60">
        <v>0.0164997812041494</v>
      </c>
      <c r="F60" s="55">
        <v>570</v>
      </c>
      <c r="G60" s="60">
        <v>0.013435157686324424</v>
      </c>
      <c r="H60" s="82">
        <v>0.12456140350877187</v>
      </c>
      <c r="I60" s="83">
        <v>5</v>
      </c>
      <c r="J60" s="55">
        <v>574</v>
      </c>
      <c r="K60" s="84">
        <v>0.11672473867595823</v>
      </c>
      <c r="L60" s="85">
        <v>2</v>
      </c>
      <c r="O60" s="80">
        <v>14</v>
      </c>
      <c r="P60" s="81" t="s">
        <v>39</v>
      </c>
      <c r="Q60" s="55">
        <v>3893</v>
      </c>
      <c r="R60" s="60">
        <v>0.013855473143231354</v>
      </c>
      <c r="S60" s="55">
        <v>3959</v>
      </c>
      <c r="T60" s="60">
        <v>0.017813513793212058</v>
      </c>
      <c r="U60" s="58">
        <v>-0.016670876483960595</v>
      </c>
      <c r="V60" s="85">
        <v>-5</v>
      </c>
    </row>
    <row r="61" spans="2:22" ht="14.25">
      <c r="B61" s="92">
        <v>15</v>
      </c>
      <c r="C61" s="86" t="s">
        <v>58</v>
      </c>
      <c r="D61" s="63">
        <v>538</v>
      </c>
      <c r="E61" s="68">
        <v>0.013848490308630853</v>
      </c>
      <c r="F61" s="63">
        <v>300</v>
      </c>
      <c r="G61" s="68">
        <v>0.007071135624381276</v>
      </c>
      <c r="H61" s="87">
        <v>0.7933333333333332</v>
      </c>
      <c r="I61" s="88">
        <v>26</v>
      </c>
      <c r="J61" s="63">
        <v>584</v>
      </c>
      <c r="K61" s="89">
        <v>-0.07876712328767121</v>
      </c>
      <c r="L61" s="90">
        <v>-1</v>
      </c>
      <c r="O61" s="92">
        <v>15</v>
      </c>
      <c r="P61" s="86" t="s">
        <v>47</v>
      </c>
      <c r="Q61" s="63">
        <v>3788</v>
      </c>
      <c r="R61" s="68">
        <v>0.013481770425522828</v>
      </c>
      <c r="S61" s="63">
        <v>3580</v>
      </c>
      <c r="T61" s="68">
        <v>0.016108203935261217</v>
      </c>
      <c r="U61" s="66">
        <v>0.058100558659217816</v>
      </c>
      <c r="V61" s="90">
        <v>-4</v>
      </c>
    </row>
    <row r="62" spans="2:22" ht="14.25">
      <c r="B62" s="91">
        <v>16</v>
      </c>
      <c r="C62" s="75" t="s">
        <v>107</v>
      </c>
      <c r="D62" s="47">
        <v>531</v>
      </c>
      <c r="E62" s="52">
        <v>0.013668305490488815</v>
      </c>
      <c r="F62" s="47">
        <v>303</v>
      </c>
      <c r="G62" s="52">
        <v>0.007141846980625088</v>
      </c>
      <c r="H62" s="76">
        <v>0.7524752475247525</v>
      </c>
      <c r="I62" s="77">
        <v>24</v>
      </c>
      <c r="J62" s="47">
        <v>452</v>
      </c>
      <c r="K62" s="78">
        <v>0.1747787610619469</v>
      </c>
      <c r="L62" s="79">
        <v>8</v>
      </c>
      <c r="O62" s="91">
        <v>16</v>
      </c>
      <c r="P62" s="75" t="s">
        <v>58</v>
      </c>
      <c r="Q62" s="47">
        <v>3619</v>
      </c>
      <c r="R62" s="52">
        <v>0.0128802870036872</v>
      </c>
      <c r="S62" s="47">
        <v>2478</v>
      </c>
      <c r="T62" s="52">
        <v>0.011149756802116564</v>
      </c>
      <c r="U62" s="50">
        <v>0.46045197740113</v>
      </c>
      <c r="V62" s="79">
        <v>6</v>
      </c>
    </row>
    <row r="63" spans="2:22" ht="14.25">
      <c r="B63" s="80">
        <v>17</v>
      </c>
      <c r="C63" s="81" t="s">
        <v>100</v>
      </c>
      <c r="D63" s="55">
        <v>464</v>
      </c>
      <c r="E63" s="60">
        <v>0.01194367937398646</v>
      </c>
      <c r="F63" s="55">
        <v>261</v>
      </c>
      <c r="G63" s="60">
        <v>0.00615188799321171</v>
      </c>
      <c r="H63" s="82">
        <v>0.7777777777777777</v>
      </c>
      <c r="I63" s="83">
        <v>29</v>
      </c>
      <c r="J63" s="55">
        <v>536</v>
      </c>
      <c r="K63" s="84">
        <v>-0.13432835820895528</v>
      </c>
      <c r="L63" s="85">
        <v>4</v>
      </c>
      <c r="O63" s="80">
        <v>17</v>
      </c>
      <c r="P63" s="81" t="s">
        <v>69</v>
      </c>
      <c r="Q63" s="55">
        <v>3477</v>
      </c>
      <c r="R63" s="60">
        <v>0.012374898566405194</v>
      </c>
      <c r="S63" s="55">
        <v>2986</v>
      </c>
      <c r="T63" s="60">
        <v>0.013435501941533519</v>
      </c>
      <c r="U63" s="58">
        <v>0.16443402545210994</v>
      </c>
      <c r="V63" s="85">
        <v>-1</v>
      </c>
    </row>
    <row r="64" spans="2:22" ht="14.25">
      <c r="B64" s="80">
        <v>18</v>
      </c>
      <c r="C64" s="81" t="s">
        <v>124</v>
      </c>
      <c r="D64" s="55">
        <v>452</v>
      </c>
      <c r="E64" s="60">
        <v>0.011634791114314397</v>
      </c>
      <c r="F64" s="55">
        <v>149</v>
      </c>
      <c r="G64" s="60">
        <v>0.003511997360109367</v>
      </c>
      <c r="H64" s="82">
        <v>2.033557046979866</v>
      </c>
      <c r="I64" s="83">
        <v>62</v>
      </c>
      <c r="J64" s="55">
        <v>424</v>
      </c>
      <c r="K64" s="84">
        <v>0.0660377358490567</v>
      </c>
      <c r="L64" s="85">
        <v>9</v>
      </c>
      <c r="O64" s="80">
        <v>18</v>
      </c>
      <c r="P64" s="81" t="s">
        <v>42</v>
      </c>
      <c r="Q64" s="55">
        <v>3188</v>
      </c>
      <c r="R64" s="60">
        <v>0.01134632632433125</v>
      </c>
      <c r="S64" s="55">
        <v>4717</v>
      </c>
      <c r="T64" s="60">
        <v>0.021224133509113733</v>
      </c>
      <c r="U64" s="58">
        <v>-0.3241467034131863</v>
      </c>
      <c r="V64" s="85">
        <v>-12</v>
      </c>
    </row>
    <row r="65" spans="2:22" ht="14.25">
      <c r="B65" s="80" t="s">
        <v>102</v>
      </c>
      <c r="C65" s="81" t="s">
        <v>71</v>
      </c>
      <c r="D65" s="55">
        <v>452</v>
      </c>
      <c r="E65" s="60">
        <v>0.011634791114314397</v>
      </c>
      <c r="F65" s="55">
        <v>391</v>
      </c>
      <c r="G65" s="60">
        <v>0.00921604676377693</v>
      </c>
      <c r="H65" s="82">
        <v>0.15601023017902804</v>
      </c>
      <c r="I65" s="83">
        <v>12</v>
      </c>
      <c r="J65" s="55">
        <v>389</v>
      </c>
      <c r="K65" s="84">
        <v>0.16195372750642667</v>
      </c>
      <c r="L65" s="85">
        <v>14</v>
      </c>
      <c r="O65" s="80">
        <v>19</v>
      </c>
      <c r="P65" s="81" t="s">
        <v>38</v>
      </c>
      <c r="Q65" s="55">
        <v>3123</v>
      </c>
      <c r="R65" s="60">
        <v>0.011114986546702163</v>
      </c>
      <c r="S65" s="55">
        <v>2932</v>
      </c>
      <c r="T65" s="60">
        <v>0.01319252903301282</v>
      </c>
      <c r="U65" s="58">
        <v>0.06514324693042295</v>
      </c>
      <c r="V65" s="85">
        <v>-2</v>
      </c>
    </row>
    <row r="66" spans="2:22" ht="14.25">
      <c r="B66" s="92">
        <v>20</v>
      </c>
      <c r="C66" s="86" t="s">
        <v>101</v>
      </c>
      <c r="D66" s="63">
        <v>444</v>
      </c>
      <c r="E66" s="68">
        <v>0.011428865607866354</v>
      </c>
      <c r="F66" s="63">
        <v>602</v>
      </c>
      <c r="G66" s="68">
        <v>0.014189412152925093</v>
      </c>
      <c r="H66" s="87">
        <v>-0.2624584717607974</v>
      </c>
      <c r="I66" s="88">
        <v>-2</v>
      </c>
      <c r="J66" s="63">
        <v>558</v>
      </c>
      <c r="K66" s="89">
        <v>-0.20430107526881724</v>
      </c>
      <c r="L66" s="90">
        <v>-2</v>
      </c>
      <c r="O66" s="92">
        <v>20</v>
      </c>
      <c r="P66" s="86" t="s">
        <v>73</v>
      </c>
      <c r="Q66" s="63">
        <v>2946</v>
      </c>
      <c r="R66" s="68">
        <v>0.010485030536850647</v>
      </c>
      <c r="S66" s="63">
        <v>2740</v>
      </c>
      <c r="T66" s="68">
        <v>0.012328625358272553</v>
      </c>
      <c r="U66" s="66">
        <v>0.07518248175182474</v>
      </c>
      <c r="V66" s="90">
        <v>0</v>
      </c>
    </row>
    <row r="67" spans="2:22" ht="14.25">
      <c r="B67" s="165" t="s">
        <v>46</v>
      </c>
      <c r="C67" s="166"/>
      <c r="D67" s="25">
        <f>SUM(D47:D66)</f>
        <v>17050</v>
      </c>
      <c r="E67" s="6">
        <f>D67/D69</f>
        <v>0.43887873561739044</v>
      </c>
      <c r="F67" s="25">
        <f>SUM(F47:F66)</f>
        <v>14605</v>
      </c>
      <c r="G67" s="6">
        <f>F67/F69</f>
        <v>0.34424645264696174</v>
      </c>
      <c r="H67" s="16">
        <f>D67/F67-1</f>
        <v>0.16740842177336535</v>
      </c>
      <c r="I67" s="24"/>
      <c r="J67" s="25">
        <f>SUM(J47:J66)</f>
        <v>17224</v>
      </c>
      <c r="K67" s="17">
        <f>E67/J67-1</f>
        <v>-0.9999745193488379</v>
      </c>
      <c r="L67" s="18"/>
      <c r="O67" s="165" t="s">
        <v>46</v>
      </c>
      <c r="P67" s="166"/>
      <c r="Q67" s="25">
        <f>SUM(Q47:Q66)</f>
        <v>115231</v>
      </c>
      <c r="R67" s="6">
        <f>Q67/Q69</f>
        <v>0.4101155987073445</v>
      </c>
      <c r="S67" s="25">
        <f>SUM(S47:S66)</f>
        <v>87230</v>
      </c>
      <c r="T67" s="6">
        <f>S67/S69</f>
        <v>0.3924912372270492</v>
      </c>
      <c r="U67" s="16">
        <f>Q67/S67-1</f>
        <v>0.32100194887080136</v>
      </c>
      <c r="V67" s="100"/>
    </row>
    <row r="68" spans="2:22" ht="14.25">
      <c r="B68" s="165" t="s">
        <v>12</v>
      </c>
      <c r="C68" s="166"/>
      <c r="D68" s="25">
        <f>D69-SUM(D47:D66)</f>
        <v>21799</v>
      </c>
      <c r="E68" s="6">
        <f>D68/D69</f>
        <v>0.5611212643826096</v>
      </c>
      <c r="F68" s="25">
        <f>F69-SUM(F47:F66)</f>
        <v>27821</v>
      </c>
      <c r="G68" s="6">
        <f>F68/F69</f>
        <v>0.6557535473530383</v>
      </c>
      <c r="H68" s="16">
        <f>D68/F68-1</f>
        <v>-0.21645519571546679</v>
      </c>
      <c r="I68" s="3"/>
      <c r="J68" s="25">
        <f>J69-SUM(J47:J66)</f>
        <v>26025</v>
      </c>
      <c r="K68" s="17">
        <f>E68/J68-1</f>
        <v>-0.9999784391445002</v>
      </c>
      <c r="L68" s="18"/>
      <c r="O68" s="165" t="s">
        <v>12</v>
      </c>
      <c r="P68" s="166"/>
      <c r="Q68" s="25">
        <f>Q69-SUM(Q47:Q66)</f>
        <v>165741</v>
      </c>
      <c r="R68" s="6">
        <f>Q68/Q69</f>
        <v>0.5898844012926555</v>
      </c>
      <c r="S68" s="25">
        <f>S69-SUM(S47:S66)</f>
        <v>135017</v>
      </c>
      <c r="T68" s="6">
        <f>S68/S69</f>
        <v>0.6075087627729508</v>
      </c>
      <c r="U68" s="16">
        <f>Q68/S68-1</f>
        <v>0.22755652991845476</v>
      </c>
      <c r="V68" s="101"/>
    </row>
    <row r="69" spans="2:22" ht="14.25">
      <c r="B69" s="167" t="s">
        <v>35</v>
      </c>
      <c r="C69" s="168"/>
      <c r="D69" s="23">
        <v>38849</v>
      </c>
      <c r="E69" s="93">
        <v>1</v>
      </c>
      <c r="F69" s="23">
        <v>42426</v>
      </c>
      <c r="G69" s="93">
        <v>1</v>
      </c>
      <c r="H69" s="19">
        <v>-0.08431150709470603</v>
      </c>
      <c r="I69" s="19"/>
      <c r="J69" s="23">
        <v>43249</v>
      </c>
      <c r="K69" s="39">
        <v>-0.10173645633425055</v>
      </c>
      <c r="L69" s="94"/>
      <c r="M69" s="13"/>
      <c r="O69" s="167" t="s">
        <v>35</v>
      </c>
      <c r="P69" s="168"/>
      <c r="Q69" s="23">
        <v>280972</v>
      </c>
      <c r="R69" s="93">
        <v>1</v>
      </c>
      <c r="S69" s="23">
        <v>222247</v>
      </c>
      <c r="T69" s="93">
        <v>1</v>
      </c>
      <c r="U69" s="102">
        <v>0.2642330380162612</v>
      </c>
      <c r="V69" s="94"/>
    </row>
    <row r="70" spans="2:15" ht="14.25">
      <c r="B70" t="s">
        <v>98</v>
      </c>
      <c r="O70" t="s">
        <v>98</v>
      </c>
    </row>
    <row r="71" spans="2:15" ht="14.25">
      <c r="B71" s="9" t="s">
        <v>97</v>
      </c>
      <c r="O71" s="9" t="s">
        <v>97</v>
      </c>
    </row>
  </sheetData>
  <sheetProtection/>
  <mergeCells count="67">
    <mergeCell ref="O67:P67"/>
    <mergeCell ref="O68:P68"/>
    <mergeCell ref="O69:P69"/>
    <mergeCell ref="Q42:V42"/>
    <mergeCell ref="Q43:R44"/>
    <mergeCell ref="S43:T44"/>
    <mergeCell ref="U43:U44"/>
    <mergeCell ref="V43:V44"/>
    <mergeCell ref="O44:O46"/>
    <mergeCell ref="P44:P46"/>
    <mergeCell ref="U45:U46"/>
    <mergeCell ref="V45:V46"/>
    <mergeCell ref="B69:C69"/>
    <mergeCell ref="I43:I44"/>
    <mergeCell ref="B67:C67"/>
    <mergeCell ref="B68:C68"/>
    <mergeCell ref="H43:H44"/>
    <mergeCell ref="K45:K46"/>
    <mergeCell ref="I45:I46"/>
    <mergeCell ref="K43:K44"/>
    <mergeCell ref="O38:V38"/>
    <mergeCell ref="O39:V39"/>
    <mergeCell ref="O41:O43"/>
    <mergeCell ref="P41:P43"/>
    <mergeCell ref="Q41:V41"/>
    <mergeCell ref="B31:C31"/>
    <mergeCell ref="B32:C32"/>
    <mergeCell ref="B33:C33"/>
    <mergeCell ref="F43:G44"/>
    <mergeCell ref="J43:J44"/>
    <mergeCell ref="I6:J6"/>
    <mergeCell ref="K6:O6"/>
    <mergeCell ref="I7:I8"/>
    <mergeCell ref="J7:J8"/>
    <mergeCell ref="K7:L8"/>
    <mergeCell ref="M7:N8"/>
    <mergeCell ref="O7:O8"/>
    <mergeCell ref="B5:B7"/>
    <mergeCell ref="C5:C7"/>
    <mergeCell ref="B8:B10"/>
    <mergeCell ref="D5:H5"/>
    <mergeCell ref="I5:J5"/>
    <mergeCell ref="K5:O5"/>
    <mergeCell ref="H9:H10"/>
    <mergeCell ref="O9:O10"/>
    <mergeCell ref="J9:J10"/>
    <mergeCell ref="H7:H8"/>
    <mergeCell ref="D42:I42"/>
    <mergeCell ref="D43:E44"/>
    <mergeCell ref="C44:C46"/>
    <mergeCell ref="H45:H46"/>
    <mergeCell ref="B38:L38"/>
    <mergeCell ref="B39:L39"/>
    <mergeCell ref="D41:I41"/>
    <mergeCell ref="B41:B43"/>
    <mergeCell ref="C41:C43"/>
    <mergeCell ref="B44:B46"/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</mergeCells>
  <conditionalFormatting sqref="H32 J32 O32">
    <cfRule type="cellIs" priority="1561" dxfId="146" operator="lessThan">
      <formula>0</formula>
    </cfRule>
  </conditionalFormatting>
  <conditionalFormatting sqref="H31 O31">
    <cfRule type="cellIs" priority="1521" dxfId="146" operator="lessThan">
      <formula>0</formula>
    </cfRule>
  </conditionalFormatting>
  <conditionalFormatting sqref="K68">
    <cfRule type="cellIs" priority="697" dxfId="146" operator="lessThan">
      <formula>0</formula>
    </cfRule>
  </conditionalFormatting>
  <conditionalFormatting sqref="H68 J68">
    <cfRule type="cellIs" priority="698" dxfId="146" operator="lessThan">
      <formula>0</formula>
    </cfRule>
  </conditionalFormatting>
  <conditionalFormatting sqref="K67">
    <cfRule type="cellIs" priority="695" dxfId="146" operator="lessThan">
      <formula>0</formula>
    </cfRule>
  </conditionalFormatting>
  <conditionalFormatting sqref="H67 J67">
    <cfRule type="cellIs" priority="696" dxfId="146" operator="lessThan">
      <formula>0</formula>
    </cfRule>
  </conditionalFormatting>
  <conditionalFormatting sqref="L68">
    <cfRule type="cellIs" priority="693" dxfId="146" operator="lessThan">
      <formula>0</formula>
    </cfRule>
  </conditionalFormatting>
  <conditionalFormatting sqref="K68">
    <cfRule type="cellIs" priority="694" dxfId="146" operator="lessThan">
      <formula>0</formula>
    </cfRule>
  </conditionalFormatting>
  <conditionalFormatting sqref="L67">
    <cfRule type="cellIs" priority="691" dxfId="146" operator="lessThan">
      <formula>0</formula>
    </cfRule>
  </conditionalFormatting>
  <conditionalFormatting sqref="K67">
    <cfRule type="cellIs" priority="692" dxfId="146" operator="lessThan">
      <formula>0</formula>
    </cfRule>
  </conditionalFormatting>
  <conditionalFormatting sqref="H11:H15 J11:J15 O11:O15">
    <cfRule type="cellIs" priority="41" dxfId="146" operator="lessThan">
      <formula>0</formula>
    </cfRule>
  </conditionalFormatting>
  <conditionalFormatting sqref="H16:H30 J16:J30 O16:O30">
    <cfRule type="cellIs" priority="40" dxfId="146" operator="lessThan">
      <formula>0</formula>
    </cfRule>
  </conditionalFormatting>
  <conditionalFormatting sqref="D11:E30 G11:J30 L11:L30 N11:O30">
    <cfRule type="cellIs" priority="39" dxfId="147" operator="equal">
      <formula>0</formula>
    </cfRule>
  </conditionalFormatting>
  <conditionalFormatting sqref="F11:F30">
    <cfRule type="cellIs" priority="38" dxfId="147" operator="equal">
      <formula>0</formula>
    </cfRule>
  </conditionalFormatting>
  <conditionalFormatting sqref="K11:K30">
    <cfRule type="cellIs" priority="37" dxfId="147" operator="equal">
      <formula>0</formula>
    </cfRule>
  </conditionalFormatting>
  <conditionalFormatting sqref="M11:M30">
    <cfRule type="cellIs" priority="36" dxfId="147" operator="equal">
      <formula>0</formula>
    </cfRule>
  </conditionalFormatting>
  <conditionalFormatting sqref="O33 J33 H33">
    <cfRule type="cellIs" priority="35" dxfId="146" operator="lessThan">
      <formula>0</formula>
    </cfRule>
  </conditionalFormatting>
  <conditionalFormatting sqref="H69:I69 K69">
    <cfRule type="cellIs" priority="27" dxfId="146" operator="lessThan">
      <formula>0</formula>
    </cfRule>
  </conditionalFormatting>
  <conditionalFormatting sqref="L69">
    <cfRule type="cellIs" priority="26" dxfId="146" operator="lessThan">
      <formula>0</formula>
    </cfRule>
  </conditionalFormatting>
  <conditionalFormatting sqref="V69">
    <cfRule type="cellIs" priority="8" dxfId="146" operator="lessThan">
      <formula>0</formula>
    </cfRule>
  </conditionalFormatting>
  <conditionalFormatting sqref="V67">
    <cfRule type="cellIs" priority="17" dxfId="146" operator="lessThan">
      <formula>0</formula>
    </cfRule>
    <cfRule type="cellIs" priority="18" dxfId="148" operator="equal">
      <formula>0</formula>
    </cfRule>
    <cfRule type="cellIs" priority="19" dxfId="149" operator="greaterThan">
      <formula>0</formula>
    </cfRule>
  </conditionalFormatting>
  <conditionalFormatting sqref="V68">
    <cfRule type="cellIs" priority="16" dxfId="146" operator="lessThan">
      <formula>0</formula>
    </cfRule>
  </conditionalFormatting>
  <conditionalFormatting sqref="U68">
    <cfRule type="cellIs" priority="15" dxfId="146" operator="lessThan">
      <formula>0</formula>
    </cfRule>
  </conditionalFormatting>
  <conditionalFormatting sqref="U67">
    <cfRule type="cellIs" priority="14" dxfId="146" operator="lessThan">
      <formula>0</formula>
    </cfRule>
  </conditionalFormatting>
  <conditionalFormatting sqref="U47:U66">
    <cfRule type="cellIs" priority="13" dxfId="146" operator="lessThan">
      <formula>0</formula>
    </cfRule>
  </conditionalFormatting>
  <conditionalFormatting sqref="V47:V66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U69">
    <cfRule type="cellIs" priority="9" dxfId="146" operator="lessThan">
      <formula>0</formula>
    </cfRule>
  </conditionalFormatting>
  <conditionalFormatting sqref="K47:K66 H47:H66">
    <cfRule type="cellIs" priority="7" dxfId="146" operator="lessThan">
      <formula>0</formula>
    </cfRule>
  </conditionalFormatting>
  <conditionalFormatting sqref="L47:L66">
    <cfRule type="cellIs" priority="4" dxfId="146" operator="lessThan">
      <formula>0</formula>
    </cfRule>
    <cfRule type="cellIs" priority="5" dxfId="148" operator="equal">
      <formula>0</formula>
    </cfRule>
    <cfRule type="cellIs" priority="6" dxfId="149" operator="greaterThan">
      <formula>0</formula>
    </cfRule>
  </conditionalFormatting>
  <conditionalFormatting sqref="I47:I66">
    <cfRule type="cellIs" priority="1" dxfId="146" operator="lessThan">
      <formula>0</formula>
    </cfRule>
    <cfRule type="cellIs" priority="2" dxfId="148" operator="equal">
      <formula>0</formula>
    </cfRule>
    <cfRule type="cellIs" priority="3" dxfId="149" operator="greater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2" width="5.421875" style="0" customWidth="1"/>
    <col min="13" max="13" width="1.421875" style="0" customWidth="1"/>
    <col min="15" max="15" width="16.7109375" style="0" bestFit="1" customWidth="1"/>
    <col min="16" max="21" width="10.421875" style="0" customWidth="1"/>
    <col min="22" max="22" width="12.00390625" style="0" customWidth="1"/>
    <col min="23" max="23" width="11.140625" style="0" customWidth="1"/>
    <col min="24" max="24" width="16.421875" style="0" customWidth="1"/>
    <col min="30" max="30" width="12.140625" style="0" customWidth="1"/>
    <col min="31" max="31" width="11.421875" style="0" customWidth="1"/>
  </cols>
  <sheetData>
    <row r="1" spans="1:21" ht="14.25">
      <c r="A1" t="s">
        <v>3</v>
      </c>
      <c r="C1" s="43"/>
      <c r="K1" s="44"/>
      <c r="O1" s="42"/>
      <c r="U1" s="44">
        <v>44412</v>
      </c>
    </row>
    <row r="2" spans="1:21" ht="14.25" customHeight="1">
      <c r="A2" s="147" t="s">
        <v>125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3"/>
      <c r="M2" s="20"/>
      <c r="N2" s="147" t="s">
        <v>87</v>
      </c>
      <c r="O2" s="147"/>
      <c r="P2" s="147"/>
      <c r="Q2" s="147"/>
      <c r="R2" s="147"/>
      <c r="S2" s="147"/>
      <c r="T2" s="147"/>
      <c r="U2" s="147"/>
    </row>
    <row r="3" spans="1:21" ht="14.25" customHeight="1">
      <c r="A3" s="164" t="s">
        <v>126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3"/>
      <c r="M3" s="20"/>
      <c r="N3" s="164" t="s">
        <v>88</v>
      </c>
      <c r="O3" s="164"/>
      <c r="P3" s="164"/>
      <c r="Q3" s="164"/>
      <c r="R3" s="164"/>
      <c r="S3" s="164"/>
      <c r="T3" s="164"/>
      <c r="U3" s="164"/>
    </row>
    <row r="4" spans="1:21" ht="14.25" customHeight="1">
      <c r="A4" s="14"/>
      <c r="B4" s="14"/>
      <c r="C4" s="14"/>
      <c r="D4" s="14"/>
      <c r="E4" s="14"/>
      <c r="F4" s="14"/>
      <c r="G4" s="14"/>
      <c r="H4" s="14"/>
      <c r="I4" s="14"/>
      <c r="J4" s="71"/>
      <c r="K4" s="72" t="s">
        <v>4</v>
      </c>
      <c r="L4" s="13"/>
      <c r="M4" s="13"/>
      <c r="N4" s="14"/>
      <c r="O4" s="14"/>
      <c r="P4" s="14"/>
      <c r="Q4" s="14"/>
      <c r="R4" s="14"/>
      <c r="S4" s="14"/>
      <c r="T4" s="71"/>
      <c r="U4" s="72" t="s">
        <v>4</v>
      </c>
    </row>
    <row r="5" spans="1:21" ht="14.25" customHeight="1">
      <c r="A5" s="149" t="s">
        <v>0</v>
      </c>
      <c r="B5" s="149" t="s">
        <v>1</v>
      </c>
      <c r="C5" s="128" t="s">
        <v>114</v>
      </c>
      <c r="D5" s="129"/>
      <c r="E5" s="129"/>
      <c r="F5" s="129"/>
      <c r="G5" s="129"/>
      <c r="H5" s="130"/>
      <c r="I5" s="128" t="s">
        <v>104</v>
      </c>
      <c r="J5" s="129"/>
      <c r="K5" s="130"/>
      <c r="L5" s="13"/>
      <c r="M5" s="13"/>
      <c r="N5" s="149" t="s">
        <v>0</v>
      </c>
      <c r="O5" s="149" t="s">
        <v>1</v>
      </c>
      <c r="P5" s="128" t="s">
        <v>115</v>
      </c>
      <c r="Q5" s="129"/>
      <c r="R5" s="129"/>
      <c r="S5" s="129"/>
      <c r="T5" s="129"/>
      <c r="U5" s="130"/>
    </row>
    <row r="6" spans="1:21" ht="14.25" customHeight="1">
      <c r="A6" s="150"/>
      <c r="B6" s="150"/>
      <c r="C6" s="125" t="s">
        <v>116</v>
      </c>
      <c r="D6" s="126"/>
      <c r="E6" s="126"/>
      <c r="F6" s="126"/>
      <c r="G6" s="126"/>
      <c r="H6" s="127"/>
      <c r="I6" s="125" t="s">
        <v>105</v>
      </c>
      <c r="J6" s="126"/>
      <c r="K6" s="127"/>
      <c r="L6" s="13"/>
      <c r="M6" s="13"/>
      <c r="N6" s="150"/>
      <c r="O6" s="150"/>
      <c r="P6" s="125" t="s">
        <v>117</v>
      </c>
      <c r="Q6" s="126"/>
      <c r="R6" s="126"/>
      <c r="S6" s="126"/>
      <c r="T6" s="126"/>
      <c r="U6" s="127"/>
    </row>
    <row r="7" spans="1:21" ht="14.25" customHeight="1">
      <c r="A7" s="150"/>
      <c r="B7" s="150"/>
      <c r="C7" s="137">
        <v>2021</v>
      </c>
      <c r="D7" s="138"/>
      <c r="E7" s="141">
        <v>2020</v>
      </c>
      <c r="F7" s="138"/>
      <c r="G7" s="158" t="s">
        <v>5</v>
      </c>
      <c r="H7" s="131" t="s">
        <v>52</v>
      </c>
      <c r="I7" s="169">
        <v>2021</v>
      </c>
      <c r="J7" s="132" t="s">
        <v>118</v>
      </c>
      <c r="K7" s="131" t="s">
        <v>122</v>
      </c>
      <c r="L7" s="13"/>
      <c r="M7" s="13"/>
      <c r="N7" s="150"/>
      <c r="O7" s="150"/>
      <c r="P7" s="137">
        <v>2021</v>
      </c>
      <c r="Q7" s="138"/>
      <c r="R7" s="137">
        <v>2020</v>
      </c>
      <c r="S7" s="138"/>
      <c r="T7" s="158" t="s">
        <v>5</v>
      </c>
      <c r="U7" s="172" t="s">
        <v>74</v>
      </c>
    </row>
    <row r="8" spans="1:21" ht="14.25" customHeight="1">
      <c r="A8" s="143" t="s">
        <v>6</v>
      </c>
      <c r="B8" s="143" t="s">
        <v>7</v>
      </c>
      <c r="C8" s="139"/>
      <c r="D8" s="140"/>
      <c r="E8" s="142"/>
      <c r="F8" s="140"/>
      <c r="G8" s="159"/>
      <c r="H8" s="132"/>
      <c r="I8" s="169"/>
      <c r="J8" s="132"/>
      <c r="K8" s="132"/>
      <c r="L8" s="13"/>
      <c r="M8" s="13"/>
      <c r="N8" s="143" t="s">
        <v>6</v>
      </c>
      <c r="O8" s="143" t="s">
        <v>7</v>
      </c>
      <c r="P8" s="139"/>
      <c r="Q8" s="140"/>
      <c r="R8" s="139"/>
      <c r="S8" s="140"/>
      <c r="T8" s="159"/>
      <c r="U8" s="173"/>
    </row>
    <row r="9" spans="1:21" ht="14.25" customHeight="1">
      <c r="A9" s="143"/>
      <c r="B9" s="143"/>
      <c r="C9" s="118" t="s">
        <v>8</v>
      </c>
      <c r="D9" s="73" t="s">
        <v>2</v>
      </c>
      <c r="E9" s="118" t="s">
        <v>8</v>
      </c>
      <c r="F9" s="73" t="s">
        <v>2</v>
      </c>
      <c r="G9" s="145" t="s">
        <v>9</v>
      </c>
      <c r="H9" s="145" t="s">
        <v>53</v>
      </c>
      <c r="I9" s="74" t="s">
        <v>8</v>
      </c>
      <c r="J9" s="133" t="s">
        <v>119</v>
      </c>
      <c r="K9" s="133" t="s">
        <v>123</v>
      </c>
      <c r="L9" s="13"/>
      <c r="M9" s="13"/>
      <c r="N9" s="143"/>
      <c r="O9" s="143"/>
      <c r="P9" s="109" t="s">
        <v>8</v>
      </c>
      <c r="Q9" s="73" t="s">
        <v>2</v>
      </c>
      <c r="R9" s="109" t="s">
        <v>8</v>
      </c>
      <c r="S9" s="73" t="s">
        <v>2</v>
      </c>
      <c r="T9" s="145" t="s">
        <v>9</v>
      </c>
      <c r="U9" s="170" t="s">
        <v>75</v>
      </c>
    </row>
    <row r="10" spans="1:21" ht="14.25" customHeight="1">
      <c r="A10" s="144"/>
      <c r="B10" s="144"/>
      <c r="C10" s="121" t="s">
        <v>10</v>
      </c>
      <c r="D10" s="36" t="s">
        <v>11</v>
      </c>
      <c r="E10" s="121" t="s">
        <v>10</v>
      </c>
      <c r="F10" s="36" t="s">
        <v>11</v>
      </c>
      <c r="G10" s="146"/>
      <c r="H10" s="146"/>
      <c r="I10" s="121" t="s">
        <v>10</v>
      </c>
      <c r="J10" s="134"/>
      <c r="K10" s="134"/>
      <c r="L10" s="13"/>
      <c r="M10" s="13"/>
      <c r="N10" s="144"/>
      <c r="O10" s="144"/>
      <c r="P10" s="108" t="s">
        <v>10</v>
      </c>
      <c r="Q10" s="36" t="s">
        <v>11</v>
      </c>
      <c r="R10" s="108" t="s">
        <v>10</v>
      </c>
      <c r="S10" s="36" t="s">
        <v>11</v>
      </c>
      <c r="T10" s="153"/>
      <c r="U10" s="171"/>
    </row>
    <row r="11" spans="1:21" ht="14.25" customHeight="1">
      <c r="A11" s="45">
        <v>1</v>
      </c>
      <c r="B11" s="75" t="s">
        <v>20</v>
      </c>
      <c r="C11" s="47">
        <v>1417</v>
      </c>
      <c r="D11" s="49">
        <v>0.15221828338167365</v>
      </c>
      <c r="E11" s="47">
        <v>1841</v>
      </c>
      <c r="F11" s="49">
        <v>0.16419907242240456</v>
      </c>
      <c r="G11" s="95">
        <v>-0.2303096143400326</v>
      </c>
      <c r="H11" s="77">
        <v>0</v>
      </c>
      <c r="I11" s="47">
        <v>1668</v>
      </c>
      <c r="J11" s="48">
        <v>-0.1504796163069544</v>
      </c>
      <c r="K11" s="79">
        <v>0</v>
      </c>
      <c r="L11" s="13"/>
      <c r="M11" s="13"/>
      <c r="N11" s="45">
        <v>1</v>
      </c>
      <c r="O11" s="75" t="s">
        <v>20</v>
      </c>
      <c r="P11" s="47">
        <v>14169</v>
      </c>
      <c r="Q11" s="49">
        <v>0.19551808359436448</v>
      </c>
      <c r="R11" s="47">
        <v>12311</v>
      </c>
      <c r="S11" s="49">
        <v>0.18208036915977696</v>
      </c>
      <c r="T11" s="103">
        <v>0.15092193972869783</v>
      </c>
      <c r="U11" s="79">
        <v>0</v>
      </c>
    </row>
    <row r="12" spans="1:21" ht="14.25" customHeight="1">
      <c r="A12" s="80">
        <v>2</v>
      </c>
      <c r="B12" s="81" t="s">
        <v>30</v>
      </c>
      <c r="C12" s="55">
        <v>1142</v>
      </c>
      <c r="D12" s="57">
        <v>0.12267697926737565</v>
      </c>
      <c r="E12" s="55">
        <v>1009</v>
      </c>
      <c r="F12" s="57">
        <v>0.08999286478772743</v>
      </c>
      <c r="G12" s="96">
        <v>0.13181367690782952</v>
      </c>
      <c r="H12" s="83">
        <v>1</v>
      </c>
      <c r="I12" s="55">
        <v>1165</v>
      </c>
      <c r="J12" s="56">
        <v>-0.019742489270386243</v>
      </c>
      <c r="K12" s="85">
        <v>1</v>
      </c>
      <c r="L12" s="13"/>
      <c r="M12" s="13"/>
      <c r="N12" s="80">
        <v>2</v>
      </c>
      <c r="O12" s="81" t="s">
        <v>23</v>
      </c>
      <c r="P12" s="55">
        <v>8193</v>
      </c>
      <c r="Q12" s="57">
        <v>0.11305523741185887</v>
      </c>
      <c r="R12" s="55">
        <v>6111</v>
      </c>
      <c r="S12" s="57">
        <v>0.09038202712496117</v>
      </c>
      <c r="T12" s="104">
        <v>0.3406971035837014</v>
      </c>
      <c r="U12" s="85">
        <v>1</v>
      </c>
    </row>
    <row r="13" spans="1:21" ht="14.25" customHeight="1">
      <c r="A13" s="53">
        <v>3</v>
      </c>
      <c r="B13" s="81" t="s">
        <v>23</v>
      </c>
      <c r="C13" s="55">
        <v>1103</v>
      </c>
      <c r="D13" s="57">
        <v>0.11848748522934795</v>
      </c>
      <c r="E13" s="55">
        <v>975</v>
      </c>
      <c r="F13" s="57">
        <v>0.08696039957188727</v>
      </c>
      <c r="G13" s="96">
        <v>0.1312820512820514</v>
      </c>
      <c r="H13" s="83">
        <v>1</v>
      </c>
      <c r="I13" s="55">
        <v>1324</v>
      </c>
      <c r="J13" s="56">
        <v>-0.16691842900302112</v>
      </c>
      <c r="K13" s="85">
        <v>-1</v>
      </c>
      <c r="L13" s="13"/>
      <c r="M13" s="13"/>
      <c r="N13" s="53">
        <v>3</v>
      </c>
      <c r="O13" s="81" t="s">
        <v>18</v>
      </c>
      <c r="P13" s="55">
        <v>6874</v>
      </c>
      <c r="Q13" s="57">
        <v>0.09485435151582056</v>
      </c>
      <c r="R13" s="55">
        <v>8271</v>
      </c>
      <c r="S13" s="57">
        <v>0.12232854628547765</v>
      </c>
      <c r="T13" s="104">
        <v>-0.1689033974126466</v>
      </c>
      <c r="U13" s="85">
        <v>-1</v>
      </c>
    </row>
    <row r="14" spans="1:21" ht="14.25" customHeight="1">
      <c r="A14" s="53">
        <v>4</v>
      </c>
      <c r="B14" s="81" t="s">
        <v>24</v>
      </c>
      <c r="C14" s="55">
        <v>854</v>
      </c>
      <c r="D14" s="57">
        <v>0.09173917714040176</v>
      </c>
      <c r="E14" s="55">
        <v>690</v>
      </c>
      <c r="F14" s="57">
        <v>0.06154120585087406</v>
      </c>
      <c r="G14" s="96">
        <v>0.2376811594202899</v>
      </c>
      <c r="H14" s="83">
        <v>2</v>
      </c>
      <c r="I14" s="55">
        <v>802</v>
      </c>
      <c r="J14" s="56">
        <v>0.06483790523690769</v>
      </c>
      <c r="K14" s="85">
        <v>0</v>
      </c>
      <c r="L14" s="13"/>
      <c r="M14" s="13"/>
      <c r="N14" s="53">
        <v>4</v>
      </c>
      <c r="O14" s="81" t="s">
        <v>19</v>
      </c>
      <c r="P14" s="55">
        <v>5912</v>
      </c>
      <c r="Q14" s="57">
        <v>0.08157970994494197</v>
      </c>
      <c r="R14" s="55">
        <v>4077</v>
      </c>
      <c r="S14" s="57">
        <v>0.06029905491547483</v>
      </c>
      <c r="T14" s="104">
        <v>0.45008584743684077</v>
      </c>
      <c r="U14" s="85">
        <v>2</v>
      </c>
    </row>
    <row r="15" spans="1:21" ht="14.25" customHeight="1">
      <c r="A15" s="61">
        <v>5</v>
      </c>
      <c r="B15" s="86" t="s">
        <v>19</v>
      </c>
      <c r="C15" s="63">
        <v>773</v>
      </c>
      <c r="D15" s="65">
        <v>0.08303792029219036</v>
      </c>
      <c r="E15" s="63">
        <v>841</v>
      </c>
      <c r="F15" s="65">
        <v>0.07500891901534071</v>
      </c>
      <c r="G15" s="97">
        <v>-0.08085612366230677</v>
      </c>
      <c r="H15" s="88">
        <v>0</v>
      </c>
      <c r="I15" s="63">
        <v>722</v>
      </c>
      <c r="J15" s="64">
        <v>0.07063711911357351</v>
      </c>
      <c r="K15" s="90">
        <v>0</v>
      </c>
      <c r="L15" s="13"/>
      <c r="M15" s="13"/>
      <c r="N15" s="61">
        <v>5</v>
      </c>
      <c r="O15" s="86" t="s">
        <v>30</v>
      </c>
      <c r="P15" s="63">
        <v>5770</v>
      </c>
      <c r="Q15" s="65">
        <v>0.07962025141784763</v>
      </c>
      <c r="R15" s="63">
        <v>4878</v>
      </c>
      <c r="S15" s="65">
        <v>0.07214588910416636</v>
      </c>
      <c r="T15" s="105">
        <v>0.18286182861828615</v>
      </c>
      <c r="U15" s="90">
        <v>0</v>
      </c>
    </row>
    <row r="16" spans="1:21" ht="14.25" customHeight="1">
      <c r="A16" s="45">
        <v>6</v>
      </c>
      <c r="B16" s="75" t="s">
        <v>18</v>
      </c>
      <c r="C16" s="47">
        <v>544</v>
      </c>
      <c r="D16" s="49">
        <v>0.05843807068428403</v>
      </c>
      <c r="E16" s="47">
        <v>1285</v>
      </c>
      <c r="F16" s="49">
        <v>0.11460934712807706</v>
      </c>
      <c r="G16" s="95">
        <v>-0.5766536964980544</v>
      </c>
      <c r="H16" s="77">
        <v>-4</v>
      </c>
      <c r="I16" s="47">
        <v>649</v>
      </c>
      <c r="J16" s="48">
        <v>-0.16178736517719572</v>
      </c>
      <c r="K16" s="79">
        <v>0</v>
      </c>
      <c r="L16" s="13"/>
      <c r="M16" s="13"/>
      <c r="N16" s="45">
        <v>6</v>
      </c>
      <c r="O16" s="75" t="s">
        <v>24</v>
      </c>
      <c r="P16" s="47">
        <v>5764</v>
      </c>
      <c r="Q16" s="49">
        <v>0.07953745739557604</v>
      </c>
      <c r="R16" s="47">
        <v>5185</v>
      </c>
      <c r="S16" s="49">
        <v>0.07668643604040642</v>
      </c>
      <c r="T16" s="103">
        <v>0.1116682738669239</v>
      </c>
      <c r="U16" s="79">
        <v>-2</v>
      </c>
    </row>
    <row r="17" spans="1:21" ht="14.25" customHeight="1">
      <c r="A17" s="53">
        <v>7</v>
      </c>
      <c r="B17" s="81" t="s">
        <v>31</v>
      </c>
      <c r="C17" s="55">
        <v>506</v>
      </c>
      <c r="D17" s="57">
        <v>0.0543559995703083</v>
      </c>
      <c r="E17" s="55">
        <v>413</v>
      </c>
      <c r="F17" s="57">
        <v>0.036835533357117374</v>
      </c>
      <c r="G17" s="96">
        <v>0.2251815980629539</v>
      </c>
      <c r="H17" s="83">
        <v>1</v>
      </c>
      <c r="I17" s="55">
        <v>507</v>
      </c>
      <c r="J17" s="56">
        <v>-0.0019723865877712132</v>
      </c>
      <c r="K17" s="85">
        <v>0</v>
      </c>
      <c r="L17" s="13"/>
      <c r="M17" s="13"/>
      <c r="N17" s="53">
        <v>7</v>
      </c>
      <c r="O17" s="81" t="s">
        <v>31</v>
      </c>
      <c r="P17" s="55">
        <v>3471</v>
      </c>
      <c r="Q17" s="57">
        <v>0.04789634188411597</v>
      </c>
      <c r="R17" s="55">
        <v>1820</v>
      </c>
      <c r="S17" s="57">
        <v>0.026917900403768506</v>
      </c>
      <c r="T17" s="104">
        <v>0.9071428571428573</v>
      </c>
      <c r="U17" s="85">
        <v>4</v>
      </c>
    </row>
    <row r="18" spans="1:21" ht="14.25" customHeight="1">
      <c r="A18" s="53">
        <v>8</v>
      </c>
      <c r="B18" s="81" t="s">
        <v>27</v>
      </c>
      <c r="C18" s="55">
        <v>307</v>
      </c>
      <c r="D18" s="57">
        <v>0.03297883768396176</v>
      </c>
      <c r="E18" s="55">
        <v>393</v>
      </c>
      <c r="F18" s="57">
        <v>0.035051730288976096</v>
      </c>
      <c r="G18" s="96">
        <v>-0.21882951653944016</v>
      </c>
      <c r="H18" s="83">
        <v>1</v>
      </c>
      <c r="I18" s="55">
        <v>395</v>
      </c>
      <c r="J18" s="56">
        <v>-0.22278481012658224</v>
      </c>
      <c r="K18" s="85">
        <v>0</v>
      </c>
      <c r="L18" s="13"/>
      <c r="M18" s="13"/>
      <c r="N18" s="53">
        <v>8</v>
      </c>
      <c r="O18" s="81" t="s">
        <v>22</v>
      </c>
      <c r="P18" s="55">
        <v>2276</v>
      </c>
      <c r="Q18" s="57">
        <v>0.03140653244835723</v>
      </c>
      <c r="R18" s="55">
        <v>1410</v>
      </c>
      <c r="S18" s="57">
        <v>0.02085397778533714</v>
      </c>
      <c r="T18" s="104">
        <v>0.6141843971631207</v>
      </c>
      <c r="U18" s="85">
        <v>7</v>
      </c>
    </row>
    <row r="19" spans="1:21" ht="14.25" customHeight="1">
      <c r="A19" s="53">
        <v>9</v>
      </c>
      <c r="B19" s="81" t="s">
        <v>25</v>
      </c>
      <c r="C19" s="55">
        <v>294</v>
      </c>
      <c r="D19" s="57">
        <v>0.031582339671285854</v>
      </c>
      <c r="E19" s="55">
        <v>472</v>
      </c>
      <c r="F19" s="57">
        <v>0.04209775240813414</v>
      </c>
      <c r="G19" s="96">
        <v>-0.3771186440677966</v>
      </c>
      <c r="H19" s="83">
        <v>-2</v>
      </c>
      <c r="I19" s="55">
        <v>394</v>
      </c>
      <c r="J19" s="56">
        <v>-0.25380710659898476</v>
      </c>
      <c r="K19" s="85">
        <v>0</v>
      </c>
      <c r="L19" s="13"/>
      <c r="M19" s="13"/>
      <c r="N19" s="53">
        <v>9</v>
      </c>
      <c r="O19" s="81" t="s">
        <v>25</v>
      </c>
      <c r="P19" s="55">
        <v>2032</v>
      </c>
      <c r="Q19" s="57">
        <v>0.02803957554264582</v>
      </c>
      <c r="R19" s="55">
        <v>3163</v>
      </c>
      <c r="S19" s="57">
        <v>0.04678094449292296</v>
      </c>
      <c r="T19" s="104">
        <v>-0.35757192538729055</v>
      </c>
      <c r="U19" s="85">
        <v>-2</v>
      </c>
    </row>
    <row r="20" spans="1:21" ht="14.25" customHeight="1">
      <c r="A20" s="61">
        <v>10</v>
      </c>
      <c r="B20" s="86" t="s">
        <v>43</v>
      </c>
      <c r="C20" s="63">
        <v>276</v>
      </c>
      <c r="D20" s="65">
        <v>0.029648727038349983</v>
      </c>
      <c r="E20" s="63">
        <v>192</v>
      </c>
      <c r="F20" s="65">
        <v>0.01712450945415626</v>
      </c>
      <c r="G20" s="97">
        <v>0.4375</v>
      </c>
      <c r="H20" s="88">
        <v>7</v>
      </c>
      <c r="I20" s="63">
        <v>239</v>
      </c>
      <c r="J20" s="64">
        <v>0.15481171548117145</v>
      </c>
      <c r="K20" s="90">
        <v>1</v>
      </c>
      <c r="L20" s="13"/>
      <c r="M20" s="13"/>
      <c r="N20" s="61">
        <v>10</v>
      </c>
      <c r="O20" s="86" t="s">
        <v>43</v>
      </c>
      <c r="P20" s="63">
        <v>1686</v>
      </c>
      <c r="Q20" s="65">
        <v>0.02326512025831735</v>
      </c>
      <c r="R20" s="63">
        <v>1052</v>
      </c>
      <c r="S20" s="65">
        <v>0.015559138035584872</v>
      </c>
      <c r="T20" s="105">
        <v>0.602661596958175</v>
      </c>
      <c r="U20" s="90">
        <v>7</v>
      </c>
    </row>
    <row r="21" spans="1:21" ht="14.25" customHeight="1">
      <c r="A21" s="45">
        <v>11</v>
      </c>
      <c r="B21" s="75" t="s">
        <v>22</v>
      </c>
      <c r="C21" s="47">
        <v>253</v>
      </c>
      <c r="D21" s="49">
        <v>0.02717799978515415</v>
      </c>
      <c r="E21" s="47">
        <v>308</v>
      </c>
      <c r="F21" s="49">
        <v>0.027470567249375667</v>
      </c>
      <c r="G21" s="95">
        <v>-0.1785714285714286</v>
      </c>
      <c r="H21" s="77">
        <v>0</v>
      </c>
      <c r="I21" s="47">
        <v>295</v>
      </c>
      <c r="J21" s="48">
        <v>-0.14237288135593218</v>
      </c>
      <c r="K21" s="79">
        <v>-1</v>
      </c>
      <c r="L21" s="13"/>
      <c r="M21" s="13"/>
      <c r="N21" s="45">
        <v>11</v>
      </c>
      <c r="O21" s="75" t="s">
        <v>48</v>
      </c>
      <c r="P21" s="47">
        <v>1617</v>
      </c>
      <c r="Q21" s="49">
        <v>0.022312989002194042</v>
      </c>
      <c r="R21" s="47">
        <v>1439</v>
      </c>
      <c r="S21" s="49">
        <v>0.021282889385177407</v>
      </c>
      <c r="T21" s="103">
        <v>0.12369701181375947</v>
      </c>
      <c r="U21" s="79">
        <v>3</v>
      </c>
    </row>
    <row r="22" spans="1:21" ht="14.25" customHeight="1">
      <c r="A22" s="53">
        <v>12</v>
      </c>
      <c r="B22" s="81" t="s">
        <v>33</v>
      </c>
      <c r="C22" s="55">
        <v>193</v>
      </c>
      <c r="D22" s="57">
        <v>0.02073262434203459</v>
      </c>
      <c r="E22" s="55">
        <v>144</v>
      </c>
      <c r="F22" s="57">
        <v>0.012843382090617196</v>
      </c>
      <c r="G22" s="96">
        <v>0.3402777777777777</v>
      </c>
      <c r="H22" s="83">
        <v>8</v>
      </c>
      <c r="I22" s="55">
        <v>180</v>
      </c>
      <c r="J22" s="56">
        <v>0.07222222222222219</v>
      </c>
      <c r="K22" s="85">
        <v>2</v>
      </c>
      <c r="L22" s="13"/>
      <c r="M22" s="13"/>
      <c r="N22" s="53">
        <v>12</v>
      </c>
      <c r="O22" s="81" t="s">
        <v>27</v>
      </c>
      <c r="P22" s="55">
        <v>1491</v>
      </c>
      <c r="Q22" s="57">
        <v>0.02057431453449061</v>
      </c>
      <c r="R22" s="55">
        <v>2738</v>
      </c>
      <c r="S22" s="57">
        <v>0.04049517104698801</v>
      </c>
      <c r="T22" s="104">
        <v>-0.4554419284149014</v>
      </c>
      <c r="U22" s="85">
        <v>-4</v>
      </c>
    </row>
    <row r="23" spans="1:21" ht="14.25" customHeight="1">
      <c r="A23" s="53">
        <v>13</v>
      </c>
      <c r="B23" s="81" t="s">
        <v>32</v>
      </c>
      <c r="C23" s="55">
        <v>188</v>
      </c>
      <c r="D23" s="57">
        <v>0.020195509721774627</v>
      </c>
      <c r="E23" s="55">
        <v>266</v>
      </c>
      <c r="F23" s="57">
        <v>0.023724580806278987</v>
      </c>
      <c r="G23" s="96">
        <v>-0.29323308270676696</v>
      </c>
      <c r="H23" s="83">
        <v>2</v>
      </c>
      <c r="I23" s="55">
        <v>158</v>
      </c>
      <c r="J23" s="56">
        <v>0.1898734177215189</v>
      </c>
      <c r="K23" s="85">
        <v>2</v>
      </c>
      <c r="L23" s="13"/>
      <c r="M23" s="13"/>
      <c r="N23" s="53">
        <v>13</v>
      </c>
      <c r="O23" s="81" t="s">
        <v>26</v>
      </c>
      <c r="P23" s="55">
        <v>1414</v>
      </c>
      <c r="Q23" s="57">
        <v>0.019511791248671848</v>
      </c>
      <c r="R23" s="55">
        <v>1823</v>
      </c>
      <c r="S23" s="57">
        <v>0.026962270569269222</v>
      </c>
      <c r="T23" s="104">
        <v>-0.22435545803620405</v>
      </c>
      <c r="U23" s="85">
        <v>-3</v>
      </c>
    </row>
    <row r="24" spans="1:21" ht="14.25" customHeight="1">
      <c r="A24" s="53">
        <v>14</v>
      </c>
      <c r="B24" s="81" t="s">
        <v>48</v>
      </c>
      <c r="C24" s="55">
        <v>181</v>
      </c>
      <c r="D24" s="57">
        <v>0.01944354925341068</v>
      </c>
      <c r="E24" s="55">
        <v>253</v>
      </c>
      <c r="F24" s="57">
        <v>0.022565108811987155</v>
      </c>
      <c r="G24" s="96">
        <v>-0.2845849802371542</v>
      </c>
      <c r="H24" s="83">
        <v>2</v>
      </c>
      <c r="I24" s="55">
        <v>206</v>
      </c>
      <c r="J24" s="56">
        <v>-0.12135922330097082</v>
      </c>
      <c r="K24" s="85">
        <v>-1</v>
      </c>
      <c r="L24" s="13"/>
      <c r="M24" s="13"/>
      <c r="N24" s="53">
        <v>14</v>
      </c>
      <c r="O24" s="81" t="s">
        <v>32</v>
      </c>
      <c r="P24" s="55">
        <v>1366</v>
      </c>
      <c r="Q24" s="57">
        <v>0.01884943907049911</v>
      </c>
      <c r="R24" s="55">
        <v>1248</v>
      </c>
      <c r="S24" s="57">
        <v>0.018457988848298405</v>
      </c>
      <c r="T24" s="104">
        <v>0.09455128205128216</v>
      </c>
      <c r="U24" s="85">
        <v>2</v>
      </c>
    </row>
    <row r="25" spans="1:21" ht="14.25" customHeight="1">
      <c r="A25" s="61">
        <v>15</v>
      </c>
      <c r="B25" s="86" t="s">
        <v>17</v>
      </c>
      <c r="C25" s="63">
        <v>160</v>
      </c>
      <c r="D25" s="65">
        <v>0.017187667848318832</v>
      </c>
      <c r="E25" s="63">
        <v>107</v>
      </c>
      <c r="F25" s="65">
        <v>0.009543346414555834</v>
      </c>
      <c r="G25" s="97">
        <v>0.49532710280373826</v>
      </c>
      <c r="H25" s="88">
        <v>7</v>
      </c>
      <c r="I25" s="63">
        <v>149</v>
      </c>
      <c r="J25" s="64">
        <v>0.0738255033557047</v>
      </c>
      <c r="K25" s="90">
        <v>2</v>
      </c>
      <c r="L25" s="13"/>
      <c r="M25" s="13"/>
      <c r="N25" s="61">
        <v>15</v>
      </c>
      <c r="O25" s="86" t="s">
        <v>33</v>
      </c>
      <c r="P25" s="63">
        <v>1292</v>
      </c>
      <c r="Q25" s="65">
        <v>0.01782831279581614</v>
      </c>
      <c r="R25" s="63">
        <v>966</v>
      </c>
      <c r="S25" s="65">
        <v>0.014287193291230977</v>
      </c>
      <c r="T25" s="105">
        <v>0.33747412008281574</v>
      </c>
      <c r="U25" s="90">
        <v>5</v>
      </c>
    </row>
    <row r="26" spans="1:21" ht="14.25" customHeight="1">
      <c r="A26" s="45">
        <v>16</v>
      </c>
      <c r="B26" s="75" t="s">
        <v>29</v>
      </c>
      <c r="C26" s="47">
        <v>158</v>
      </c>
      <c r="D26" s="49">
        <v>0.016972822000214847</v>
      </c>
      <c r="E26" s="47">
        <v>177</v>
      </c>
      <c r="F26" s="49">
        <v>0.015786657153050304</v>
      </c>
      <c r="G26" s="95">
        <v>-0.10734463276836159</v>
      </c>
      <c r="H26" s="77">
        <v>2</v>
      </c>
      <c r="I26" s="47">
        <v>146</v>
      </c>
      <c r="J26" s="48">
        <v>0.08219178082191791</v>
      </c>
      <c r="K26" s="79">
        <v>2</v>
      </c>
      <c r="L26" s="13"/>
      <c r="M26" s="13"/>
      <c r="N26" s="45">
        <v>16</v>
      </c>
      <c r="O26" s="75" t="s">
        <v>21</v>
      </c>
      <c r="P26" s="47">
        <v>1280</v>
      </c>
      <c r="Q26" s="49">
        <v>0.017662724751272958</v>
      </c>
      <c r="R26" s="47">
        <v>2167</v>
      </c>
      <c r="S26" s="49">
        <v>0.03205004954668481</v>
      </c>
      <c r="T26" s="103">
        <v>-0.40932164282418093</v>
      </c>
      <c r="U26" s="79">
        <v>-7</v>
      </c>
    </row>
    <row r="27" spans="1:21" ht="14.25" customHeight="1">
      <c r="A27" s="53">
        <v>17</v>
      </c>
      <c r="B27" s="81" t="s">
        <v>21</v>
      </c>
      <c r="C27" s="55">
        <v>152</v>
      </c>
      <c r="D27" s="57">
        <v>0.01632828445590289</v>
      </c>
      <c r="E27" s="55">
        <v>387</v>
      </c>
      <c r="F27" s="57">
        <v>0.03451658936853371</v>
      </c>
      <c r="G27" s="96">
        <v>-0.6072351421188631</v>
      </c>
      <c r="H27" s="83">
        <v>-7</v>
      </c>
      <c r="I27" s="55">
        <v>212</v>
      </c>
      <c r="J27" s="56">
        <v>-0.28301886792452835</v>
      </c>
      <c r="K27" s="85">
        <v>-5</v>
      </c>
      <c r="L27" s="13"/>
      <c r="M27" s="13"/>
      <c r="N27" s="53">
        <v>17</v>
      </c>
      <c r="O27" s="81" t="s">
        <v>29</v>
      </c>
      <c r="P27" s="55">
        <v>1119</v>
      </c>
      <c r="Q27" s="57">
        <v>0.015441085153651906</v>
      </c>
      <c r="R27" s="55">
        <v>1049</v>
      </c>
      <c r="S27" s="57">
        <v>0.015514767870084156</v>
      </c>
      <c r="T27" s="104">
        <v>0.06673021925643474</v>
      </c>
      <c r="U27" s="85">
        <v>1</v>
      </c>
    </row>
    <row r="28" spans="1:21" ht="14.25" customHeight="1">
      <c r="A28" s="53">
        <v>18</v>
      </c>
      <c r="B28" s="81" t="s">
        <v>26</v>
      </c>
      <c r="C28" s="55">
        <v>145</v>
      </c>
      <c r="D28" s="57">
        <v>0.01557632398753894</v>
      </c>
      <c r="E28" s="55">
        <v>282</v>
      </c>
      <c r="F28" s="57">
        <v>0.025151623260792007</v>
      </c>
      <c r="G28" s="96">
        <v>-0.4858156028368794</v>
      </c>
      <c r="H28" s="83">
        <v>-5</v>
      </c>
      <c r="I28" s="55">
        <v>155</v>
      </c>
      <c r="J28" s="56">
        <v>-0.06451612903225812</v>
      </c>
      <c r="K28" s="85">
        <v>-2</v>
      </c>
      <c r="L28" s="13"/>
      <c r="M28" s="13"/>
      <c r="N28" s="53">
        <v>18</v>
      </c>
      <c r="O28" s="81" t="s">
        <v>34</v>
      </c>
      <c r="P28" s="55">
        <v>1056</v>
      </c>
      <c r="Q28" s="57">
        <v>0.01457174791980019</v>
      </c>
      <c r="R28" s="55">
        <v>939</v>
      </c>
      <c r="S28" s="57">
        <v>0.01388786180172452</v>
      </c>
      <c r="T28" s="104">
        <v>0.12460063897763574</v>
      </c>
      <c r="U28" s="85">
        <v>3</v>
      </c>
    </row>
    <row r="29" spans="1:21" ht="14.25" customHeight="1">
      <c r="A29" s="53">
        <v>19</v>
      </c>
      <c r="B29" s="81" t="s">
        <v>106</v>
      </c>
      <c r="C29" s="55">
        <v>133</v>
      </c>
      <c r="D29" s="57">
        <v>0.014287248898915028</v>
      </c>
      <c r="E29" s="55">
        <v>297</v>
      </c>
      <c r="F29" s="57">
        <v>0.026489475561897968</v>
      </c>
      <c r="G29" s="96">
        <v>-0.5521885521885521</v>
      </c>
      <c r="H29" s="83">
        <v>-7</v>
      </c>
      <c r="I29" s="55">
        <v>110</v>
      </c>
      <c r="J29" s="56">
        <v>0.209090909090909</v>
      </c>
      <c r="K29" s="85">
        <v>0</v>
      </c>
      <c r="N29" s="53">
        <v>19</v>
      </c>
      <c r="O29" s="81" t="s">
        <v>17</v>
      </c>
      <c r="P29" s="55">
        <v>1021</v>
      </c>
      <c r="Q29" s="57">
        <v>0.01408878278988257</v>
      </c>
      <c r="R29" s="55">
        <v>683</v>
      </c>
      <c r="S29" s="57">
        <v>0.010101607678996642</v>
      </c>
      <c r="T29" s="104">
        <v>0.4948755490483163</v>
      </c>
      <c r="U29" s="85">
        <v>3</v>
      </c>
    </row>
    <row r="30" spans="1:21" ht="14.25" customHeight="1">
      <c r="A30" s="61">
        <v>20</v>
      </c>
      <c r="B30" s="86" t="s">
        <v>128</v>
      </c>
      <c r="C30" s="63">
        <v>97</v>
      </c>
      <c r="D30" s="65">
        <v>0.010420023633043292</v>
      </c>
      <c r="E30" s="63">
        <v>76</v>
      </c>
      <c r="F30" s="65">
        <v>0.0067784516589368534</v>
      </c>
      <c r="G30" s="97">
        <v>0.2763157894736843</v>
      </c>
      <c r="H30" s="88">
        <v>4</v>
      </c>
      <c r="I30" s="63">
        <v>87</v>
      </c>
      <c r="J30" s="64">
        <v>0.11494252873563227</v>
      </c>
      <c r="K30" s="90">
        <v>3</v>
      </c>
      <c r="N30" s="61">
        <v>20</v>
      </c>
      <c r="O30" s="86" t="s">
        <v>28</v>
      </c>
      <c r="P30" s="63">
        <v>916</v>
      </c>
      <c r="Q30" s="65">
        <v>0.012639887400129711</v>
      </c>
      <c r="R30" s="63">
        <v>1045</v>
      </c>
      <c r="S30" s="65">
        <v>0.015455607649416532</v>
      </c>
      <c r="T30" s="105">
        <v>-0.12344497607655502</v>
      </c>
      <c r="U30" s="90">
        <v>-1</v>
      </c>
    </row>
    <row r="31" spans="1:21" ht="14.25" customHeight="1">
      <c r="A31" s="165" t="s">
        <v>46</v>
      </c>
      <c r="B31" s="166"/>
      <c r="C31" s="3">
        <f>SUM(C11:C30)</f>
        <v>8876</v>
      </c>
      <c r="D31" s="6">
        <f>C31/C33</f>
        <v>0.9534858738854871</v>
      </c>
      <c r="E31" s="3">
        <f>SUM(E11:E30)</f>
        <v>10408</v>
      </c>
      <c r="F31" s="6">
        <f>E31/E33</f>
        <v>0.9282911166607206</v>
      </c>
      <c r="G31" s="16">
        <f>C31/E31-1</f>
        <v>-0.14719446579554185</v>
      </c>
      <c r="H31" s="16"/>
      <c r="I31" s="3">
        <f>SUM(I11:I30)</f>
        <v>9563</v>
      </c>
      <c r="J31" s="17">
        <f>C31/I31-1</f>
        <v>-0.07183938094740139</v>
      </c>
      <c r="K31" s="18"/>
      <c r="N31" s="165" t="s">
        <v>46</v>
      </c>
      <c r="O31" s="166"/>
      <c r="P31" s="3">
        <f>SUM(P11:P30)</f>
        <v>68719</v>
      </c>
      <c r="Q31" s="6">
        <f>P31/P33</f>
        <v>0.948253736080255</v>
      </c>
      <c r="R31" s="3">
        <f>SUM(R11:R30)</f>
        <v>62375</v>
      </c>
      <c r="S31" s="6">
        <f>R31/R33</f>
        <v>0.9225296910357476</v>
      </c>
      <c r="T31" s="16">
        <f>P31/R31-1</f>
        <v>0.10170741482965928</v>
      </c>
      <c r="U31" s="100"/>
    </row>
    <row r="32" spans="1:21" ht="14.25" customHeight="1">
      <c r="A32" s="165" t="s">
        <v>12</v>
      </c>
      <c r="B32" s="166"/>
      <c r="C32" s="3">
        <f>C33-SUM(C11:C30)</f>
        <v>433</v>
      </c>
      <c r="D32" s="6">
        <f>C32/C33</f>
        <v>0.04651412611451284</v>
      </c>
      <c r="E32" s="3">
        <f>E33-SUM(E11:E30)</f>
        <v>804</v>
      </c>
      <c r="F32" s="6">
        <f>E32/E33</f>
        <v>0.07170888333927934</v>
      </c>
      <c r="G32" s="16">
        <f>C32/E32-1</f>
        <v>-0.4614427860696517</v>
      </c>
      <c r="H32" s="16"/>
      <c r="I32" s="3">
        <f>I33-SUM(I11:I30)</f>
        <v>553</v>
      </c>
      <c r="J32" s="17">
        <f>C32/I32-1</f>
        <v>-0.21699819168173595</v>
      </c>
      <c r="K32" s="18"/>
      <c r="N32" s="165" t="s">
        <v>12</v>
      </c>
      <c r="O32" s="166"/>
      <c r="P32" s="3">
        <f>P33-SUM(P11:P30)</f>
        <v>3750</v>
      </c>
      <c r="Q32" s="6">
        <f>P32/P33</f>
        <v>0.051746263919744996</v>
      </c>
      <c r="R32" s="3">
        <f>R33-SUM(R11:R30)</f>
        <v>5238</v>
      </c>
      <c r="S32" s="6">
        <f>R32/R33</f>
        <v>0.07747030896425244</v>
      </c>
      <c r="T32" s="16">
        <f>P32/R32-1</f>
        <v>-0.284077892325315</v>
      </c>
      <c r="U32" s="101"/>
    </row>
    <row r="33" spans="1:21" ht="14.25" customHeight="1">
      <c r="A33" s="167" t="s">
        <v>35</v>
      </c>
      <c r="B33" s="168"/>
      <c r="C33" s="23">
        <v>9309</v>
      </c>
      <c r="D33" s="93">
        <v>1</v>
      </c>
      <c r="E33" s="23">
        <v>11212</v>
      </c>
      <c r="F33" s="93">
        <v>0.9996432393863717</v>
      </c>
      <c r="G33" s="19">
        <v>-0.16972886193364256</v>
      </c>
      <c r="H33" s="19"/>
      <c r="I33" s="23">
        <v>10116</v>
      </c>
      <c r="J33" s="39">
        <v>-0.07977461447212342</v>
      </c>
      <c r="K33" s="94"/>
      <c r="L33" s="13"/>
      <c r="M33" s="13"/>
      <c r="N33" s="167" t="s">
        <v>35</v>
      </c>
      <c r="O33" s="168"/>
      <c r="P33" s="23">
        <v>72469</v>
      </c>
      <c r="Q33" s="93">
        <v>1</v>
      </c>
      <c r="R33" s="23">
        <v>67613</v>
      </c>
      <c r="S33" s="93">
        <v>1</v>
      </c>
      <c r="T33" s="102">
        <v>0.07182050789049432</v>
      </c>
      <c r="U33" s="94"/>
    </row>
    <row r="34" spans="1:14" ht="14.25" customHeight="1">
      <c r="A34" t="s">
        <v>98</v>
      </c>
      <c r="N34" t="s">
        <v>98</v>
      </c>
    </row>
    <row r="35" spans="1:14" ht="14.25">
      <c r="A35" s="9" t="s">
        <v>97</v>
      </c>
      <c r="N35" s="9" t="s">
        <v>97</v>
      </c>
    </row>
    <row r="37" ht="14.25">
      <c r="V37" s="44"/>
    </row>
    <row r="39" spans="1:21" ht="14.25">
      <c r="A39" s="147" t="s">
        <v>129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3"/>
      <c r="M39" s="20"/>
      <c r="N39" s="147" t="s">
        <v>94</v>
      </c>
      <c r="O39" s="147"/>
      <c r="P39" s="147"/>
      <c r="Q39" s="147"/>
      <c r="R39" s="147"/>
      <c r="S39" s="147"/>
      <c r="T39" s="147"/>
      <c r="U39" s="147"/>
    </row>
    <row r="40" spans="1:21" ht="14.25">
      <c r="A40" s="164" t="s">
        <v>127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3"/>
      <c r="M40" s="20"/>
      <c r="N40" s="164" t="s">
        <v>92</v>
      </c>
      <c r="O40" s="164"/>
      <c r="P40" s="164"/>
      <c r="Q40" s="164"/>
      <c r="R40" s="164"/>
      <c r="S40" s="164"/>
      <c r="T40" s="164"/>
      <c r="U40" s="164"/>
    </row>
    <row r="41" spans="1:21" ht="15" customHeight="1">
      <c r="A41" s="14"/>
      <c r="B41" s="14"/>
      <c r="C41" s="14"/>
      <c r="D41" s="14"/>
      <c r="E41" s="14"/>
      <c r="F41" s="14"/>
      <c r="G41" s="14"/>
      <c r="H41" s="14"/>
      <c r="I41" s="14"/>
      <c r="J41" s="71"/>
      <c r="K41" s="72" t="s">
        <v>4</v>
      </c>
      <c r="L41" s="13"/>
      <c r="M41" s="13"/>
      <c r="N41" s="14"/>
      <c r="O41" s="14"/>
      <c r="P41" s="14"/>
      <c r="Q41" s="14"/>
      <c r="R41" s="14"/>
      <c r="S41" s="14"/>
      <c r="T41" s="71"/>
      <c r="U41" s="72" t="s">
        <v>4</v>
      </c>
    </row>
    <row r="42" spans="1:21" ht="14.25">
      <c r="A42" s="149" t="s">
        <v>0</v>
      </c>
      <c r="B42" s="149" t="s">
        <v>45</v>
      </c>
      <c r="C42" s="128" t="s">
        <v>114</v>
      </c>
      <c r="D42" s="129"/>
      <c r="E42" s="129"/>
      <c r="F42" s="129"/>
      <c r="G42" s="129"/>
      <c r="H42" s="130"/>
      <c r="I42" s="128" t="s">
        <v>104</v>
      </c>
      <c r="J42" s="129"/>
      <c r="K42" s="130"/>
      <c r="L42" s="13"/>
      <c r="M42" s="13"/>
      <c r="N42" s="149" t="s">
        <v>0</v>
      </c>
      <c r="O42" s="149" t="s">
        <v>45</v>
      </c>
      <c r="P42" s="128" t="s">
        <v>115</v>
      </c>
      <c r="Q42" s="129"/>
      <c r="R42" s="129"/>
      <c r="S42" s="129"/>
      <c r="T42" s="129"/>
      <c r="U42" s="130"/>
    </row>
    <row r="43" spans="1:21" ht="14.25">
      <c r="A43" s="150"/>
      <c r="B43" s="150"/>
      <c r="C43" s="125" t="s">
        <v>116</v>
      </c>
      <c r="D43" s="126"/>
      <c r="E43" s="126"/>
      <c r="F43" s="126"/>
      <c r="G43" s="126"/>
      <c r="H43" s="127"/>
      <c r="I43" s="125" t="s">
        <v>105</v>
      </c>
      <c r="J43" s="126"/>
      <c r="K43" s="127"/>
      <c r="L43" s="13"/>
      <c r="M43" s="13"/>
      <c r="N43" s="150"/>
      <c r="O43" s="150"/>
      <c r="P43" s="125" t="s">
        <v>117</v>
      </c>
      <c r="Q43" s="126"/>
      <c r="R43" s="126"/>
      <c r="S43" s="126"/>
      <c r="T43" s="126"/>
      <c r="U43" s="127"/>
    </row>
    <row r="44" spans="1:21" ht="15" customHeight="1">
      <c r="A44" s="150"/>
      <c r="B44" s="150"/>
      <c r="C44" s="137">
        <v>2021</v>
      </c>
      <c r="D44" s="138"/>
      <c r="E44" s="141">
        <v>2020</v>
      </c>
      <c r="F44" s="138"/>
      <c r="G44" s="158" t="s">
        <v>5</v>
      </c>
      <c r="H44" s="131" t="s">
        <v>52</v>
      </c>
      <c r="I44" s="169">
        <v>2021</v>
      </c>
      <c r="J44" s="132" t="s">
        <v>118</v>
      </c>
      <c r="K44" s="131" t="s">
        <v>122</v>
      </c>
      <c r="L44" s="13"/>
      <c r="M44" s="13"/>
      <c r="N44" s="150"/>
      <c r="O44" s="150"/>
      <c r="P44" s="137">
        <v>2021</v>
      </c>
      <c r="Q44" s="138"/>
      <c r="R44" s="137">
        <v>2020</v>
      </c>
      <c r="S44" s="138"/>
      <c r="T44" s="158" t="s">
        <v>5</v>
      </c>
      <c r="U44" s="172" t="s">
        <v>74</v>
      </c>
    </row>
    <row r="45" spans="1:21" ht="15" customHeight="1">
      <c r="A45" s="143" t="s">
        <v>6</v>
      </c>
      <c r="B45" s="143" t="s">
        <v>45</v>
      </c>
      <c r="C45" s="139"/>
      <c r="D45" s="140"/>
      <c r="E45" s="142"/>
      <c r="F45" s="140"/>
      <c r="G45" s="159"/>
      <c r="H45" s="132"/>
      <c r="I45" s="169"/>
      <c r="J45" s="132"/>
      <c r="K45" s="132"/>
      <c r="L45" s="13"/>
      <c r="M45" s="13"/>
      <c r="N45" s="143" t="s">
        <v>6</v>
      </c>
      <c r="O45" s="143" t="s">
        <v>45</v>
      </c>
      <c r="P45" s="139"/>
      <c r="Q45" s="140"/>
      <c r="R45" s="139"/>
      <c r="S45" s="140"/>
      <c r="T45" s="159"/>
      <c r="U45" s="173"/>
    </row>
    <row r="46" spans="1:21" ht="15" customHeight="1">
      <c r="A46" s="143"/>
      <c r="B46" s="143"/>
      <c r="C46" s="118" t="s">
        <v>8</v>
      </c>
      <c r="D46" s="73" t="s">
        <v>2</v>
      </c>
      <c r="E46" s="118" t="s">
        <v>8</v>
      </c>
      <c r="F46" s="73" t="s">
        <v>2</v>
      </c>
      <c r="G46" s="145" t="s">
        <v>9</v>
      </c>
      <c r="H46" s="145" t="s">
        <v>53</v>
      </c>
      <c r="I46" s="74" t="s">
        <v>8</v>
      </c>
      <c r="J46" s="133" t="s">
        <v>119</v>
      </c>
      <c r="K46" s="133" t="s">
        <v>123</v>
      </c>
      <c r="L46" s="13"/>
      <c r="M46" s="13"/>
      <c r="N46" s="143"/>
      <c r="O46" s="143"/>
      <c r="P46" s="109" t="s">
        <v>8</v>
      </c>
      <c r="Q46" s="73" t="s">
        <v>2</v>
      </c>
      <c r="R46" s="109" t="s">
        <v>8</v>
      </c>
      <c r="S46" s="73" t="s">
        <v>2</v>
      </c>
      <c r="T46" s="145" t="s">
        <v>9</v>
      </c>
      <c r="U46" s="170" t="s">
        <v>75</v>
      </c>
    </row>
    <row r="47" spans="1:21" ht="15" customHeight="1">
      <c r="A47" s="144"/>
      <c r="B47" s="144"/>
      <c r="C47" s="121" t="s">
        <v>10</v>
      </c>
      <c r="D47" s="36" t="s">
        <v>11</v>
      </c>
      <c r="E47" s="121" t="s">
        <v>10</v>
      </c>
      <c r="F47" s="36" t="s">
        <v>11</v>
      </c>
      <c r="G47" s="146"/>
      <c r="H47" s="146"/>
      <c r="I47" s="121" t="s">
        <v>10</v>
      </c>
      <c r="J47" s="134"/>
      <c r="K47" s="134"/>
      <c r="L47" s="13"/>
      <c r="M47" s="13"/>
      <c r="N47" s="144"/>
      <c r="O47" s="144"/>
      <c r="P47" s="108" t="s">
        <v>10</v>
      </c>
      <c r="Q47" s="36" t="s">
        <v>11</v>
      </c>
      <c r="R47" s="108" t="s">
        <v>10</v>
      </c>
      <c r="S47" s="36" t="s">
        <v>11</v>
      </c>
      <c r="T47" s="153"/>
      <c r="U47" s="171"/>
    </row>
    <row r="48" spans="1:21" ht="14.25">
      <c r="A48" s="45">
        <v>1</v>
      </c>
      <c r="B48" s="75" t="s">
        <v>40</v>
      </c>
      <c r="C48" s="47">
        <v>641</v>
      </c>
      <c r="D48" s="52">
        <v>0.06885809431732731</v>
      </c>
      <c r="E48" s="47">
        <v>548</v>
      </c>
      <c r="F48" s="52">
        <v>0.048876204067070994</v>
      </c>
      <c r="G48" s="76">
        <v>0.16970802919708028</v>
      </c>
      <c r="H48" s="77">
        <v>1</v>
      </c>
      <c r="I48" s="47">
        <v>656</v>
      </c>
      <c r="J48" s="78">
        <v>-0.02286585365853655</v>
      </c>
      <c r="K48" s="79">
        <v>0</v>
      </c>
      <c r="L48" s="13"/>
      <c r="M48" s="13"/>
      <c r="N48" s="45">
        <v>1</v>
      </c>
      <c r="O48" s="75" t="s">
        <v>41</v>
      </c>
      <c r="P48" s="47">
        <v>4825</v>
      </c>
      <c r="Q48" s="52">
        <v>0.06658019291007189</v>
      </c>
      <c r="R48" s="47">
        <v>4459</v>
      </c>
      <c r="S48" s="52">
        <v>0.06594885598923284</v>
      </c>
      <c r="T48" s="50">
        <v>0.08208118412200038</v>
      </c>
      <c r="U48" s="79">
        <v>0</v>
      </c>
    </row>
    <row r="49" spans="1:21" ht="14.25">
      <c r="A49" s="80">
        <v>2</v>
      </c>
      <c r="B49" s="81" t="s">
        <v>99</v>
      </c>
      <c r="C49" s="55">
        <v>451</v>
      </c>
      <c r="D49" s="60">
        <v>0.048447738747448704</v>
      </c>
      <c r="E49" s="55">
        <v>297</v>
      </c>
      <c r="F49" s="60">
        <v>0.026489475561897968</v>
      </c>
      <c r="G49" s="82">
        <v>0.5185185185185186</v>
      </c>
      <c r="H49" s="83">
        <v>3</v>
      </c>
      <c r="I49" s="55">
        <v>426</v>
      </c>
      <c r="J49" s="84">
        <v>0.05868544600938974</v>
      </c>
      <c r="K49" s="85">
        <v>0</v>
      </c>
      <c r="L49" s="13"/>
      <c r="M49" s="13"/>
      <c r="N49" s="80">
        <v>2</v>
      </c>
      <c r="O49" s="81" t="s">
        <v>40</v>
      </c>
      <c r="P49" s="55">
        <v>3688</v>
      </c>
      <c r="Q49" s="60">
        <v>0.05089072568960521</v>
      </c>
      <c r="R49" s="55">
        <v>2774</v>
      </c>
      <c r="S49" s="60">
        <v>0.04102761303299661</v>
      </c>
      <c r="T49" s="58">
        <v>0.32948810382119675</v>
      </c>
      <c r="U49" s="85">
        <v>0</v>
      </c>
    </row>
    <row r="50" spans="1:21" ht="14.25">
      <c r="A50" s="80">
        <v>3</v>
      </c>
      <c r="B50" s="81" t="s">
        <v>56</v>
      </c>
      <c r="C50" s="55">
        <v>407</v>
      </c>
      <c r="D50" s="60">
        <v>0.04372113008916103</v>
      </c>
      <c r="E50" s="55">
        <v>227</v>
      </c>
      <c r="F50" s="60">
        <v>0.020246164823403495</v>
      </c>
      <c r="G50" s="82">
        <v>0.7929515418502202</v>
      </c>
      <c r="H50" s="83">
        <v>10</v>
      </c>
      <c r="I50" s="55">
        <v>310</v>
      </c>
      <c r="J50" s="84">
        <v>0.3129032258064517</v>
      </c>
      <c r="K50" s="85">
        <v>4</v>
      </c>
      <c r="L50" s="13"/>
      <c r="M50" s="13"/>
      <c r="N50" s="80">
        <v>3</v>
      </c>
      <c r="O50" s="81" t="s">
        <v>55</v>
      </c>
      <c r="P50" s="55">
        <v>3073</v>
      </c>
      <c r="Q50" s="60">
        <v>0.04240433840676703</v>
      </c>
      <c r="R50" s="55">
        <v>2729</v>
      </c>
      <c r="S50" s="60">
        <v>0.040362060550485857</v>
      </c>
      <c r="T50" s="58">
        <v>0.12605349945034816</v>
      </c>
      <c r="U50" s="85">
        <v>0</v>
      </c>
    </row>
    <row r="51" spans="1:21" ht="14.25">
      <c r="A51" s="80">
        <v>4</v>
      </c>
      <c r="B51" s="81" t="s">
        <v>41</v>
      </c>
      <c r="C51" s="55">
        <v>378</v>
      </c>
      <c r="D51" s="60">
        <v>0.04060586529165324</v>
      </c>
      <c r="E51" s="55">
        <v>815</v>
      </c>
      <c r="F51" s="60">
        <v>0.07268997502675704</v>
      </c>
      <c r="G51" s="82">
        <v>-0.5361963190184049</v>
      </c>
      <c r="H51" s="83">
        <v>-3</v>
      </c>
      <c r="I51" s="55">
        <v>345</v>
      </c>
      <c r="J51" s="84">
        <v>0.09565217391304337</v>
      </c>
      <c r="K51" s="85">
        <v>1</v>
      </c>
      <c r="L51" s="13"/>
      <c r="M51" s="13"/>
      <c r="N51" s="80">
        <v>4</v>
      </c>
      <c r="O51" s="81" t="s">
        <v>56</v>
      </c>
      <c r="P51" s="55">
        <v>2622</v>
      </c>
      <c r="Q51" s="60">
        <v>0.0361809877326857</v>
      </c>
      <c r="R51" s="55">
        <v>1722</v>
      </c>
      <c r="S51" s="60">
        <v>0.02546847499741174</v>
      </c>
      <c r="T51" s="58">
        <v>0.5226480836236933</v>
      </c>
      <c r="U51" s="85">
        <v>4</v>
      </c>
    </row>
    <row r="52" spans="1:21" ht="14.25">
      <c r="A52" s="80">
        <v>5</v>
      </c>
      <c r="B52" s="86" t="s">
        <v>44</v>
      </c>
      <c r="C52" s="63">
        <v>349</v>
      </c>
      <c r="D52" s="68">
        <v>0.03749060049414545</v>
      </c>
      <c r="E52" s="63">
        <v>254</v>
      </c>
      <c r="F52" s="68">
        <v>0.02265429896539422</v>
      </c>
      <c r="G52" s="87">
        <v>0.37401574803149606</v>
      </c>
      <c r="H52" s="88">
        <v>4</v>
      </c>
      <c r="I52" s="63">
        <v>399</v>
      </c>
      <c r="J52" s="89">
        <v>-0.12531328320802004</v>
      </c>
      <c r="K52" s="90">
        <v>-1</v>
      </c>
      <c r="L52" s="13"/>
      <c r="M52" s="13"/>
      <c r="N52" s="80">
        <v>5</v>
      </c>
      <c r="O52" s="86" t="s">
        <v>44</v>
      </c>
      <c r="P52" s="63">
        <v>2541</v>
      </c>
      <c r="Q52" s="68">
        <v>0.03506326843201921</v>
      </c>
      <c r="R52" s="63">
        <v>1461</v>
      </c>
      <c r="S52" s="68">
        <v>0.021608270598849334</v>
      </c>
      <c r="T52" s="66">
        <v>0.7392197125256674</v>
      </c>
      <c r="U52" s="90">
        <v>6</v>
      </c>
    </row>
    <row r="53" spans="1:21" ht="14.25">
      <c r="A53" s="91">
        <v>6</v>
      </c>
      <c r="B53" s="75" t="s">
        <v>79</v>
      </c>
      <c r="C53" s="47">
        <v>339</v>
      </c>
      <c r="D53" s="52">
        <v>0.036416371253625526</v>
      </c>
      <c r="E53" s="47">
        <v>273</v>
      </c>
      <c r="F53" s="52">
        <v>0.024348911880128433</v>
      </c>
      <c r="G53" s="76">
        <v>0.2417582417582418</v>
      </c>
      <c r="H53" s="77">
        <v>2</v>
      </c>
      <c r="I53" s="47">
        <v>229</v>
      </c>
      <c r="J53" s="78">
        <v>0.48034934497816595</v>
      </c>
      <c r="K53" s="79">
        <v>4</v>
      </c>
      <c r="L53" s="13"/>
      <c r="M53" s="13"/>
      <c r="N53" s="91">
        <v>6</v>
      </c>
      <c r="O53" s="75" t="s">
        <v>67</v>
      </c>
      <c r="P53" s="47">
        <v>2090</v>
      </c>
      <c r="Q53" s="52">
        <v>0.028839917757937875</v>
      </c>
      <c r="R53" s="47">
        <v>1821</v>
      </c>
      <c r="S53" s="52">
        <v>0.026932690458935413</v>
      </c>
      <c r="T53" s="50">
        <v>0.1477210323997804</v>
      </c>
      <c r="U53" s="79">
        <v>0</v>
      </c>
    </row>
    <row r="54" spans="1:21" ht="14.25">
      <c r="A54" s="80">
        <v>7</v>
      </c>
      <c r="B54" s="81" t="s">
        <v>67</v>
      </c>
      <c r="C54" s="55">
        <v>296</v>
      </c>
      <c r="D54" s="60">
        <v>0.031797185519389835</v>
      </c>
      <c r="E54" s="55">
        <v>221</v>
      </c>
      <c r="F54" s="60">
        <v>0.019711023902961113</v>
      </c>
      <c r="G54" s="82">
        <v>0.339366515837104</v>
      </c>
      <c r="H54" s="83">
        <v>7</v>
      </c>
      <c r="I54" s="55">
        <v>413</v>
      </c>
      <c r="J54" s="84">
        <v>-0.2832929782082324</v>
      </c>
      <c r="K54" s="85">
        <v>-4</v>
      </c>
      <c r="L54" s="13"/>
      <c r="M54" s="13"/>
      <c r="N54" s="80">
        <v>7</v>
      </c>
      <c r="O54" s="81" t="s">
        <v>79</v>
      </c>
      <c r="P54" s="55">
        <v>1992</v>
      </c>
      <c r="Q54" s="60">
        <v>0.02748761539416854</v>
      </c>
      <c r="R54" s="55">
        <v>786</v>
      </c>
      <c r="S54" s="60">
        <v>0.011624983361187937</v>
      </c>
      <c r="T54" s="58">
        <v>1.5343511450381677</v>
      </c>
      <c r="U54" s="85">
        <v>17</v>
      </c>
    </row>
    <row r="55" spans="1:21" ht="14.25">
      <c r="A55" s="80">
        <v>8</v>
      </c>
      <c r="B55" s="81" t="s">
        <v>58</v>
      </c>
      <c r="C55" s="55">
        <v>261</v>
      </c>
      <c r="D55" s="60">
        <v>0.028037383177570093</v>
      </c>
      <c r="E55" s="55">
        <v>125</v>
      </c>
      <c r="F55" s="60">
        <v>0.011148769175882983</v>
      </c>
      <c r="G55" s="82">
        <v>1.088</v>
      </c>
      <c r="H55" s="83">
        <v>15</v>
      </c>
      <c r="I55" s="55">
        <v>274</v>
      </c>
      <c r="J55" s="84">
        <v>-0.04744525547445255</v>
      </c>
      <c r="K55" s="85">
        <v>0</v>
      </c>
      <c r="L55" s="13"/>
      <c r="M55" s="13"/>
      <c r="N55" s="80">
        <v>8</v>
      </c>
      <c r="O55" s="81" t="s">
        <v>99</v>
      </c>
      <c r="P55" s="55">
        <v>1734</v>
      </c>
      <c r="Q55" s="60">
        <v>0.023927472436490085</v>
      </c>
      <c r="R55" s="55">
        <v>1252</v>
      </c>
      <c r="S55" s="60">
        <v>0.018517149068966027</v>
      </c>
      <c r="T55" s="58">
        <v>0.3849840255591055</v>
      </c>
      <c r="U55" s="85">
        <v>7</v>
      </c>
    </row>
    <row r="56" spans="1:21" ht="14.25">
      <c r="A56" s="80">
        <v>9</v>
      </c>
      <c r="B56" s="81" t="s">
        <v>77</v>
      </c>
      <c r="C56" s="55">
        <v>211</v>
      </c>
      <c r="D56" s="60">
        <v>0.022666236974970458</v>
      </c>
      <c r="E56" s="55">
        <v>144</v>
      </c>
      <c r="F56" s="60">
        <v>0.012843382090617196</v>
      </c>
      <c r="G56" s="82">
        <v>0.4652777777777777</v>
      </c>
      <c r="H56" s="83">
        <v>11</v>
      </c>
      <c r="I56" s="55">
        <v>197</v>
      </c>
      <c r="J56" s="84">
        <v>0.07106598984771573</v>
      </c>
      <c r="K56" s="85">
        <v>4</v>
      </c>
      <c r="L56" s="13"/>
      <c r="M56" s="13"/>
      <c r="N56" s="80">
        <v>9</v>
      </c>
      <c r="O56" s="81" t="s">
        <v>58</v>
      </c>
      <c r="P56" s="55">
        <v>1675</v>
      </c>
      <c r="Q56" s="60">
        <v>0.023113331217486096</v>
      </c>
      <c r="R56" s="55">
        <v>1451</v>
      </c>
      <c r="S56" s="60">
        <v>0.021460370047180276</v>
      </c>
      <c r="T56" s="58">
        <v>0.15437629221226734</v>
      </c>
      <c r="U56" s="85">
        <v>3</v>
      </c>
    </row>
    <row r="57" spans="1:21" ht="14.25">
      <c r="A57" s="92">
        <v>10</v>
      </c>
      <c r="B57" s="86" t="s">
        <v>55</v>
      </c>
      <c r="C57" s="63">
        <v>195</v>
      </c>
      <c r="D57" s="68">
        <v>0.020947470190138574</v>
      </c>
      <c r="E57" s="63">
        <v>381</v>
      </c>
      <c r="F57" s="68">
        <v>0.03398144844809133</v>
      </c>
      <c r="G57" s="87">
        <v>-0.4881889763779528</v>
      </c>
      <c r="H57" s="88">
        <v>-7</v>
      </c>
      <c r="I57" s="63">
        <v>322</v>
      </c>
      <c r="J57" s="89">
        <v>-0.3944099378881988</v>
      </c>
      <c r="K57" s="90">
        <v>-4</v>
      </c>
      <c r="L57" s="13"/>
      <c r="M57" s="13"/>
      <c r="N57" s="92">
        <v>10</v>
      </c>
      <c r="O57" s="86" t="s">
        <v>57</v>
      </c>
      <c r="P57" s="63">
        <v>1672</v>
      </c>
      <c r="Q57" s="68">
        <v>0.0230719342063503</v>
      </c>
      <c r="R57" s="63">
        <v>1473</v>
      </c>
      <c r="S57" s="68">
        <v>0.021785751260852203</v>
      </c>
      <c r="T57" s="66">
        <v>0.13509843856076031</v>
      </c>
      <c r="U57" s="90">
        <v>0</v>
      </c>
    </row>
    <row r="58" spans="1:21" ht="14.25">
      <c r="A58" s="91">
        <v>11</v>
      </c>
      <c r="B58" s="75" t="s">
        <v>103</v>
      </c>
      <c r="C58" s="47">
        <v>194</v>
      </c>
      <c r="D58" s="52">
        <v>0.020840047266086584</v>
      </c>
      <c r="E58" s="47">
        <v>244</v>
      </c>
      <c r="F58" s="52">
        <v>0.02176239743132358</v>
      </c>
      <c r="G58" s="76">
        <v>-0.20491803278688525</v>
      </c>
      <c r="H58" s="77">
        <v>-1</v>
      </c>
      <c r="I58" s="47">
        <v>166</v>
      </c>
      <c r="J58" s="78">
        <v>0.16867469879518082</v>
      </c>
      <c r="K58" s="79">
        <v>6</v>
      </c>
      <c r="L58" s="13"/>
      <c r="M58" s="13"/>
      <c r="N58" s="91">
        <v>11</v>
      </c>
      <c r="O58" s="75" t="s">
        <v>37</v>
      </c>
      <c r="P58" s="47">
        <v>1597</v>
      </c>
      <c r="Q58" s="52">
        <v>0.0220370089279554</v>
      </c>
      <c r="R58" s="47">
        <v>2131</v>
      </c>
      <c r="S58" s="52">
        <v>0.0315176075606762</v>
      </c>
      <c r="T58" s="50">
        <v>-0.2505865790708588</v>
      </c>
      <c r="U58" s="79">
        <v>-7</v>
      </c>
    </row>
    <row r="59" spans="1:21" ht="14.25">
      <c r="A59" s="80" t="s">
        <v>102</v>
      </c>
      <c r="B59" s="81" t="s">
        <v>57</v>
      </c>
      <c r="C59" s="55">
        <v>194</v>
      </c>
      <c r="D59" s="60">
        <v>0.020840047266086584</v>
      </c>
      <c r="E59" s="55">
        <v>234</v>
      </c>
      <c r="F59" s="60">
        <v>0.020870495897252945</v>
      </c>
      <c r="G59" s="82">
        <v>-0.1709401709401709</v>
      </c>
      <c r="H59" s="83">
        <v>1</v>
      </c>
      <c r="I59" s="55">
        <v>192</v>
      </c>
      <c r="J59" s="84">
        <v>0.01041666666666674</v>
      </c>
      <c r="K59" s="85">
        <v>3</v>
      </c>
      <c r="L59" s="13"/>
      <c r="M59" s="13"/>
      <c r="N59" s="80">
        <v>12</v>
      </c>
      <c r="O59" s="81" t="s">
        <v>77</v>
      </c>
      <c r="P59" s="55">
        <v>1510</v>
      </c>
      <c r="Q59" s="60">
        <v>0.020836495605017318</v>
      </c>
      <c r="R59" s="55">
        <v>579</v>
      </c>
      <c r="S59" s="60">
        <v>0.008563441941638442</v>
      </c>
      <c r="T59" s="58">
        <v>1.6079447322970637</v>
      </c>
      <c r="U59" s="85">
        <v>23</v>
      </c>
    </row>
    <row r="60" spans="1:21" ht="14.25">
      <c r="A60" s="80">
        <v>13</v>
      </c>
      <c r="B60" s="81" t="s">
        <v>100</v>
      </c>
      <c r="C60" s="55">
        <v>189</v>
      </c>
      <c r="D60" s="60">
        <v>0.02030293264582662</v>
      </c>
      <c r="E60" s="55">
        <v>120</v>
      </c>
      <c r="F60" s="60">
        <v>0.010702818408847663</v>
      </c>
      <c r="G60" s="82">
        <v>0.575</v>
      </c>
      <c r="H60" s="83">
        <v>12</v>
      </c>
      <c r="I60" s="55">
        <v>191</v>
      </c>
      <c r="J60" s="84">
        <v>-0.010471204188481686</v>
      </c>
      <c r="K60" s="85">
        <v>2</v>
      </c>
      <c r="L60" s="13"/>
      <c r="M60" s="13"/>
      <c r="N60" s="80">
        <v>13</v>
      </c>
      <c r="O60" s="81" t="s">
        <v>69</v>
      </c>
      <c r="P60" s="55">
        <v>1478</v>
      </c>
      <c r="Q60" s="60">
        <v>0.020394927486235493</v>
      </c>
      <c r="R60" s="55">
        <v>1578</v>
      </c>
      <c r="S60" s="60">
        <v>0.02333870705337731</v>
      </c>
      <c r="T60" s="58">
        <v>-0.0633713561470215</v>
      </c>
      <c r="U60" s="85">
        <v>-4</v>
      </c>
    </row>
    <row r="61" spans="1:21" ht="14.25">
      <c r="A61" s="80">
        <v>14</v>
      </c>
      <c r="B61" s="81" t="s">
        <v>71</v>
      </c>
      <c r="C61" s="55">
        <v>188</v>
      </c>
      <c r="D61" s="60">
        <v>0.020195509721774627</v>
      </c>
      <c r="E61" s="55">
        <v>240</v>
      </c>
      <c r="F61" s="60">
        <v>0.021405636817695327</v>
      </c>
      <c r="G61" s="82">
        <v>-0.21666666666666667</v>
      </c>
      <c r="H61" s="83">
        <v>-3</v>
      </c>
      <c r="I61" s="55">
        <v>214</v>
      </c>
      <c r="J61" s="84">
        <v>-0.12149532710280375</v>
      </c>
      <c r="K61" s="85">
        <v>-3</v>
      </c>
      <c r="L61" s="13"/>
      <c r="M61" s="13"/>
      <c r="N61" s="80">
        <v>14</v>
      </c>
      <c r="O61" s="81" t="s">
        <v>71</v>
      </c>
      <c r="P61" s="55">
        <v>1376</v>
      </c>
      <c r="Q61" s="60">
        <v>0.01898742910761843</v>
      </c>
      <c r="R61" s="55">
        <v>1327</v>
      </c>
      <c r="S61" s="60">
        <v>0.01962640320648396</v>
      </c>
      <c r="T61" s="58">
        <v>0.0369253956292388</v>
      </c>
      <c r="U61" s="85">
        <v>-1</v>
      </c>
    </row>
    <row r="62" spans="1:21" ht="14.25">
      <c r="A62" s="92">
        <v>15</v>
      </c>
      <c r="B62" s="86" t="s">
        <v>86</v>
      </c>
      <c r="C62" s="63">
        <v>163</v>
      </c>
      <c r="D62" s="68">
        <v>0.01750993662047481</v>
      </c>
      <c r="E62" s="63">
        <v>82</v>
      </c>
      <c r="F62" s="68">
        <v>0.007313592579379236</v>
      </c>
      <c r="G62" s="87">
        <v>0.9878048780487805</v>
      </c>
      <c r="H62" s="88">
        <v>27</v>
      </c>
      <c r="I62" s="63">
        <v>164</v>
      </c>
      <c r="J62" s="89">
        <v>-0.0060975609756097615</v>
      </c>
      <c r="K62" s="90">
        <v>3</v>
      </c>
      <c r="L62" s="13"/>
      <c r="M62" s="13"/>
      <c r="N62" s="92">
        <v>15</v>
      </c>
      <c r="O62" s="86" t="s">
        <v>60</v>
      </c>
      <c r="P62" s="63">
        <v>1359</v>
      </c>
      <c r="Q62" s="68">
        <v>0.018752846044515586</v>
      </c>
      <c r="R62" s="63">
        <v>888</v>
      </c>
      <c r="S62" s="68">
        <v>0.013133568988212326</v>
      </c>
      <c r="T62" s="66">
        <v>0.5304054054054055</v>
      </c>
      <c r="U62" s="90">
        <v>5</v>
      </c>
    </row>
    <row r="63" spans="1:21" ht="14.25">
      <c r="A63" s="91">
        <v>16</v>
      </c>
      <c r="B63" s="75" t="s">
        <v>36</v>
      </c>
      <c r="C63" s="47">
        <v>153</v>
      </c>
      <c r="D63" s="52">
        <v>0.01643570737995488</v>
      </c>
      <c r="E63" s="47">
        <v>348</v>
      </c>
      <c r="F63" s="52">
        <v>0.031038173385658223</v>
      </c>
      <c r="G63" s="76">
        <v>-0.5603448275862069</v>
      </c>
      <c r="H63" s="77">
        <v>-12</v>
      </c>
      <c r="I63" s="47">
        <v>79</v>
      </c>
      <c r="J63" s="78">
        <v>0.9367088607594938</v>
      </c>
      <c r="K63" s="79">
        <v>16</v>
      </c>
      <c r="L63" s="13"/>
      <c r="M63" s="13"/>
      <c r="N63" s="91">
        <v>16</v>
      </c>
      <c r="O63" s="75" t="s">
        <v>36</v>
      </c>
      <c r="P63" s="47">
        <v>1248</v>
      </c>
      <c r="Q63" s="52">
        <v>0.017221156632491134</v>
      </c>
      <c r="R63" s="47">
        <v>1759</v>
      </c>
      <c r="S63" s="52">
        <v>0.026015707038587254</v>
      </c>
      <c r="T63" s="50">
        <v>-0.290505969300739</v>
      </c>
      <c r="U63" s="79">
        <v>-9</v>
      </c>
    </row>
    <row r="64" spans="1:21" ht="14.25">
      <c r="A64" s="80">
        <v>17</v>
      </c>
      <c r="B64" s="81" t="s">
        <v>83</v>
      </c>
      <c r="C64" s="55">
        <v>147</v>
      </c>
      <c r="D64" s="60">
        <v>0.015791169835642927</v>
      </c>
      <c r="E64" s="55">
        <v>111</v>
      </c>
      <c r="F64" s="60">
        <v>0.009900107028184089</v>
      </c>
      <c r="G64" s="82">
        <v>0.32432432432432434</v>
      </c>
      <c r="H64" s="83">
        <v>11</v>
      </c>
      <c r="I64" s="55">
        <v>199</v>
      </c>
      <c r="J64" s="84">
        <v>-0.2613065326633166</v>
      </c>
      <c r="K64" s="85">
        <v>-5</v>
      </c>
      <c r="L64" s="13"/>
      <c r="M64" s="13"/>
      <c r="N64" s="80">
        <v>17</v>
      </c>
      <c r="O64" s="81" t="s">
        <v>86</v>
      </c>
      <c r="P64" s="55">
        <v>1004</v>
      </c>
      <c r="Q64" s="60">
        <v>0.013854199726779726</v>
      </c>
      <c r="R64" s="55">
        <v>371</v>
      </c>
      <c r="S64" s="60">
        <v>0.005487110466922042</v>
      </c>
      <c r="T64" s="58">
        <v>1.7061994609164421</v>
      </c>
      <c r="U64" s="85">
        <v>34</v>
      </c>
    </row>
    <row r="65" spans="1:21" ht="14.25">
      <c r="A65" s="80">
        <v>18</v>
      </c>
      <c r="B65" s="81" t="s">
        <v>130</v>
      </c>
      <c r="C65" s="55">
        <v>142</v>
      </c>
      <c r="D65" s="60">
        <v>0.015254055215382962</v>
      </c>
      <c r="E65" s="55">
        <v>69</v>
      </c>
      <c r="F65" s="60">
        <v>0.006154120585087406</v>
      </c>
      <c r="G65" s="82">
        <v>1.0579710144927534</v>
      </c>
      <c r="H65" s="83">
        <v>28</v>
      </c>
      <c r="I65" s="55">
        <v>104</v>
      </c>
      <c r="J65" s="84">
        <v>0.3653846153846154</v>
      </c>
      <c r="K65" s="85">
        <v>9</v>
      </c>
      <c r="L65" s="13"/>
      <c r="M65" s="13"/>
      <c r="N65" s="80">
        <v>18</v>
      </c>
      <c r="O65" s="81" t="s">
        <v>83</v>
      </c>
      <c r="P65" s="55">
        <v>999</v>
      </c>
      <c r="Q65" s="60">
        <v>0.013785204708220066</v>
      </c>
      <c r="R65" s="55">
        <v>490</v>
      </c>
      <c r="S65" s="60">
        <v>0.007247127031783829</v>
      </c>
      <c r="T65" s="58">
        <v>1.0387755102040814</v>
      </c>
      <c r="U65" s="85">
        <v>24</v>
      </c>
    </row>
    <row r="66" spans="1:21" ht="14.25">
      <c r="A66" s="80" t="s">
        <v>102</v>
      </c>
      <c r="B66" s="81" t="s">
        <v>131</v>
      </c>
      <c r="C66" s="55">
        <v>142</v>
      </c>
      <c r="D66" s="60">
        <v>0.015254055215382962</v>
      </c>
      <c r="E66" s="55">
        <v>89</v>
      </c>
      <c r="F66" s="60">
        <v>0.007937923653228684</v>
      </c>
      <c r="G66" s="82">
        <v>0.595505617977528</v>
      </c>
      <c r="H66" s="83">
        <v>21</v>
      </c>
      <c r="I66" s="55">
        <v>103</v>
      </c>
      <c r="J66" s="84">
        <v>0.3786407766990292</v>
      </c>
      <c r="K66" s="85">
        <v>10</v>
      </c>
      <c r="N66" s="80">
        <v>19</v>
      </c>
      <c r="O66" s="81" t="s">
        <v>100</v>
      </c>
      <c r="P66" s="55">
        <v>980</v>
      </c>
      <c r="Q66" s="60">
        <v>0.013523023637693359</v>
      </c>
      <c r="R66" s="55">
        <v>656</v>
      </c>
      <c r="S66" s="60">
        <v>0.009702276189490187</v>
      </c>
      <c r="T66" s="58">
        <v>0.49390243902439024</v>
      </c>
      <c r="U66" s="85">
        <v>9</v>
      </c>
    </row>
    <row r="67" spans="1:21" ht="14.25">
      <c r="A67" s="92">
        <v>20</v>
      </c>
      <c r="B67" s="86" t="s">
        <v>60</v>
      </c>
      <c r="C67" s="63">
        <v>133</v>
      </c>
      <c r="D67" s="68">
        <v>0.014287248898915028</v>
      </c>
      <c r="E67" s="63">
        <v>209</v>
      </c>
      <c r="F67" s="68">
        <v>0.018640742062076346</v>
      </c>
      <c r="G67" s="87">
        <v>-0.36363636363636365</v>
      </c>
      <c r="H67" s="88">
        <v>-5</v>
      </c>
      <c r="I67" s="63">
        <v>237</v>
      </c>
      <c r="J67" s="89">
        <v>-0.43881856540084385</v>
      </c>
      <c r="K67" s="90">
        <v>-11</v>
      </c>
      <c r="N67" s="92">
        <v>20</v>
      </c>
      <c r="O67" s="86" t="s">
        <v>80</v>
      </c>
      <c r="P67" s="63">
        <v>969</v>
      </c>
      <c r="Q67" s="68">
        <v>0.013371234596862106</v>
      </c>
      <c r="R67" s="63">
        <v>888</v>
      </c>
      <c r="S67" s="68">
        <v>0.013133568988212326</v>
      </c>
      <c r="T67" s="66">
        <v>0.09121621621621623</v>
      </c>
      <c r="U67" s="90">
        <v>0</v>
      </c>
    </row>
    <row r="68" spans="1:21" ht="14.25">
      <c r="A68" s="165" t="s">
        <v>46</v>
      </c>
      <c r="B68" s="166"/>
      <c r="C68" s="3">
        <f>SUM(C48:C67)</f>
        <v>5173</v>
      </c>
      <c r="D68" s="6">
        <f>C68/C70</f>
        <v>0.5556987861209582</v>
      </c>
      <c r="E68" s="3">
        <f>SUM(E48:E67)</f>
        <v>5031</v>
      </c>
      <c r="F68" s="6">
        <f>E68/E70</f>
        <v>0.4487156617909383</v>
      </c>
      <c r="G68" s="16">
        <f>C68/E68-1</f>
        <v>0.028225004969191003</v>
      </c>
      <c r="H68" s="16"/>
      <c r="I68" s="3">
        <f>SUM(I48:I67)</f>
        <v>5220</v>
      </c>
      <c r="J68" s="17">
        <f>C68/I68-1</f>
        <v>-0.009003831417624508</v>
      </c>
      <c r="K68" s="18"/>
      <c r="N68" s="165" t="s">
        <v>46</v>
      </c>
      <c r="O68" s="166"/>
      <c r="P68" s="3">
        <f>SUM(P48:P67)</f>
        <v>38432</v>
      </c>
      <c r="Q68" s="6">
        <f>P68/P70</f>
        <v>0.5303233106569706</v>
      </c>
      <c r="R68" s="3">
        <f>SUM(R48:R67)</f>
        <v>30595</v>
      </c>
      <c r="S68" s="6">
        <f>R68/R70</f>
        <v>0.4525017378314821</v>
      </c>
      <c r="T68" s="16">
        <f>P68/R68-1</f>
        <v>0.25615296617094296</v>
      </c>
      <c r="U68" s="100"/>
    </row>
    <row r="69" spans="1:21" ht="14.25">
      <c r="A69" s="165" t="s">
        <v>12</v>
      </c>
      <c r="B69" s="166"/>
      <c r="C69" s="25">
        <f>C70-SUM(C48:C67)</f>
        <v>4136</v>
      </c>
      <c r="D69" s="6">
        <f>C69/C70</f>
        <v>0.4443012138790418</v>
      </c>
      <c r="E69" s="25">
        <f>E70-SUM(E48:E67)</f>
        <v>6181</v>
      </c>
      <c r="F69" s="6">
        <f>E69/E70</f>
        <v>0.5512843382090618</v>
      </c>
      <c r="G69" s="16">
        <f>C69/E69-1</f>
        <v>-0.3308526128458178</v>
      </c>
      <c r="H69" s="16"/>
      <c r="I69" s="25">
        <f>I70-SUM(I48:I67)</f>
        <v>4896</v>
      </c>
      <c r="J69" s="17">
        <f>C69/I69-1</f>
        <v>-0.15522875816993464</v>
      </c>
      <c r="K69" s="18"/>
      <c r="N69" s="165" t="s">
        <v>12</v>
      </c>
      <c r="O69" s="166"/>
      <c r="P69" s="3">
        <f>P70-SUM(P48:P67)</f>
        <v>34037</v>
      </c>
      <c r="Q69" s="6">
        <f>P69/P70</f>
        <v>0.4696766893430294</v>
      </c>
      <c r="R69" s="3">
        <f>R70-SUM(R48:R67)</f>
        <v>37018</v>
      </c>
      <c r="S69" s="6">
        <f>R69/R70</f>
        <v>0.5474982621685179</v>
      </c>
      <c r="T69" s="16">
        <f>P69/R69-1</f>
        <v>-0.08052839159327896</v>
      </c>
      <c r="U69" s="101"/>
    </row>
    <row r="70" spans="1:21" ht="14.25">
      <c r="A70" s="167" t="s">
        <v>35</v>
      </c>
      <c r="B70" s="168"/>
      <c r="C70" s="23">
        <v>9309</v>
      </c>
      <c r="D70" s="93">
        <v>1</v>
      </c>
      <c r="E70" s="23">
        <v>11212</v>
      </c>
      <c r="F70" s="93">
        <v>1</v>
      </c>
      <c r="G70" s="19">
        <v>-0.16972886193364256</v>
      </c>
      <c r="H70" s="19"/>
      <c r="I70" s="23">
        <v>10116</v>
      </c>
      <c r="J70" s="39">
        <v>-0.07977461447212342</v>
      </c>
      <c r="K70" s="94"/>
      <c r="L70" s="13"/>
      <c r="N70" s="167" t="s">
        <v>35</v>
      </c>
      <c r="O70" s="168"/>
      <c r="P70" s="23">
        <v>72469</v>
      </c>
      <c r="Q70" s="93">
        <v>1</v>
      </c>
      <c r="R70" s="23">
        <v>67613</v>
      </c>
      <c r="S70" s="93">
        <v>1</v>
      </c>
      <c r="T70" s="102">
        <v>0.07182050789049432</v>
      </c>
      <c r="U70" s="94"/>
    </row>
    <row r="71" spans="1:14" ht="14.25">
      <c r="A71" t="s">
        <v>98</v>
      </c>
      <c r="N71" t="s">
        <v>98</v>
      </c>
    </row>
    <row r="72" spans="1:14" ht="15" customHeight="1">
      <c r="A72" s="9" t="s">
        <v>97</v>
      </c>
      <c r="N72" s="9" t="s">
        <v>97</v>
      </c>
    </row>
  </sheetData>
  <sheetProtection/>
  <mergeCells count="82">
    <mergeCell ref="N69:O69"/>
    <mergeCell ref="N70:O70"/>
    <mergeCell ref="U44:U45"/>
    <mergeCell ref="N45:N47"/>
    <mergeCell ref="O45:O47"/>
    <mergeCell ref="T46:T47"/>
    <mergeCell ref="U46:U47"/>
    <mergeCell ref="N68:O68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8:N10"/>
    <mergeCell ref="O8:O10"/>
    <mergeCell ref="T9:T10"/>
    <mergeCell ref="U9:U10"/>
    <mergeCell ref="N31:O31"/>
    <mergeCell ref="N32:O32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9:J10"/>
    <mergeCell ref="A2:K2"/>
    <mergeCell ref="A3:K3"/>
    <mergeCell ref="I5:K5"/>
    <mergeCell ref="I6:K6"/>
    <mergeCell ref="C5:H5"/>
    <mergeCell ref="G7:G8"/>
    <mergeCell ref="J7:J8"/>
  </mergeCells>
  <conditionalFormatting sqref="G31:H31 J31">
    <cfRule type="cellIs" priority="1010" dxfId="146" operator="lessThan">
      <formula>0</formula>
    </cfRule>
  </conditionalFormatting>
  <conditionalFormatting sqref="K31">
    <cfRule type="cellIs" priority="1009" dxfId="146" operator="lessThan">
      <formula>0</formula>
    </cfRule>
  </conditionalFormatting>
  <conditionalFormatting sqref="K32">
    <cfRule type="cellIs" priority="1011" dxfId="146" operator="lessThan">
      <formula>0</formula>
    </cfRule>
  </conditionalFormatting>
  <conditionalFormatting sqref="G32:H32 J32">
    <cfRule type="cellIs" priority="1012" dxfId="146" operator="lessThan">
      <formula>0</formula>
    </cfRule>
  </conditionalFormatting>
  <conditionalFormatting sqref="K68">
    <cfRule type="cellIs" priority="1005" dxfId="146" operator="lessThan">
      <formula>0</formula>
    </cfRule>
  </conditionalFormatting>
  <conditionalFormatting sqref="K69">
    <cfRule type="cellIs" priority="1007" dxfId="146" operator="lessThan">
      <formula>0</formula>
    </cfRule>
  </conditionalFormatting>
  <conditionalFormatting sqref="G69:H69 J69">
    <cfRule type="cellIs" priority="1008" dxfId="146" operator="lessThan">
      <formula>0</formula>
    </cfRule>
  </conditionalFormatting>
  <conditionalFormatting sqref="G68:H68 J68">
    <cfRule type="cellIs" priority="1006" dxfId="146" operator="lessThan">
      <formula>0</formula>
    </cfRule>
  </conditionalFormatting>
  <conditionalFormatting sqref="G11:G30 J11:J30">
    <cfRule type="cellIs" priority="92" dxfId="146" operator="lessThan">
      <formula>0</formula>
    </cfRule>
  </conditionalFormatting>
  <conditionalFormatting sqref="K11:K30">
    <cfRule type="cellIs" priority="89" dxfId="146" operator="lessThan">
      <formula>0</formula>
    </cfRule>
    <cfRule type="cellIs" priority="90" dxfId="148" operator="equal">
      <formula>0</formula>
    </cfRule>
    <cfRule type="cellIs" priority="91" dxfId="149" operator="greaterThan">
      <formula>0</formula>
    </cfRule>
  </conditionalFormatting>
  <conditionalFormatting sqref="H11:H30">
    <cfRule type="cellIs" priority="86" dxfId="146" operator="lessThan">
      <formula>0</formula>
    </cfRule>
    <cfRule type="cellIs" priority="87" dxfId="148" operator="equal">
      <formula>0</formula>
    </cfRule>
    <cfRule type="cellIs" priority="88" dxfId="149" operator="greaterThan">
      <formula>0</formula>
    </cfRule>
  </conditionalFormatting>
  <conditionalFormatting sqref="G33 J33">
    <cfRule type="cellIs" priority="85" dxfId="146" operator="lessThan">
      <formula>0</formula>
    </cfRule>
  </conditionalFormatting>
  <conditionalFormatting sqref="K33">
    <cfRule type="cellIs" priority="84" dxfId="146" operator="lessThan">
      <formula>0</formula>
    </cfRule>
  </conditionalFormatting>
  <conditionalFormatting sqref="H33">
    <cfRule type="cellIs" priority="83" dxfId="146" operator="lessThan">
      <formula>0</formula>
    </cfRule>
  </conditionalFormatting>
  <conditionalFormatting sqref="G48:G67 J48:J67">
    <cfRule type="cellIs" priority="76" dxfId="146" operator="lessThan">
      <formula>0</formula>
    </cfRule>
  </conditionalFormatting>
  <conditionalFormatting sqref="K48:K67">
    <cfRule type="cellIs" priority="73" dxfId="146" operator="lessThan">
      <formula>0</formula>
    </cfRule>
    <cfRule type="cellIs" priority="74" dxfId="148" operator="equal">
      <formula>0</formula>
    </cfRule>
    <cfRule type="cellIs" priority="75" dxfId="149" operator="greaterThan">
      <formula>0</formula>
    </cfRule>
  </conditionalFormatting>
  <conditionalFormatting sqref="H48:H67">
    <cfRule type="cellIs" priority="70" dxfId="146" operator="lessThan">
      <formula>0</formula>
    </cfRule>
    <cfRule type="cellIs" priority="71" dxfId="148" operator="equal">
      <formula>0</formula>
    </cfRule>
    <cfRule type="cellIs" priority="72" dxfId="149" operator="greaterThan">
      <formula>0</formula>
    </cfRule>
  </conditionalFormatting>
  <conditionalFormatting sqref="G70 J70">
    <cfRule type="cellIs" priority="69" dxfId="146" operator="lessThan">
      <formula>0</formula>
    </cfRule>
  </conditionalFormatting>
  <conditionalFormatting sqref="K70">
    <cfRule type="cellIs" priority="68" dxfId="146" operator="lessThan">
      <formula>0</formula>
    </cfRule>
  </conditionalFormatting>
  <conditionalFormatting sqref="H70">
    <cfRule type="cellIs" priority="67" dxfId="146" operator="lessThan">
      <formula>0</formula>
    </cfRule>
  </conditionalFormatting>
  <conditionalFormatting sqref="T68">
    <cfRule type="cellIs" priority="49" dxfId="146" operator="lessThan">
      <formula>0</formula>
    </cfRule>
  </conditionalFormatting>
  <conditionalFormatting sqref="U69">
    <cfRule type="cellIs" priority="51" dxfId="146" operator="lessThan">
      <formula>0</formula>
    </cfRule>
  </conditionalFormatting>
  <conditionalFormatting sqref="U68">
    <cfRule type="cellIs" priority="52" dxfId="146" operator="lessThan">
      <formula>0</formula>
    </cfRule>
    <cfRule type="cellIs" priority="53" dxfId="148" operator="equal">
      <formula>0</formula>
    </cfRule>
    <cfRule type="cellIs" priority="54" dxfId="149" operator="greaterThan">
      <formula>0</formula>
    </cfRule>
  </conditionalFormatting>
  <conditionalFormatting sqref="T69">
    <cfRule type="cellIs" priority="50" dxfId="146" operator="lessThan">
      <formula>0</formula>
    </cfRule>
  </conditionalFormatting>
  <conditionalFormatting sqref="T48:T67">
    <cfRule type="cellIs" priority="42" dxfId="146" operator="lessThan">
      <formula>0</formula>
    </cfRule>
  </conditionalFormatting>
  <conditionalFormatting sqref="U48:U67">
    <cfRule type="cellIs" priority="39" dxfId="146" operator="lessThan">
      <formula>0</formula>
    </cfRule>
    <cfRule type="cellIs" priority="40" dxfId="148" operator="equal">
      <formula>0</formula>
    </cfRule>
    <cfRule type="cellIs" priority="41" dxfId="149" operator="greaterThan">
      <formula>0</formula>
    </cfRule>
  </conditionalFormatting>
  <conditionalFormatting sqref="T70">
    <cfRule type="cellIs" priority="38" dxfId="146" operator="lessThan">
      <formula>0</formula>
    </cfRule>
  </conditionalFormatting>
  <conditionalFormatting sqref="U70">
    <cfRule type="cellIs" priority="37" dxfId="146" operator="lessThan">
      <formula>0</formula>
    </cfRule>
  </conditionalFormatting>
  <conditionalFormatting sqref="U32">
    <cfRule type="cellIs" priority="9" dxfId="146" operator="lessThan">
      <formula>0</formula>
    </cfRule>
  </conditionalFormatting>
  <conditionalFormatting sqref="T32">
    <cfRule type="cellIs" priority="8" dxfId="146" operator="lessThan">
      <formula>0</formula>
    </cfRule>
  </conditionalFormatting>
  <conditionalFormatting sqref="T31">
    <cfRule type="cellIs" priority="7" dxfId="146" operator="lessThan">
      <formula>0</formula>
    </cfRule>
  </conditionalFormatting>
  <conditionalFormatting sqref="U31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T11:T30">
    <cfRule type="cellIs" priority="6" dxfId="146" operator="lessThan">
      <formula>0</formula>
    </cfRule>
  </conditionalFormatting>
  <conditionalFormatting sqref="U11:U30">
    <cfRule type="cellIs" priority="3" dxfId="146" operator="lessThan">
      <formula>0</formula>
    </cfRule>
    <cfRule type="cellIs" priority="4" dxfId="148" operator="equal">
      <formula>0</formula>
    </cfRule>
    <cfRule type="cellIs" priority="5" dxfId="149" operator="greaterThan">
      <formula>0</formula>
    </cfRule>
  </conditionalFormatting>
  <conditionalFormatting sqref="T33">
    <cfRule type="cellIs" priority="2" dxfId="146" operator="lessThan">
      <formula>0</formula>
    </cfRule>
  </conditionalFormatting>
  <conditionalFormatting sqref="U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C6" sqref="C6:K1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4.25">
      <c r="A1" t="s">
        <v>3</v>
      </c>
      <c r="C1" s="43"/>
      <c r="K1" s="44"/>
      <c r="O1" s="43"/>
      <c r="U1" s="44">
        <v>44382</v>
      </c>
    </row>
    <row r="2" spans="1:21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74" t="s">
        <v>89</v>
      </c>
      <c r="O2" s="174"/>
      <c r="P2" s="174"/>
      <c r="Q2" s="174"/>
      <c r="R2" s="174"/>
      <c r="S2" s="174"/>
      <c r="T2" s="174"/>
      <c r="U2" s="174"/>
    </row>
    <row r="3" spans="1:21" ht="14.25" customHeight="1">
      <c r="A3" s="147" t="s">
        <v>132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3"/>
      <c r="M3" s="20"/>
      <c r="N3" s="174"/>
      <c r="O3" s="174"/>
      <c r="P3" s="174"/>
      <c r="Q3" s="174"/>
      <c r="R3" s="174"/>
      <c r="S3" s="174"/>
      <c r="T3" s="174"/>
      <c r="U3" s="174"/>
    </row>
    <row r="4" spans="1:21" ht="14.25" customHeight="1">
      <c r="A4" s="164" t="s">
        <v>133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3"/>
      <c r="M4" s="20"/>
      <c r="N4" s="164" t="s">
        <v>90</v>
      </c>
      <c r="O4" s="164"/>
      <c r="P4" s="164"/>
      <c r="Q4" s="164"/>
      <c r="R4" s="164"/>
      <c r="S4" s="164"/>
      <c r="T4" s="164"/>
      <c r="U4" s="164"/>
    </row>
    <row r="5" spans="1:21" ht="14.25" customHeight="1">
      <c r="A5" s="14"/>
      <c r="B5" s="14"/>
      <c r="C5" s="14"/>
      <c r="D5" s="14"/>
      <c r="E5" s="14"/>
      <c r="F5" s="14"/>
      <c r="G5" s="14"/>
      <c r="H5" s="14"/>
      <c r="I5" s="14"/>
      <c r="J5" s="71"/>
      <c r="K5" s="72" t="s">
        <v>4</v>
      </c>
      <c r="L5" s="13"/>
      <c r="M5" s="13"/>
      <c r="N5" s="14"/>
      <c r="O5" s="14"/>
      <c r="P5" s="14"/>
      <c r="Q5" s="14"/>
      <c r="R5" s="14"/>
      <c r="S5" s="14"/>
      <c r="T5" s="71"/>
      <c r="U5" s="72" t="s">
        <v>4</v>
      </c>
    </row>
    <row r="6" spans="1:21" ht="14.25" customHeight="1">
      <c r="A6" s="149" t="s">
        <v>0</v>
      </c>
      <c r="B6" s="149" t="s">
        <v>1</v>
      </c>
      <c r="C6" s="128" t="s">
        <v>114</v>
      </c>
      <c r="D6" s="129"/>
      <c r="E6" s="129"/>
      <c r="F6" s="129"/>
      <c r="G6" s="129"/>
      <c r="H6" s="130"/>
      <c r="I6" s="128" t="s">
        <v>104</v>
      </c>
      <c r="J6" s="129"/>
      <c r="K6" s="130"/>
      <c r="L6" s="13"/>
      <c r="M6" s="13"/>
      <c r="N6" s="149" t="s">
        <v>0</v>
      </c>
      <c r="O6" s="149" t="s">
        <v>1</v>
      </c>
      <c r="P6" s="128" t="s">
        <v>115</v>
      </c>
      <c r="Q6" s="129"/>
      <c r="R6" s="129"/>
      <c r="S6" s="129"/>
      <c r="T6" s="129"/>
      <c r="U6" s="130"/>
    </row>
    <row r="7" spans="1:21" ht="14.25" customHeight="1">
      <c r="A7" s="150"/>
      <c r="B7" s="150"/>
      <c r="C7" s="125" t="s">
        <v>116</v>
      </c>
      <c r="D7" s="126"/>
      <c r="E7" s="126"/>
      <c r="F7" s="126"/>
      <c r="G7" s="126"/>
      <c r="H7" s="127"/>
      <c r="I7" s="125" t="s">
        <v>105</v>
      </c>
      <c r="J7" s="126"/>
      <c r="K7" s="127"/>
      <c r="L7" s="13"/>
      <c r="M7" s="13"/>
      <c r="N7" s="150"/>
      <c r="O7" s="150"/>
      <c r="P7" s="125" t="s">
        <v>117</v>
      </c>
      <c r="Q7" s="126"/>
      <c r="R7" s="126"/>
      <c r="S7" s="126"/>
      <c r="T7" s="126"/>
      <c r="U7" s="127"/>
    </row>
    <row r="8" spans="1:21" ht="14.25" customHeight="1">
      <c r="A8" s="150"/>
      <c r="B8" s="150"/>
      <c r="C8" s="137">
        <v>2021</v>
      </c>
      <c r="D8" s="138"/>
      <c r="E8" s="141">
        <v>2020</v>
      </c>
      <c r="F8" s="138"/>
      <c r="G8" s="158" t="s">
        <v>5</v>
      </c>
      <c r="H8" s="131" t="s">
        <v>52</v>
      </c>
      <c r="I8" s="169">
        <v>2021</v>
      </c>
      <c r="J8" s="132" t="s">
        <v>118</v>
      </c>
      <c r="K8" s="131" t="s">
        <v>122</v>
      </c>
      <c r="L8" s="13"/>
      <c r="M8" s="13"/>
      <c r="N8" s="150"/>
      <c r="O8" s="150"/>
      <c r="P8" s="137">
        <v>2021</v>
      </c>
      <c r="Q8" s="138"/>
      <c r="R8" s="137">
        <v>2020</v>
      </c>
      <c r="S8" s="138"/>
      <c r="T8" s="158" t="s">
        <v>5</v>
      </c>
      <c r="U8" s="172" t="s">
        <v>74</v>
      </c>
    </row>
    <row r="9" spans="1:21" ht="14.25" customHeight="1">
      <c r="A9" s="143" t="s">
        <v>6</v>
      </c>
      <c r="B9" s="143" t="s">
        <v>7</v>
      </c>
      <c r="C9" s="139"/>
      <c r="D9" s="140"/>
      <c r="E9" s="142"/>
      <c r="F9" s="140"/>
      <c r="G9" s="159"/>
      <c r="H9" s="132"/>
      <c r="I9" s="169"/>
      <c r="J9" s="132"/>
      <c r="K9" s="132"/>
      <c r="L9" s="13"/>
      <c r="M9" s="13"/>
      <c r="N9" s="143" t="s">
        <v>6</v>
      </c>
      <c r="O9" s="143" t="s">
        <v>7</v>
      </c>
      <c r="P9" s="139"/>
      <c r="Q9" s="140"/>
      <c r="R9" s="139"/>
      <c r="S9" s="140"/>
      <c r="T9" s="159"/>
      <c r="U9" s="173"/>
    </row>
    <row r="10" spans="1:21" ht="14.25" customHeight="1">
      <c r="A10" s="143"/>
      <c r="B10" s="143"/>
      <c r="C10" s="118" t="s">
        <v>8</v>
      </c>
      <c r="D10" s="73" t="s">
        <v>2</v>
      </c>
      <c r="E10" s="118" t="s">
        <v>8</v>
      </c>
      <c r="F10" s="73" t="s">
        <v>2</v>
      </c>
      <c r="G10" s="145" t="s">
        <v>9</v>
      </c>
      <c r="H10" s="145" t="s">
        <v>53</v>
      </c>
      <c r="I10" s="74" t="s">
        <v>8</v>
      </c>
      <c r="J10" s="133" t="s">
        <v>119</v>
      </c>
      <c r="K10" s="133" t="s">
        <v>123</v>
      </c>
      <c r="L10" s="13"/>
      <c r="M10" s="13"/>
      <c r="N10" s="143"/>
      <c r="O10" s="143"/>
      <c r="P10" s="109" t="s">
        <v>8</v>
      </c>
      <c r="Q10" s="73" t="s">
        <v>2</v>
      </c>
      <c r="R10" s="109" t="s">
        <v>8</v>
      </c>
      <c r="S10" s="73" t="s">
        <v>2</v>
      </c>
      <c r="T10" s="145" t="s">
        <v>9</v>
      </c>
      <c r="U10" s="170" t="s">
        <v>75</v>
      </c>
    </row>
    <row r="11" spans="1:21" ht="14.25" customHeight="1">
      <c r="A11" s="144"/>
      <c r="B11" s="144"/>
      <c r="C11" s="121" t="s">
        <v>10</v>
      </c>
      <c r="D11" s="36" t="s">
        <v>11</v>
      </c>
      <c r="E11" s="121" t="s">
        <v>10</v>
      </c>
      <c r="F11" s="36" t="s">
        <v>11</v>
      </c>
      <c r="G11" s="146"/>
      <c r="H11" s="146"/>
      <c r="I11" s="121" t="s">
        <v>10</v>
      </c>
      <c r="J11" s="134"/>
      <c r="K11" s="134"/>
      <c r="L11" s="13"/>
      <c r="M11" s="13"/>
      <c r="N11" s="144"/>
      <c r="O11" s="144"/>
      <c r="P11" s="108" t="s">
        <v>10</v>
      </c>
      <c r="Q11" s="36" t="s">
        <v>11</v>
      </c>
      <c r="R11" s="108" t="s">
        <v>10</v>
      </c>
      <c r="S11" s="36" t="s">
        <v>11</v>
      </c>
      <c r="T11" s="153"/>
      <c r="U11" s="171"/>
    </row>
    <row r="12" spans="1:21" ht="14.25" customHeight="1">
      <c r="A12" s="45">
        <v>1</v>
      </c>
      <c r="B12" s="75" t="s">
        <v>20</v>
      </c>
      <c r="C12" s="47">
        <v>4422</v>
      </c>
      <c r="D12" s="49">
        <v>0.14969532836831415</v>
      </c>
      <c r="E12" s="47">
        <v>3129</v>
      </c>
      <c r="F12" s="49">
        <v>0.10024348048952393</v>
      </c>
      <c r="G12" s="95">
        <v>0.41323106423777567</v>
      </c>
      <c r="H12" s="77">
        <v>2</v>
      </c>
      <c r="I12" s="47">
        <v>5249</v>
      </c>
      <c r="J12" s="48">
        <v>-0.15755381977519523</v>
      </c>
      <c r="K12" s="79">
        <v>0</v>
      </c>
      <c r="L12" s="13"/>
      <c r="M12" s="13"/>
      <c r="N12" s="45">
        <v>1</v>
      </c>
      <c r="O12" s="75" t="s">
        <v>20</v>
      </c>
      <c r="P12" s="47">
        <v>32291</v>
      </c>
      <c r="Q12" s="49">
        <v>0.15487067332364524</v>
      </c>
      <c r="R12" s="47">
        <v>18420</v>
      </c>
      <c r="S12" s="49">
        <v>0.11911998654888317</v>
      </c>
      <c r="T12" s="103">
        <v>0.7530401737242127</v>
      </c>
      <c r="U12" s="79">
        <v>1</v>
      </c>
    </row>
    <row r="13" spans="1:21" ht="14.25" customHeight="1">
      <c r="A13" s="80">
        <v>2</v>
      </c>
      <c r="B13" s="81" t="s">
        <v>18</v>
      </c>
      <c r="C13" s="55">
        <v>3238</v>
      </c>
      <c r="D13" s="57">
        <v>0.10961408259986459</v>
      </c>
      <c r="E13" s="55">
        <v>4255</v>
      </c>
      <c r="F13" s="57">
        <v>0.13631703722688537</v>
      </c>
      <c r="G13" s="96">
        <v>-0.23901292596944768</v>
      </c>
      <c r="H13" s="83">
        <v>-1</v>
      </c>
      <c r="I13" s="55">
        <v>3441</v>
      </c>
      <c r="J13" s="56">
        <v>-0.05899447834931704</v>
      </c>
      <c r="K13" s="85">
        <v>0</v>
      </c>
      <c r="L13" s="13"/>
      <c r="M13" s="13"/>
      <c r="N13" s="80">
        <v>2</v>
      </c>
      <c r="O13" s="81" t="s">
        <v>18</v>
      </c>
      <c r="P13" s="55">
        <v>25525</v>
      </c>
      <c r="Q13" s="57">
        <v>0.12242030090694139</v>
      </c>
      <c r="R13" s="55">
        <v>22566</v>
      </c>
      <c r="S13" s="57">
        <v>0.1459316838470194</v>
      </c>
      <c r="T13" s="104">
        <v>0.1311264734556412</v>
      </c>
      <c r="U13" s="85">
        <v>-1</v>
      </c>
    </row>
    <row r="14" spans="1:21" ht="14.25" customHeight="1">
      <c r="A14" s="53">
        <v>3</v>
      </c>
      <c r="B14" s="81" t="s">
        <v>23</v>
      </c>
      <c r="C14" s="55">
        <v>2229</v>
      </c>
      <c r="D14" s="57">
        <v>0.07545700744752877</v>
      </c>
      <c r="E14" s="55">
        <v>1446</v>
      </c>
      <c r="F14" s="57">
        <v>0.04632536682257961</v>
      </c>
      <c r="G14" s="96">
        <v>0.54149377593361</v>
      </c>
      <c r="H14" s="83">
        <v>5</v>
      </c>
      <c r="I14" s="55">
        <v>2097</v>
      </c>
      <c r="J14" s="56">
        <v>0.06294706723891275</v>
      </c>
      <c r="K14" s="85">
        <v>1</v>
      </c>
      <c r="L14" s="13"/>
      <c r="M14" s="13"/>
      <c r="N14" s="53">
        <v>3</v>
      </c>
      <c r="O14" s="81" t="s">
        <v>19</v>
      </c>
      <c r="P14" s="55">
        <v>17495</v>
      </c>
      <c r="Q14" s="57">
        <v>0.08390766559713769</v>
      </c>
      <c r="R14" s="55">
        <v>15068</v>
      </c>
      <c r="S14" s="57">
        <v>0.09744299442554677</v>
      </c>
      <c r="T14" s="104">
        <v>0.16106981683036903</v>
      </c>
      <c r="U14" s="85">
        <v>0</v>
      </c>
    </row>
    <row r="15" spans="1:21" ht="14.25" customHeight="1">
      <c r="A15" s="53">
        <v>4</v>
      </c>
      <c r="B15" s="81" t="s">
        <v>19</v>
      </c>
      <c r="C15" s="55">
        <v>2165</v>
      </c>
      <c r="D15" s="57">
        <v>0.07329045362220718</v>
      </c>
      <c r="E15" s="55">
        <v>3659</v>
      </c>
      <c r="F15" s="57">
        <v>0.11722304094316653</v>
      </c>
      <c r="G15" s="96">
        <v>-0.4083082809510795</v>
      </c>
      <c r="H15" s="83">
        <v>-2</v>
      </c>
      <c r="I15" s="55">
        <v>2603</v>
      </c>
      <c r="J15" s="56">
        <v>-0.16826738378793704</v>
      </c>
      <c r="K15" s="85">
        <v>-1</v>
      </c>
      <c r="L15" s="13"/>
      <c r="M15" s="13"/>
      <c r="N15" s="53">
        <v>4</v>
      </c>
      <c r="O15" s="81" t="s">
        <v>17</v>
      </c>
      <c r="P15" s="55">
        <v>13526</v>
      </c>
      <c r="Q15" s="57">
        <v>0.0648719682690417</v>
      </c>
      <c r="R15" s="55">
        <v>8772</v>
      </c>
      <c r="S15" s="57">
        <v>0.056727498480282475</v>
      </c>
      <c r="T15" s="104">
        <v>0.5419516643866849</v>
      </c>
      <c r="U15" s="85">
        <v>1</v>
      </c>
    </row>
    <row r="16" spans="1:21" ht="14.25" customHeight="1">
      <c r="A16" s="61">
        <v>5</v>
      </c>
      <c r="B16" s="86" t="s">
        <v>24</v>
      </c>
      <c r="C16" s="63">
        <v>1947</v>
      </c>
      <c r="D16" s="65">
        <v>0.06591062965470548</v>
      </c>
      <c r="E16" s="63">
        <v>879</v>
      </c>
      <c r="F16" s="65">
        <v>0.028160440827833665</v>
      </c>
      <c r="G16" s="97">
        <v>1.2150170648464163</v>
      </c>
      <c r="H16" s="88">
        <v>9</v>
      </c>
      <c r="I16" s="63">
        <v>1865</v>
      </c>
      <c r="J16" s="64">
        <v>0.04396782841823055</v>
      </c>
      <c r="K16" s="90">
        <v>0</v>
      </c>
      <c r="L16" s="13"/>
      <c r="M16" s="13"/>
      <c r="N16" s="61">
        <v>5</v>
      </c>
      <c r="O16" s="86" t="s">
        <v>33</v>
      </c>
      <c r="P16" s="63">
        <v>11291</v>
      </c>
      <c r="Q16" s="65">
        <v>0.05415269804271401</v>
      </c>
      <c r="R16" s="63">
        <v>6973</v>
      </c>
      <c r="S16" s="65">
        <v>0.04509357579833672</v>
      </c>
      <c r="T16" s="105">
        <v>0.61924566183852</v>
      </c>
      <c r="U16" s="90">
        <v>4</v>
      </c>
    </row>
    <row r="17" spans="1:21" ht="14.25" customHeight="1">
      <c r="A17" s="45">
        <v>6</v>
      </c>
      <c r="B17" s="75" t="s">
        <v>17</v>
      </c>
      <c r="C17" s="47">
        <v>1876</v>
      </c>
      <c r="D17" s="49">
        <v>0.06350710900473934</v>
      </c>
      <c r="E17" s="47">
        <v>1566</v>
      </c>
      <c r="F17" s="49">
        <v>0.050169795604536424</v>
      </c>
      <c r="G17" s="95">
        <v>0.19795657726692206</v>
      </c>
      <c r="H17" s="77">
        <v>1</v>
      </c>
      <c r="I17" s="47">
        <v>1865</v>
      </c>
      <c r="J17" s="48">
        <v>0.005898123324396876</v>
      </c>
      <c r="K17" s="79">
        <v>-1</v>
      </c>
      <c r="L17" s="13"/>
      <c r="M17" s="13"/>
      <c r="N17" s="45">
        <v>6</v>
      </c>
      <c r="O17" s="75" t="s">
        <v>32</v>
      </c>
      <c r="P17" s="47">
        <v>10965</v>
      </c>
      <c r="Q17" s="49">
        <v>0.05258917137882908</v>
      </c>
      <c r="R17" s="47">
        <v>9336</v>
      </c>
      <c r="S17" s="49">
        <v>0.060374820543994207</v>
      </c>
      <c r="T17" s="103">
        <v>0.1744858611825193</v>
      </c>
      <c r="U17" s="79">
        <v>-2</v>
      </c>
    </row>
    <row r="18" spans="1:21" ht="14.25" customHeight="1">
      <c r="A18" s="53">
        <v>7</v>
      </c>
      <c r="B18" s="81" t="s">
        <v>33</v>
      </c>
      <c r="C18" s="55">
        <v>1843</v>
      </c>
      <c r="D18" s="57">
        <v>0.06238997968855789</v>
      </c>
      <c r="E18" s="55">
        <v>1360</v>
      </c>
      <c r="F18" s="57">
        <v>0.043570192862177226</v>
      </c>
      <c r="G18" s="96">
        <v>0.3551470588235295</v>
      </c>
      <c r="H18" s="83">
        <v>2</v>
      </c>
      <c r="I18" s="55">
        <v>1770</v>
      </c>
      <c r="J18" s="56">
        <v>0.0412429378531074</v>
      </c>
      <c r="K18" s="85">
        <v>0</v>
      </c>
      <c r="L18" s="13"/>
      <c r="M18" s="13"/>
      <c r="N18" s="53">
        <v>7</v>
      </c>
      <c r="O18" s="81" t="s">
        <v>23</v>
      </c>
      <c r="P18" s="55">
        <v>10927</v>
      </c>
      <c r="Q18" s="57">
        <v>0.052406919804511204</v>
      </c>
      <c r="R18" s="55">
        <v>7208</v>
      </c>
      <c r="S18" s="57">
        <v>0.04661329332488327</v>
      </c>
      <c r="T18" s="104">
        <v>0.5159544950055495</v>
      </c>
      <c r="U18" s="85">
        <v>1</v>
      </c>
    </row>
    <row r="19" spans="1:21" ht="14.25" customHeight="1">
      <c r="A19" s="53">
        <v>8</v>
      </c>
      <c r="B19" s="81" t="s">
        <v>32</v>
      </c>
      <c r="C19" s="55">
        <v>1431</v>
      </c>
      <c r="D19" s="57">
        <v>0.0484427894380501</v>
      </c>
      <c r="E19" s="55">
        <v>1941</v>
      </c>
      <c r="F19" s="57">
        <v>0.06218363554815147</v>
      </c>
      <c r="G19" s="96">
        <v>-0.26275115919629055</v>
      </c>
      <c r="H19" s="83">
        <v>-4</v>
      </c>
      <c r="I19" s="55">
        <v>1448</v>
      </c>
      <c r="J19" s="56">
        <v>-0.011740331491712719</v>
      </c>
      <c r="K19" s="85">
        <v>1</v>
      </c>
      <c r="L19" s="13"/>
      <c r="M19" s="13"/>
      <c r="N19" s="53">
        <v>8</v>
      </c>
      <c r="O19" s="81" t="s">
        <v>24</v>
      </c>
      <c r="P19" s="55">
        <v>9535</v>
      </c>
      <c r="Q19" s="57">
        <v>0.045730756871603766</v>
      </c>
      <c r="R19" s="55">
        <v>4179</v>
      </c>
      <c r="S19" s="57">
        <v>0.027025104440161932</v>
      </c>
      <c r="T19" s="104">
        <v>1.2816463268724574</v>
      </c>
      <c r="U19" s="85">
        <v>6</v>
      </c>
    </row>
    <row r="20" spans="1:21" ht="14.25" customHeight="1">
      <c r="A20" s="53">
        <v>9</v>
      </c>
      <c r="B20" s="81" t="s">
        <v>22</v>
      </c>
      <c r="C20" s="55">
        <v>1149</v>
      </c>
      <c r="D20" s="57">
        <v>0.03889641164522681</v>
      </c>
      <c r="E20" s="55">
        <v>1591</v>
      </c>
      <c r="F20" s="57">
        <v>0.05097071826744409</v>
      </c>
      <c r="G20" s="96">
        <v>-0.2778126964173476</v>
      </c>
      <c r="H20" s="83">
        <v>-3</v>
      </c>
      <c r="I20" s="55">
        <v>1140</v>
      </c>
      <c r="J20" s="56">
        <v>0.007894736842105177</v>
      </c>
      <c r="K20" s="85">
        <v>3</v>
      </c>
      <c r="L20" s="13"/>
      <c r="M20" s="13"/>
      <c r="N20" s="53">
        <v>9</v>
      </c>
      <c r="O20" s="81" t="s">
        <v>22</v>
      </c>
      <c r="P20" s="55">
        <v>9414</v>
      </c>
      <c r="Q20" s="57">
        <v>0.04515042949022316</v>
      </c>
      <c r="R20" s="55">
        <v>7357</v>
      </c>
      <c r="S20" s="57">
        <v>0.04757685890554471</v>
      </c>
      <c r="T20" s="104">
        <v>0.27959766209052606</v>
      </c>
      <c r="U20" s="85">
        <v>-2</v>
      </c>
    </row>
    <row r="21" spans="1:21" ht="14.25" customHeight="1">
      <c r="A21" s="61">
        <v>10</v>
      </c>
      <c r="B21" s="86" t="s">
        <v>25</v>
      </c>
      <c r="C21" s="63">
        <v>1024</v>
      </c>
      <c r="D21" s="65">
        <v>0.034664861205145565</v>
      </c>
      <c r="E21" s="63">
        <v>1738</v>
      </c>
      <c r="F21" s="65">
        <v>0.055680143525341196</v>
      </c>
      <c r="G21" s="97">
        <v>-0.4108170310701956</v>
      </c>
      <c r="H21" s="88">
        <v>-5</v>
      </c>
      <c r="I21" s="63">
        <v>1597</v>
      </c>
      <c r="J21" s="64">
        <v>-0.358797745773325</v>
      </c>
      <c r="K21" s="90">
        <v>-2</v>
      </c>
      <c r="L21" s="13"/>
      <c r="M21" s="13"/>
      <c r="N21" s="61">
        <v>10</v>
      </c>
      <c r="O21" s="86" t="s">
        <v>21</v>
      </c>
      <c r="P21" s="63">
        <v>7671</v>
      </c>
      <c r="Q21" s="65">
        <v>0.036790837541905874</v>
      </c>
      <c r="R21" s="63">
        <v>5654</v>
      </c>
      <c r="S21" s="65">
        <v>0.036563757000400945</v>
      </c>
      <c r="T21" s="105">
        <v>0.3567385921471524</v>
      </c>
      <c r="U21" s="90">
        <v>2</v>
      </c>
    </row>
    <row r="22" spans="1:21" ht="14.25" customHeight="1">
      <c r="A22" s="45">
        <v>11</v>
      </c>
      <c r="B22" s="75" t="s">
        <v>30</v>
      </c>
      <c r="C22" s="47">
        <v>983</v>
      </c>
      <c r="D22" s="49">
        <v>0.033276912660798914</v>
      </c>
      <c r="E22" s="47">
        <v>1225</v>
      </c>
      <c r="F22" s="49">
        <v>0.03924521048247581</v>
      </c>
      <c r="G22" s="95">
        <v>-0.1975510204081633</v>
      </c>
      <c r="H22" s="77">
        <v>0</v>
      </c>
      <c r="I22" s="47">
        <v>1222</v>
      </c>
      <c r="J22" s="48">
        <v>-0.19558101472995093</v>
      </c>
      <c r="K22" s="79">
        <v>0</v>
      </c>
      <c r="L22" s="13"/>
      <c r="M22" s="13"/>
      <c r="N22" s="45">
        <v>11</v>
      </c>
      <c r="O22" s="75" t="s">
        <v>25</v>
      </c>
      <c r="P22" s="47">
        <v>7207</v>
      </c>
      <c r="Q22" s="49">
        <v>0.03456544989760339</v>
      </c>
      <c r="R22" s="47">
        <v>7996</v>
      </c>
      <c r="S22" s="49">
        <v>0.051709197201133</v>
      </c>
      <c r="T22" s="103">
        <v>-0.09867433716858431</v>
      </c>
      <c r="U22" s="79">
        <v>-5</v>
      </c>
    </row>
    <row r="23" spans="1:21" ht="14.25" customHeight="1">
      <c r="A23" s="53">
        <v>12</v>
      </c>
      <c r="B23" s="81" t="s">
        <v>27</v>
      </c>
      <c r="C23" s="55">
        <v>829</v>
      </c>
      <c r="D23" s="57">
        <v>0.02806364251861882</v>
      </c>
      <c r="E23" s="55">
        <v>648</v>
      </c>
      <c r="F23" s="57">
        <v>0.020759915422566798</v>
      </c>
      <c r="G23" s="96">
        <v>0.279320987654321</v>
      </c>
      <c r="H23" s="83">
        <v>5</v>
      </c>
      <c r="I23" s="55">
        <v>863</v>
      </c>
      <c r="J23" s="56">
        <v>-0.03939745075318657</v>
      </c>
      <c r="K23" s="85">
        <v>4</v>
      </c>
      <c r="L23" s="13"/>
      <c r="M23" s="13"/>
      <c r="N23" s="53">
        <v>12</v>
      </c>
      <c r="O23" s="81" t="s">
        <v>34</v>
      </c>
      <c r="P23" s="55">
        <v>6786</v>
      </c>
      <c r="Q23" s="57">
        <v>0.03254629429792377</v>
      </c>
      <c r="R23" s="55">
        <v>5755</v>
      </c>
      <c r="S23" s="57">
        <v>0.03721691219266138</v>
      </c>
      <c r="T23" s="104">
        <v>0.1791485664639445</v>
      </c>
      <c r="U23" s="85">
        <v>-1</v>
      </c>
    </row>
    <row r="24" spans="1:21" ht="14.25" customHeight="1">
      <c r="A24" s="53">
        <v>13</v>
      </c>
      <c r="B24" s="81" t="s">
        <v>34</v>
      </c>
      <c r="C24" s="55">
        <v>793</v>
      </c>
      <c r="D24" s="57">
        <v>0.026844955991875422</v>
      </c>
      <c r="E24" s="55">
        <v>1003</v>
      </c>
      <c r="F24" s="57">
        <v>0.0321330172358557</v>
      </c>
      <c r="G24" s="96">
        <v>-0.20937188434695908</v>
      </c>
      <c r="H24" s="83">
        <v>0</v>
      </c>
      <c r="I24" s="55">
        <v>922</v>
      </c>
      <c r="J24" s="56">
        <v>-0.13991323210412143</v>
      </c>
      <c r="K24" s="85">
        <v>0</v>
      </c>
      <c r="L24" s="13"/>
      <c r="M24" s="13"/>
      <c r="N24" s="53">
        <v>13</v>
      </c>
      <c r="O24" s="81" t="s">
        <v>30</v>
      </c>
      <c r="P24" s="55">
        <v>6311</v>
      </c>
      <c r="Q24" s="57">
        <v>0.030268149618950326</v>
      </c>
      <c r="R24" s="55">
        <v>6159</v>
      </c>
      <c r="S24" s="57">
        <v>0.03982953296170312</v>
      </c>
      <c r="T24" s="104">
        <v>0.02467933106023712</v>
      </c>
      <c r="U24" s="85">
        <v>-3</v>
      </c>
    </row>
    <row r="25" spans="1:21" ht="14.25" customHeight="1">
      <c r="A25" s="53">
        <v>14</v>
      </c>
      <c r="B25" s="81" t="s">
        <v>21</v>
      </c>
      <c r="C25" s="55">
        <v>744</v>
      </c>
      <c r="D25" s="57">
        <v>0.025186188219363574</v>
      </c>
      <c r="E25" s="55">
        <v>1258</v>
      </c>
      <c r="F25" s="57">
        <v>0.04030242839751393</v>
      </c>
      <c r="G25" s="96">
        <v>-0.40858505564387915</v>
      </c>
      <c r="H25" s="83">
        <v>-4</v>
      </c>
      <c r="I25" s="55">
        <v>1392</v>
      </c>
      <c r="J25" s="56">
        <v>-0.4655172413793104</v>
      </c>
      <c r="K25" s="85">
        <v>-4</v>
      </c>
      <c r="L25" s="13"/>
      <c r="M25" s="13"/>
      <c r="N25" s="53">
        <v>14</v>
      </c>
      <c r="O25" s="81" t="s">
        <v>28</v>
      </c>
      <c r="P25" s="55">
        <v>6202</v>
      </c>
      <c r="Q25" s="57">
        <v>0.029745375366301684</v>
      </c>
      <c r="R25" s="55">
        <v>4759</v>
      </c>
      <c r="S25" s="57">
        <v>0.03077589663334066</v>
      </c>
      <c r="T25" s="104">
        <v>0.3032149611262871</v>
      </c>
      <c r="U25" s="85">
        <v>-1</v>
      </c>
    </row>
    <row r="26" spans="1:21" ht="14.25" customHeight="1">
      <c r="A26" s="61">
        <v>15</v>
      </c>
      <c r="B26" s="86" t="s">
        <v>48</v>
      </c>
      <c r="C26" s="63">
        <v>736</v>
      </c>
      <c r="D26" s="65">
        <v>0.024915368991198374</v>
      </c>
      <c r="E26" s="63">
        <v>870</v>
      </c>
      <c r="F26" s="65">
        <v>0.027872108669186903</v>
      </c>
      <c r="G26" s="97">
        <v>-0.15402298850574714</v>
      </c>
      <c r="H26" s="88">
        <v>0</v>
      </c>
      <c r="I26" s="63">
        <v>900</v>
      </c>
      <c r="J26" s="64">
        <v>-0.18222222222222217</v>
      </c>
      <c r="K26" s="90">
        <v>-1</v>
      </c>
      <c r="L26" s="13"/>
      <c r="M26" s="13"/>
      <c r="N26" s="61">
        <v>15</v>
      </c>
      <c r="O26" s="86" t="s">
        <v>48</v>
      </c>
      <c r="P26" s="63">
        <v>4397</v>
      </c>
      <c r="Q26" s="65">
        <v>0.021088425586202598</v>
      </c>
      <c r="R26" s="63">
        <v>3500</v>
      </c>
      <c r="S26" s="65">
        <v>0.02263409082090614</v>
      </c>
      <c r="T26" s="105">
        <v>0.25628571428571423</v>
      </c>
      <c r="U26" s="90">
        <v>0</v>
      </c>
    </row>
    <row r="27" spans="1:21" ht="14.25" customHeight="1">
      <c r="A27" s="45">
        <v>16</v>
      </c>
      <c r="B27" s="75" t="s">
        <v>29</v>
      </c>
      <c r="C27" s="47">
        <v>600</v>
      </c>
      <c r="D27" s="49">
        <v>0.020311442112389978</v>
      </c>
      <c r="E27" s="47">
        <v>603</v>
      </c>
      <c r="F27" s="49">
        <v>0.019318254629332992</v>
      </c>
      <c r="G27" s="95">
        <v>-0.00497512437810943</v>
      </c>
      <c r="H27" s="77">
        <v>2</v>
      </c>
      <c r="I27" s="47">
        <v>518</v>
      </c>
      <c r="J27" s="48">
        <v>0.1583011583011582</v>
      </c>
      <c r="K27" s="79">
        <v>2</v>
      </c>
      <c r="L27" s="13"/>
      <c r="M27" s="13"/>
      <c r="N27" s="45">
        <v>16</v>
      </c>
      <c r="O27" s="75" t="s">
        <v>29</v>
      </c>
      <c r="P27" s="47">
        <v>4184</v>
      </c>
      <c r="Q27" s="49">
        <v>0.020066857551210293</v>
      </c>
      <c r="R27" s="47">
        <v>3208</v>
      </c>
      <c r="S27" s="49">
        <v>0.020745760958133398</v>
      </c>
      <c r="T27" s="103">
        <v>0.3042394014962593</v>
      </c>
      <c r="U27" s="79">
        <v>0</v>
      </c>
    </row>
    <row r="28" spans="1:21" ht="14.25" customHeight="1">
      <c r="A28" s="53">
        <v>17</v>
      </c>
      <c r="B28" s="81" t="s">
        <v>31</v>
      </c>
      <c r="C28" s="55">
        <v>548</v>
      </c>
      <c r="D28" s="57">
        <v>0.01855111712931618</v>
      </c>
      <c r="E28" s="55">
        <v>315</v>
      </c>
      <c r="F28" s="57">
        <v>0.010091625552636638</v>
      </c>
      <c r="G28" s="96">
        <v>0.7396825396825397</v>
      </c>
      <c r="H28" s="83">
        <v>2</v>
      </c>
      <c r="I28" s="55">
        <v>568</v>
      </c>
      <c r="J28" s="56">
        <v>-0.035211267605633756</v>
      </c>
      <c r="K28" s="85">
        <v>0</v>
      </c>
      <c r="L28" s="13"/>
      <c r="M28" s="13"/>
      <c r="N28" s="53">
        <v>17</v>
      </c>
      <c r="O28" s="81" t="s">
        <v>27</v>
      </c>
      <c r="P28" s="55">
        <v>3425</v>
      </c>
      <c r="Q28" s="57">
        <v>0.01642662215891378</v>
      </c>
      <c r="R28" s="55">
        <v>2727</v>
      </c>
      <c r="S28" s="57">
        <v>0.017635190191031727</v>
      </c>
      <c r="T28" s="104">
        <v>0.25595892922625585</v>
      </c>
      <c r="U28" s="85">
        <v>1</v>
      </c>
    </row>
    <row r="29" spans="1:21" ht="14.25" customHeight="1">
      <c r="A29" s="53">
        <v>18</v>
      </c>
      <c r="B29" s="81" t="s">
        <v>43</v>
      </c>
      <c r="C29" s="55">
        <v>467</v>
      </c>
      <c r="D29" s="57">
        <v>0.015809072444143535</v>
      </c>
      <c r="E29" s="55">
        <v>304</v>
      </c>
      <c r="F29" s="57">
        <v>0.009739219580957264</v>
      </c>
      <c r="G29" s="96">
        <v>0.5361842105263157</v>
      </c>
      <c r="H29" s="83">
        <v>2</v>
      </c>
      <c r="I29" s="55">
        <v>518</v>
      </c>
      <c r="J29" s="56">
        <v>-0.09845559845559848</v>
      </c>
      <c r="K29" s="85">
        <v>0</v>
      </c>
      <c r="L29" s="13"/>
      <c r="M29" s="13"/>
      <c r="N29" s="53">
        <v>18</v>
      </c>
      <c r="O29" s="81" t="s">
        <v>26</v>
      </c>
      <c r="P29" s="55">
        <v>3419</v>
      </c>
      <c r="Q29" s="57">
        <v>0.0163978455945478</v>
      </c>
      <c r="R29" s="55">
        <v>3111</v>
      </c>
      <c r="S29" s="57">
        <v>0.020118473298239715</v>
      </c>
      <c r="T29" s="104">
        <v>0.09900353584056565</v>
      </c>
      <c r="U29" s="85">
        <v>-1</v>
      </c>
    </row>
    <row r="30" spans="1:21" ht="14.25" customHeight="1">
      <c r="A30" s="53">
        <v>19</v>
      </c>
      <c r="B30" s="81" t="s">
        <v>28</v>
      </c>
      <c r="C30" s="55">
        <v>428</v>
      </c>
      <c r="D30" s="57">
        <v>0.014488828706838186</v>
      </c>
      <c r="E30" s="55">
        <v>1012</v>
      </c>
      <c r="F30" s="57">
        <v>0.03242134939450247</v>
      </c>
      <c r="G30" s="96">
        <v>-0.5770750988142292</v>
      </c>
      <c r="H30" s="83">
        <v>-7</v>
      </c>
      <c r="I30" s="55">
        <v>896</v>
      </c>
      <c r="J30" s="56">
        <v>-0.5223214285714286</v>
      </c>
      <c r="K30" s="85">
        <v>-4</v>
      </c>
      <c r="N30" s="53">
        <v>19</v>
      </c>
      <c r="O30" s="81" t="s">
        <v>31</v>
      </c>
      <c r="P30" s="55">
        <v>3184</v>
      </c>
      <c r="Q30" s="57">
        <v>0.01527076349021357</v>
      </c>
      <c r="R30" s="55">
        <v>1273</v>
      </c>
      <c r="S30" s="57">
        <v>0.008232342175718147</v>
      </c>
      <c r="T30" s="104">
        <v>1.5011783189316574</v>
      </c>
      <c r="U30" s="85">
        <v>3</v>
      </c>
    </row>
    <row r="31" spans="1:21" ht="14.25" customHeight="1">
      <c r="A31" s="61">
        <v>20</v>
      </c>
      <c r="B31" s="86" t="s">
        <v>70</v>
      </c>
      <c r="C31" s="63">
        <v>388</v>
      </c>
      <c r="D31" s="65">
        <v>0.013134732566012186</v>
      </c>
      <c r="E31" s="63">
        <v>292</v>
      </c>
      <c r="F31" s="65">
        <v>0.009354776702761582</v>
      </c>
      <c r="G31" s="97">
        <v>0.3287671232876712</v>
      </c>
      <c r="H31" s="88">
        <v>1</v>
      </c>
      <c r="I31" s="63">
        <v>448</v>
      </c>
      <c r="J31" s="64">
        <v>-0.1339285714285714</v>
      </c>
      <c r="K31" s="90">
        <v>0</v>
      </c>
      <c r="N31" s="61">
        <v>20</v>
      </c>
      <c r="O31" s="86" t="s">
        <v>70</v>
      </c>
      <c r="P31" s="63">
        <v>2857</v>
      </c>
      <c r="Q31" s="65">
        <v>0.01370244073226764</v>
      </c>
      <c r="R31" s="63">
        <v>1667</v>
      </c>
      <c r="S31" s="65">
        <v>0.01078029411384301</v>
      </c>
      <c r="T31" s="105">
        <v>0.7138572285542892</v>
      </c>
      <c r="U31" s="90">
        <v>-1</v>
      </c>
    </row>
    <row r="32" spans="1:21" ht="14.25" customHeight="1">
      <c r="A32" s="165" t="s">
        <v>46</v>
      </c>
      <c r="B32" s="166"/>
      <c r="C32" s="25">
        <f>SUM(C12:C31)</f>
        <v>27840</v>
      </c>
      <c r="D32" s="6">
        <f>C32/C34</f>
        <v>0.942450914014895</v>
      </c>
      <c r="E32" s="25">
        <f>SUM(E12:E31)</f>
        <v>29094</v>
      </c>
      <c r="F32" s="6">
        <f>E32/E34</f>
        <v>0.9320817581854296</v>
      </c>
      <c r="G32" s="16">
        <f>C32/E32-1</f>
        <v>-0.043101670447515006</v>
      </c>
      <c r="H32" s="16"/>
      <c r="I32" s="25">
        <f>SUM(I12:I31)</f>
        <v>31322</v>
      </c>
      <c r="J32" s="17">
        <f>C32/I32-1</f>
        <v>-0.11116786922929567</v>
      </c>
      <c r="K32" s="18"/>
      <c r="N32" s="165" t="s">
        <v>46</v>
      </c>
      <c r="O32" s="166"/>
      <c r="P32" s="3">
        <f>SUM(P12:P31)</f>
        <v>196612</v>
      </c>
      <c r="Q32" s="6">
        <f>P32/P34</f>
        <v>0.942969645520688</v>
      </c>
      <c r="R32" s="3">
        <f>SUM(R12:R31)</f>
        <v>145688</v>
      </c>
      <c r="S32" s="6">
        <f>R32/R34</f>
        <v>0.942147263861764</v>
      </c>
      <c r="T32" s="16">
        <f>P32/R32-1</f>
        <v>0.34954148591510625</v>
      </c>
      <c r="U32" s="100"/>
    </row>
    <row r="33" spans="1:21" ht="14.25" customHeight="1">
      <c r="A33" s="165" t="s">
        <v>12</v>
      </c>
      <c r="B33" s="166"/>
      <c r="C33" s="25">
        <f>C34-SUM(C12:C31)</f>
        <v>1700</v>
      </c>
      <c r="D33" s="6">
        <f>C33/C34</f>
        <v>0.05754908598510494</v>
      </c>
      <c r="E33" s="25">
        <f>E34-SUM(E12:E31)</f>
        <v>2120</v>
      </c>
      <c r="F33" s="6">
        <f>E33/E34</f>
        <v>0.06791824181457039</v>
      </c>
      <c r="G33" s="16">
        <f>C33/E33-1</f>
        <v>-0.19811320754716977</v>
      </c>
      <c r="H33" s="16"/>
      <c r="I33" s="25">
        <f>I34-SUM(I12:I31)</f>
        <v>1811</v>
      </c>
      <c r="J33" s="17">
        <f>C33/I33-1</f>
        <v>-0.06129210381004968</v>
      </c>
      <c r="K33" s="18"/>
      <c r="N33" s="165" t="s">
        <v>12</v>
      </c>
      <c r="O33" s="166"/>
      <c r="P33" s="3">
        <f>P34-SUM(P12:P31)</f>
        <v>11891</v>
      </c>
      <c r="Q33" s="6">
        <f>P33/P34</f>
        <v>0.05703035447931205</v>
      </c>
      <c r="R33" s="3">
        <f>R34-SUM(R12:R31)</f>
        <v>8946</v>
      </c>
      <c r="S33" s="6">
        <f>R33/R34</f>
        <v>0.05785273613823609</v>
      </c>
      <c r="T33" s="16">
        <f>P33/R33-1</f>
        <v>0.32919740666219544</v>
      </c>
      <c r="U33" s="101"/>
    </row>
    <row r="34" spans="1:21" ht="14.25" customHeight="1">
      <c r="A34" s="167" t="s">
        <v>35</v>
      </c>
      <c r="B34" s="168"/>
      <c r="C34" s="23">
        <v>29540</v>
      </c>
      <c r="D34" s="93">
        <v>1</v>
      </c>
      <c r="E34" s="23">
        <v>31214</v>
      </c>
      <c r="F34" s="93">
        <v>0.9992311142436088</v>
      </c>
      <c r="G34" s="19">
        <v>-0.05362978150829756</v>
      </c>
      <c r="H34" s="19"/>
      <c r="I34" s="23">
        <v>33133</v>
      </c>
      <c r="J34" s="39">
        <v>-0.10844173482630615</v>
      </c>
      <c r="K34" s="94"/>
      <c r="N34" s="167" t="s">
        <v>35</v>
      </c>
      <c r="O34" s="168"/>
      <c r="P34" s="23">
        <v>208503</v>
      </c>
      <c r="Q34" s="93">
        <v>1</v>
      </c>
      <c r="R34" s="23">
        <v>154634</v>
      </c>
      <c r="S34" s="93">
        <v>1</v>
      </c>
      <c r="T34" s="102">
        <v>0.3483645252661123</v>
      </c>
      <c r="U34" s="94"/>
    </row>
    <row r="35" spans="1:14" ht="14.25" customHeight="1">
      <c r="A35" t="s">
        <v>98</v>
      </c>
      <c r="C35" s="15"/>
      <c r="D35" s="15"/>
      <c r="E35" s="15"/>
      <c r="F35" s="15"/>
      <c r="G35" s="15"/>
      <c r="H35" s="15"/>
      <c r="I35" s="15"/>
      <c r="J35" s="15"/>
      <c r="N35" t="s">
        <v>98</v>
      </c>
    </row>
    <row r="36" spans="1:14" ht="14.25">
      <c r="A36" s="9" t="s">
        <v>97</v>
      </c>
      <c r="N36" s="9" t="s">
        <v>97</v>
      </c>
    </row>
    <row r="38" spans="1:11" ht="14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21" ht="1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174" t="s">
        <v>91</v>
      </c>
      <c r="O39" s="174"/>
      <c r="P39" s="174"/>
      <c r="Q39" s="174"/>
      <c r="R39" s="174"/>
      <c r="S39" s="174"/>
      <c r="T39" s="174"/>
      <c r="U39" s="174"/>
    </row>
    <row r="40" spans="1:21" ht="15" customHeight="1">
      <c r="A40" s="147" t="s">
        <v>134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3"/>
      <c r="M40" s="20"/>
      <c r="N40" s="174"/>
      <c r="O40" s="174"/>
      <c r="P40" s="174"/>
      <c r="Q40" s="174"/>
      <c r="R40" s="174"/>
      <c r="S40" s="174"/>
      <c r="T40" s="174"/>
      <c r="U40" s="174"/>
    </row>
    <row r="41" spans="1:21" ht="14.25">
      <c r="A41" s="164" t="s">
        <v>135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3"/>
      <c r="M41" s="20"/>
      <c r="N41" s="164" t="s">
        <v>92</v>
      </c>
      <c r="O41" s="164"/>
      <c r="P41" s="164"/>
      <c r="Q41" s="164"/>
      <c r="R41" s="164"/>
      <c r="S41" s="164"/>
      <c r="T41" s="164"/>
      <c r="U41" s="164"/>
    </row>
    <row r="42" spans="1:21" ht="15" customHeight="1">
      <c r="A42" s="14"/>
      <c r="B42" s="14"/>
      <c r="C42" s="14"/>
      <c r="D42" s="14"/>
      <c r="E42" s="14"/>
      <c r="F42" s="14"/>
      <c r="G42" s="14"/>
      <c r="H42" s="14"/>
      <c r="I42" s="14"/>
      <c r="J42" s="71"/>
      <c r="K42" s="72" t="s">
        <v>4</v>
      </c>
      <c r="L42" s="13"/>
      <c r="M42" s="13"/>
      <c r="N42" s="14"/>
      <c r="O42" s="14"/>
      <c r="P42" s="14"/>
      <c r="Q42" s="14"/>
      <c r="R42" s="14"/>
      <c r="S42" s="14"/>
      <c r="T42" s="71"/>
      <c r="U42" s="72" t="s">
        <v>4</v>
      </c>
    </row>
    <row r="43" spans="1:21" ht="15" customHeight="1">
      <c r="A43" s="149" t="s">
        <v>0</v>
      </c>
      <c r="B43" s="149" t="s">
        <v>45</v>
      </c>
      <c r="C43" s="128" t="s">
        <v>114</v>
      </c>
      <c r="D43" s="129"/>
      <c r="E43" s="129"/>
      <c r="F43" s="129"/>
      <c r="G43" s="129"/>
      <c r="H43" s="130"/>
      <c r="I43" s="128" t="s">
        <v>104</v>
      </c>
      <c r="J43" s="129"/>
      <c r="K43" s="130"/>
      <c r="L43" s="13"/>
      <c r="M43" s="13"/>
      <c r="N43" s="149" t="s">
        <v>0</v>
      </c>
      <c r="O43" s="149" t="s">
        <v>45</v>
      </c>
      <c r="P43" s="128" t="s">
        <v>115</v>
      </c>
      <c r="Q43" s="129"/>
      <c r="R43" s="129"/>
      <c r="S43" s="129"/>
      <c r="T43" s="129"/>
      <c r="U43" s="130"/>
    </row>
    <row r="44" spans="1:21" ht="15" customHeight="1">
      <c r="A44" s="150"/>
      <c r="B44" s="150"/>
      <c r="C44" s="125" t="s">
        <v>116</v>
      </c>
      <c r="D44" s="126"/>
      <c r="E44" s="126"/>
      <c r="F44" s="126"/>
      <c r="G44" s="126"/>
      <c r="H44" s="127"/>
      <c r="I44" s="125" t="s">
        <v>105</v>
      </c>
      <c r="J44" s="126"/>
      <c r="K44" s="127"/>
      <c r="L44" s="13"/>
      <c r="M44" s="13"/>
      <c r="N44" s="150"/>
      <c r="O44" s="150"/>
      <c r="P44" s="125" t="s">
        <v>117</v>
      </c>
      <c r="Q44" s="126"/>
      <c r="R44" s="126"/>
      <c r="S44" s="126"/>
      <c r="T44" s="126"/>
      <c r="U44" s="127"/>
    </row>
    <row r="45" spans="1:21" ht="15" customHeight="1">
      <c r="A45" s="150"/>
      <c r="B45" s="150"/>
      <c r="C45" s="137">
        <v>2021</v>
      </c>
      <c r="D45" s="138"/>
      <c r="E45" s="141">
        <v>2020</v>
      </c>
      <c r="F45" s="138"/>
      <c r="G45" s="158" t="s">
        <v>5</v>
      </c>
      <c r="H45" s="131" t="s">
        <v>52</v>
      </c>
      <c r="I45" s="169">
        <v>2021</v>
      </c>
      <c r="J45" s="132" t="s">
        <v>118</v>
      </c>
      <c r="K45" s="131" t="s">
        <v>122</v>
      </c>
      <c r="L45" s="13"/>
      <c r="M45" s="13"/>
      <c r="N45" s="150"/>
      <c r="O45" s="150"/>
      <c r="P45" s="137">
        <v>2021</v>
      </c>
      <c r="Q45" s="138"/>
      <c r="R45" s="137">
        <v>2020</v>
      </c>
      <c r="S45" s="138"/>
      <c r="T45" s="158" t="s">
        <v>5</v>
      </c>
      <c r="U45" s="172" t="s">
        <v>74</v>
      </c>
    </row>
    <row r="46" spans="1:21" ht="15" customHeight="1">
      <c r="A46" s="143" t="s">
        <v>6</v>
      </c>
      <c r="B46" s="143" t="s">
        <v>45</v>
      </c>
      <c r="C46" s="139"/>
      <c r="D46" s="140"/>
      <c r="E46" s="142"/>
      <c r="F46" s="140"/>
      <c r="G46" s="159"/>
      <c r="H46" s="132"/>
      <c r="I46" s="169"/>
      <c r="J46" s="132"/>
      <c r="K46" s="132"/>
      <c r="L46" s="13"/>
      <c r="M46" s="13"/>
      <c r="N46" s="143" t="s">
        <v>6</v>
      </c>
      <c r="O46" s="143" t="s">
        <v>45</v>
      </c>
      <c r="P46" s="139"/>
      <c r="Q46" s="140"/>
      <c r="R46" s="139"/>
      <c r="S46" s="140"/>
      <c r="T46" s="159"/>
      <c r="U46" s="173"/>
    </row>
    <row r="47" spans="1:21" ht="15" customHeight="1">
      <c r="A47" s="143"/>
      <c r="B47" s="143"/>
      <c r="C47" s="118" t="s">
        <v>8</v>
      </c>
      <c r="D47" s="73" t="s">
        <v>2</v>
      </c>
      <c r="E47" s="118" t="s">
        <v>8</v>
      </c>
      <c r="F47" s="73" t="s">
        <v>2</v>
      </c>
      <c r="G47" s="145" t="s">
        <v>9</v>
      </c>
      <c r="H47" s="145" t="s">
        <v>53</v>
      </c>
      <c r="I47" s="74" t="s">
        <v>8</v>
      </c>
      <c r="J47" s="133" t="s">
        <v>119</v>
      </c>
      <c r="K47" s="133" t="s">
        <v>123</v>
      </c>
      <c r="L47" s="13"/>
      <c r="M47" s="13"/>
      <c r="N47" s="143"/>
      <c r="O47" s="143"/>
      <c r="P47" s="109" t="s">
        <v>8</v>
      </c>
      <c r="Q47" s="73" t="s">
        <v>2</v>
      </c>
      <c r="R47" s="109" t="s">
        <v>8</v>
      </c>
      <c r="S47" s="73" t="s">
        <v>2</v>
      </c>
      <c r="T47" s="145" t="s">
        <v>9</v>
      </c>
      <c r="U47" s="170" t="s">
        <v>75</v>
      </c>
    </row>
    <row r="48" spans="1:21" ht="15" customHeight="1">
      <c r="A48" s="144"/>
      <c r="B48" s="144"/>
      <c r="C48" s="121" t="s">
        <v>10</v>
      </c>
      <c r="D48" s="36" t="s">
        <v>11</v>
      </c>
      <c r="E48" s="121" t="s">
        <v>10</v>
      </c>
      <c r="F48" s="36" t="s">
        <v>11</v>
      </c>
      <c r="G48" s="146"/>
      <c r="H48" s="146"/>
      <c r="I48" s="121" t="s">
        <v>10</v>
      </c>
      <c r="J48" s="134"/>
      <c r="K48" s="134"/>
      <c r="L48" s="13"/>
      <c r="M48" s="13"/>
      <c r="N48" s="144"/>
      <c r="O48" s="144"/>
      <c r="P48" s="108" t="s">
        <v>10</v>
      </c>
      <c r="Q48" s="36" t="s">
        <v>11</v>
      </c>
      <c r="R48" s="108" t="s">
        <v>10</v>
      </c>
      <c r="S48" s="36" t="s">
        <v>11</v>
      </c>
      <c r="T48" s="153"/>
      <c r="U48" s="171"/>
    </row>
    <row r="49" spans="1:21" ht="14.25">
      <c r="A49" s="45">
        <v>1</v>
      </c>
      <c r="B49" s="75" t="s">
        <v>55</v>
      </c>
      <c r="C49" s="47">
        <v>1153</v>
      </c>
      <c r="D49" s="52">
        <v>0.03903182125930941</v>
      </c>
      <c r="E49" s="47">
        <v>1023</v>
      </c>
      <c r="F49" s="52">
        <v>0.03277375536618184</v>
      </c>
      <c r="G49" s="76">
        <v>0.1270772238514175</v>
      </c>
      <c r="H49" s="77">
        <v>1</v>
      </c>
      <c r="I49" s="47">
        <v>1530</v>
      </c>
      <c r="J49" s="78">
        <v>-0.24640522875816995</v>
      </c>
      <c r="K49" s="79">
        <v>0</v>
      </c>
      <c r="L49" s="13"/>
      <c r="M49" s="13"/>
      <c r="N49" s="45">
        <v>1</v>
      </c>
      <c r="O49" s="75" t="s">
        <v>55</v>
      </c>
      <c r="P49" s="47">
        <v>10610</v>
      </c>
      <c r="Q49" s="52">
        <v>0.05088655798717524</v>
      </c>
      <c r="R49" s="47">
        <v>6426</v>
      </c>
      <c r="S49" s="52">
        <v>0.041556190747183676</v>
      </c>
      <c r="T49" s="50">
        <v>0.6511048863990041</v>
      </c>
      <c r="U49" s="79">
        <v>1</v>
      </c>
    </row>
    <row r="50" spans="1:21" ht="14.25">
      <c r="A50" s="80">
        <v>2</v>
      </c>
      <c r="B50" s="81" t="s">
        <v>37</v>
      </c>
      <c r="C50" s="55">
        <v>1149</v>
      </c>
      <c r="D50" s="60">
        <v>0.03889641164522681</v>
      </c>
      <c r="E50" s="55">
        <v>851</v>
      </c>
      <c r="F50" s="60">
        <v>0.027263407445377075</v>
      </c>
      <c r="G50" s="82">
        <v>0.3501762632197414</v>
      </c>
      <c r="H50" s="83">
        <v>1</v>
      </c>
      <c r="I50" s="55">
        <v>867</v>
      </c>
      <c r="J50" s="84">
        <v>0.32525951557093435</v>
      </c>
      <c r="K50" s="85">
        <v>3</v>
      </c>
      <c r="L50" s="13"/>
      <c r="M50" s="13"/>
      <c r="N50" s="80">
        <v>2</v>
      </c>
      <c r="O50" s="81" t="s">
        <v>36</v>
      </c>
      <c r="P50" s="55">
        <v>8407</v>
      </c>
      <c r="Q50" s="60">
        <v>0.04032076277079946</v>
      </c>
      <c r="R50" s="55">
        <v>7329</v>
      </c>
      <c r="S50" s="60">
        <v>0.04739578617897745</v>
      </c>
      <c r="T50" s="58">
        <v>0.14708691499522453</v>
      </c>
      <c r="U50" s="85">
        <v>-1</v>
      </c>
    </row>
    <row r="51" spans="1:21" ht="14.25">
      <c r="A51" s="80">
        <v>3</v>
      </c>
      <c r="B51" s="81" t="s">
        <v>41</v>
      </c>
      <c r="C51" s="55">
        <v>922</v>
      </c>
      <c r="D51" s="60">
        <v>0.03121191604603927</v>
      </c>
      <c r="E51" s="55">
        <v>605</v>
      </c>
      <c r="F51" s="60">
        <v>0.019382328442365607</v>
      </c>
      <c r="G51" s="82">
        <v>0.5239669421487603</v>
      </c>
      <c r="H51" s="83">
        <v>5</v>
      </c>
      <c r="I51" s="55">
        <v>784</v>
      </c>
      <c r="J51" s="84">
        <v>0.17602040816326525</v>
      </c>
      <c r="K51" s="85">
        <v>4</v>
      </c>
      <c r="L51" s="13"/>
      <c r="M51" s="13"/>
      <c r="N51" s="80">
        <v>3</v>
      </c>
      <c r="O51" s="81" t="s">
        <v>41</v>
      </c>
      <c r="P51" s="55">
        <v>5988</v>
      </c>
      <c r="Q51" s="60">
        <v>0.028719011237248383</v>
      </c>
      <c r="R51" s="55">
        <v>3274</v>
      </c>
      <c r="S51" s="60">
        <v>0.02117257524218477</v>
      </c>
      <c r="T51" s="58">
        <v>0.8289554062309101</v>
      </c>
      <c r="U51" s="85">
        <v>3</v>
      </c>
    </row>
    <row r="52" spans="1:21" ht="14.25">
      <c r="A52" s="80">
        <v>4</v>
      </c>
      <c r="B52" s="81" t="s">
        <v>36</v>
      </c>
      <c r="C52" s="55">
        <v>897</v>
      </c>
      <c r="D52" s="60">
        <v>0.03036560595802302</v>
      </c>
      <c r="E52" s="55">
        <v>1579</v>
      </c>
      <c r="F52" s="60">
        <v>0.05058627538924841</v>
      </c>
      <c r="G52" s="82">
        <v>-0.4319189360354655</v>
      </c>
      <c r="H52" s="83">
        <v>-3</v>
      </c>
      <c r="I52" s="55">
        <v>1138</v>
      </c>
      <c r="J52" s="84">
        <v>-0.21177504393673108</v>
      </c>
      <c r="K52" s="85">
        <v>-2</v>
      </c>
      <c r="L52" s="13"/>
      <c r="M52" s="13"/>
      <c r="N52" s="80">
        <v>4</v>
      </c>
      <c r="O52" s="81" t="s">
        <v>37</v>
      </c>
      <c r="P52" s="55">
        <v>5591</v>
      </c>
      <c r="Q52" s="60">
        <v>0.026814961895032685</v>
      </c>
      <c r="R52" s="55">
        <v>5234</v>
      </c>
      <c r="S52" s="60">
        <v>0.03384766610189221</v>
      </c>
      <c r="T52" s="58">
        <v>0.06820787160871222</v>
      </c>
      <c r="U52" s="85">
        <v>-1</v>
      </c>
    </row>
    <row r="53" spans="1:21" ht="14.25">
      <c r="A53" s="80">
        <v>5</v>
      </c>
      <c r="B53" s="86" t="s">
        <v>67</v>
      </c>
      <c r="C53" s="63">
        <v>791</v>
      </c>
      <c r="D53" s="68">
        <v>0.026777251184834122</v>
      </c>
      <c r="E53" s="63">
        <v>429</v>
      </c>
      <c r="F53" s="68">
        <v>0.013743832895495611</v>
      </c>
      <c r="G53" s="87">
        <v>0.8438228438228439</v>
      </c>
      <c r="H53" s="88">
        <v>15</v>
      </c>
      <c r="I53" s="63">
        <v>891</v>
      </c>
      <c r="J53" s="89">
        <v>-0.11223344556677894</v>
      </c>
      <c r="K53" s="90">
        <v>-2</v>
      </c>
      <c r="L53" s="13"/>
      <c r="M53" s="13"/>
      <c r="N53" s="80">
        <v>5</v>
      </c>
      <c r="O53" s="86" t="s">
        <v>67</v>
      </c>
      <c r="P53" s="63">
        <v>4752</v>
      </c>
      <c r="Q53" s="68">
        <v>0.022791038977856434</v>
      </c>
      <c r="R53" s="63">
        <v>2896</v>
      </c>
      <c r="S53" s="68">
        <v>0.01872809343352691</v>
      </c>
      <c r="T53" s="66">
        <v>0.6408839779005524</v>
      </c>
      <c r="U53" s="90">
        <v>4</v>
      </c>
    </row>
    <row r="54" spans="1:21" ht="14.25">
      <c r="A54" s="91">
        <v>6</v>
      </c>
      <c r="B54" s="75" t="s">
        <v>83</v>
      </c>
      <c r="C54" s="47">
        <v>779</v>
      </c>
      <c r="D54" s="52">
        <v>0.026371022342586325</v>
      </c>
      <c r="E54" s="47">
        <v>310</v>
      </c>
      <c r="F54" s="52">
        <v>0.009931441020055104</v>
      </c>
      <c r="G54" s="76">
        <v>1.5129032258064514</v>
      </c>
      <c r="H54" s="77">
        <v>21</v>
      </c>
      <c r="I54" s="47">
        <v>881</v>
      </c>
      <c r="J54" s="78">
        <v>-0.1157775255391601</v>
      </c>
      <c r="K54" s="79">
        <v>-2</v>
      </c>
      <c r="L54" s="13"/>
      <c r="M54" s="13"/>
      <c r="N54" s="91">
        <v>6</v>
      </c>
      <c r="O54" s="75" t="s">
        <v>40</v>
      </c>
      <c r="P54" s="47">
        <v>4495</v>
      </c>
      <c r="Q54" s="52">
        <v>0.021558442804180275</v>
      </c>
      <c r="R54" s="47">
        <v>3196</v>
      </c>
      <c r="S54" s="52">
        <v>0.02066815836103315</v>
      </c>
      <c r="T54" s="50">
        <v>0.4064455569461827</v>
      </c>
      <c r="U54" s="79">
        <v>1</v>
      </c>
    </row>
    <row r="55" spans="1:21" ht="14.25">
      <c r="A55" s="80">
        <v>7</v>
      </c>
      <c r="B55" s="81" t="s">
        <v>40</v>
      </c>
      <c r="C55" s="55">
        <v>683</v>
      </c>
      <c r="D55" s="60">
        <v>0.023121191604603925</v>
      </c>
      <c r="E55" s="55">
        <v>715</v>
      </c>
      <c r="F55" s="60">
        <v>0.022906388159159352</v>
      </c>
      <c r="G55" s="82">
        <v>-0.04475524475524473</v>
      </c>
      <c r="H55" s="83">
        <v>-3</v>
      </c>
      <c r="I55" s="55">
        <v>828</v>
      </c>
      <c r="J55" s="84">
        <v>-0.1751207729468599</v>
      </c>
      <c r="K55" s="85">
        <v>-1</v>
      </c>
      <c r="L55" s="13"/>
      <c r="M55" s="13"/>
      <c r="N55" s="80">
        <v>7</v>
      </c>
      <c r="O55" s="81" t="s">
        <v>57</v>
      </c>
      <c r="P55" s="55">
        <v>4018</v>
      </c>
      <c r="Q55" s="60">
        <v>0.01927070593708484</v>
      </c>
      <c r="R55" s="55">
        <v>2858</v>
      </c>
      <c r="S55" s="60">
        <v>0.018482351876042784</v>
      </c>
      <c r="T55" s="58">
        <v>0.4058782365290412</v>
      </c>
      <c r="U55" s="85">
        <v>3</v>
      </c>
    </row>
    <row r="56" spans="1:21" ht="14.25">
      <c r="A56" s="80">
        <v>8</v>
      </c>
      <c r="B56" s="81" t="s">
        <v>56</v>
      </c>
      <c r="C56" s="55">
        <v>676</v>
      </c>
      <c r="D56" s="60">
        <v>0.022884224779959376</v>
      </c>
      <c r="E56" s="55">
        <v>253</v>
      </c>
      <c r="F56" s="60">
        <v>0.008105337348625617</v>
      </c>
      <c r="G56" s="82">
        <v>1.6719367588932808</v>
      </c>
      <c r="H56" s="83">
        <v>26</v>
      </c>
      <c r="I56" s="55">
        <v>555</v>
      </c>
      <c r="J56" s="84">
        <v>0.218018018018018</v>
      </c>
      <c r="K56" s="85">
        <v>2</v>
      </c>
      <c r="L56" s="13"/>
      <c r="M56" s="13"/>
      <c r="N56" s="80">
        <v>8</v>
      </c>
      <c r="O56" s="81" t="s">
        <v>83</v>
      </c>
      <c r="P56" s="55">
        <v>3567</v>
      </c>
      <c r="Q56" s="60">
        <v>0.017107667515575315</v>
      </c>
      <c r="R56" s="55">
        <v>1095</v>
      </c>
      <c r="S56" s="60">
        <v>0.0070812369853977776</v>
      </c>
      <c r="T56" s="58">
        <v>2.2575342465753425</v>
      </c>
      <c r="U56" s="85">
        <v>28</v>
      </c>
    </row>
    <row r="57" spans="1:21" ht="14.25">
      <c r="A57" s="80">
        <v>9</v>
      </c>
      <c r="B57" s="81" t="s">
        <v>103</v>
      </c>
      <c r="C57" s="55">
        <v>636</v>
      </c>
      <c r="D57" s="60">
        <v>0.021530128639133377</v>
      </c>
      <c r="E57" s="55">
        <v>437</v>
      </c>
      <c r="F57" s="60">
        <v>0.014000128147626065</v>
      </c>
      <c r="G57" s="82">
        <v>0.45537757437070936</v>
      </c>
      <c r="H57" s="83">
        <v>10</v>
      </c>
      <c r="I57" s="55">
        <v>552</v>
      </c>
      <c r="J57" s="84">
        <v>0.15217391304347827</v>
      </c>
      <c r="K57" s="85">
        <v>2</v>
      </c>
      <c r="L57" s="13"/>
      <c r="M57" s="13"/>
      <c r="N57" s="80">
        <v>9</v>
      </c>
      <c r="O57" s="81" t="s">
        <v>56</v>
      </c>
      <c r="P57" s="55">
        <v>3527</v>
      </c>
      <c r="Q57" s="60">
        <v>0.016915823753135446</v>
      </c>
      <c r="R57" s="55">
        <v>1489</v>
      </c>
      <c r="S57" s="60">
        <v>0.00962918892352264</v>
      </c>
      <c r="T57" s="58">
        <v>1.3687038280725319</v>
      </c>
      <c r="U57" s="85">
        <v>17</v>
      </c>
    </row>
    <row r="58" spans="1:21" ht="14.25">
      <c r="A58" s="92">
        <v>10</v>
      </c>
      <c r="B58" s="86" t="s">
        <v>72</v>
      </c>
      <c r="C58" s="63">
        <v>632</v>
      </c>
      <c r="D58" s="68">
        <v>0.021394719025050777</v>
      </c>
      <c r="E58" s="63">
        <v>425</v>
      </c>
      <c r="F58" s="68">
        <v>0.013615685269430383</v>
      </c>
      <c r="G58" s="87">
        <v>0.48705882352941177</v>
      </c>
      <c r="H58" s="88">
        <v>11</v>
      </c>
      <c r="I58" s="63">
        <v>600</v>
      </c>
      <c r="J58" s="89">
        <v>0.05333333333333323</v>
      </c>
      <c r="K58" s="90">
        <v>-1</v>
      </c>
      <c r="L58" s="13"/>
      <c r="M58" s="13"/>
      <c r="N58" s="92">
        <v>10</v>
      </c>
      <c r="O58" s="86" t="s">
        <v>47</v>
      </c>
      <c r="P58" s="63">
        <v>3391</v>
      </c>
      <c r="Q58" s="68">
        <v>0.016263554960839893</v>
      </c>
      <c r="R58" s="63">
        <v>3019</v>
      </c>
      <c r="S58" s="68">
        <v>0.019523520053804467</v>
      </c>
      <c r="T58" s="66">
        <v>0.12321960914210006</v>
      </c>
      <c r="U58" s="90">
        <v>-2</v>
      </c>
    </row>
    <row r="59" spans="1:21" ht="14.25">
      <c r="A59" s="91">
        <v>11</v>
      </c>
      <c r="B59" s="75" t="s">
        <v>57</v>
      </c>
      <c r="C59" s="47">
        <v>593</v>
      </c>
      <c r="D59" s="52">
        <v>0.02007447528774543</v>
      </c>
      <c r="E59" s="47">
        <v>571</v>
      </c>
      <c r="F59" s="52">
        <v>0.018293073620811173</v>
      </c>
      <c r="G59" s="76">
        <v>0.038528896672504365</v>
      </c>
      <c r="H59" s="77">
        <v>0</v>
      </c>
      <c r="I59" s="47">
        <v>656</v>
      </c>
      <c r="J59" s="78">
        <v>-0.09603658536585369</v>
      </c>
      <c r="K59" s="79">
        <v>-3</v>
      </c>
      <c r="L59" s="13"/>
      <c r="M59" s="13"/>
      <c r="N59" s="91">
        <v>11</v>
      </c>
      <c r="O59" s="75" t="s">
        <v>39</v>
      </c>
      <c r="P59" s="47">
        <v>3327</v>
      </c>
      <c r="Q59" s="52">
        <v>0.015956604940936103</v>
      </c>
      <c r="R59" s="47">
        <v>3345</v>
      </c>
      <c r="S59" s="52">
        <v>0.021631723941694582</v>
      </c>
      <c r="T59" s="50">
        <v>-0.0053811659192825045</v>
      </c>
      <c r="U59" s="79">
        <v>-6</v>
      </c>
    </row>
    <row r="60" spans="1:21" ht="14.25">
      <c r="A60" s="80" t="s">
        <v>102</v>
      </c>
      <c r="B60" s="81" t="s">
        <v>44</v>
      </c>
      <c r="C60" s="55">
        <v>593</v>
      </c>
      <c r="D60" s="60">
        <v>0.02007447528774543</v>
      </c>
      <c r="E60" s="55">
        <v>373</v>
      </c>
      <c r="F60" s="60">
        <v>0.01194976613058243</v>
      </c>
      <c r="G60" s="82">
        <v>0.5898123324396782</v>
      </c>
      <c r="H60" s="83">
        <v>12</v>
      </c>
      <c r="I60" s="55">
        <v>505</v>
      </c>
      <c r="J60" s="84">
        <v>0.1742574257425742</v>
      </c>
      <c r="K60" s="85">
        <v>3</v>
      </c>
      <c r="L60" s="13"/>
      <c r="M60" s="13"/>
      <c r="N60" s="80">
        <v>12</v>
      </c>
      <c r="O60" s="81" t="s">
        <v>72</v>
      </c>
      <c r="P60" s="55">
        <v>3256</v>
      </c>
      <c r="Q60" s="60">
        <v>0.015616082262605335</v>
      </c>
      <c r="R60" s="55">
        <v>2079</v>
      </c>
      <c r="S60" s="60">
        <v>0.013444649947618247</v>
      </c>
      <c r="T60" s="58">
        <v>0.566137566137566</v>
      </c>
      <c r="U60" s="85">
        <v>5</v>
      </c>
    </row>
    <row r="61" spans="1:21" ht="14.25">
      <c r="A61" s="80">
        <v>13</v>
      </c>
      <c r="B61" s="81" t="s">
        <v>79</v>
      </c>
      <c r="C61" s="55">
        <v>474</v>
      </c>
      <c r="D61" s="60">
        <v>0.016046039268788084</v>
      </c>
      <c r="E61" s="55">
        <v>439</v>
      </c>
      <c r="F61" s="60">
        <v>0.01406420196065868</v>
      </c>
      <c r="G61" s="82">
        <v>0.07972665148063784</v>
      </c>
      <c r="H61" s="83">
        <v>4</v>
      </c>
      <c r="I61" s="55">
        <v>322</v>
      </c>
      <c r="J61" s="84">
        <v>0.4720496894409938</v>
      </c>
      <c r="K61" s="85">
        <v>14</v>
      </c>
      <c r="L61" s="13"/>
      <c r="M61" s="13"/>
      <c r="N61" s="80">
        <v>13</v>
      </c>
      <c r="O61" s="81" t="s">
        <v>60</v>
      </c>
      <c r="P61" s="55">
        <v>3009</v>
      </c>
      <c r="Q61" s="60">
        <v>0.014431447029539144</v>
      </c>
      <c r="R61" s="55">
        <v>2133</v>
      </c>
      <c r="S61" s="60">
        <v>0.01379386163456937</v>
      </c>
      <c r="T61" s="58">
        <v>0.410689170182841</v>
      </c>
      <c r="U61" s="85">
        <v>2</v>
      </c>
    </row>
    <row r="62" spans="1:21" ht="14.25">
      <c r="A62" s="80">
        <v>14</v>
      </c>
      <c r="B62" s="81" t="s">
        <v>107</v>
      </c>
      <c r="C62" s="55">
        <v>458</v>
      </c>
      <c r="D62" s="60">
        <v>0.015504400812457684</v>
      </c>
      <c r="E62" s="55">
        <v>256</v>
      </c>
      <c r="F62" s="60">
        <v>0.008201448068174537</v>
      </c>
      <c r="G62" s="82">
        <v>0.7890625</v>
      </c>
      <c r="H62" s="83">
        <v>19</v>
      </c>
      <c r="I62" s="55">
        <v>391</v>
      </c>
      <c r="J62" s="84">
        <v>0.17135549872122757</v>
      </c>
      <c r="K62" s="85">
        <v>6</v>
      </c>
      <c r="L62" s="13"/>
      <c r="M62" s="13"/>
      <c r="N62" s="80">
        <v>14</v>
      </c>
      <c r="O62" s="81" t="s">
        <v>38</v>
      </c>
      <c r="P62" s="55">
        <v>2824</v>
      </c>
      <c r="Q62" s="60">
        <v>0.013544169628254749</v>
      </c>
      <c r="R62" s="55">
        <v>2705</v>
      </c>
      <c r="S62" s="60">
        <v>0.017492918763014603</v>
      </c>
      <c r="T62" s="58">
        <v>0.043992606284658065</v>
      </c>
      <c r="U62" s="85">
        <v>-2</v>
      </c>
    </row>
    <row r="63" spans="1:21" ht="14.25">
      <c r="A63" s="92">
        <v>15</v>
      </c>
      <c r="B63" s="86" t="s">
        <v>124</v>
      </c>
      <c r="C63" s="63">
        <v>406</v>
      </c>
      <c r="D63" s="68">
        <v>0.013744075829383886</v>
      </c>
      <c r="E63" s="63">
        <v>137</v>
      </c>
      <c r="F63" s="68">
        <v>0.00438905619273403</v>
      </c>
      <c r="G63" s="87">
        <v>1.9635036496350367</v>
      </c>
      <c r="H63" s="88">
        <v>55</v>
      </c>
      <c r="I63" s="63">
        <v>380</v>
      </c>
      <c r="J63" s="89">
        <v>0.06842105263157894</v>
      </c>
      <c r="K63" s="90">
        <v>6</v>
      </c>
      <c r="L63" s="13"/>
      <c r="M63" s="13"/>
      <c r="N63" s="92">
        <v>15</v>
      </c>
      <c r="O63" s="86" t="s">
        <v>79</v>
      </c>
      <c r="P63" s="63">
        <v>2754</v>
      </c>
      <c r="Q63" s="68">
        <v>0.013208443043984979</v>
      </c>
      <c r="R63" s="63">
        <v>1398</v>
      </c>
      <c r="S63" s="68">
        <v>0.00904070256217908</v>
      </c>
      <c r="T63" s="66">
        <v>0.9699570815450644</v>
      </c>
      <c r="U63" s="90">
        <v>13</v>
      </c>
    </row>
    <row r="64" spans="1:21" ht="14.25">
      <c r="A64" s="91">
        <v>16</v>
      </c>
      <c r="B64" s="75" t="s">
        <v>101</v>
      </c>
      <c r="C64" s="47">
        <v>396</v>
      </c>
      <c r="D64" s="52">
        <v>0.013405551794177387</v>
      </c>
      <c r="E64" s="47">
        <v>500</v>
      </c>
      <c r="F64" s="52">
        <v>0.016018453258153393</v>
      </c>
      <c r="G64" s="76">
        <v>-0.20799999999999996</v>
      </c>
      <c r="H64" s="77">
        <v>-1</v>
      </c>
      <c r="I64" s="47">
        <v>498</v>
      </c>
      <c r="J64" s="78">
        <v>-0.20481927710843373</v>
      </c>
      <c r="K64" s="79">
        <v>0</v>
      </c>
      <c r="L64" s="13"/>
      <c r="M64" s="13"/>
      <c r="N64" s="91">
        <v>16</v>
      </c>
      <c r="O64" s="75" t="s">
        <v>42</v>
      </c>
      <c r="P64" s="47">
        <v>2654</v>
      </c>
      <c r="Q64" s="52">
        <v>0.012728833637885306</v>
      </c>
      <c r="R64" s="47">
        <v>3570</v>
      </c>
      <c r="S64" s="52">
        <v>0.02308677263732426</v>
      </c>
      <c r="T64" s="50">
        <v>-0.25658263305322127</v>
      </c>
      <c r="U64" s="79">
        <v>-12</v>
      </c>
    </row>
    <row r="65" spans="1:21" ht="14.25">
      <c r="A65" s="80">
        <v>17</v>
      </c>
      <c r="B65" s="81" t="s">
        <v>47</v>
      </c>
      <c r="C65" s="55">
        <v>359</v>
      </c>
      <c r="D65" s="60">
        <v>0.012153012863913338</v>
      </c>
      <c r="E65" s="55">
        <v>512</v>
      </c>
      <c r="F65" s="60">
        <v>0.016402896136349075</v>
      </c>
      <c r="G65" s="82">
        <v>-0.298828125</v>
      </c>
      <c r="H65" s="83">
        <v>-4</v>
      </c>
      <c r="I65" s="55">
        <v>378</v>
      </c>
      <c r="J65" s="84">
        <v>-0.050264550264550234</v>
      </c>
      <c r="K65" s="85">
        <v>6</v>
      </c>
      <c r="L65" s="13"/>
      <c r="M65" s="13"/>
      <c r="N65" s="80">
        <v>17</v>
      </c>
      <c r="O65" s="81" t="s">
        <v>73</v>
      </c>
      <c r="P65" s="55">
        <v>2617</v>
      </c>
      <c r="Q65" s="60">
        <v>0.012551378157628428</v>
      </c>
      <c r="R65" s="55">
        <v>2354</v>
      </c>
      <c r="S65" s="60">
        <v>0.015223042797832301</v>
      </c>
      <c r="T65" s="58">
        <v>0.11172472387425669</v>
      </c>
      <c r="U65" s="85">
        <v>-4</v>
      </c>
    </row>
    <row r="66" spans="1:21" ht="14.25">
      <c r="A66" s="80">
        <v>18</v>
      </c>
      <c r="B66" s="81" t="s">
        <v>38</v>
      </c>
      <c r="C66" s="55">
        <v>354</v>
      </c>
      <c r="D66" s="60">
        <v>0.011983750846310088</v>
      </c>
      <c r="E66" s="55">
        <v>606</v>
      </c>
      <c r="F66" s="60">
        <v>0.019414365348881912</v>
      </c>
      <c r="G66" s="82">
        <v>-0.4158415841584159</v>
      </c>
      <c r="H66" s="83">
        <v>-11</v>
      </c>
      <c r="I66" s="55">
        <v>459</v>
      </c>
      <c r="J66" s="84">
        <v>-0.2287581699346405</v>
      </c>
      <c r="K66" s="85">
        <v>0</v>
      </c>
      <c r="L66" s="13"/>
      <c r="M66" s="13"/>
      <c r="N66" s="80">
        <v>18</v>
      </c>
      <c r="O66" s="81" t="s">
        <v>44</v>
      </c>
      <c r="P66" s="55">
        <v>2585</v>
      </c>
      <c r="Q66" s="60">
        <v>0.012397903147676533</v>
      </c>
      <c r="R66" s="55">
        <v>1350</v>
      </c>
      <c r="S66" s="60">
        <v>0.008730292173778083</v>
      </c>
      <c r="T66" s="58">
        <v>0.9148148148148147</v>
      </c>
      <c r="U66" s="85">
        <v>11</v>
      </c>
    </row>
    <row r="67" spans="1:21" ht="14.25">
      <c r="A67" s="80">
        <v>19</v>
      </c>
      <c r="B67" s="81" t="s">
        <v>93</v>
      </c>
      <c r="C67" s="55">
        <v>343</v>
      </c>
      <c r="D67" s="60">
        <v>0.011611374407582939</v>
      </c>
      <c r="E67" s="55">
        <v>365</v>
      </c>
      <c r="F67" s="60">
        <v>0.011693470878451977</v>
      </c>
      <c r="G67" s="82">
        <v>-0.0602739726027397</v>
      </c>
      <c r="H67" s="83">
        <v>5</v>
      </c>
      <c r="I67" s="55">
        <v>290</v>
      </c>
      <c r="J67" s="84">
        <v>0.1827586206896552</v>
      </c>
      <c r="K67" s="85">
        <v>11</v>
      </c>
      <c r="N67" s="80">
        <v>19</v>
      </c>
      <c r="O67" s="81" t="s">
        <v>93</v>
      </c>
      <c r="P67" s="55">
        <v>2410</v>
      </c>
      <c r="Q67" s="60">
        <v>0.011558586687002105</v>
      </c>
      <c r="R67" s="55">
        <v>1681</v>
      </c>
      <c r="S67" s="60">
        <v>0.010870830477126635</v>
      </c>
      <c r="T67" s="58">
        <v>0.43367043426531837</v>
      </c>
      <c r="U67" s="85">
        <v>2</v>
      </c>
    </row>
    <row r="68" spans="1:21" ht="14.25">
      <c r="A68" s="92">
        <v>20</v>
      </c>
      <c r="B68" s="86" t="s">
        <v>39</v>
      </c>
      <c r="C68" s="63">
        <v>333</v>
      </c>
      <c r="D68" s="68">
        <v>0.011272850372376438</v>
      </c>
      <c r="E68" s="63">
        <v>701</v>
      </c>
      <c r="F68" s="68">
        <v>0.022457871467931056</v>
      </c>
      <c r="G68" s="87">
        <v>-0.5249643366619116</v>
      </c>
      <c r="H68" s="88">
        <v>-15</v>
      </c>
      <c r="I68" s="63">
        <v>507</v>
      </c>
      <c r="J68" s="89">
        <v>-0.3431952662721893</v>
      </c>
      <c r="K68" s="90">
        <v>-7</v>
      </c>
      <c r="N68" s="92">
        <v>20</v>
      </c>
      <c r="O68" s="86" t="s">
        <v>101</v>
      </c>
      <c r="P68" s="63">
        <v>2324</v>
      </c>
      <c r="Q68" s="68">
        <v>0.011146122597756387</v>
      </c>
      <c r="R68" s="63">
        <v>1677</v>
      </c>
      <c r="S68" s="68">
        <v>0.010844962944759885</v>
      </c>
      <c r="T68" s="66">
        <v>0.38580799045915315</v>
      </c>
      <c r="U68" s="90">
        <v>2</v>
      </c>
    </row>
    <row r="69" spans="1:21" ht="14.25">
      <c r="A69" s="165" t="s">
        <v>46</v>
      </c>
      <c r="B69" s="166"/>
      <c r="C69" s="25">
        <f>SUM(C49:C68)</f>
        <v>12627</v>
      </c>
      <c r="D69" s="6">
        <f>C69/C71</f>
        <v>0.42745429925524714</v>
      </c>
      <c r="E69" s="25">
        <f>SUM(E49:E68)</f>
        <v>11087</v>
      </c>
      <c r="F69" s="6">
        <f>E69/E71</f>
        <v>0.35519318254629334</v>
      </c>
      <c r="G69" s="16">
        <f>C69/E69-1</f>
        <v>0.1389014160728781</v>
      </c>
      <c r="H69" s="16"/>
      <c r="I69" s="25">
        <f>SUM(I49:I68)</f>
        <v>13012</v>
      </c>
      <c r="J69" s="17">
        <f>C69/I69-1</f>
        <v>-0.02958807254841689</v>
      </c>
      <c r="K69" s="18"/>
      <c r="N69" s="165" t="s">
        <v>46</v>
      </c>
      <c r="O69" s="166"/>
      <c r="P69" s="3">
        <f>SUM(P49:P68)</f>
        <v>82106</v>
      </c>
      <c r="Q69" s="6">
        <f>P69/P71</f>
        <v>0.393788098972197</v>
      </c>
      <c r="R69" s="3">
        <f>SUM(R49:R68)</f>
        <v>59108</v>
      </c>
      <c r="S69" s="6">
        <f>R69/R71</f>
        <v>0.3822445257834629</v>
      </c>
      <c r="T69" s="16">
        <f>P69/R69-1</f>
        <v>0.3890843879001151</v>
      </c>
      <c r="U69" s="100"/>
    </row>
    <row r="70" spans="1:21" ht="14.25">
      <c r="A70" s="165" t="s">
        <v>12</v>
      </c>
      <c r="B70" s="166"/>
      <c r="C70" s="25">
        <f>C71-SUM(C49:C68)</f>
        <v>16913</v>
      </c>
      <c r="D70" s="6">
        <f>C70/C71</f>
        <v>0.5725457007447529</v>
      </c>
      <c r="E70" s="25">
        <f>E71-SUM(E49:E68)</f>
        <v>20127</v>
      </c>
      <c r="F70" s="6">
        <f>E70/E71</f>
        <v>0.6448068174537067</v>
      </c>
      <c r="G70" s="16">
        <f>C70/E70-1</f>
        <v>-0.1596859939384906</v>
      </c>
      <c r="H70" s="16"/>
      <c r="I70" s="25">
        <f>I71-SUM(I49:I68)</f>
        <v>20121</v>
      </c>
      <c r="J70" s="17">
        <f>C70/I70-1</f>
        <v>-0.15943541573480446</v>
      </c>
      <c r="K70" s="18"/>
      <c r="N70" s="165" t="s">
        <v>12</v>
      </c>
      <c r="O70" s="166"/>
      <c r="P70" s="3">
        <f>P71-SUM(P49:P68)</f>
        <v>126397</v>
      </c>
      <c r="Q70" s="6">
        <f>P70/P71</f>
        <v>0.606211901027803</v>
      </c>
      <c r="R70" s="3">
        <f>R71-SUM(R49:R68)</f>
        <v>95526</v>
      </c>
      <c r="S70" s="6">
        <f>R70/R71</f>
        <v>0.6177554742165371</v>
      </c>
      <c r="T70" s="16">
        <f>P70/R70-1</f>
        <v>0.3231685614387707</v>
      </c>
      <c r="U70" s="101"/>
    </row>
    <row r="71" spans="1:21" ht="14.25">
      <c r="A71" s="167" t="s">
        <v>35</v>
      </c>
      <c r="B71" s="168"/>
      <c r="C71" s="23">
        <v>29540</v>
      </c>
      <c r="D71" s="93">
        <v>1</v>
      </c>
      <c r="E71" s="23">
        <v>31214</v>
      </c>
      <c r="F71" s="93">
        <v>1</v>
      </c>
      <c r="G71" s="19">
        <v>-0.05362978150829756</v>
      </c>
      <c r="H71" s="19"/>
      <c r="I71" s="23">
        <v>33133</v>
      </c>
      <c r="J71" s="39">
        <v>-0.10844173482630615</v>
      </c>
      <c r="K71" s="94"/>
      <c r="N71" s="167" t="s">
        <v>35</v>
      </c>
      <c r="O71" s="168"/>
      <c r="P71" s="23">
        <v>208503</v>
      </c>
      <c r="Q71" s="93">
        <v>1</v>
      </c>
      <c r="R71" s="23">
        <v>154634</v>
      </c>
      <c r="S71" s="93">
        <v>1</v>
      </c>
      <c r="T71" s="102">
        <v>0.3483645252661123</v>
      </c>
      <c r="U71" s="94"/>
    </row>
    <row r="72" spans="1:14" ht="14.25">
      <c r="A72" t="s">
        <v>98</v>
      </c>
      <c r="N72" t="s">
        <v>98</v>
      </c>
    </row>
    <row r="73" spans="1:14" ht="14.25">
      <c r="A73" s="9" t="s">
        <v>97</v>
      </c>
      <c r="N73" s="9" t="s">
        <v>97</v>
      </c>
    </row>
  </sheetData>
  <sheetProtection/>
  <mergeCells count="82">
    <mergeCell ref="N70:O70"/>
    <mergeCell ref="N71:O71"/>
    <mergeCell ref="U45:U46"/>
    <mergeCell ref="N46:N48"/>
    <mergeCell ref="O46:O48"/>
    <mergeCell ref="T47:T48"/>
    <mergeCell ref="U47:U48"/>
    <mergeCell ref="N69:O69"/>
    <mergeCell ref="N34:O34"/>
    <mergeCell ref="N39:U40"/>
    <mergeCell ref="N41:U41"/>
    <mergeCell ref="N43:N45"/>
    <mergeCell ref="O43:O45"/>
    <mergeCell ref="P43:U43"/>
    <mergeCell ref="P44:U44"/>
    <mergeCell ref="P45:Q46"/>
    <mergeCell ref="R45:S46"/>
    <mergeCell ref="T45:T46"/>
    <mergeCell ref="N9:N11"/>
    <mergeCell ref="O9:O11"/>
    <mergeCell ref="T10:T11"/>
    <mergeCell ref="U10:U11"/>
    <mergeCell ref="N32:O32"/>
    <mergeCell ref="N33:O33"/>
    <mergeCell ref="N2:U3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</mergeCells>
  <conditionalFormatting sqref="K32">
    <cfRule type="cellIs" priority="957" dxfId="146" operator="lessThan">
      <formula>0</formula>
    </cfRule>
  </conditionalFormatting>
  <conditionalFormatting sqref="K33">
    <cfRule type="cellIs" priority="959" dxfId="146" operator="lessThan">
      <formula>0</formula>
    </cfRule>
  </conditionalFormatting>
  <conditionalFormatting sqref="G32:H32 J32">
    <cfRule type="cellIs" priority="958" dxfId="146" operator="lessThan">
      <formula>0</formula>
    </cfRule>
  </conditionalFormatting>
  <conditionalFormatting sqref="G33:H33 J33">
    <cfRule type="cellIs" priority="960" dxfId="146" operator="lessThan">
      <formula>0</formula>
    </cfRule>
  </conditionalFormatting>
  <conditionalFormatting sqref="K69">
    <cfRule type="cellIs" priority="953" dxfId="146" operator="lessThan">
      <formula>0</formula>
    </cfRule>
  </conditionalFormatting>
  <conditionalFormatting sqref="K70">
    <cfRule type="cellIs" priority="955" dxfId="146" operator="lessThan">
      <formula>0</formula>
    </cfRule>
  </conditionalFormatting>
  <conditionalFormatting sqref="G69:H69 J69">
    <cfRule type="cellIs" priority="954" dxfId="146" operator="lessThan">
      <formula>0</formula>
    </cfRule>
  </conditionalFormatting>
  <conditionalFormatting sqref="G70:H70 J70">
    <cfRule type="cellIs" priority="956" dxfId="146" operator="lessThan">
      <formula>0</formula>
    </cfRule>
  </conditionalFormatting>
  <conditionalFormatting sqref="G12:G31 J12:J31">
    <cfRule type="cellIs" priority="55" dxfId="146" operator="lessThan">
      <formula>0</formula>
    </cfRule>
  </conditionalFormatting>
  <conditionalFormatting sqref="K12:K31">
    <cfRule type="cellIs" priority="52" dxfId="146" operator="lessThan">
      <formula>0</formula>
    </cfRule>
    <cfRule type="cellIs" priority="53" dxfId="148" operator="equal">
      <formula>0</formula>
    </cfRule>
    <cfRule type="cellIs" priority="54" dxfId="149" operator="greaterThan">
      <formula>0</formula>
    </cfRule>
  </conditionalFormatting>
  <conditionalFormatting sqref="H12:H31">
    <cfRule type="cellIs" priority="49" dxfId="146" operator="lessThan">
      <formula>0</formula>
    </cfRule>
    <cfRule type="cellIs" priority="50" dxfId="148" operator="equal">
      <formula>0</formula>
    </cfRule>
    <cfRule type="cellIs" priority="51" dxfId="149" operator="greaterThan">
      <formula>0</formula>
    </cfRule>
  </conditionalFormatting>
  <conditionalFormatting sqref="G34 J34">
    <cfRule type="cellIs" priority="48" dxfId="146" operator="lessThan">
      <formula>0</formula>
    </cfRule>
  </conditionalFormatting>
  <conditionalFormatting sqref="K34">
    <cfRule type="cellIs" priority="47" dxfId="146" operator="lessThan">
      <formula>0</formula>
    </cfRule>
  </conditionalFormatting>
  <conditionalFormatting sqref="H34">
    <cfRule type="cellIs" priority="46" dxfId="146" operator="lessThan">
      <formula>0</formula>
    </cfRule>
  </conditionalFormatting>
  <conditionalFormatting sqref="G49:G68 J49:J68">
    <cfRule type="cellIs" priority="39" dxfId="146" operator="lessThan">
      <formula>0</formula>
    </cfRule>
  </conditionalFormatting>
  <conditionalFormatting sqref="K49:K68">
    <cfRule type="cellIs" priority="36" dxfId="146" operator="lessThan">
      <formula>0</formula>
    </cfRule>
    <cfRule type="cellIs" priority="37" dxfId="148" operator="equal">
      <formula>0</formula>
    </cfRule>
    <cfRule type="cellIs" priority="38" dxfId="149" operator="greaterThan">
      <formula>0</formula>
    </cfRule>
  </conditionalFormatting>
  <conditionalFormatting sqref="H49:H68">
    <cfRule type="cellIs" priority="33" dxfId="146" operator="lessThan">
      <formula>0</formula>
    </cfRule>
    <cfRule type="cellIs" priority="34" dxfId="148" operator="equal">
      <formula>0</formula>
    </cfRule>
    <cfRule type="cellIs" priority="35" dxfId="149" operator="greaterThan">
      <formula>0</formula>
    </cfRule>
  </conditionalFormatting>
  <conditionalFormatting sqref="G71 J71">
    <cfRule type="cellIs" priority="32" dxfId="146" operator="lessThan">
      <formula>0</formula>
    </cfRule>
  </conditionalFormatting>
  <conditionalFormatting sqref="K71">
    <cfRule type="cellIs" priority="31" dxfId="146" operator="lessThan">
      <formula>0</formula>
    </cfRule>
  </conditionalFormatting>
  <conditionalFormatting sqref="H71">
    <cfRule type="cellIs" priority="30" dxfId="146" operator="lessThan">
      <formula>0</formula>
    </cfRule>
  </conditionalFormatting>
  <conditionalFormatting sqref="U33">
    <cfRule type="cellIs" priority="21" dxfId="146" operator="lessThan">
      <formula>0</formula>
    </cfRule>
  </conditionalFormatting>
  <conditionalFormatting sqref="T33">
    <cfRule type="cellIs" priority="20" dxfId="146" operator="lessThan">
      <formula>0</formula>
    </cfRule>
  </conditionalFormatting>
  <conditionalFormatting sqref="T32">
    <cfRule type="cellIs" priority="19" dxfId="146" operator="lessThan">
      <formula>0</formula>
    </cfRule>
  </conditionalFormatting>
  <conditionalFormatting sqref="U32">
    <cfRule type="cellIs" priority="22" dxfId="146" operator="lessThan">
      <formula>0</formula>
    </cfRule>
    <cfRule type="cellIs" priority="23" dxfId="148" operator="equal">
      <formula>0</formula>
    </cfRule>
    <cfRule type="cellIs" priority="24" dxfId="149" operator="greaterThan">
      <formula>0</formula>
    </cfRule>
  </conditionalFormatting>
  <conditionalFormatting sqref="T69">
    <cfRule type="cellIs" priority="13" dxfId="146" operator="lessThan">
      <formula>0</formula>
    </cfRule>
  </conditionalFormatting>
  <conditionalFormatting sqref="U70">
    <cfRule type="cellIs" priority="15" dxfId="146" operator="lessThan">
      <formula>0</formula>
    </cfRule>
  </conditionalFormatting>
  <conditionalFormatting sqref="U69">
    <cfRule type="cellIs" priority="16" dxfId="146" operator="lessThan">
      <formula>0</formula>
    </cfRule>
    <cfRule type="cellIs" priority="17" dxfId="148" operator="equal">
      <formula>0</formula>
    </cfRule>
    <cfRule type="cellIs" priority="18" dxfId="149" operator="greaterThan">
      <formula>0</formula>
    </cfRule>
  </conditionalFormatting>
  <conditionalFormatting sqref="T70">
    <cfRule type="cellIs" priority="14" dxfId="146" operator="lessThan">
      <formula>0</formula>
    </cfRule>
  </conditionalFormatting>
  <conditionalFormatting sqref="U71">
    <cfRule type="cellIs" priority="12" dxfId="146" operator="lessThan">
      <formula>0</formula>
    </cfRule>
  </conditionalFormatting>
  <conditionalFormatting sqref="T12:T31">
    <cfRule type="cellIs" priority="11" dxfId="146" operator="lessThan">
      <formula>0</formula>
    </cfRule>
  </conditionalFormatting>
  <conditionalFormatting sqref="U12:U31">
    <cfRule type="cellIs" priority="8" dxfId="146" operator="lessThan">
      <formula>0</formula>
    </cfRule>
    <cfRule type="cellIs" priority="9" dxfId="148" operator="equal">
      <formula>0</formula>
    </cfRule>
    <cfRule type="cellIs" priority="10" dxfId="149" operator="greaterThan">
      <formula>0</formula>
    </cfRule>
  </conditionalFormatting>
  <conditionalFormatting sqref="T34">
    <cfRule type="cellIs" priority="7" dxfId="146" operator="lessThan">
      <formula>0</formula>
    </cfRule>
  </conditionalFormatting>
  <conditionalFormatting sqref="U34">
    <cfRule type="cellIs" priority="6" dxfId="146" operator="lessThan">
      <formula>0</formula>
    </cfRule>
  </conditionalFormatting>
  <conditionalFormatting sqref="T49:T68">
    <cfRule type="cellIs" priority="5" dxfId="146" operator="lessThan">
      <formula>0</formula>
    </cfRule>
  </conditionalFormatting>
  <conditionalFormatting sqref="U49:U68">
    <cfRule type="cellIs" priority="2" dxfId="146" operator="lessThan">
      <formula>0</formula>
    </cfRule>
    <cfRule type="cellIs" priority="3" dxfId="148" operator="equal">
      <formula>0</formula>
    </cfRule>
    <cfRule type="cellIs" priority="4" dxfId="149" operator="greaterThan">
      <formula>0</formula>
    </cfRule>
  </conditionalFormatting>
  <conditionalFormatting sqref="T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3.28125" style="0" customWidth="1"/>
    <col min="16" max="16" width="9.421875" style="0" customWidth="1"/>
    <col min="17" max="17" width="20.8515625" style="0" customWidth="1"/>
    <col min="18" max="22" width="11.00390625" style="0" customWidth="1"/>
  </cols>
  <sheetData>
    <row r="1" spans="2:15" ht="14.25">
      <c r="B1" t="s">
        <v>3</v>
      </c>
      <c r="D1" s="43"/>
      <c r="O1" s="44">
        <v>44412</v>
      </c>
    </row>
    <row r="2" spans="2:15" ht="14.25" customHeight="1">
      <c r="B2" s="135" t="s">
        <v>78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2:15" ht="14.25" customHeight="1">
      <c r="B3" s="136" t="s">
        <v>14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9" t="s">
        <v>0</v>
      </c>
      <c r="C5" s="151" t="s">
        <v>1</v>
      </c>
      <c r="D5" s="128" t="s">
        <v>114</v>
      </c>
      <c r="E5" s="129"/>
      <c r="F5" s="129"/>
      <c r="G5" s="129"/>
      <c r="H5" s="130"/>
      <c r="I5" s="129" t="s">
        <v>104</v>
      </c>
      <c r="J5" s="129"/>
      <c r="K5" s="128" t="s">
        <v>115</v>
      </c>
      <c r="L5" s="129"/>
      <c r="M5" s="129"/>
      <c r="N5" s="129"/>
      <c r="O5" s="130"/>
    </row>
    <row r="6" spans="2:15" ht="14.25" customHeight="1">
      <c r="B6" s="150"/>
      <c r="C6" s="152"/>
      <c r="D6" s="125" t="s">
        <v>116</v>
      </c>
      <c r="E6" s="126"/>
      <c r="F6" s="126"/>
      <c r="G6" s="126"/>
      <c r="H6" s="127"/>
      <c r="I6" s="126" t="s">
        <v>105</v>
      </c>
      <c r="J6" s="126"/>
      <c r="K6" s="125" t="s">
        <v>117</v>
      </c>
      <c r="L6" s="126"/>
      <c r="M6" s="126"/>
      <c r="N6" s="126"/>
      <c r="O6" s="127"/>
    </row>
    <row r="7" spans="2:15" ht="14.25" customHeight="1">
      <c r="B7" s="150"/>
      <c r="C7" s="150"/>
      <c r="D7" s="137">
        <v>2021</v>
      </c>
      <c r="E7" s="138"/>
      <c r="F7" s="141">
        <v>2020</v>
      </c>
      <c r="G7" s="141"/>
      <c r="H7" s="158" t="s">
        <v>5</v>
      </c>
      <c r="I7" s="160">
        <v>2021</v>
      </c>
      <c r="J7" s="137" t="s">
        <v>118</v>
      </c>
      <c r="K7" s="137">
        <v>2021</v>
      </c>
      <c r="L7" s="138"/>
      <c r="M7" s="141">
        <v>2020</v>
      </c>
      <c r="N7" s="138"/>
      <c r="O7" s="163" t="s">
        <v>5</v>
      </c>
    </row>
    <row r="8" spans="2:15" ht="14.25" customHeight="1">
      <c r="B8" s="143" t="s">
        <v>6</v>
      </c>
      <c r="C8" s="143" t="s">
        <v>7</v>
      </c>
      <c r="D8" s="139"/>
      <c r="E8" s="140"/>
      <c r="F8" s="142"/>
      <c r="G8" s="142"/>
      <c r="H8" s="159"/>
      <c r="I8" s="161"/>
      <c r="J8" s="162"/>
      <c r="K8" s="139"/>
      <c r="L8" s="140"/>
      <c r="M8" s="142"/>
      <c r="N8" s="140"/>
      <c r="O8" s="163"/>
    </row>
    <row r="9" spans="2:15" ht="14.25" customHeight="1">
      <c r="B9" s="143"/>
      <c r="C9" s="143"/>
      <c r="D9" s="111" t="s">
        <v>8</v>
      </c>
      <c r="E9" s="112" t="s">
        <v>2</v>
      </c>
      <c r="F9" s="110" t="s">
        <v>8</v>
      </c>
      <c r="G9" s="33" t="s">
        <v>2</v>
      </c>
      <c r="H9" s="145" t="s">
        <v>9</v>
      </c>
      <c r="I9" s="34" t="s">
        <v>8</v>
      </c>
      <c r="J9" s="156" t="s">
        <v>119</v>
      </c>
      <c r="K9" s="111" t="s">
        <v>8</v>
      </c>
      <c r="L9" s="32" t="s">
        <v>2</v>
      </c>
      <c r="M9" s="110" t="s">
        <v>8</v>
      </c>
      <c r="N9" s="32" t="s">
        <v>2</v>
      </c>
      <c r="O9" s="154" t="s">
        <v>9</v>
      </c>
    </row>
    <row r="10" spans="2:15" ht="14.25" customHeight="1">
      <c r="B10" s="144"/>
      <c r="C10" s="144"/>
      <c r="D10" s="114" t="s">
        <v>10</v>
      </c>
      <c r="E10" s="113" t="s">
        <v>11</v>
      </c>
      <c r="F10" s="31" t="s">
        <v>10</v>
      </c>
      <c r="G10" s="36" t="s">
        <v>11</v>
      </c>
      <c r="H10" s="153"/>
      <c r="I10" s="35" t="s">
        <v>10</v>
      </c>
      <c r="J10" s="157"/>
      <c r="K10" s="114" t="s">
        <v>10</v>
      </c>
      <c r="L10" s="113" t="s">
        <v>11</v>
      </c>
      <c r="M10" s="31" t="s">
        <v>10</v>
      </c>
      <c r="N10" s="113" t="s">
        <v>11</v>
      </c>
      <c r="O10" s="155"/>
    </row>
    <row r="11" spans="2:15" ht="14.25" customHeight="1">
      <c r="B11" s="45">
        <v>1</v>
      </c>
      <c r="C11" s="46" t="s">
        <v>25</v>
      </c>
      <c r="D11" s="47">
        <v>996</v>
      </c>
      <c r="E11" s="48">
        <v>0.17933021245948866</v>
      </c>
      <c r="F11" s="47">
        <v>827</v>
      </c>
      <c r="G11" s="49">
        <v>0.1418281598353627</v>
      </c>
      <c r="H11" s="50">
        <v>0.2043530834340992</v>
      </c>
      <c r="I11" s="51">
        <v>1797</v>
      </c>
      <c r="J11" s="52">
        <v>-0.44574290484140233</v>
      </c>
      <c r="K11" s="47">
        <v>8187</v>
      </c>
      <c r="L11" s="48">
        <v>0.18516759397475913</v>
      </c>
      <c r="M11" s="47">
        <v>4243</v>
      </c>
      <c r="N11" s="49">
        <v>0.13932945850983483</v>
      </c>
      <c r="O11" s="50">
        <v>0.9295309922224841</v>
      </c>
    </row>
    <row r="12" spans="2:15" ht="14.25" customHeight="1">
      <c r="B12" s="53">
        <v>2</v>
      </c>
      <c r="C12" s="54" t="s">
        <v>27</v>
      </c>
      <c r="D12" s="55">
        <v>715</v>
      </c>
      <c r="E12" s="56">
        <v>0.128736046092906</v>
      </c>
      <c r="F12" s="55">
        <v>808</v>
      </c>
      <c r="G12" s="57">
        <v>0.1385697135997256</v>
      </c>
      <c r="H12" s="58">
        <v>-0.11509900990099009</v>
      </c>
      <c r="I12" s="59">
        <v>802</v>
      </c>
      <c r="J12" s="60">
        <v>-0.10847880299251866</v>
      </c>
      <c r="K12" s="55">
        <v>5630</v>
      </c>
      <c r="L12" s="56">
        <v>0.12733523318405934</v>
      </c>
      <c r="M12" s="55">
        <v>3979</v>
      </c>
      <c r="N12" s="57">
        <v>0.1306603618691098</v>
      </c>
      <c r="O12" s="58">
        <v>0.4149283739633074</v>
      </c>
    </row>
    <row r="13" spans="2:15" ht="14.25" customHeight="1">
      <c r="B13" s="53">
        <v>3</v>
      </c>
      <c r="C13" s="54" t="s">
        <v>22</v>
      </c>
      <c r="D13" s="55">
        <v>637</v>
      </c>
      <c r="E13" s="56">
        <v>0.11469211379186173</v>
      </c>
      <c r="F13" s="55">
        <v>798</v>
      </c>
      <c r="G13" s="57">
        <v>0.1368547418967587</v>
      </c>
      <c r="H13" s="58">
        <v>-0.20175438596491224</v>
      </c>
      <c r="I13" s="59">
        <v>735</v>
      </c>
      <c r="J13" s="60">
        <v>-0.1333333333333333</v>
      </c>
      <c r="K13" s="55">
        <v>5540</v>
      </c>
      <c r="L13" s="56">
        <v>0.12529967883475823</v>
      </c>
      <c r="M13" s="55">
        <v>4105</v>
      </c>
      <c r="N13" s="57">
        <v>0.13479788526581946</v>
      </c>
      <c r="O13" s="58">
        <v>0.3495736906211937</v>
      </c>
    </row>
    <row r="14" spans="2:15" ht="14.25" customHeight="1">
      <c r="B14" s="53">
        <v>4</v>
      </c>
      <c r="C14" s="54" t="s">
        <v>54</v>
      </c>
      <c r="D14" s="55">
        <v>589</v>
      </c>
      <c r="E14" s="56">
        <v>0.106049693914296</v>
      </c>
      <c r="F14" s="55">
        <v>335</v>
      </c>
      <c r="G14" s="57">
        <v>0.05745155204939118</v>
      </c>
      <c r="H14" s="58">
        <v>0.7582089552238807</v>
      </c>
      <c r="I14" s="59">
        <v>633</v>
      </c>
      <c r="J14" s="60">
        <v>-0.06951026856240128</v>
      </c>
      <c r="K14" s="55">
        <v>4057</v>
      </c>
      <c r="L14" s="56">
        <v>0.09175826661238522</v>
      </c>
      <c r="M14" s="55">
        <v>2256</v>
      </c>
      <c r="N14" s="57">
        <v>0.07408137129346862</v>
      </c>
      <c r="O14" s="58">
        <v>0.7983156028368794</v>
      </c>
    </row>
    <row r="15" spans="2:15" ht="14.25" customHeight="1">
      <c r="B15" s="61">
        <v>5</v>
      </c>
      <c r="C15" s="62" t="s">
        <v>32</v>
      </c>
      <c r="D15" s="63">
        <v>461</v>
      </c>
      <c r="E15" s="64">
        <v>0.08300324090745409</v>
      </c>
      <c r="F15" s="63">
        <v>614</v>
      </c>
      <c r="G15" s="65">
        <v>0.10529926256216772</v>
      </c>
      <c r="H15" s="66">
        <v>-0.249185667752443</v>
      </c>
      <c r="I15" s="67">
        <v>645</v>
      </c>
      <c r="J15" s="68">
        <v>-0.28527131782945736</v>
      </c>
      <c r="K15" s="63">
        <v>3541</v>
      </c>
      <c r="L15" s="64">
        <v>0.08008775500972543</v>
      </c>
      <c r="M15" s="63">
        <v>3448</v>
      </c>
      <c r="N15" s="65">
        <v>0.11322365612583325</v>
      </c>
      <c r="O15" s="66">
        <v>0.026972157772621852</v>
      </c>
    </row>
    <row r="16" spans="2:15" ht="14.25" customHeight="1">
      <c r="B16" s="45">
        <v>6</v>
      </c>
      <c r="C16" s="46" t="s">
        <v>19</v>
      </c>
      <c r="D16" s="47">
        <v>487</v>
      </c>
      <c r="E16" s="48">
        <v>0.08768455167446886</v>
      </c>
      <c r="F16" s="47">
        <v>679</v>
      </c>
      <c r="G16" s="49">
        <v>0.11644657863145258</v>
      </c>
      <c r="H16" s="50">
        <v>-0.28276877761413843</v>
      </c>
      <c r="I16" s="51">
        <v>500</v>
      </c>
      <c r="J16" s="52">
        <v>-0.026000000000000023</v>
      </c>
      <c r="K16" s="47">
        <v>3519</v>
      </c>
      <c r="L16" s="48">
        <v>0.07959017505767405</v>
      </c>
      <c r="M16" s="47">
        <v>2794</v>
      </c>
      <c r="N16" s="49">
        <v>0.09174793944767347</v>
      </c>
      <c r="O16" s="50">
        <v>0.25948460987831057</v>
      </c>
    </row>
    <row r="17" spans="2:15" ht="14.25" customHeight="1">
      <c r="B17" s="53">
        <v>7</v>
      </c>
      <c r="C17" s="54" t="s">
        <v>20</v>
      </c>
      <c r="D17" s="55">
        <v>390</v>
      </c>
      <c r="E17" s="56">
        <v>0.07021966150522146</v>
      </c>
      <c r="F17" s="55">
        <v>257</v>
      </c>
      <c r="G17" s="57">
        <v>0.044074772766249354</v>
      </c>
      <c r="H17" s="58">
        <v>0.5175097276264591</v>
      </c>
      <c r="I17" s="59">
        <v>480</v>
      </c>
      <c r="J17" s="60">
        <v>-0.1875</v>
      </c>
      <c r="K17" s="55">
        <v>3025</v>
      </c>
      <c r="L17" s="56">
        <v>0.06841724340706563</v>
      </c>
      <c r="M17" s="55">
        <v>1422</v>
      </c>
      <c r="N17" s="57">
        <v>0.046694906905723574</v>
      </c>
      <c r="O17" s="58">
        <v>1.1272855133614628</v>
      </c>
    </row>
    <row r="18" spans="2:15" ht="14.25" customHeight="1">
      <c r="B18" s="53">
        <v>8</v>
      </c>
      <c r="C18" s="54" t="s">
        <v>28</v>
      </c>
      <c r="D18" s="55">
        <v>222</v>
      </c>
      <c r="E18" s="56">
        <v>0.03997119193374145</v>
      </c>
      <c r="F18" s="55">
        <v>380</v>
      </c>
      <c r="G18" s="57">
        <v>0.06516892471274224</v>
      </c>
      <c r="H18" s="58">
        <v>-0.4157894736842105</v>
      </c>
      <c r="I18" s="59">
        <v>460</v>
      </c>
      <c r="J18" s="60">
        <v>-0.5173913043478261</v>
      </c>
      <c r="K18" s="55">
        <v>2761</v>
      </c>
      <c r="L18" s="56">
        <v>0.062446283982448995</v>
      </c>
      <c r="M18" s="55">
        <v>2419</v>
      </c>
      <c r="N18" s="57">
        <v>0.07943388171937084</v>
      </c>
      <c r="O18" s="58">
        <v>0.14138073584125666</v>
      </c>
    </row>
    <row r="19" spans="2:15" ht="14.25" customHeight="1">
      <c r="B19" s="53">
        <v>9</v>
      </c>
      <c r="C19" s="54" t="s">
        <v>21</v>
      </c>
      <c r="D19" s="55">
        <v>331</v>
      </c>
      <c r="E19" s="56">
        <v>0.059596687072380264</v>
      </c>
      <c r="F19" s="55">
        <v>255</v>
      </c>
      <c r="G19" s="57">
        <v>0.043731778425655975</v>
      </c>
      <c r="H19" s="58">
        <v>0.29803921568627456</v>
      </c>
      <c r="I19" s="59">
        <v>408</v>
      </c>
      <c r="J19" s="60">
        <v>-0.18872549019607843</v>
      </c>
      <c r="K19" s="55">
        <v>2137</v>
      </c>
      <c r="L19" s="56">
        <v>0.04833310716062786</v>
      </c>
      <c r="M19" s="55">
        <v>1569</v>
      </c>
      <c r="N19" s="57">
        <v>0.051522017535218206</v>
      </c>
      <c r="O19" s="58">
        <v>0.3620140216698533</v>
      </c>
    </row>
    <row r="20" spans="2:15" ht="14.25" customHeight="1">
      <c r="B20" s="61">
        <v>10</v>
      </c>
      <c r="C20" s="62" t="s">
        <v>29</v>
      </c>
      <c r="D20" s="63">
        <v>247</v>
      </c>
      <c r="E20" s="64">
        <v>0.04447245228664026</v>
      </c>
      <c r="F20" s="63">
        <v>268</v>
      </c>
      <c r="G20" s="65">
        <v>0.04596124163951295</v>
      </c>
      <c r="H20" s="66">
        <v>-0.07835820895522383</v>
      </c>
      <c r="I20" s="67">
        <v>300</v>
      </c>
      <c r="J20" s="68">
        <v>-0.17666666666666664</v>
      </c>
      <c r="K20" s="63">
        <v>2049</v>
      </c>
      <c r="L20" s="64">
        <v>0.04634278735242231</v>
      </c>
      <c r="M20" s="63">
        <v>1642</v>
      </c>
      <c r="N20" s="65">
        <v>0.053919154106327784</v>
      </c>
      <c r="O20" s="66">
        <v>0.24786845310596828</v>
      </c>
    </row>
    <row r="21" spans="2:15" ht="14.25" customHeight="1">
      <c r="B21" s="45">
        <v>11</v>
      </c>
      <c r="C21" s="46" t="s">
        <v>30</v>
      </c>
      <c r="D21" s="47">
        <v>11</v>
      </c>
      <c r="E21" s="48">
        <v>0.0019805545552754773</v>
      </c>
      <c r="F21" s="47">
        <v>289</v>
      </c>
      <c r="G21" s="49">
        <v>0.04956268221574344</v>
      </c>
      <c r="H21" s="50">
        <v>-0.9619377162629758</v>
      </c>
      <c r="I21" s="51">
        <v>66</v>
      </c>
      <c r="J21" s="52">
        <v>-0.8333333333333334</v>
      </c>
      <c r="K21" s="47">
        <v>943</v>
      </c>
      <c r="L21" s="48">
        <v>0.021328086126566247</v>
      </c>
      <c r="M21" s="47">
        <v>796</v>
      </c>
      <c r="N21" s="49">
        <v>0.02613863987127705</v>
      </c>
      <c r="O21" s="50">
        <v>0.1846733668341709</v>
      </c>
    </row>
    <row r="22" spans="2:15" ht="14.25" customHeight="1">
      <c r="B22" s="53">
        <v>12</v>
      </c>
      <c r="C22" s="54" t="s">
        <v>59</v>
      </c>
      <c r="D22" s="55">
        <v>66</v>
      </c>
      <c r="E22" s="56">
        <v>0.011883327331652862</v>
      </c>
      <c r="F22" s="55">
        <v>78</v>
      </c>
      <c r="G22" s="57">
        <v>0.013376779283141828</v>
      </c>
      <c r="H22" s="58">
        <v>-0.15384615384615385</v>
      </c>
      <c r="I22" s="59">
        <v>26</v>
      </c>
      <c r="J22" s="60">
        <v>1.5384615384615383</v>
      </c>
      <c r="K22" s="55">
        <v>605</v>
      </c>
      <c r="L22" s="56">
        <v>0.013683448681413126</v>
      </c>
      <c r="M22" s="55">
        <v>448</v>
      </c>
      <c r="N22" s="57">
        <v>0.014711194299412209</v>
      </c>
      <c r="O22" s="58">
        <v>0.3504464285714286</v>
      </c>
    </row>
    <row r="23" spans="2:15" ht="14.25" customHeight="1">
      <c r="B23" s="53">
        <v>13</v>
      </c>
      <c r="C23" s="54" t="s">
        <v>18</v>
      </c>
      <c r="D23" s="55">
        <v>60</v>
      </c>
      <c r="E23" s="56">
        <v>0.010803024846957148</v>
      </c>
      <c r="F23" s="55">
        <v>43</v>
      </c>
      <c r="G23" s="57">
        <v>0.007374378322757675</v>
      </c>
      <c r="H23" s="58">
        <v>0.39534883720930236</v>
      </c>
      <c r="I23" s="59">
        <v>43</v>
      </c>
      <c r="J23" s="60">
        <v>0.39534883720930236</v>
      </c>
      <c r="K23" s="55">
        <v>276</v>
      </c>
      <c r="L23" s="56">
        <v>0.006242366671190121</v>
      </c>
      <c r="M23" s="55">
        <v>193</v>
      </c>
      <c r="N23" s="57">
        <v>0.00633763504416642</v>
      </c>
      <c r="O23" s="58">
        <v>0.43005181347150256</v>
      </c>
    </row>
    <row r="24" spans="2:15" ht="14.25" customHeight="1">
      <c r="B24" s="53">
        <v>14</v>
      </c>
      <c r="C24" s="54" t="s">
        <v>82</v>
      </c>
      <c r="D24" s="55">
        <v>23</v>
      </c>
      <c r="E24" s="56">
        <v>0.0041411595246669064</v>
      </c>
      <c r="F24" s="55">
        <v>32</v>
      </c>
      <c r="G24" s="57">
        <v>0.0054879094494940835</v>
      </c>
      <c r="H24" s="58">
        <v>-0.28125</v>
      </c>
      <c r="I24" s="59">
        <v>23</v>
      </c>
      <c r="J24" s="60">
        <v>0</v>
      </c>
      <c r="K24" s="55">
        <v>221</v>
      </c>
      <c r="L24" s="56">
        <v>0.004998416791061655</v>
      </c>
      <c r="M24" s="55">
        <v>121</v>
      </c>
      <c r="N24" s="57">
        <v>0.003973335960332315</v>
      </c>
      <c r="O24" s="58">
        <v>0.8264462809917354</v>
      </c>
    </row>
    <row r="25" spans="2:15" ht="14.25">
      <c r="B25" s="61">
        <v>15</v>
      </c>
      <c r="C25" s="62" t="s">
        <v>108</v>
      </c>
      <c r="D25" s="63">
        <v>28</v>
      </c>
      <c r="E25" s="64">
        <v>0.005041411595246669</v>
      </c>
      <c r="F25" s="63">
        <v>26</v>
      </c>
      <c r="G25" s="65">
        <v>0.004458926427713943</v>
      </c>
      <c r="H25" s="66">
        <v>0.07692307692307687</v>
      </c>
      <c r="I25" s="67">
        <v>65</v>
      </c>
      <c r="J25" s="68">
        <v>-0.5692307692307692</v>
      </c>
      <c r="K25" s="63">
        <v>214</v>
      </c>
      <c r="L25" s="64">
        <v>0.0048400958972271224</v>
      </c>
      <c r="M25" s="63">
        <v>77</v>
      </c>
      <c r="N25" s="65">
        <v>0.0025284865202114732</v>
      </c>
      <c r="O25" s="66">
        <v>1.779220779220779</v>
      </c>
    </row>
    <row r="26" spans="2:15" ht="14.25">
      <c r="B26" s="165" t="s">
        <v>51</v>
      </c>
      <c r="C26" s="166"/>
      <c r="D26" s="25">
        <f>SUM(D11:D25)</f>
        <v>5263</v>
      </c>
      <c r="E26" s="4">
        <f>D26/D28</f>
        <v>0.9476053294922578</v>
      </c>
      <c r="F26" s="25">
        <f>SUM(F11:F25)</f>
        <v>5689</v>
      </c>
      <c r="G26" s="4">
        <f>F26/F28</f>
        <v>0.97564740181787</v>
      </c>
      <c r="H26" s="7">
        <f>D26/F26-1</f>
        <v>-0.07488134997363338</v>
      </c>
      <c r="I26" s="25">
        <f>SUM(I11:I25)</f>
        <v>6983</v>
      </c>
      <c r="J26" s="4">
        <f>D26/I26-1</f>
        <v>-0.24631247314907634</v>
      </c>
      <c r="K26" s="25">
        <f>SUM(K11:K25)</f>
        <v>42705</v>
      </c>
      <c r="L26" s="4">
        <f>K26/K28</f>
        <v>0.9658705387433845</v>
      </c>
      <c r="M26" s="25">
        <f>SUM(M11:M25)</f>
        <v>29512</v>
      </c>
      <c r="N26" s="4">
        <f>M26/M28</f>
        <v>0.9690999244737792</v>
      </c>
      <c r="O26" s="7">
        <f>K26/M26-1</f>
        <v>0.44703849281648145</v>
      </c>
    </row>
    <row r="27" spans="2:15" ht="14.25">
      <c r="B27" s="165" t="s">
        <v>12</v>
      </c>
      <c r="C27" s="166"/>
      <c r="D27" s="3">
        <f>D28-SUM(D11:D25)</f>
        <v>291</v>
      </c>
      <c r="E27" s="4">
        <f>D27/D28</f>
        <v>0.052394670507742165</v>
      </c>
      <c r="F27" s="3">
        <f>F28-SUM(F11:F25)</f>
        <v>142</v>
      </c>
      <c r="G27" s="6">
        <f>F27/F28</f>
        <v>0.024352598182129995</v>
      </c>
      <c r="H27" s="7">
        <f>D27/F27-1</f>
        <v>1.0492957746478875</v>
      </c>
      <c r="I27" s="3">
        <f>I28-SUM(I11:I25)</f>
        <v>292</v>
      </c>
      <c r="J27" s="8">
        <f>D27/I27-1</f>
        <v>-0.003424657534246589</v>
      </c>
      <c r="K27" s="3">
        <f>K28-SUM(K11:K25)</f>
        <v>1509</v>
      </c>
      <c r="L27" s="4">
        <f>K27/K28</f>
        <v>0.034129461256615555</v>
      </c>
      <c r="M27" s="3">
        <f>M28-SUM(M11:M25)</f>
        <v>941</v>
      </c>
      <c r="N27" s="4">
        <f>M27/M28</f>
        <v>0.030900075526220733</v>
      </c>
      <c r="O27" s="7">
        <f>K27/M27-1</f>
        <v>0.6036131774707758</v>
      </c>
    </row>
    <row r="28" spans="2:15" ht="14.25">
      <c r="B28" s="167" t="s">
        <v>13</v>
      </c>
      <c r="C28" s="168"/>
      <c r="D28" s="40">
        <v>5554</v>
      </c>
      <c r="E28" s="69">
        <v>1</v>
      </c>
      <c r="F28" s="40">
        <v>5831</v>
      </c>
      <c r="G28" s="70">
        <v>1.0000000000000004</v>
      </c>
      <c r="H28" s="37">
        <v>-0.047504716172183103</v>
      </c>
      <c r="I28" s="41">
        <v>7275</v>
      </c>
      <c r="J28" s="38">
        <v>-0.23656357388316152</v>
      </c>
      <c r="K28" s="40">
        <v>44214</v>
      </c>
      <c r="L28" s="69">
        <v>1</v>
      </c>
      <c r="M28" s="40">
        <v>30453</v>
      </c>
      <c r="N28" s="70">
        <v>0.9999999999999993</v>
      </c>
      <c r="O28" s="37">
        <v>0.4518766623977932</v>
      </c>
    </row>
    <row r="29" spans="2:3" ht="14.25">
      <c r="B29" t="s">
        <v>98</v>
      </c>
      <c r="C29" s="20"/>
    </row>
    <row r="30" ht="14.25">
      <c r="B30" s="9" t="s">
        <v>97</v>
      </c>
    </row>
    <row r="31" ht="14.25">
      <c r="B31" s="21"/>
    </row>
    <row r="32" spans="2:23" ht="14.25">
      <c r="B32" s="147" t="s">
        <v>111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20"/>
      <c r="P32" s="147" t="s">
        <v>95</v>
      </c>
      <c r="Q32" s="147"/>
      <c r="R32" s="147"/>
      <c r="S32" s="147"/>
      <c r="T32" s="147"/>
      <c r="U32" s="147"/>
      <c r="V32" s="147"/>
      <c r="W32" s="147"/>
    </row>
    <row r="33" spans="2:23" ht="14.25">
      <c r="B33" s="164" t="s">
        <v>112</v>
      </c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20"/>
      <c r="P33" s="164" t="s">
        <v>96</v>
      </c>
      <c r="Q33" s="164"/>
      <c r="R33" s="164"/>
      <c r="S33" s="164"/>
      <c r="T33" s="164"/>
      <c r="U33" s="164"/>
      <c r="V33" s="164"/>
      <c r="W33" s="164"/>
    </row>
    <row r="34" spans="2:23" ht="25.5" customHeight="1">
      <c r="B34" s="14"/>
      <c r="C34" s="14"/>
      <c r="D34" s="14"/>
      <c r="E34" s="14"/>
      <c r="F34" s="14"/>
      <c r="G34" s="14"/>
      <c r="H34" s="14"/>
      <c r="I34" s="14"/>
      <c r="J34" s="14"/>
      <c r="K34" s="71"/>
      <c r="L34" s="72" t="s">
        <v>4</v>
      </c>
      <c r="P34" s="14"/>
      <c r="Q34" s="14"/>
      <c r="R34" s="14"/>
      <c r="S34" s="14"/>
      <c r="T34" s="14"/>
      <c r="U34" s="14"/>
      <c r="V34" s="71"/>
      <c r="W34" s="72" t="s">
        <v>4</v>
      </c>
    </row>
    <row r="35" spans="2:23" ht="14.25">
      <c r="B35" s="151" t="s">
        <v>0</v>
      </c>
      <c r="C35" s="151" t="s">
        <v>45</v>
      </c>
      <c r="D35" s="128" t="s">
        <v>114</v>
      </c>
      <c r="E35" s="129"/>
      <c r="F35" s="129"/>
      <c r="G35" s="129"/>
      <c r="H35" s="129"/>
      <c r="I35" s="130"/>
      <c r="J35" s="128" t="s">
        <v>104</v>
      </c>
      <c r="K35" s="129"/>
      <c r="L35" s="130"/>
      <c r="P35" s="149" t="s">
        <v>0</v>
      </c>
      <c r="Q35" s="149" t="s">
        <v>45</v>
      </c>
      <c r="R35" s="128" t="s">
        <v>115</v>
      </c>
      <c r="S35" s="129"/>
      <c r="T35" s="129"/>
      <c r="U35" s="129"/>
      <c r="V35" s="129"/>
      <c r="W35" s="130"/>
    </row>
    <row r="36" spans="2:23" ht="15" customHeight="1">
      <c r="B36" s="152"/>
      <c r="C36" s="152"/>
      <c r="D36" s="125" t="s">
        <v>116</v>
      </c>
      <c r="E36" s="126"/>
      <c r="F36" s="126"/>
      <c r="G36" s="126"/>
      <c r="H36" s="126"/>
      <c r="I36" s="127"/>
      <c r="J36" s="125" t="s">
        <v>105</v>
      </c>
      <c r="K36" s="126"/>
      <c r="L36" s="127"/>
      <c r="P36" s="150"/>
      <c r="Q36" s="150"/>
      <c r="R36" s="125" t="s">
        <v>117</v>
      </c>
      <c r="S36" s="126"/>
      <c r="T36" s="126"/>
      <c r="U36" s="126"/>
      <c r="V36" s="126"/>
      <c r="W36" s="127"/>
    </row>
    <row r="37" spans="2:23" ht="15" customHeight="1">
      <c r="B37" s="152"/>
      <c r="C37" s="152"/>
      <c r="D37" s="137">
        <v>2021</v>
      </c>
      <c r="E37" s="138"/>
      <c r="F37" s="141">
        <v>2020</v>
      </c>
      <c r="G37" s="138"/>
      <c r="H37" s="158" t="s">
        <v>5</v>
      </c>
      <c r="I37" s="131" t="s">
        <v>52</v>
      </c>
      <c r="J37" s="169">
        <v>2021</v>
      </c>
      <c r="K37" s="132" t="s">
        <v>118</v>
      </c>
      <c r="L37" s="131" t="s">
        <v>122</v>
      </c>
      <c r="P37" s="150"/>
      <c r="Q37" s="150"/>
      <c r="R37" s="137">
        <v>2021</v>
      </c>
      <c r="S37" s="138"/>
      <c r="T37" s="137">
        <v>2020</v>
      </c>
      <c r="U37" s="138"/>
      <c r="V37" s="158" t="s">
        <v>5</v>
      </c>
      <c r="W37" s="172" t="s">
        <v>74</v>
      </c>
    </row>
    <row r="38" spans="2:23" ht="14.25">
      <c r="B38" s="175" t="s">
        <v>6</v>
      </c>
      <c r="C38" s="175" t="s">
        <v>45</v>
      </c>
      <c r="D38" s="139"/>
      <c r="E38" s="140"/>
      <c r="F38" s="142"/>
      <c r="G38" s="140"/>
      <c r="H38" s="159"/>
      <c r="I38" s="132"/>
      <c r="J38" s="169"/>
      <c r="K38" s="132"/>
      <c r="L38" s="132"/>
      <c r="P38" s="143" t="s">
        <v>6</v>
      </c>
      <c r="Q38" s="143" t="s">
        <v>45</v>
      </c>
      <c r="R38" s="139"/>
      <c r="S38" s="140"/>
      <c r="T38" s="139"/>
      <c r="U38" s="140"/>
      <c r="V38" s="159"/>
      <c r="W38" s="173"/>
    </row>
    <row r="39" spans="2:23" ht="15" customHeight="1">
      <c r="B39" s="175"/>
      <c r="C39" s="175"/>
      <c r="D39" s="118" t="s">
        <v>8</v>
      </c>
      <c r="E39" s="73" t="s">
        <v>2</v>
      </c>
      <c r="F39" s="118" t="s">
        <v>8</v>
      </c>
      <c r="G39" s="73" t="s">
        <v>2</v>
      </c>
      <c r="H39" s="145" t="s">
        <v>9</v>
      </c>
      <c r="I39" s="145" t="s">
        <v>53</v>
      </c>
      <c r="J39" s="74" t="s">
        <v>8</v>
      </c>
      <c r="K39" s="133" t="s">
        <v>119</v>
      </c>
      <c r="L39" s="133" t="s">
        <v>123</v>
      </c>
      <c r="P39" s="143"/>
      <c r="Q39" s="143"/>
      <c r="R39" s="109" t="s">
        <v>8</v>
      </c>
      <c r="S39" s="73" t="s">
        <v>2</v>
      </c>
      <c r="T39" s="109" t="s">
        <v>8</v>
      </c>
      <c r="U39" s="73" t="s">
        <v>2</v>
      </c>
      <c r="V39" s="145" t="s">
        <v>9</v>
      </c>
      <c r="W39" s="170" t="s">
        <v>75</v>
      </c>
    </row>
    <row r="40" spans="2:23" ht="14.25" customHeight="1">
      <c r="B40" s="176"/>
      <c r="C40" s="176"/>
      <c r="D40" s="121" t="s">
        <v>10</v>
      </c>
      <c r="E40" s="36" t="s">
        <v>11</v>
      </c>
      <c r="F40" s="121" t="s">
        <v>10</v>
      </c>
      <c r="G40" s="36" t="s">
        <v>11</v>
      </c>
      <c r="H40" s="146"/>
      <c r="I40" s="146"/>
      <c r="J40" s="121" t="s">
        <v>10</v>
      </c>
      <c r="K40" s="134"/>
      <c r="L40" s="134"/>
      <c r="P40" s="144"/>
      <c r="Q40" s="144"/>
      <c r="R40" s="108" t="s">
        <v>10</v>
      </c>
      <c r="S40" s="36" t="s">
        <v>11</v>
      </c>
      <c r="T40" s="108" t="s">
        <v>10</v>
      </c>
      <c r="U40" s="36" t="s">
        <v>11</v>
      </c>
      <c r="V40" s="153"/>
      <c r="W40" s="171"/>
    </row>
    <row r="41" spans="2:23" ht="14.25">
      <c r="B41" s="45">
        <v>1</v>
      </c>
      <c r="C41" s="75" t="s">
        <v>61</v>
      </c>
      <c r="D41" s="47">
        <v>813</v>
      </c>
      <c r="E41" s="52">
        <v>0.14638098667626936</v>
      </c>
      <c r="F41" s="47">
        <v>653</v>
      </c>
      <c r="G41" s="52">
        <v>0.11198765220373864</v>
      </c>
      <c r="H41" s="76">
        <v>0.2450229709035221</v>
      </c>
      <c r="I41" s="77">
        <v>0</v>
      </c>
      <c r="J41" s="47">
        <v>1359</v>
      </c>
      <c r="K41" s="78">
        <v>-0.4017660044150111</v>
      </c>
      <c r="L41" s="79">
        <v>0</v>
      </c>
      <c r="P41" s="45">
        <v>1</v>
      </c>
      <c r="Q41" s="75" t="s">
        <v>61</v>
      </c>
      <c r="R41" s="47">
        <v>6536</v>
      </c>
      <c r="S41" s="52">
        <v>0.14782648030035736</v>
      </c>
      <c r="T41" s="47">
        <v>3473</v>
      </c>
      <c r="U41" s="52">
        <v>0.1140445933077201</v>
      </c>
      <c r="V41" s="50">
        <v>0.8819464439965448</v>
      </c>
      <c r="W41" s="79">
        <v>0</v>
      </c>
    </row>
    <row r="42" spans="2:23" ht="14.25">
      <c r="B42" s="80">
        <v>2</v>
      </c>
      <c r="C42" s="81" t="s">
        <v>63</v>
      </c>
      <c r="D42" s="55">
        <v>589</v>
      </c>
      <c r="E42" s="60">
        <v>0.106049693914296</v>
      </c>
      <c r="F42" s="55">
        <v>335</v>
      </c>
      <c r="G42" s="60">
        <v>0.05745155204939118</v>
      </c>
      <c r="H42" s="82">
        <v>0.7582089552238807</v>
      </c>
      <c r="I42" s="83">
        <v>2</v>
      </c>
      <c r="J42" s="55">
        <v>633</v>
      </c>
      <c r="K42" s="84">
        <v>-0.06951026856240128</v>
      </c>
      <c r="L42" s="85">
        <v>0</v>
      </c>
      <c r="P42" s="80">
        <v>2</v>
      </c>
      <c r="Q42" s="81" t="s">
        <v>63</v>
      </c>
      <c r="R42" s="55">
        <v>4057</v>
      </c>
      <c r="S42" s="60">
        <v>0.09175826661238522</v>
      </c>
      <c r="T42" s="55">
        <v>2255</v>
      </c>
      <c r="U42" s="60">
        <v>0.07404853380619315</v>
      </c>
      <c r="V42" s="58">
        <v>0.7991130820399113</v>
      </c>
      <c r="W42" s="85">
        <v>2</v>
      </c>
    </row>
    <row r="43" spans="2:23" ht="14.25">
      <c r="B43" s="80">
        <v>3</v>
      </c>
      <c r="C43" s="81" t="s">
        <v>68</v>
      </c>
      <c r="D43" s="55">
        <v>368</v>
      </c>
      <c r="E43" s="60">
        <v>0.0662585523946705</v>
      </c>
      <c r="F43" s="55">
        <v>467</v>
      </c>
      <c r="G43" s="60">
        <v>0.08008917852855428</v>
      </c>
      <c r="H43" s="82">
        <v>-0.21199143468950754</v>
      </c>
      <c r="I43" s="83">
        <v>0</v>
      </c>
      <c r="J43" s="55">
        <v>537</v>
      </c>
      <c r="K43" s="84">
        <v>-0.3147113594040968</v>
      </c>
      <c r="L43" s="85">
        <v>0</v>
      </c>
      <c r="P43" s="80">
        <v>3</v>
      </c>
      <c r="Q43" s="81" t="s">
        <v>62</v>
      </c>
      <c r="R43" s="55">
        <v>3474</v>
      </c>
      <c r="S43" s="60">
        <v>0.07857239788302348</v>
      </c>
      <c r="T43" s="55">
        <v>3121</v>
      </c>
      <c r="U43" s="60">
        <v>0.10248579778675336</v>
      </c>
      <c r="V43" s="58">
        <v>0.11310477411086195</v>
      </c>
      <c r="W43" s="85">
        <v>-1</v>
      </c>
    </row>
    <row r="44" spans="2:23" ht="14.25">
      <c r="B44" s="80">
        <v>4</v>
      </c>
      <c r="C44" s="81" t="s">
        <v>62</v>
      </c>
      <c r="D44" s="55">
        <v>359</v>
      </c>
      <c r="E44" s="60">
        <v>0.06463809866762693</v>
      </c>
      <c r="F44" s="55">
        <v>642</v>
      </c>
      <c r="G44" s="60">
        <v>0.11010118333047504</v>
      </c>
      <c r="H44" s="82">
        <v>-0.440809968847352</v>
      </c>
      <c r="I44" s="83">
        <v>-2</v>
      </c>
      <c r="J44" s="55">
        <v>435</v>
      </c>
      <c r="K44" s="84">
        <v>-0.17471264367816097</v>
      </c>
      <c r="L44" s="85">
        <v>0</v>
      </c>
      <c r="P44" s="80">
        <v>4</v>
      </c>
      <c r="Q44" s="81" t="s">
        <v>68</v>
      </c>
      <c r="R44" s="55">
        <v>2803</v>
      </c>
      <c r="S44" s="60">
        <v>0.06339620934545619</v>
      </c>
      <c r="T44" s="55">
        <v>2826</v>
      </c>
      <c r="U44" s="60">
        <v>0.09279873904048862</v>
      </c>
      <c r="V44" s="58">
        <v>-0.008138711960367973</v>
      </c>
      <c r="W44" s="85">
        <v>-1</v>
      </c>
    </row>
    <row r="45" spans="2:23" ht="14.25">
      <c r="B45" s="80">
        <v>5</v>
      </c>
      <c r="C45" s="86" t="s">
        <v>76</v>
      </c>
      <c r="D45" s="63">
        <v>268</v>
      </c>
      <c r="E45" s="68">
        <v>0.04825351098307526</v>
      </c>
      <c r="F45" s="63">
        <v>276</v>
      </c>
      <c r="G45" s="68">
        <v>0.047333219001886466</v>
      </c>
      <c r="H45" s="87">
        <v>-0.02898550724637683</v>
      </c>
      <c r="I45" s="88">
        <v>1</v>
      </c>
      <c r="J45" s="63">
        <v>187</v>
      </c>
      <c r="K45" s="89">
        <v>0.4331550802139037</v>
      </c>
      <c r="L45" s="90">
        <v>7</v>
      </c>
      <c r="P45" s="80">
        <v>5</v>
      </c>
      <c r="Q45" s="86" t="s">
        <v>64</v>
      </c>
      <c r="R45" s="63">
        <v>1866</v>
      </c>
      <c r="S45" s="68">
        <v>0.04220382684217669</v>
      </c>
      <c r="T45" s="63">
        <v>1561</v>
      </c>
      <c r="U45" s="68">
        <v>0.05125931763701442</v>
      </c>
      <c r="V45" s="66">
        <v>0.19538757206918644</v>
      </c>
      <c r="W45" s="90">
        <v>1</v>
      </c>
    </row>
    <row r="46" spans="2:23" ht="14.25">
      <c r="B46" s="91">
        <v>6</v>
      </c>
      <c r="C46" s="75" t="s">
        <v>110</v>
      </c>
      <c r="D46" s="47">
        <v>223</v>
      </c>
      <c r="E46" s="52">
        <v>0.0401512423478574</v>
      </c>
      <c r="F46" s="47">
        <v>142</v>
      </c>
      <c r="G46" s="52">
        <v>0.024352598182129995</v>
      </c>
      <c r="H46" s="76">
        <v>0.5704225352112675</v>
      </c>
      <c r="I46" s="77">
        <v>6</v>
      </c>
      <c r="J46" s="47">
        <v>272</v>
      </c>
      <c r="K46" s="78">
        <v>-0.18014705882352944</v>
      </c>
      <c r="L46" s="79">
        <v>2</v>
      </c>
      <c r="P46" s="91">
        <v>6</v>
      </c>
      <c r="Q46" s="75" t="s">
        <v>65</v>
      </c>
      <c r="R46" s="47">
        <v>1861</v>
      </c>
      <c r="S46" s="52">
        <v>0.042090740489437735</v>
      </c>
      <c r="T46" s="47">
        <v>1600</v>
      </c>
      <c r="U46" s="52">
        <v>0.05253997964075789</v>
      </c>
      <c r="V46" s="50">
        <v>0.16312499999999996</v>
      </c>
      <c r="W46" s="79">
        <v>-1</v>
      </c>
    </row>
    <row r="47" spans="2:23" ht="14.25">
      <c r="B47" s="80">
        <v>7</v>
      </c>
      <c r="C47" s="81" t="s">
        <v>65</v>
      </c>
      <c r="D47" s="55">
        <v>216</v>
      </c>
      <c r="E47" s="60">
        <v>0.038890889449045736</v>
      </c>
      <c r="F47" s="55">
        <v>270</v>
      </c>
      <c r="G47" s="60">
        <v>0.04630423598010633</v>
      </c>
      <c r="H47" s="82">
        <v>-0.19999999999999996</v>
      </c>
      <c r="I47" s="83">
        <v>0</v>
      </c>
      <c r="J47" s="55">
        <v>101</v>
      </c>
      <c r="K47" s="84">
        <v>1.1386138613861387</v>
      </c>
      <c r="L47" s="85">
        <v>11</v>
      </c>
      <c r="P47" s="80">
        <v>7</v>
      </c>
      <c r="Q47" s="81" t="s">
        <v>76</v>
      </c>
      <c r="R47" s="55">
        <v>1557</v>
      </c>
      <c r="S47" s="60">
        <v>0.03521509024290949</v>
      </c>
      <c r="T47" s="55">
        <v>1037</v>
      </c>
      <c r="U47" s="60">
        <v>0.03405247430466621</v>
      </c>
      <c r="V47" s="58">
        <v>0.5014464802314369</v>
      </c>
      <c r="W47" s="85">
        <v>0</v>
      </c>
    </row>
    <row r="48" spans="2:23" ht="14.25">
      <c r="B48" s="80">
        <v>8</v>
      </c>
      <c r="C48" s="81" t="s">
        <v>109</v>
      </c>
      <c r="D48" s="55">
        <v>212</v>
      </c>
      <c r="E48" s="60">
        <v>0.038170687792581925</v>
      </c>
      <c r="F48" s="55">
        <v>125</v>
      </c>
      <c r="G48" s="60">
        <v>0.02143714628708626</v>
      </c>
      <c r="H48" s="82">
        <v>0.696</v>
      </c>
      <c r="I48" s="83">
        <v>6</v>
      </c>
      <c r="J48" s="55">
        <v>299</v>
      </c>
      <c r="K48" s="84">
        <v>-0.29096989966555187</v>
      </c>
      <c r="L48" s="85">
        <v>-2</v>
      </c>
      <c r="P48" s="80">
        <v>8</v>
      </c>
      <c r="Q48" s="81" t="s">
        <v>81</v>
      </c>
      <c r="R48" s="55">
        <v>1482</v>
      </c>
      <c r="S48" s="60">
        <v>0.03351879495182521</v>
      </c>
      <c r="T48" s="55">
        <v>383</v>
      </c>
      <c r="U48" s="60">
        <v>0.01257675762650642</v>
      </c>
      <c r="V48" s="58">
        <v>2.8694516971279374</v>
      </c>
      <c r="W48" s="85">
        <v>16</v>
      </c>
    </row>
    <row r="49" spans="2:23" ht="14.25">
      <c r="B49" s="80">
        <v>9</v>
      </c>
      <c r="C49" s="81" t="s">
        <v>113</v>
      </c>
      <c r="D49" s="55">
        <v>164</v>
      </c>
      <c r="E49" s="60">
        <v>0.029528267915016206</v>
      </c>
      <c r="F49" s="55">
        <v>117</v>
      </c>
      <c r="G49" s="60">
        <v>0.02006516892471274</v>
      </c>
      <c r="H49" s="82">
        <v>0.4017094017094016</v>
      </c>
      <c r="I49" s="83">
        <v>6</v>
      </c>
      <c r="J49" s="55">
        <v>187</v>
      </c>
      <c r="K49" s="84">
        <v>-0.12299465240641716</v>
      </c>
      <c r="L49" s="85">
        <v>3</v>
      </c>
      <c r="P49" s="80">
        <v>9</v>
      </c>
      <c r="Q49" s="81" t="s">
        <v>110</v>
      </c>
      <c r="R49" s="55">
        <v>1241</v>
      </c>
      <c r="S49" s="60">
        <v>0.028068032749807754</v>
      </c>
      <c r="T49" s="55">
        <v>866</v>
      </c>
      <c r="U49" s="60">
        <v>0.028437263980560207</v>
      </c>
      <c r="V49" s="58">
        <v>0.4330254041570438</v>
      </c>
      <c r="W49" s="85">
        <v>2</v>
      </c>
    </row>
    <row r="50" spans="2:23" ht="14.25">
      <c r="B50" s="92">
        <v>10</v>
      </c>
      <c r="C50" s="86" t="s">
        <v>81</v>
      </c>
      <c r="D50" s="63">
        <v>160</v>
      </c>
      <c r="E50" s="68">
        <v>0.028808066258552395</v>
      </c>
      <c r="F50" s="63">
        <v>94</v>
      </c>
      <c r="G50" s="68">
        <v>0.01612073400788887</v>
      </c>
      <c r="H50" s="87">
        <v>0.7021276595744681</v>
      </c>
      <c r="I50" s="88">
        <v>9</v>
      </c>
      <c r="J50" s="63">
        <v>275</v>
      </c>
      <c r="K50" s="89">
        <v>-0.4181818181818182</v>
      </c>
      <c r="L50" s="90">
        <v>-3</v>
      </c>
      <c r="P50" s="92">
        <v>10</v>
      </c>
      <c r="Q50" s="86" t="s">
        <v>113</v>
      </c>
      <c r="R50" s="63">
        <v>1211</v>
      </c>
      <c r="S50" s="68">
        <v>0.027389514633374044</v>
      </c>
      <c r="T50" s="63">
        <v>701</v>
      </c>
      <c r="U50" s="68">
        <v>0.02301907858010705</v>
      </c>
      <c r="V50" s="66">
        <v>0.7275320970042796</v>
      </c>
      <c r="W50" s="90">
        <v>3</v>
      </c>
    </row>
    <row r="51" spans="2:23" ht="14.25">
      <c r="B51" s="165" t="s">
        <v>66</v>
      </c>
      <c r="C51" s="166"/>
      <c r="D51" s="25">
        <f>SUM(D41:D50)</f>
        <v>3372</v>
      </c>
      <c r="E51" s="6">
        <f>D51/D53</f>
        <v>0.6071299963989917</v>
      </c>
      <c r="F51" s="25">
        <f>SUM(F41:F50)</f>
        <v>3121</v>
      </c>
      <c r="G51" s="6">
        <f>F51/F53</f>
        <v>0.5352426684959698</v>
      </c>
      <c r="H51" s="16">
        <f>D51/F51-1</f>
        <v>0.0804229413649471</v>
      </c>
      <c r="I51" s="24"/>
      <c r="J51" s="25">
        <f>SUM(J41:J50)</f>
        <v>4285</v>
      </c>
      <c r="K51" s="17">
        <f>E51/J51-1</f>
        <v>-0.9998583127196269</v>
      </c>
      <c r="L51" s="18"/>
      <c r="P51" s="165" t="s">
        <v>66</v>
      </c>
      <c r="Q51" s="166"/>
      <c r="R51" s="25">
        <f>SUM(R41:R50)</f>
        <v>26088</v>
      </c>
      <c r="S51" s="6">
        <f>R51/R53</f>
        <v>0.5900393540507531</v>
      </c>
      <c r="T51" s="25">
        <f>SUM(T41:T50)</f>
        <v>17823</v>
      </c>
      <c r="U51" s="6">
        <f>T51/T53</f>
        <v>0.5852625357107674</v>
      </c>
      <c r="V51" s="16">
        <f>R51/T51-1</f>
        <v>0.46372664534590147</v>
      </c>
      <c r="W51" s="100"/>
    </row>
    <row r="52" spans="2:23" ht="14.25">
      <c r="B52" s="165" t="s">
        <v>12</v>
      </c>
      <c r="C52" s="166"/>
      <c r="D52" s="25">
        <f>D53-D51</f>
        <v>2182</v>
      </c>
      <c r="E52" s="6">
        <f>D52/D53</f>
        <v>0.39287000360100827</v>
      </c>
      <c r="F52" s="25">
        <f>F53-F51</f>
        <v>2710</v>
      </c>
      <c r="G52" s="6">
        <f>F52/F53</f>
        <v>0.4647573315040302</v>
      </c>
      <c r="H52" s="16">
        <f>D52/F52-1</f>
        <v>-0.19483394833948342</v>
      </c>
      <c r="I52" s="3"/>
      <c r="J52" s="25">
        <f>J53-SUM(J41:J50)</f>
        <v>2990</v>
      </c>
      <c r="K52" s="17">
        <f>E52/J52-1</f>
        <v>-0.9998686053499662</v>
      </c>
      <c r="L52" s="18"/>
      <c r="P52" s="165" t="s">
        <v>12</v>
      </c>
      <c r="Q52" s="166"/>
      <c r="R52" s="25">
        <f>R53-R51</f>
        <v>18126</v>
      </c>
      <c r="S52" s="6">
        <f>R52/R53</f>
        <v>0.40996064594924686</v>
      </c>
      <c r="T52" s="25">
        <f>T53-T51</f>
        <v>12630</v>
      </c>
      <c r="U52" s="6">
        <f>T52/T53</f>
        <v>0.4147374642892326</v>
      </c>
      <c r="V52" s="16">
        <f>R52/T52-1</f>
        <v>0.4351543942992875</v>
      </c>
      <c r="W52" s="101"/>
    </row>
    <row r="53" spans="2:23" ht="14.25">
      <c r="B53" s="167" t="s">
        <v>35</v>
      </c>
      <c r="C53" s="168"/>
      <c r="D53" s="23">
        <v>5554</v>
      </c>
      <c r="E53" s="93">
        <v>1</v>
      </c>
      <c r="F53" s="23">
        <v>5831</v>
      </c>
      <c r="G53" s="93">
        <v>1</v>
      </c>
      <c r="H53" s="19">
        <v>-0.047504716172183103</v>
      </c>
      <c r="I53" s="19"/>
      <c r="J53" s="23">
        <v>7275</v>
      </c>
      <c r="K53" s="39">
        <v>-0.23656357388316152</v>
      </c>
      <c r="L53" s="94"/>
      <c r="P53" s="167" t="s">
        <v>35</v>
      </c>
      <c r="Q53" s="168"/>
      <c r="R53" s="23">
        <v>44214</v>
      </c>
      <c r="S53" s="93">
        <v>1</v>
      </c>
      <c r="T53" s="23">
        <v>30453</v>
      </c>
      <c r="U53" s="93">
        <v>1</v>
      </c>
      <c r="V53" s="102">
        <v>0.4518766623977932</v>
      </c>
      <c r="W53" s="94"/>
    </row>
    <row r="54" spans="2:16" ht="14.25">
      <c r="B54" t="s">
        <v>98</v>
      </c>
      <c r="P54" t="s">
        <v>98</v>
      </c>
    </row>
    <row r="55" spans="2:16" ht="14.25">
      <c r="B55" s="9" t="s">
        <v>97</v>
      </c>
      <c r="P55" s="9" t="s">
        <v>97</v>
      </c>
    </row>
    <row r="63" ht="15" customHeight="1"/>
    <row r="65" ht="15" customHeight="1"/>
  </sheetData>
  <sheetProtection/>
  <mergeCells count="67">
    <mergeCell ref="P53:Q53"/>
    <mergeCell ref="P38:P40"/>
    <mergeCell ref="Q38:Q40"/>
    <mergeCell ref="V39:V40"/>
    <mergeCell ref="W39:W40"/>
    <mergeCell ref="P51:Q51"/>
    <mergeCell ref="P52:Q52"/>
    <mergeCell ref="P32:W32"/>
    <mergeCell ref="P33:W33"/>
    <mergeCell ref="P35:P37"/>
    <mergeCell ref="Q35:Q37"/>
    <mergeCell ref="R35:W35"/>
    <mergeCell ref="R36:W36"/>
    <mergeCell ref="T37:U38"/>
    <mergeCell ref="V37:V38"/>
    <mergeCell ref="W37:W38"/>
    <mergeCell ref="R37:S38"/>
    <mergeCell ref="J9:J10"/>
    <mergeCell ref="D7:E8"/>
    <mergeCell ref="F7:G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D5:H5"/>
    <mergeCell ref="I6:J6"/>
    <mergeCell ref="K6:O6"/>
    <mergeCell ref="H7:H8"/>
    <mergeCell ref="J7:J8"/>
    <mergeCell ref="I7:I8"/>
    <mergeCell ref="C8:C10"/>
    <mergeCell ref="H9:H10"/>
    <mergeCell ref="D36:I36"/>
    <mergeCell ref="J36:L36"/>
    <mergeCell ref="D37:E38"/>
    <mergeCell ref="F37:G38"/>
    <mergeCell ref="B26:C26"/>
    <mergeCell ref="B27:C27"/>
    <mergeCell ref="B28:C28"/>
    <mergeCell ref="B52:C52"/>
    <mergeCell ref="B53:C53"/>
    <mergeCell ref="I39:I40"/>
    <mergeCell ref="K39:K40"/>
    <mergeCell ref="B32:L32"/>
    <mergeCell ref="B33:L33"/>
    <mergeCell ref="B35:B37"/>
    <mergeCell ref="C35:C37"/>
    <mergeCell ref="D35:I35"/>
    <mergeCell ref="J35:L35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</mergeCells>
  <conditionalFormatting sqref="H27 J27 O27">
    <cfRule type="cellIs" priority="688" dxfId="146" operator="lessThan">
      <formula>0</formula>
    </cfRule>
  </conditionalFormatting>
  <conditionalFormatting sqref="H26 O26">
    <cfRule type="cellIs" priority="488" dxfId="146" operator="lessThan">
      <formula>0</formula>
    </cfRule>
  </conditionalFormatting>
  <conditionalFormatting sqref="K52">
    <cfRule type="cellIs" priority="405" dxfId="146" operator="lessThan">
      <formula>0</formula>
    </cfRule>
  </conditionalFormatting>
  <conditionalFormatting sqref="H52 J52">
    <cfRule type="cellIs" priority="406" dxfId="146" operator="lessThan">
      <formula>0</formula>
    </cfRule>
  </conditionalFormatting>
  <conditionalFormatting sqref="K51">
    <cfRule type="cellIs" priority="403" dxfId="146" operator="lessThan">
      <formula>0</formula>
    </cfRule>
  </conditionalFormatting>
  <conditionalFormatting sqref="H51">
    <cfRule type="cellIs" priority="404" dxfId="146" operator="lessThan">
      <formula>0</formula>
    </cfRule>
  </conditionalFormatting>
  <conditionalFormatting sqref="L52">
    <cfRule type="cellIs" priority="401" dxfId="146" operator="lessThan">
      <formula>0</formula>
    </cfRule>
  </conditionalFormatting>
  <conditionalFormatting sqref="K52">
    <cfRule type="cellIs" priority="402" dxfId="146" operator="lessThan">
      <formula>0</formula>
    </cfRule>
  </conditionalFormatting>
  <conditionalFormatting sqref="L51">
    <cfRule type="cellIs" priority="399" dxfId="146" operator="lessThan">
      <formula>0</formula>
    </cfRule>
  </conditionalFormatting>
  <conditionalFormatting sqref="K51">
    <cfRule type="cellIs" priority="400" dxfId="146" operator="lessThan">
      <formula>0</formula>
    </cfRule>
  </conditionalFormatting>
  <conditionalFormatting sqref="O28 J28 H28">
    <cfRule type="cellIs" priority="58" dxfId="146" operator="lessThan">
      <formula>0</formula>
    </cfRule>
  </conditionalFormatting>
  <conditionalFormatting sqref="K41:K50 H41:H50">
    <cfRule type="cellIs" priority="57" dxfId="146" operator="lessThan">
      <formula>0</formula>
    </cfRule>
  </conditionalFormatting>
  <conditionalFormatting sqref="L41:L50">
    <cfRule type="cellIs" priority="54" dxfId="146" operator="lessThan">
      <formula>0</formula>
    </cfRule>
    <cfRule type="cellIs" priority="55" dxfId="148" operator="equal">
      <formula>0</formula>
    </cfRule>
    <cfRule type="cellIs" priority="56" dxfId="149" operator="greaterThan">
      <formula>0</formula>
    </cfRule>
  </conditionalFormatting>
  <conditionalFormatting sqref="I41:I50">
    <cfRule type="cellIs" priority="51" dxfId="146" operator="lessThan">
      <formula>0</formula>
    </cfRule>
    <cfRule type="cellIs" priority="52" dxfId="148" operator="equal">
      <formula>0</formula>
    </cfRule>
    <cfRule type="cellIs" priority="53" dxfId="149" operator="greaterThan">
      <formula>0</formula>
    </cfRule>
  </conditionalFormatting>
  <conditionalFormatting sqref="H53:I53 K53">
    <cfRule type="cellIs" priority="50" dxfId="146" operator="lessThan">
      <formula>0</formula>
    </cfRule>
  </conditionalFormatting>
  <conditionalFormatting sqref="L53">
    <cfRule type="cellIs" priority="49" dxfId="146" operator="lessThan">
      <formula>0</formula>
    </cfRule>
  </conditionalFormatting>
  <conditionalFormatting sqref="H11:H15 J11:J15 O11:O15">
    <cfRule type="cellIs" priority="30" dxfId="146" operator="lessThan">
      <formula>0</formula>
    </cfRule>
  </conditionalFormatting>
  <conditionalFormatting sqref="H16:H25 J16:J25 O16:O25">
    <cfRule type="cellIs" priority="29" dxfId="146" operator="lessThan">
      <formula>0</formula>
    </cfRule>
  </conditionalFormatting>
  <conditionalFormatting sqref="D11:E25 G11:J25 L11:L25 N11:O25">
    <cfRule type="cellIs" priority="28" dxfId="147" operator="equal">
      <formula>0</formula>
    </cfRule>
  </conditionalFormatting>
  <conditionalFormatting sqref="F11:F25">
    <cfRule type="cellIs" priority="27" dxfId="147" operator="equal">
      <formula>0</formula>
    </cfRule>
  </conditionalFormatting>
  <conditionalFormatting sqref="K11:K25">
    <cfRule type="cellIs" priority="26" dxfId="147" operator="equal">
      <formula>0</formula>
    </cfRule>
  </conditionalFormatting>
  <conditionalFormatting sqref="M11:M25">
    <cfRule type="cellIs" priority="25" dxfId="147" operator="equal">
      <formula>0</formula>
    </cfRule>
  </conditionalFormatting>
  <conditionalFormatting sqref="V51">
    <cfRule type="cellIs" priority="7" dxfId="146" operator="lessThan">
      <formula>0</formula>
    </cfRule>
  </conditionalFormatting>
  <conditionalFormatting sqref="W51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W52">
    <cfRule type="cellIs" priority="9" dxfId="146" operator="lessThan">
      <formula>0</formula>
    </cfRule>
  </conditionalFormatting>
  <conditionalFormatting sqref="V52">
    <cfRule type="cellIs" priority="8" dxfId="146" operator="lessThan">
      <formula>0</formula>
    </cfRule>
  </conditionalFormatting>
  <conditionalFormatting sqref="V41:V50">
    <cfRule type="cellIs" priority="6" dxfId="146" operator="lessThan">
      <formula>0</formula>
    </cfRule>
  </conditionalFormatting>
  <conditionalFormatting sqref="W41:W50">
    <cfRule type="cellIs" priority="3" dxfId="146" operator="lessThan">
      <formula>0</formula>
    </cfRule>
    <cfRule type="cellIs" priority="4" dxfId="148" operator="equal">
      <formula>0</formula>
    </cfRule>
    <cfRule type="cellIs" priority="5" dxfId="149" operator="greaterThan">
      <formula>0</formula>
    </cfRule>
  </conditionalFormatting>
  <conditionalFormatting sqref="V53">
    <cfRule type="cellIs" priority="2" dxfId="146" operator="lessThan">
      <formula>0</formula>
    </cfRule>
  </conditionalFormatting>
  <conditionalFormatting sqref="W5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D33" sqref="D33:O33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4.25">
      <c r="B1" t="s">
        <v>3</v>
      </c>
      <c r="D1" s="43"/>
      <c r="O1" s="44">
        <v>44412</v>
      </c>
    </row>
    <row r="2" spans="2:15" ht="14.25" customHeight="1">
      <c r="B2" s="135" t="s">
        <v>15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2:15" ht="14.25" customHeight="1">
      <c r="B3" s="136" t="s">
        <v>16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9" t="s">
        <v>0</v>
      </c>
      <c r="C5" s="151" t="s">
        <v>1</v>
      </c>
      <c r="D5" s="128" t="s">
        <v>114</v>
      </c>
      <c r="E5" s="129"/>
      <c r="F5" s="129"/>
      <c r="G5" s="129"/>
      <c r="H5" s="130"/>
      <c r="I5" s="129" t="s">
        <v>104</v>
      </c>
      <c r="J5" s="129"/>
      <c r="K5" s="128" t="s">
        <v>115</v>
      </c>
      <c r="L5" s="129"/>
      <c r="M5" s="129"/>
      <c r="N5" s="129"/>
      <c r="O5" s="130"/>
    </row>
    <row r="6" spans="2:15" ht="14.25" customHeight="1">
      <c r="B6" s="150"/>
      <c r="C6" s="152"/>
      <c r="D6" s="125" t="s">
        <v>116</v>
      </c>
      <c r="E6" s="126"/>
      <c r="F6" s="126"/>
      <c r="G6" s="126"/>
      <c r="H6" s="127"/>
      <c r="I6" s="126" t="s">
        <v>105</v>
      </c>
      <c r="J6" s="126"/>
      <c r="K6" s="125" t="s">
        <v>117</v>
      </c>
      <c r="L6" s="126"/>
      <c r="M6" s="126"/>
      <c r="N6" s="126"/>
      <c r="O6" s="127"/>
    </row>
    <row r="7" spans="2:15" ht="14.25" customHeight="1">
      <c r="B7" s="150"/>
      <c r="C7" s="150"/>
      <c r="D7" s="137">
        <v>2021</v>
      </c>
      <c r="E7" s="138"/>
      <c r="F7" s="141">
        <v>2020</v>
      </c>
      <c r="G7" s="141"/>
      <c r="H7" s="158" t="s">
        <v>5</v>
      </c>
      <c r="I7" s="160">
        <v>2021</v>
      </c>
      <c r="J7" s="137" t="s">
        <v>118</v>
      </c>
      <c r="K7" s="137">
        <v>2021</v>
      </c>
      <c r="L7" s="138"/>
      <c r="M7" s="141">
        <v>2020</v>
      </c>
      <c r="N7" s="138"/>
      <c r="O7" s="163" t="s">
        <v>5</v>
      </c>
    </row>
    <row r="8" spans="2:15" ht="14.25" customHeight="1">
      <c r="B8" s="143" t="s">
        <v>6</v>
      </c>
      <c r="C8" s="143" t="s">
        <v>7</v>
      </c>
      <c r="D8" s="139"/>
      <c r="E8" s="140"/>
      <c r="F8" s="142"/>
      <c r="G8" s="142"/>
      <c r="H8" s="159"/>
      <c r="I8" s="161"/>
      <c r="J8" s="162"/>
      <c r="K8" s="139"/>
      <c r="L8" s="140"/>
      <c r="M8" s="142"/>
      <c r="N8" s="140"/>
      <c r="O8" s="163"/>
    </row>
    <row r="9" spans="2:15" ht="14.25" customHeight="1">
      <c r="B9" s="143"/>
      <c r="C9" s="143"/>
      <c r="D9" s="118" t="s">
        <v>8</v>
      </c>
      <c r="E9" s="119" t="s">
        <v>2</v>
      </c>
      <c r="F9" s="117" t="s">
        <v>8</v>
      </c>
      <c r="G9" s="33" t="s">
        <v>2</v>
      </c>
      <c r="H9" s="145" t="s">
        <v>9</v>
      </c>
      <c r="I9" s="34" t="s">
        <v>8</v>
      </c>
      <c r="J9" s="156" t="s">
        <v>119</v>
      </c>
      <c r="K9" s="118" t="s">
        <v>8</v>
      </c>
      <c r="L9" s="32" t="s">
        <v>2</v>
      </c>
      <c r="M9" s="117" t="s">
        <v>8</v>
      </c>
      <c r="N9" s="32" t="s">
        <v>2</v>
      </c>
      <c r="O9" s="154" t="s">
        <v>9</v>
      </c>
    </row>
    <row r="10" spans="2:15" ht="14.25" customHeight="1">
      <c r="B10" s="144"/>
      <c r="C10" s="144"/>
      <c r="D10" s="121" t="s">
        <v>10</v>
      </c>
      <c r="E10" s="120" t="s">
        <v>11</v>
      </c>
      <c r="F10" s="31" t="s">
        <v>10</v>
      </c>
      <c r="G10" s="36" t="s">
        <v>11</v>
      </c>
      <c r="H10" s="153"/>
      <c r="I10" s="35" t="s">
        <v>10</v>
      </c>
      <c r="J10" s="157"/>
      <c r="K10" s="121" t="s">
        <v>10</v>
      </c>
      <c r="L10" s="120" t="s">
        <v>11</v>
      </c>
      <c r="M10" s="31" t="s">
        <v>10</v>
      </c>
      <c r="N10" s="120" t="s">
        <v>11</v>
      </c>
      <c r="O10" s="155"/>
    </row>
    <row r="11" spans="2:15" ht="14.25" customHeight="1">
      <c r="B11" s="45">
        <v>1</v>
      </c>
      <c r="C11" s="46" t="s">
        <v>20</v>
      </c>
      <c r="D11" s="47">
        <v>6229</v>
      </c>
      <c r="E11" s="48">
        <v>0.14028331419048262</v>
      </c>
      <c r="F11" s="47">
        <v>5227</v>
      </c>
      <c r="G11" s="49">
        <v>0.10831589199494374</v>
      </c>
      <c r="H11" s="50">
        <v>0.19169695810216192</v>
      </c>
      <c r="I11" s="51">
        <v>7397</v>
      </c>
      <c r="J11" s="52">
        <v>-0.15790185210220364</v>
      </c>
      <c r="K11" s="47">
        <v>49485</v>
      </c>
      <c r="L11" s="48">
        <v>0.1521744478544587</v>
      </c>
      <c r="M11" s="47">
        <v>32153</v>
      </c>
      <c r="N11" s="49">
        <v>0.1272378314206569</v>
      </c>
      <c r="O11" s="50">
        <v>0.5390476782881846</v>
      </c>
    </row>
    <row r="12" spans="2:15" ht="14.25" customHeight="1">
      <c r="B12" s="53">
        <v>2</v>
      </c>
      <c r="C12" s="54" t="s">
        <v>18</v>
      </c>
      <c r="D12" s="55">
        <v>3842</v>
      </c>
      <c r="E12" s="56">
        <v>0.08652568520145035</v>
      </c>
      <c r="F12" s="55">
        <v>5583</v>
      </c>
      <c r="G12" s="57">
        <v>0.11569306007418613</v>
      </c>
      <c r="H12" s="58">
        <v>-0.3118395128067347</v>
      </c>
      <c r="I12" s="59">
        <v>4133</v>
      </c>
      <c r="J12" s="60">
        <v>-0.07040890394386645</v>
      </c>
      <c r="K12" s="55">
        <v>32675</v>
      </c>
      <c r="L12" s="56">
        <v>0.10048095551469005</v>
      </c>
      <c r="M12" s="55">
        <v>31030</v>
      </c>
      <c r="N12" s="57">
        <v>0.12279382667194301</v>
      </c>
      <c r="O12" s="58">
        <v>0.053013213019658334</v>
      </c>
    </row>
    <row r="13" spans="2:15" ht="14.25" customHeight="1">
      <c r="B13" s="53">
        <v>3</v>
      </c>
      <c r="C13" s="54" t="s">
        <v>19</v>
      </c>
      <c r="D13" s="55">
        <v>3425</v>
      </c>
      <c r="E13" s="56">
        <v>0.07713442785397383</v>
      </c>
      <c r="F13" s="55">
        <v>5179</v>
      </c>
      <c r="G13" s="57">
        <v>0.10732121764718072</v>
      </c>
      <c r="H13" s="58">
        <v>-0.3386754199652443</v>
      </c>
      <c r="I13" s="59">
        <v>3825</v>
      </c>
      <c r="J13" s="60">
        <v>-0.10457516339869277</v>
      </c>
      <c r="K13" s="55">
        <v>26926</v>
      </c>
      <c r="L13" s="56">
        <v>0.08280184263775194</v>
      </c>
      <c r="M13" s="55">
        <v>21939</v>
      </c>
      <c r="N13" s="57">
        <v>0.08681836169370795</v>
      </c>
      <c r="O13" s="58">
        <v>0.22731209262044771</v>
      </c>
    </row>
    <row r="14" spans="2:15" ht="14.25" customHeight="1">
      <c r="B14" s="53">
        <v>4</v>
      </c>
      <c r="C14" s="54" t="s">
        <v>23</v>
      </c>
      <c r="D14" s="55">
        <v>3338</v>
      </c>
      <c r="E14" s="56">
        <v>0.07517510078147872</v>
      </c>
      <c r="F14" s="55">
        <v>2425</v>
      </c>
      <c r="G14" s="57">
        <v>0.050251776944277515</v>
      </c>
      <c r="H14" s="58">
        <v>0.3764948453608248</v>
      </c>
      <c r="I14" s="59">
        <v>3429</v>
      </c>
      <c r="J14" s="60">
        <v>-0.02653834937299504</v>
      </c>
      <c r="K14" s="55">
        <v>19171</v>
      </c>
      <c r="L14" s="56">
        <v>0.0589539525071805</v>
      </c>
      <c r="M14" s="55">
        <v>13338</v>
      </c>
      <c r="N14" s="57">
        <v>0.05278195488721805</v>
      </c>
      <c r="O14" s="58">
        <v>0.43732193732193725</v>
      </c>
    </row>
    <row r="15" spans="2:15" ht="14.25" customHeight="1">
      <c r="B15" s="61">
        <v>5</v>
      </c>
      <c r="C15" s="62" t="s">
        <v>25</v>
      </c>
      <c r="D15" s="63">
        <v>2314</v>
      </c>
      <c r="E15" s="64">
        <v>0.05211359592820305</v>
      </c>
      <c r="F15" s="63">
        <v>3037</v>
      </c>
      <c r="G15" s="65">
        <v>0.06293387487825601</v>
      </c>
      <c r="H15" s="66">
        <v>-0.23806387882779056</v>
      </c>
      <c r="I15" s="67">
        <v>3788</v>
      </c>
      <c r="J15" s="68">
        <v>-0.38912354804646254</v>
      </c>
      <c r="K15" s="63">
        <v>17426</v>
      </c>
      <c r="L15" s="64">
        <v>0.05358779283240976</v>
      </c>
      <c r="M15" s="63">
        <v>15402</v>
      </c>
      <c r="N15" s="65">
        <v>0.060949742777997626</v>
      </c>
      <c r="O15" s="66">
        <v>0.13141150499935073</v>
      </c>
    </row>
    <row r="16" spans="2:15" ht="14.25" customHeight="1">
      <c r="B16" s="45">
        <v>6</v>
      </c>
      <c r="C16" s="46" t="s">
        <v>22</v>
      </c>
      <c r="D16" s="47">
        <v>2039</v>
      </c>
      <c r="E16" s="48">
        <v>0.045920320699051866</v>
      </c>
      <c r="F16" s="47">
        <v>2697</v>
      </c>
      <c r="G16" s="49">
        <v>0.05588826491493462</v>
      </c>
      <c r="H16" s="50">
        <v>-0.24397478680014828</v>
      </c>
      <c r="I16" s="51">
        <v>2170</v>
      </c>
      <c r="J16" s="52">
        <v>-0.06036866359447002</v>
      </c>
      <c r="K16" s="47">
        <v>17230</v>
      </c>
      <c r="L16" s="48">
        <v>0.05298506085747849</v>
      </c>
      <c r="M16" s="47">
        <v>12872</v>
      </c>
      <c r="N16" s="49">
        <v>0.050937870993272655</v>
      </c>
      <c r="O16" s="50">
        <v>0.3385643256681168</v>
      </c>
    </row>
    <row r="17" spans="2:15" ht="14.25" customHeight="1">
      <c r="B17" s="53">
        <v>7</v>
      </c>
      <c r="C17" s="54" t="s">
        <v>32</v>
      </c>
      <c r="D17" s="55">
        <v>2080</v>
      </c>
      <c r="E17" s="56">
        <v>0.04684368173321622</v>
      </c>
      <c r="F17" s="55">
        <v>2821</v>
      </c>
      <c r="G17" s="57">
        <v>0.05845784031332242</v>
      </c>
      <c r="H17" s="58">
        <v>-0.2626728110599078</v>
      </c>
      <c r="I17" s="59">
        <v>2251</v>
      </c>
      <c r="J17" s="60">
        <v>-0.07596623722789875</v>
      </c>
      <c r="K17" s="55">
        <v>15872</v>
      </c>
      <c r="L17" s="56">
        <v>0.04880898931688326</v>
      </c>
      <c r="M17" s="55">
        <v>14032</v>
      </c>
      <c r="N17" s="57">
        <v>0.05552829442026118</v>
      </c>
      <c r="O17" s="58">
        <v>0.13112884834663618</v>
      </c>
    </row>
    <row r="18" spans="2:15" ht="14.25" customHeight="1">
      <c r="B18" s="53">
        <v>8</v>
      </c>
      <c r="C18" s="54" t="s">
        <v>24</v>
      </c>
      <c r="D18" s="55">
        <v>2801</v>
      </c>
      <c r="E18" s="56">
        <v>0.06308132333400897</v>
      </c>
      <c r="F18" s="55">
        <v>1574</v>
      </c>
      <c r="G18" s="57">
        <v>0.03261702965372899</v>
      </c>
      <c r="H18" s="58">
        <v>0.7795425667090217</v>
      </c>
      <c r="I18" s="59">
        <v>2669</v>
      </c>
      <c r="J18" s="60">
        <v>0.04945672536530532</v>
      </c>
      <c r="K18" s="55">
        <v>15306</v>
      </c>
      <c r="L18" s="56">
        <v>0.04706844698111235</v>
      </c>
      <c r="M18" s="55">
        <v>9407</v>
      </c>
      <c r="N18" s="57">
        <v>0.037225959635931935</v>
      </c>
      <c r="O18" s="58">
        <v>0.6270862123950249</v>
      </c>
    </row>
    <row r="19" spans="2:15" ht="14.25" customHeight="1">
      <c r="B19" s="53">
        <v>9</v>
      </c>
      <c r="C19" s="54" t="s">
        <v>17</v>
      </c>
      <c r="D19" s="55">
        <v>2036</v>
      </c>
      <c r="E19" s="56">
        <v>0.04585275769655203</v>
      </c>
      <c r="F19" s="55">
        <v>1673</v>
      </c>
      <c r="G19" s="57">
        <v>0.034668545495990216</v>
      </c>
      <c r="H19" s="58">
        <v>0.21697549312612074</v>
      </c>
      <c r="I19" s="59">
        <v>2014</v>
      </c>
      <c r="J19" s="60">
        <v>0.010923535253227312</v>
      </c>
      <c r="K19" s="55">
        <v>14547</v>
      </c>
      <c r="L19" s="56">
        <v>0.04473439815982238</v>
      </c>
      <c r="M19" s="55">
        <v>9455</v>
      </c>
      <c r="N19" s="57">
        <v>0.03741590819153146</v>
      </c>
      <c r="O19" s="58">
        <v>0.5385510312004231</v>
      </c>
    </row>
    <row r="20" spans="2:15" ht="14.25" customHeight="1">
      <c r="B20" s="61">
        <v>10</v>
      </c>
      <c r="C20" s="62" t="s">
        <v>30</v>
      </c>
      <c r="D20" s="63">
        <v>2136</v>
      </c>
      <c r="E20" s="64">
        <v>0.04810485777987974</v>
      </c>
      <c r="F20" s="63">
        <v>2523</v>
      </c>
      <c r="G20" s="65">
        <v>0.052282570404293675</v>
      </c>
      <c r="H20" s="66">
        <v>-0.15338882282996436</v>
      </c>
      <c r="I20" s="67">
        <v>2453</v>
      </c>
      <c r="J20" s="68">
        <v>-0.1292295148797391</v>
      </c>
      <c r="K20" s="63">
        <v>13024</v>
      </c>
      <c r="L20" s="64">
        <v>0.04005092470155542</v>
      </c>
      <c r="M20" s="63">
        <v>11833</v>
      </c>
      <c r="N20" s="65">
        <v>0.046826276216857934</v>
      </c>
      <c r="O20" s="66">
        <v>0.10065072255556484</v>
      </c>
    </row>
    <row r="21" spans="2:15" ht="14.25" customHeight="1">
      <c r="B21" s="45">
        <v>11</v>
      </c>
      <c r="C21" s="46" t="s">
        <v>33</v>
      </c>
      <c r="D21" s="47">
        <v>2036</v>
      </c>
      <c r="E21" s="48">
        <v>0.04585275769655203</v>
      </c>
      <c r="F21" s="47">
        <v>1504</v>
      </c>
      <c r="G21" s="49">
        <v>0.03116646289657459</v>
      </c>
      <c r="H21" s="50">
        <v>0.35372340425531923</v>
      </c>
      <c r="I21" s="51">
        <v>1950</v>
      </c>
      <c r="J21" s="52">
        <v>0.04410256410256408</v>
      </c>
      <c r="K21" s="47">
        <v>12583</v>
      </c>
      <c r="L21" s="48">
        <v>0.03869477775796006</v>
      </c>
      <c r="M21" s="47">
        <v>7939</v>
      </c>
      <c r="N21" s="49">
        <v>0.03141669964384646</v>
      </c>
      <c r="O21" s="50">
        <v>0.5849603224587479</v>
      </c>
    </row>
    <row r="22" spans="2:15" ht="14.25" customHeight="1">
      <c r="B22" s="53">
        <v>12</v>
      </c>
      <c r="C22" s="54" t="s">
        <v>21</v>
      </c>
      <c r="D22" s="55">
        <v>1227</v>
      </c>
      <c r="E22" s="56">
        <v>0.027633268022430917</v>
      </c>
      <c r="F22" s="55">
        <v>1900</v>
      </c>
      <c r="G22" s="57">
        <v>0.0393725262656195</v>
      </c>
      <c r="H22" s="58">
        <v>-0.3542105263157894</v>
      </c>
      <c r="I22" s="59">
        <v>2012</v>
      </c>
      <c r="J22" s="60">
        <v>-0.3901590457256461</v>
      </c>
      <c r="K22" s="55">
        <v>11088</v>
      </c>
      <c r="L22" s="56">
        <v>0.034097408867540424</v>
      </c>
      <c r="M22" s="55">
        <v>9390</v>
      </c>
      <c r="N22" s="57">
        <v>0.0371586861891571</v>
      </c>
      <c r="O22" s="58">
        <v>0.1808306709265175</v>
      </c>
    </row>
    <row r="23" spans="2:15" ht="14.25" customHeight="1">
      <c r="B23" s="53">
        <v>13</v>
      </c>
      <c r="C23" s="54" t="s">
        <v>27</v>
      </c>
      <c r="D23" s="55">
        <v>1851</v>
      </c>
      <c r="E23" s="56">
        <v>0.04168637254239579</v>
      </c>
      <c r="F23" s="55">
        <v>1849</v>
      </c>
      <c r="G23" s="57">
        <v>0.03831568477112129</v>
      </c>
      <c r="H23" s="58">
        <v>0.0010816657652785722</v>
      </c>
      <c r="I23" s="59">
        <v>2060</v>
      </c>
      <c r="J23" s="60">
        <v>-0.1014563106796117</v>
      </c>
      <c r="K23" s="55">
        <v>10546</v>
      </c>
      <c r="L23" s="56">
        <v>0.03243067044706722</v>
      </c>
      <c r="M23" s="55">
        <v>9444</v>
      </c>
      <c r="N23" s="57">
        <v>0.03737237831420657</v>
      </c>
      <c r="O23" s="58">
        <v>0.1166878441338417</v>
      </c>
    </row>
    <row r="24" spans="2:15" ht="14.25" customHeight="1">
      <c r="B24" s="53">
        <v>14</v>
      </c>
      <c r="C24" s="54" t="s">
        <v>28</v>
      </c>
      <c r="D24" s="55">
        <v>718</v>
      </c>
      <c r="E24" s="56">
        <v>0.01617007859829291</v>
      </c>
      <c r="F24" s="55">
        <v>1531</v>
      </c>
      <c r="G24" s="57">
        <v>0.03172596721719129</v>
      </c>
      <c r="H24" s="58">
        <v>-0.5310254735467015</v>
      </c>
      <c r="I24" s="59">
        <v>1456</v>
      </c>
      <c r="J24" s="60">
        <v>-0.5068681318681318</v>
      </c>
      <c r="K24" s="55">
        <v>9879</v>
      </c>
      <c r="L24" s="56">
        <v>0.030379536634418457</v>
      </c>
      <c r="M24" s="55">
        <v>8223</v>
      </c>
      <c r="N24" s="57">
        <v>0.03254056193114365</v>
      </c>
      <c r="O24" s="58">
        <v>0.2013863553447648</v>
      </c>
    </row>
    <row r="25" spans="2:15" ht="14.25" customHeight="1">
      <c r="B25" s="61">
        <v>15</v>
      </c>
      <c r="C25" s="62" t="s">
        <v>34</v>
      </c>
      <c r="D25" s="63">
        <v>864</v>
      </c>
      <c r="E25" s="64">
        <v>0.019458144719951356</v>
      </c>
      <c r="F25" s="63">
        <v>1162</v>
      </c>
      <c r="G25" s="65">
        <v>0.02407940816876308</v>
      </c>
      <c r="H25" s="66">
        <v>-0.25645438898450945</v>
      </c>
      <c r="I25" s="67">
        <v>1024</v>
      </c>
      <c r="J25" s="68">
        <v>-0.15625</v>
      </c>
      <c r="K25" s="63">
        <v>7842</v>
      </c>
      <c r="L25" s="64">
        <v>0.024115429323525613</v>
      </c>
      <c r="M25" s="63">
        <v>6695</v>
      </c>
      <c r="N25" s="65">
        <v>0.026493866244558767</v>
      </c>
      <c r="O25" s="66">
        <v>0.17132188200149367</v>
      </c>
    </row>
    <row r="26" spans="2:15" ht="14.25" customHeight="1">
      <c r="B26" s="45">
        <v>16</v>
      </c>
      <c r="C26" s="46" t="s">
        <v>29</v>
      </c>
      <c r="D26" s="47">
        <v>1005</v>
      </c>
      <c r="E26" s="48">
        <v>0.022633605837443414</v>
      </c>
      <c r="F26" s="47">
        <v>1048</v>
      </c>
      <c r="G26" s="49">
        <v>0.021717056592825912</v>
      </c>
      <c r="H26" s="50">
        <v>-0.04103053435114501</v>
      </c>
      <c r="I26" s="51">
        <v>964</v>
      </c>
      <c r="J26" s="52">
        <v>0.04253112033195028</v>
      </c>
      <c r="K26" s="47">
        <v>7352</v>
      </c>
      <c r="L26" s="48">
        <v>0.02260859938619744</v>
      </c>
      <c r="M26" s="47">
        <v>5899</v>
      </c>
      <c r="N26" s="49">
        <v>0.02334388603086664</v>
      </c>
      <c r="O26" s="50">
        <v>0.24631293439566027</v>
      </c>
    </row>
    <row r="27" spans="2:15" ht="14.25" customHeight="1">
      <c r="B27" s="53">
        <v>17</v>
      </c>
      <c r="C27" s="54" t="s">
        <v>31</v>
      </c>
      <c r="D27" s="55">
        <v>1112</v>
      </c>
      <c r="E27" s="56">
        <v>0.02504335292660406</v>
      </c>
      <c r="F27" s="55">
        <v>728</v>
      </c>
      <c r="G27" s="57">
        <v>0.015085894274405785</v>
      </c>
      <c r="H27" s="58">
        <v>0.5274725274725274</v>
      </c>
      <c r="I27" s="59">
        <v>1124</v>
      </c>
      <c r="J27" s="60">
        <v>-0.010676156583629859</v>
      </c>
      <c r="K27" s="55">
        <v>6832</v>
      </c>
      <c r="L27" s="56">
        <v>0.02100951455474713</v>
      </c>
      <c r="M27" s="55">
        <v>3093</v>
      </c>
      <c r="N27" s="57">
        <v>0.012239810051444401</v>
      </c>
      <c r="O27" s="58">
        <v>1.2088587132234077</v>
      </c>
    </row>
    <row r="28" spans="2:15" ht="14.25" customHeight="1">
      <c r="B28" s="53">
        <v>18</v>
      </c>
      <c r="C28" s="54" t="s">
        <v>48</v>
      </c>
      <c r="D28" s="55">
        <v>917</v>
      </c>
      <c r="E28" s="56">
        <v>0.02065175776411504</v>
      </c>
      <c r="F28" s="55">
        <v>1123</v>
      </c>
      <c r="G28" s="57">
        <v>0.023271235261205628</v>
      </c>
      <c r="H28" s="58">
        <v>-0.18343722172751553</v>
      </c>
      <c r="I28" s="59">
        <v>1107</v>
      </c>
      <c r="J28" s="60">
        <v>-0.17163504968383014</v>
      </c>
      <c r="K28" s="55">
        <v>6015</v>
      </c>
      <c r="L28" s="56">
        <v>0.018497106271487703</v>
      </c>
      <c r="M28" s="55">
        <v>4954</v>
      </c>
      <c r="N28" s="57">
        <v>0.01960427384250099</v>
      </c>
      <c r="O28" s="58">
        <v>0.21417036737989514</v>
      </c>
    </row>
    <row r="29" spans="2:15" ht="14.25" customHeight="1">
      <c r="B29" s="53">
        <v>19</v>
      </c>
      <c r="C29" s="54" t="s">
        <v>26</v>
      </c>
      <c r="D29" s="55">
        <v>483</v>
      </c>
      <c r="E29" s="56">
        <v>0.010877643402472806</v>
      </c>
      <c r="F29" s="55">
        <v>1026</v>
      </c>
      <c r="G29" s="57">
        <v>0.021261164183434527</v>
      </c>
      <c r="H29" s="58">
        <v>-0.5292397660818713</v>
      </c>
      <c r="I29" s="59">
        <v>516</v>
      </c>
      <c r="J29" s="60">
        <v>-0.06395348837209303</v>
      </c>
      <c r="K29" s="55">
        <v>4956</v>
      </c>
      <c r="L29" s="56">
        <v>0.0152405085089764</v>
      </c>
      <c r="M29" s="55">
        <v>5104</v>
      </c>
      <c r="N29" s="57">
        <v>0.020197863078749507</v>
      </c>
      <c r="O29" s="58">
        <v>-0.028996865203761768</v>
      </c>
    </row>
    <row r="30" spans="2:15" ht="14.25" customHeight="1">
      <c r="B30" s="61">
        <v>20</v>
      </c>
      <c r="C30" s="62" t="s">
        <v>43</v>
      </c>
      <c r="D30" s="63">
        <v>743</v>
      </c>
      <c r="E30" s="64">
        <v>0.016733103619124834</v>
      </c>
      <c r="F30" s="63">
        <v>497</v>
      </c>
      <c r="G30" s="65">
        <v>0.010299023975796257</v>
      </c>
      <c r="H30" s="66">
        <v>0.4949698189134808</v>
      </c>
      <c r="I30" s="67">
        <v>757</v>
      </c>
      <c r="J30" s="68">
        <v>-0.018494055482166427</v>
      </c>
      <c r="K30" s="63">
        <v>4400</v>
      </c>
      <c r="L30" s="64">
        <v>0.013530717804579533</v>
      </c>
      <c r="M30" s="63">
        <v>2423</v>
      </c>
      <c r="N30" s="65">
        <v>0.009588444796201029</v>
      </c>
      <c r="O30" s="66">
        <v>0.8159306644655386</v>
      </c>
    </row>
    <row r="31" spans="2:15" ht="14.25" customHeight="1">
      <c r="B31" s="165" t="s">
        <v>46</v>
      </c>
      <c r="C31" s="166"/>
      <c r="D31" s="25">
        <f>SUM(D11:D30)</f>
        <v>41196</v>
      </c>
      <c r="E31" s="4">
        <f>D31/D33</f>
        <v>0.9277751503276805</v>
      </c>
      <c r="F31" s="25">
        <f>SUM(F11:F30)</f>
        <v>45107</v>
      </c>
      <c r="G31" s="4">
        <f>F31/F33</f>
        <v>0.9347244959280518</v>
      </c>
      <c r="H31" s="7">
        <f>D31/F31-1</f>
        <v>-0.08670494601724787</v>
      </c>
      <c r="I31" s="25">
        <f>SUM(I11:I30)</f>
        <v>47099</v>
      </c>
      <c r="J31" s="4">
        <f>D31/I31-1</f>
        <v>-0.1253317480201278</v>
      </c>
      <c r="K31" s="25">
        <f>SUM(K11:K30)</f>
        <v>303155</v>
      </c>
      <c r="L31" s="4">
        <f>K31/K33</f>
        <v>0.9322510809198428</v>
      </c>
      <c r="M31" s="25">
        <f>SUM(M11:M30)</f>
        <v>234625</v>
      </c>
      <c r="N31" s="4">
        <f>M31/M33</f>
        <v>0.9284724970320538</v>
      </c>
      <c r="O31" s="7">
        <f>K31/M31-1</f>
        <v>0.29208311134789566</v>
      </c>
    </row>
    <row r="32" spans="2:15" ht="14.25" customHeight="1">
      <c r="B32" s="165" t="s">
        <v>12</v>
      </c>
      <c r="C32" s="166"/>
      <c r="D32" s="3">
        <f>D33-SUM(D11:D30)</f>
        <v>3207</v>
      </c>
      <c r="E32" s="4">
        <f>D32/D33</f>
        <v>0.07222484967231944</v>
      </c>
      <c r="F32" s="5">
        <f>F33-SUM(F11:F30)</f>
        <v>3150</v>
      </c>
      <c r="G32" s="6">
        <f>F32/F33</f>
        <v>0.06527550407194811</v>
      </c>
      <c r="H32" s="7">
        <f>D32/F32-1</f>
        <v>0.018095238095238164</v>
      </c>
      <c r="I32" s="5">
        <f>I33-SUM(I11:I30)</f>
        <v>3425</v>
      </c>
      <c r="J32" s="8">
        <f>D32/I32-1</f>
        <v>-0.06364963503649634</v>
      </c>
      <c r="K32" s="3">
        <f>K33-SUM(K11:K30)</f>
        <v>22031</v>
      </c>
      <c r="L32" s="4">
        <f>K32/K33</f>
        <v>0.0677489190801572</v>
      </c>
      <c r="M32" s="3">
        <f>M33-SUM(M11:M30)</f>
        <v>18075</v>
      </c>
      <c r="N32" s="4">
        <f>M32/M33</f>
        <v>0.07152750296794617</v>
      </c>
      <c r="O32" s="7">
        <f>K32/M32-1</f>
        <v>0.21886583679114802</v>
      </c>
    </row>
    <row r="33" spans="2:16" ht="14.25" customHeight="1">
      <c r="B33" s="167" t="s">
        <v>13</v>
      </c>
      <c r="C33" s="168"/>
      <c r="D33" s="40">
        <v>44403</v>
      </c>
      <c r="E33" s="69">
        <v>1</v>
      </c>
      <c r="F33" s="40">
        <v>48257</v>
      </c>
      <c r="G33" s="70">
        <v>0.9999999999999997</v>
      </c>
      <c r="H33" s="37">
        <v>-0.07986406117247236</v>
      </c>
      <c r="I33" s="41">
        <v>50524</v>
      </c>
      <c r="J33" s="38">
        <v>-0.12115034439078454</v>
      </c>
      <c r="K33" s="40">
        <v>325186</v>
      </c>
      <c r="L33" s="69">
        <v>1</v>
      </c>
      <c r="M33" s="40">
        <v>252700</v>
      </c>
      <c r="N33" s="70">
        <v>0.9999999999999997</v>
      </c>
      <c r="O33" s="37">
        <v>0.2868460625247329</v>
      </c>
      <c r="P33" s="13"/>
    </row>
    <row r="34" ht="14.25" customHeight="1">
      <c r="B34" t="s">
        <v>98</v>
      </c>
    </row>
    <row r="35" ht="14.25">
      <c r="B35" s="9" t="s">
        <v>97</v>
      </c>
    </row>
  </sheetData>
  <sheetProtection/>
  <mergeCells count="26">
    <mergeCell ref="B31:C31"/>
    <mergeCell ref="B32:C32"/>
    <mergeCell ref="B33:C33"/>
    <mergeCell ref="B8:B10"/>
    <mergeCell ref="C8:C10"/>
    <mergeCell ref="H9:H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</mergeCells>
  <conditionalFormatting sqref="H32 J32 O32">
    <cfRule type="cellIs" priority="384" dxfId="146" operator="lessThan">
      <formula>0</formula>
    </cfRule>
  </conditionalFormatting>
  <conditionalFormatting sqref="H31 O31">
    <cfRule type="cellIs" priority="189" dxfId="146" operator="lessThan">
      <formula>0</formula>
    </cfRule>
  </conditionalFormatting>
  <conditionalFormatting sqref="H11:H15 J11:J15 O11:O15">
    <cfRule type="cellIs" priority="7" dxfId="146" operator="lessThan">
      <formula>0</formula>
    </cfRule>
  </conditionalFormatting>
  <conditionalFormatting sqref="H16:H30 J16:J30 O16:O30">
    <cfRule type="cellIs" priority="6" dxfId="146" operator="lessThan">
      <formula>0</formula>
    </cfRule>
  </conditionalFormatting>
  <conditionalFormatting sqref="D11:E30 G11:J30 L11:L30 N11:O30">
    <cfRule type="cellIs" priority="5" dxfId="147" operator="equal">
      <formula>0</formula>
    </cfRule>
  </conditionalFormatting>
  <conditionalFormatting sqref="F11:F30">
    <cfRule type="cellIs" priority="4" dxfId="147" operator="equal">
      <formula>0</formula>
    </cfRule>
  </conditionalFormatting>
  <conditionalFormatting sqref="K11:K30">
    <cfRule type="cellIs" priority="3" dxfId="147" operator="equal">
      <formula>0</formula>
    </cfRule>
  </conditionalFormatting>
  <conditionalFormatting sqref="M11:M30">
    <cfRule type="cellIs" priority="2" dxfId="147" operator="equal">
      <formula>0</formula>
    </cfRule>
  </conditionalFormatting>
  <conditionalFormatting sqref="O33 J33 H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Ewa_Szelag</cp:lastModifiedBy>
  <cp:lastPrinted>2014-07-02T18:05:00Z</cp:lastPrinted>
  <dcterms:created xsi:type="dcterms:W3CDTF">2011-02-07T09:02:19Z</dcterms:created>
  <dcterms:modified xsi:type="dcterms:W3CDTF">2021-08-04T06:35:15Z</dcterms:modified>
  <cp:category/>
  <cp:version/>
  <cp:contentType/>
  <cp:contentStatus/>
</cp:coreProperties>
</file>