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INDYW" sheetId="3" r:id="rId3"/>
    <sheet name="Samochody osobowe REGON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<sst xmlns="http://schemas.openxmlformats.org/spreadsheetml/2006/main" count="786" uniqueCount="151">
  <si>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</si>
  <si>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</si>
  <si>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</si>
  <si>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</si>
  <si>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</si>
  <si>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</si>
  <si>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</si>
  <si>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</si>
  <si>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</si>
  <si>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</si>
  <si>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</si>
  <si>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</si>
  <si>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</si>
  <si>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</si>
  <si>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</si>
  <si>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</si>
  <si>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</si>
  <si>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</si>
  <si>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</si>
  <si>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</si>
  <si>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</si>
  <si>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</si>
  <si>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</si>
  <si>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</si>
  <si>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</si>
  <si>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</si>
  <si>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</si>
  <si>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</si>
  <si>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</si>
  <si>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</si>
  <si>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</si>
  <si>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</si>
  <si>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</si>
  <si>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</si>
  <si>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</si>
  <si>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</si>
  <si>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</si>
  <si>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</si>
  <si>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</si>
  <si>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</si>
  <si>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</si>
  <si>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</si>
  <si>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</si>
  <si>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</si>
  <si>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</si>
  <si>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</si>
  <si>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</si>
  <si>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</si>
  <si>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</si>
  <si>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</si>
  <si>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</si>
  <si>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</si>
  <si>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</si>
  <si>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</si>
  <si>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</si>
  <si>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</si>
  <si>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</si>
  <si>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</si>
  <si>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</si>
  <si>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</si>
  <si>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</si>
  <si>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</si>
  <si>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</si>
  <si>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</si>
  <si>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</si>
  <si>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</si>
  <si>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</si>
  <si>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</si>
  <si>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</si>
  <si>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</si>
  <si>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</si>
  <si>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</si>
  <si>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</si>
  <si>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</si>
  <si>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</si>
  <si>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</si>
  <si>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</si>
  <si>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</si>
  <si>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</si>
  <si>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</si>
  <si>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</si>
  <si>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</si>
  <si>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</si>
  <si>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</si>
  <si>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</si>
  <si>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</si>
  <si>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</si>
  <si>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</si>
  <si>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Volkswagen Crafter</t>
  </si>
  <si>
    <t>sztuki</t>
  </si>
  <si>
    <t>Suzuki Vitara</t>
  </si>
  <si>
    <t>Pierwsze rejestracje NOWYCH samochodów dostawczych o DMC&lt;=3,5T*, udział w rynku %</t>
  </si>
  <si>
    <t>Volkswagen T-Roc</t>
  </si>
  <si>
    <t>Skoda Karoq</t>
  </si>
  <si>
    <t>Toyota Proace City</t>
  </si>
  <si>
    <t>ROLLER TEAM</t>
  </si>
  <si>
    <t>ISUZU</t>
  </si>
  <si>
    <t>Hyundai I30</t>
  </si>
  <si>
    <t>Rejestracje nowych samochodów osobowych OGÓŁEM, ranking modeli - 2021 narastająco</t>
  </si>
  <si>
    <t>Registrations of new PC, Top Models - 2021 YTD</t>
  </si>
  <si>
    <t>Kia RIO</t>
  </si>
  <si>
    <t>Suzuki SX4 S-Cross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</si>
  <si>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</si>
  <si>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</si>
  <si>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</si>
  <si>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</si>
  <si>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</si>
  <si>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</si>
  <si>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BMW Seria 3</t>
  </si>
  <si>
    <t>Rejestracje nowych samochodów osobowych na Inywidualnych Klentów, ranking modeli - 2021 narastająco</t>
  </si>
  <si>
    <t>Rejestracje nowych samochodów dostawczych do 3,5T, ranking modeli - 2021 narastająco</t>
  </si>
  <si>
    <t>Registrations of new LCV up to 3.5T, Top Models - 2021 YTD</t>
  </si>
  <si>
    <t>PZPM na podstawie danych CEP</t>
  </si>
  <si>
    <t xml:space="preserve">   Source: PZPM on the basis of CEP (Central Register of Vehicles)</t>
  </si>
  <si>
    <t>* PZPM na podstawie CEP (Centralnej Ewidencji Pojazdów)</t>
  </si>
  <si>
    <t>Kwiecień</t>
  </si>
  <si>
    <t>April</t>
  </si>
  <si>
    <t>Rejestracje nowych samochodów osobowych na KLIENTÓW INDYWIDUALNYCH, ranking modeli - Kwiecień 2021</t>
  </si>
  <si>
    <t>Registrations of New PC For Indyvidual Customers, Top Models - April 2021</t>
  </si>
  <si>
    <t>Dacia Sandero</t>
  </si>
  <si>
    <t>Kia Xceed</t>
  </si>
  <si>
    <t>Seat Leon</t>
  </si>
  <si>
    <t>Dacia Dokker</t>
  </si>
  <si>
    <t>2021
Maj</t>
  </si>
  <si>
    <t>2020
Maj</t>
  </si>
  <si>
    <t>2021
Sty - Maj</t>
  </si>
  <si>
    <t>2020
Sty - Maj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</si>
  <si>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</si>
  <si>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</si>
  <si>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</si>
  <si>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</si>
  <si>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</si>
  <si>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</si>
  <si>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osobowych OGÓŁEM, ranking modeli - Maj 2021</t>
  </si>
  <si>
    <t>Registrations of new PC, Top Models - May 2021</t>
  </si>
  <si>
    <t>Maj/Kwi
Zmiana poz</t>
  </si>
  <si>
    <t>May/Apr Ch position</t>
  </si>
  <si>
    <t/>
  </si>
  <si>
    <t>Fiat Tipo</t>
  </si>
  <si>
    <t>Rejestracje nowych samochodów osobowych na KLIENTÓW INDYWIDUALNYCH, ranking marek - Maj 2021</t>
  </si>
  <si>
    <t>Registrations of New PC For Indyvidual Customers, Top Makes - May 2021</t>
  </si>
  <si>
    <t>Hyundai Kona</t>
  </si>
  <si>
    <t>Rejestracje nowych samochodów osobowych na REGON, ranking marek - Maj 2021</t>
  </si>
  <si>
    <t>Registrations of New PC For Business Activity, Top Makes - May 2021</t>
  </si>
  <si>
    <t>Rejestracje nowych samochodów osobowych na REGON, ranking modeli - Maj2021</t>
  </si>
  <si>
    <t>Registrations of New PC For Business Activity, Top Models - Maj 2021</t>
  </si>
  <si>
    <t>Audi Q5</t>
  </si>
  <si>
    <t>Rejestracje nowych samochodów dostawczych do 3,5T, ranking modeli - Maj 2021</t>
  </si>
  <si>
    <t>Registrations of new LCV up to 3.5T, Top Models - May2021</t>
  </si>
  <si>
    <t>Ford Transit Connect</t>
  </si>
  <si>
    <t>Renault Trafic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</si>
</sst>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2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65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/>
      <protection/>
    </xf>
    <xf numFmtId="0" fontId="62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44351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112</v>
      </c>
      <c r="H2" s="112" t="s">
        <v>89</v>
      </c>
    </row>
    <row r="3" spans="2:8" ht="24.75" customHeight="1">
      <c r="B3" s="120" t="s">
        <v>65</v>
      </c>
      <c r="C3" s="121"/>
      <c r="D3" s="121"/>
      <c r="E3" s="121"/>
      <c r="F3" s="121"/>
      <c r="G3" s="121"/>
      <c r="H3" s="122"/>
    </row>
    <row r="4" spans="2:8" ht="24.75" customHeight="1">
      <c r="B4" s="28"/>
      <c r="C4" s="103" t="s">
        <v>123</v>
      </c>
      <c r="D4" s="103" t="s">
        <v>124</v>
      </c>
      <c r="E4" s="29" t="s">
        <v>66</v>
      </c>
      <c r="F4" s="103" t="s">
        <v>125</v>
      </c>
      <c r="G4" s="103" t="s">
        <v>126</v>
      </c>
      <c r="H4" s="29" t="s">
        <v>66</v>
      </c>
    </row>
    <row r="5" spans="2:8" ht="24.75" customHeight="1">
      <c r="B5" s="30" t="s">
        <v>59</v>
      </c>
      <c r="C5" s="104">
        <v>41388</v>
      </c>
      <c r="D5" s="104">
        <v>21149</v>
      </c>
      <c r="E5" s="31">
        <v>0.9569719608492127</v>
      </c>
      <c r="F5" s="104">
        <v>199402</v>
      </c>
      <c r="G5" s="104">
        <v>144024</v>
      </c>
      <c r="H5" s="31">
        <v>0.3845053602177415</v>
      </c>
    </row>
    <row r="6" spans="2:8" ht="24.75" customHeight="1">
      <c r="B6" s="30" t="s">
        <v>60</v>
      </c>
      <c r="C6" s="104">
        <v>6605</v>
      </c>
      <c r="D6" s="104">
        <v>3480</v>
      </c>
      <c r="E6" s="31">
        <v>0.8979885057471264</v>
      </c>
      <c r="F6" s="104">
        <v>31597</v>
      </c>
      <c r="G6" s="104">
        <v>19495</v>
      </c>
      <c r="H6" s="31">
        <v>0.6207745575788663</v>
      </c>
    </row>
    <row r="7" spans="2:8" ht="24.75" customHeight="1">
      <c r="B7" s="13" t="s">
        <v>61</v>
      </c>
      <c r="C7" s="11">
        <f>C6-C8</f>
        <v>6265</v>
      </c>
      <c r="D7" s="11">
        <f>D6-D8</f>
        <v>3311</v>
      </c>
      <c r="E7" s="12">
        <f>C7/D7-1</f>
        <v>0.8921775898520083</v>
      </c>
      <c r="F7" s="11">
        <f>F6-F8</f>
        <v>30296</v>
      </c>
      <c r="G7" s="11">
        <f>G6-G8</f>
        <v>18942</v>
      </c>
      <c r="H7" s="12">
        <f>F7/G7-1</f>
        <v>0.5994087213599408</v>
      </c>
    </row>
    <row r="8" spans="2:8" ht="24.75" customHeight="1">
      <c r="B8" s="33" t="s">
        <v>62</v>
      </c>
      <c r="C8" s="11">
        <v>340</v>
      </c>
      <c r="D8" s="11">
        <v>169</v>
      </c>
      <c r="E8" s="32">
        <v>1.0118343195266273</v>
      </c>
      <c r="F8" s="11">
        <v>1301</v>
      </c>
      <c r="G8" s="11">
        <v>553</v>
      </c>
      <c r="H8" s="32">
        <v>1.3526220614828208</v>
      </c>
    </row>
    <row r="9" spans="2:8" ht="15">
      <c r="B9" s="34" t="s">
        <v>63</v>
      </c>
      <c r="C9" s="105">
        <v>47993</v>
      </c>
      <c r="D9" s="105">
        <v>24629</v>
      </c>
      <c r="E9" s="35">
        <v>0.9486377847253238</v>
      </c>
      <c r="F9" s="105">
        <v>230999</v>
      </c>
      <c r="G9" s="105">
        <v>163519</v>
      </c>
      <c r="H9" s="35">
        <v>0.4126737565665153</v>
      </c>
    </row>
    <row r="10" spans="2:8" ht="15">
      <c r="B10" s="27" t="s">
        <v>64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5" dxfId="145" operator="lessThan">
      <formula>0</formula>
    </cfRule>
  </conditionalFormatting>
  <conditionalFormatting sqref="H6 E6">
    <cfRule type="cellIs" priority="3" dxfId="145" operator="lessThan">
      <formula>0</formula>
    </cfRule>
  </conditionalFormatting>
  <conditionalFormatting sqref="H8:H9 E8:E9">
    <cfRule type="cellIs" priority="2" dxfId="145" operator="lessThan">
      <formula>0</formula>
    </cfRule>
  </conditionalFormatting>
  <conditionalFormatting sqref="E5 H5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44351</v>
      </c>
    </row>
    <row r="2" spans="2:15" ht="14.25" customHeight="1">
      <c r="B2" s="170" t="s">
        <v>51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52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1" t="s">
        <v>0</v>
      </c>
      <c r="C5" s="163" t="s">
        <v>1</v>
      </c>
      <c r="D5" s="153" t="s">
        <v>127</v>
      </c>
      <c r="E5" s="154"/>
      <c r="F5" s="154"/>
      <c r="G5" s="154"/>
      <c r="H5" s="155"/>
      <c r="I5" s="154" t="s">
        <v>115</v>
      </c>
      <c r="J5" s="154"/>
      <c r="K5" s="153" t="s">
        <v>128</v>
      </c>
      <c r="L5" s="154"/>
      <c r="M5" s="154"/>
      <c r="N5" s="154"/>
      <c r="O5" s="155"/>
    </row>
    <row r="6" spans="2:15" ht="14.25" customHeight="1">
      <c r="B6" s="152"/>
      <c r="C6" s="164"/>
      <c r="D6" s="127" t="s">
        <v>129</v>
      </c>
      <c r="E6" s="128"/>
      <c r="F6" s="128"/>
      <c r="G6" s="128"/>
      <c r="H6" s="129"/>
      <c r="I6" s="128" t="s">
        <v>116</v>
      </c>
      <c r="J6" s="128"/>
      <c r="K6" s="127" t="s">
        <v>130</v>
      </c>
      <c r="L6" s="128"/>
      <c r="M6" s="128"/>
      <c r="N6" s="128"/>
      <c r="O6" s="129"/>
    </row>
    <row r="7" spans="2:15" ht="14.25" customHeight="1">
      <c r="B7" s="152"/>
      <c r="C7" s="152"/>
      <c r="D7" s="130">
        <v>2021</v>
      </c>
      <c r="E7" s="131"/>
      <c r="F7" s="156">
        <v>2020</v>
      </c>
      <c r="G7" s="156"/>
      <c r="H7" s="134" t="s">
        <v>5</v>
      </c>
      <c r="I7" s="159">
        <v>2021</v>
      </c>
      <c r="J7" s="130" t="s">
        <v>131</v>
      </c>
      <c r="K7" s="130">
        <v>2021</v>
      </c>
      <c r="L7" s="131"/>
      <c r="M7" s="156">
        <v>2020</v>
      </c>
      <c r="N7" s="131"/>
      <c r="O7" s="162" t="s">
        <v>5</v>
      </c>
    </row>
    <row r="8" spans="2:15" ht="14.25" customHeight="1">
      <c r="B8" s="138" t="s">
        <v>6</v>
      </c>
      <c r="C8" s="138" t="s">
        <v>7</v>
      </c>
      <c r="D8" s="132"/>
      <c r="E8" s="133"/>
      <c r="F8" s="157"/>
      <c r="G8" s="157"/>
      <c r="H8" s="135"/>
      <c r="I8" s="160"/>
      <c r="J8" s="161"/>
      <c r="K8" s="132"/>
      <c r="L8" s="133"/>
      <c r="M8" s="157"/>
      <c r="N8" s="133"/>
      <c r="O8" s="162"/>
    </row>
    <row r="9" spans="2:15" ht="14.25" customHeight="1">
      <c r="B9" s="138"/>
      <c r="C9" s="138"/>
      <c r="D9" s="118" t="s">
        <v>8</v>
      </c>
      <c r="E9" s="119" t="s">
        <v>2</v>
      </c>
      <c r="F9" s="115" t="s">
        <v>8</v>
      </c>
      <c r="G9" s="38" t="s">
        <v>2</v>
      </c>
      <c r="H9" s="140" t="s">
        <v>9</v>
      </c>
      <c r="I9" s="39" t="s">
        <v>8</v>
      </c>
      <c r="J9" s="167" t="s">
        <v>132</v>
      </c>
      <c r="K9" s="118" t="s">
        <v>8</v>
      </c>
      <c r="L9" s="37" t="s">
        <v>2</v>
      </c>
      <c r="M9" s="115" t="s">
        <v>8</v>
      </c>
      <c r="N9" s="37" t="s">
        <v>2</v>
      </c>
      <c r="O9" s="165" t="s">
        <v>9</v>
      </c>
    </row>
    <row r="10" spans="2:15" ht="14.25" customHeight="1">
      <c r="B10" s="139"/>
      <c r="C10" s="139"/>
      <c r="D10" s="117" t="s">
        <v>10</v>
      </c>
      <c r="E10" s="116" t="s">
        <v>11</v>
      </c>
      <c r="F10" s="36" t="s">
        <v>10</v>
      </c>
      <c r="G10" s="41" t="s">
        <v>11</v>
      </c>
      <c r="H10" s="141"/>
      <c r="I10" s="40" t="s">
        <v>10</v>
      </c>
      <c r="J10" s="168"/>
      <c r="K10" s="117" t="s">
        <v>10</v>
      </c>
      <c r="L10" s="116" t="s">
        <v>11</v>
      </c>
      <c r="M10" s="36" t="s">
        <v>10</v>
      </c>
      <c r="N10" s="116" t="s">
        <v>11</v>
      </c>
      <c r="O10" s="166"/>
    </row>
    <row r="11" spans="2:15" ht="14.25" customHeight="1">
      <c r="B11" s="50">
        <v>1</v>
      </c>
      <c r="C11" s="51" t="s">
        <v>20</v>
      </c>
      <c r="D11" s="52">
        <v>6264</v>
      </c>
      <c r="E11" s="53">
        <v>0.15134821687445638</v>
      </c>
      <c r="F11" s="52">
        <v>2871</v>
      </c>
      <c r="G11" s="54">
        <v>0.13575109934275853</v>
      </c>
      <c r="H11" s="55">
        <v>1.1818181818181817</v>
      </c>
      <c r="I11" s="56">
        <v>7053</v>
      </c>
      <c r="J11" s="57">
        <v>-0.11186729051467459</v>
      </c>
      <c r="K11" s="52">
        <v>33710</v>
      </c>
      <c r="L11" s="53">
        <v>0.16905547587285985</v>
      </c>
      <c r="M11" s="52">
        <v>21646</v>
      </c>
      <c r="N11" s="54">
        <v>0.15029439537854802</v>
      </c>
      <c r="O11" s="55">
        <v>0.5573316086112907</v>
      </c>
    </row>
    <row r="12" spans="2:15" ht="14.25" customHeight="1">
      <c r="B12" s="58">
        <v>2</v>
      </c>
      <c r="C12" s="59" t="s">
        <v>18</v>
      </c>
      <c r="D12" s="60">
        <v>4660</v>
      </c>
      <c r="E12" s="61">
        <v>0.11259302213201894</v>
      </c>
      <c r="F12" s="60">
        <v>2735</v>
      </c>
      <c r="G12" s="62">
        <v>0.12932053524989362</v>
      </c>
      <c r="H12" s="63">
        <v>0.7038391224862888</v>
      </c>
      <c r="I12" s="64">
        <v>4800</v>
      </c>
      <c r="J12" s="65">
        <v>-0.029166666666666674</v>
      </c>
      <c r="K12" s="60">
        <v>24531</v>
      </c>
      <c r="L12" s="61">
        <v>0.12302283828647656</v>
      </c>
      <c r="M12" s="60">
        <v>19784</v>
      </c>
      <c r="N12" s="62">
        <v>0.1373659945564628</v>
      </c>
      <c r="O12" s="63">
        <v>0.23994136676101907</v>
      </c>
    </row>
    <row r="13" spans="2:15" ht="14.25" customHeight="1">
      <c r="B13" s="58">
        <v>3</v>
      </c>
      <c r="C13" s="59" t="s">
        <v>19</v>
      </c>
      <c r="D13" s="60">
        <v>3406</v>
      </c>
      <c r="E13" s="61">
        <v>0.08229438484584904</v>
      </c>
      <c r="F13" s="60">
        <v>1353</v>
      </c>
      <c r="G13" s="62">
        <v>0.06397465601210459</v>
      </c>
      <c r="H13" s="63">
        <v>1.517368810051737</v>
      </c>
      <c r="I13" s="64">
        <v>3677</v>
      </c>
      <c r="J13" s="65">
        <v>-0.07370138700027196</v>
      </c>
      <c r="K13" s="60">
        <v>17146</v>
      </c>
      <c r="L13" s="61">
        <v>0.08598710143328553</v>
      </c>
      <c r="M13" s="60">
        <v>11849</v>
      </c>
      <c r="N13" s="62">
        <v>0.0822710103871577</v>
      </c>
      <c r="O13" s="63">
        <v>0.4470419444678875</v>
      </c>
    </row>
    <row r="14" spans="2:15" ht="14.25" customHeight="1">
      <c r="B14" s="58">
        <v>4</v>
      </c>
      <c r="C14" s="59" t="s">
        <v>23</v>
      </c>
      <c r="D14" s="60">
        <v>2792</v>
      </c>
      <c r="E14" s="61">
        <v>0.06745916690828259</v>
      </c>
      <c r="F14" s="60">
        <v>1539</v>
      </c>
      <c r="G14" s="62">
        <v>0.07276939808028748</v>
      </c>
      <c r="H14" s="63">
        <v>0.8141650422352176</v>
      </c>
      <c r="I14" s="64">
        <v>2487</v>
      </c>
      <c r="J14" s="65">
        <v>0.12263771612384389</v>
      </c>
      <c r="K14" s="60">
        <v>12368</v>
      </c>
      <c r="L14" s="61">
        <v>0.0620254561137802</v>
      </c>
      <c r="M14" s="60">
        <v>9069</v>
      </c>
      <c r="N14" s="62">
        <v>0.06296867188801866</v>
      </c>
      <c r="O14" s="63">
        <v>0.36376667769324067</v>
      </c>
    </row>
    <row r="15" spans="2:15" ht="14.25" customHeight="1">
      <c r="B15" s="66">
        <v>5</v>
      </c>
      <c r="C15" s="67" t="s">
        <v>17</v>
      </c>
      <c r="D15" s="68">
        <v>2295</v>
      </c>
      <c r="E15" s="69">
        <v>0.05545085532038272</v>
      </c>
      <c r="F15" s="68">
        <v>1131</v>
      </c>
      <c r="G15" s="70">
        <v>0.053477705801692754</v>
      </c>
      <c r="H15" s="71">
        <v>1.0291777188328912</v>
      </c>
      <c r="I15" s="72">
        <v>2133</v>
      </c>
      <c r="J15" s="73">
        <v>0.07594936708860756</v>
      </c>
      <c r="K15" s="68">
        <v>10508</v>
      </c>
      <c r="L15" s="69">
        <v>0.05269756572150731</v>
      </c>
      <c r="M15" s="68">
        <v>6305</v>
      </c>
      <c r="N15" s="70">
        <v>0.04377742598455813</v>
      </c>
      <c r="O15" s="71">
        <v>0.6666137985725615</v>
      </c>
    </row>
    <row r="16" spans="2:15" ht="14.25" customHeight="1">
      <c r="B16" s="50">
        <v>6</v>
      </c>
      <c r="C16" s="51" t="s">
        <v>24</v>
      </c>
      <c r="D16" s="52">
        <v>2425</v>
      </c>
      <c r="E16" s="53">
        <v>0.0585918623755678</v>
      </c>
      <c r="F16" s="52">
        <v>804</v>
      </c>
      <c r="G16" s="54">
        <v>0.03801598184311315</v>
      </c>
      <c r="H16" s="55">
        <v>2.0161691542288556</v>
      </c>
      <c r="I16" s="56">
        <v>2094</v>
      </c>
      <c r="J16" s="57">
        <v>0.1580706781279848</v>
      </c>
      <c r="K16" s="52">
        <v>9832</v>
      </c>
      <c r="L16" s="53">
        <v>0.04930742921334791</v>
      </c>
      <c r="M16" s="52">
        <v>6591</v>
      </c>
      <c r="N16" s="54">
        <v>0.04576320613231128</v>
      </c>
      <c r="O16" s="55">
        <v>0.4917311485358822</v>
      </c>
    </row>
    <row r="17" spans="2:15" ht="14.25" customHeight="1">
      <c r="B17" s="58">
        <v>7</v>
      </c>
      <c r="C17" s="59" t="s">
        <v>32</v>
      </c>
      <c r="D17" s="60">
        <v>1736</v>
      </c>
      <c r="E17" s="61">
        <v>0.04194452498308689</v>
      </c>
      <c r="F17" s="60">
        <v>1149</v>
      </c>
      <c r="G17" s="62">
        <v>0.05432880987280723</v>
      </c>
      <c r="H17" s="63">
        <v>0.5108790252393385</v>
      </c>
      <c r="I17" s="64">
        <v>1898</v>
      </c>
      <c r="J17" s="65">
        <v>-0.0853530031612223</v>
      </c>
      <c r="K17" s="60">
        <v>9108</v>
      </c>
      <c r="L17" s="61">
        <v>0.04567657295312986</v>
      </c>
      <c r="M17" s="60">
        <v>6736</v>
      </c>
      <c r="N17" s="62">
        <v>0.04676998278064767</v>
      </c>
      <c r="O17" s="63">
        <v>0.3521377672209025</v>
      </c>
    </row>
    <row r="18" spans="2:15" ht="14.25" customHeight="1">
      <c r="B18" s="58">
        <v>8</v>
      </c>
      <c r="C18" s="59" t="s">
        <v>22</v>
      </c>
      <c r="D18" s="60">
        <v>1882</v>
      </c>
      <c r="E18" s="61">
        <v>0.04547211752198705</v>
      </c>
      <c r="F18" s="60">
        <v>936</v>
      </c>
      <c r="G18" s="62">
        <v>0.04425741169795262</v>
      </c>
      <c r="H18" s="63">
        <v>1.0106837606837606</v>
      </c>
      <c r="I18" s="64">
        <v>1821</v>
      </c>
      <c r="J18" s="65">
        <v>0.03349807797913229</v>
      </c>
      <c r="K18" s="60">
        <v>9081</v>
      </c>
      <c r="L18" s="61">
        <v>0.04554116809259687</v>
      </c>
      <c r="M18" s="60">
        <v>5398</v>
      </c>
      <c r="N18" s="62">
        <v>0.037479864467033275</v>
      </c>
      <c r="O18" s="63">
        <v>0.6822897369396073</v>
      </c>
    </row>
    <row r="19" spans="2:15" ht="14.25" customHeight="1">
      <c r="B19" s="58">
        <v>9</v>
      </c>
      <c r="C19" s="59" t="s">
        <v>33</v>
      </c>
      <c r="D19" s="60">
        <v>1972</v>
      </c>
      <c r="E19" s="61">
        <v>0.04764666086788441</v>
      </c>
      <c r="F19" s="60">
        <v>745</v>
      </c>
      <c r="G19" s="62">
        <v>0.03522625183223793</v>
      </c>
      <c r="H19" s="63">
        <v>1.646979865771812</v>
      </c>
      <c r="I19" s="64">
        <v>1635</v>
      </c>
      <c r="J19" s="65">
        <v>0.20611620795107033</v>
      </c>
      <c r="K19" s="60">
        <v>8603</v>
      </c>
      <c r="L19" s="61">
        <v>0.04314400056167942</v>
      </c>
      <c r="M19" s="60">
        <v>5113</v>
      </c>
      <c r="N19" s="62">
        <v>0.03550102760651003</v>
      </c>
      <c r="O19" s="63">
        <v>0.6825738314101311</v>
      </c>
    </row>
    <row r="20" spans="2:15" ht="14.25" customHeight="1">
      <c r="B20" s="66">
        <v>10</v>
      </c>
      <c r="C20" s="67" t="s">
        <v>30</v>
      </c>
      <c r="D20" s="68">
        <v>1587</v>
      </c>
      <c r="E20" s="69">
        <v>0.03834444766599014</v>
      </c>
      <c r="F20" s="68">
        <v>1230</v>
      </c>
      <c r="G20" s="70">
        <v>0.05815877819282236</v>
      </c>
      <c r="H20" s="71">
        <v>0.2902439024390244</v>
      </c>
      <c r="I20" s="72">
        <v>1540</v>
      </c>
      <c r="J20" s="73">
        <v>0.030519480519480613</v>
      </c>
      <c r="K20" s="68">
        <v>7590</v>
      </c>
      <c r="L20" s="69">
        <v>0.03806381079427488</v>
      </c>
      <c r="M20" s="68">
        <v>6712</v>
      </c>
      <c r="N20" s="70">
        <v>0.046603343887129924</v>
      </c>
      <c r="O20" s="71">
        <v>0.13081048867699652</v>
      </c>
    </row>
    <row r="21" spans="2:15" ht="14.25" customHeight="1">
      <c r="B21" s="50">
        <v>11</v>
      </c>
      <c r="C21" s="51" t="s">
        <v>21</v>
      </c>
      <c r="D21" s="52">
        <v>1325</v>
      </c>
      <c r="E21" s="53">
        <v>0.0320141103701556</v>
      </c>
      <c r="F21" s="52">
        <v>809</v>
      </c>
      <c r="G21" s="54">
        <v>0.038252399640644946</v>
      </c>
      <c r="H21" s="55">
        <v>0.6378244746600741</v>
      </c>
      <c r="I21" s="56">
        <v>1228</v>
      </c>
      <c r="J21" s="57">
        <v>0.07899022801302924</v>
      </c>
      <c r="K21" s="52">
        <v>6621</v>
      </c>
      <c r="L21" s="53">
        <v>0.03320428079959078</v>
      </c>
      <c r="M21" s="52">
        <v>4869</v>
      </c>
      <c r="N21" s="54">
        <v>0.03380686552241293</v>
      </c>
      <c r="O21" s="55">
        <v>0.35982747997535425</v>
      </c>
    </row>
    <row r="22" spans="2:15" ht="14.25" customHeight="1">
      <c r="B22" s="58">
        <v>12</v>
      </c>
      <c r="C22" s="59" t="s">
        <v>25</v>
      </c>
      <c r="D22" s="60">
        <v>1513</v>
      </c>
      <c r="E22" s="61">
        <v>0.036556489803807865</v>
      </c>
      <c r="F22" s="60">
        <v>1158</v>
      </c>
      <c r="G22" s="62">
        <v>0.05475436190836446</v>
      </c>
      <c r="H22" s="63">
        <v>0.3065630397236614</v>
      </c>
      <c r="I22" s="64">
        <v>910</v>
      </c>
      <c r="J22" s="65">
        <v>0.6626373626373627</v>
      </c>
      <c r="K22" s="60">
        <v>5978</v>
      </c>
      <c r="L22" s="61">
        <v>0.029979639120971704</v>
      </c>
      <c r="M22" s="60">
        <v>6515</v>
      </c>
      <c r="N22" s="62">
        <v>0.04523551630283842</v>
      </c>
      <c r="O22" s="63">
        <v>-0.08242517267843441</v>
      </c>
    </row>
    <row r="23" spans="2:15" ht="14.25" customHeight="1">
      <c r="B23" s="58">
        <v>13</v>
      </c>
      <c r="C23" s="59" t="s">
        <v>34</v>
      </c>
      <c r="D23" s="60">
        <v>1021</v>
      </c>
      <c r="E23" s="61">
        <v>0.024668986179568957</v>
      </c>
      <c r="F23" s="60">
        <v>530</v>
      </c>
      <c r="G23" s="62">
        <v>0.02506028653837061</v>
      </c>
      <c r="H23" s="63">
        <v>0.9264150943396225</v>
      </c>
      <c r="I23" s="64">
        <v>1111</v>
      </c>
      <c r="J23" s="65">
        <v>-0.08100810081008103</v>
      </c>
      <c r="K23" s="60">
        <v>5957</v>
      </c>
      <c r="L23" s="61">
        <v>0.029874324229446043</v>
      </c>
      <c r="M23" s="60">
        <v>4422</v>
      </c>
      <c r="N23" s="62">
        <v>0.030703216130644893</v>
      </c>
      <c r="O23" s="63">
        <v>0.34712799638172775</v>
      </c>
    </row>
    <row r="24" spans="2:15" ht="14.25" customHeight="1">
      <c r="B24" s="58">
        <v>14</v>
      </c>
      <c r="C24" s="59" t="s">
        <v>28</v>
      </c>
      <c r="D24" s="60">
        <v>1326</v>
      </c>
      <c r="E24" s="61">
        <v>0.03203827196288779</v>
      </c>
      <c r="F24" s="60">
        <v>545</v>
      </c>
      <c r="G24" s="62">
        <v>0.025769539930966003</v>
      </c>
      <c r="H24" s="63">
        <v>1.4330275229357796</v>
      </c>
      <c r="I24" s="64">
        <v>1129</v>
      </c>
      <c r="J24" s="65">
        <v>0.1744906997342781</v>
      </c>
      <c r="K24" s="60">
        <v>5627</v>
      </c>
      <c r="L24" s="61">
        <v>0.02821937593404279</v>
      </c>
      <c r="M24" s="60">
        <v>3582</v>
      </c>
      <c r="N24" s="62">
        <v>0.024870854857523748</v>
      </c>
      <c r="O24" s="63">
        <v>0.5709101060859856</v>
      </c>
    </row>
    <row r="25" spans="2:15" ht="14.25" customHeight="1">
      <c r="B25" s="66">
        <v>15</v>
      </c>
      <c r="C25" s="67" t="s">
        <v>31</v>
      </c>
      <c r="D25" s="68">
        <v>977</v>
      </c>
      <c r="E25" s="69">
        <v>0.02360587609935247</v>
      </c>
      <c r="F25" s="68">
        <v>475</v>
      </c>
      <c r="G25" s="70">
        <v>0.022459690765520828</v>
      </c>
      <c r="H25" s="71">
        <v>1.0568421052631578</v>
      </c>
      <c r="I25" s="72">
        <v>732</v>
      </c>
      <c r="J25" s="73">
        <v>0.33469945355191255</v>
      </c>
      <c r="K25" s="68">
        <v>4531</v>
      </c>
      <c r="L25" s="69">
        <v>0.022722941595370156</v>
      </c>
      <c r="M25" s="68">
        <v>1725</v>
      </c>
      <c r="N25" s="70">
        <v>0.01197717047158807</v>
      </c>
      <c r="O25" s="71">
        <v>1.6266666666666665</v>
      </c>
    </row>
    <row r="26" spans="2:15" ht="14.25" customHeight="1">
      <c r="B26" s="50">
        <v>16</v>
      </c>
      <c r="C26" s="51" t="s">
        <v>49</v>
      </c>
      <c r="D26" s="52">
        <v>856</v>
      </c>
      <c r="E26" s="53">
        <v>0.02068232337875713</v>
      </c>
      <c r="F26" s="52">
        <v>431</v>
      </c>
      <c r="G26" s="54">
        <v>0.020379214147241004</v>
      </c>
      <c r="H26" s="55">
        <v>0.9860788863109049</v>
      </c>
      <c r="I26" s="56">
        <v>876</v>
      </c>
      <c r="J26" s="57">
        <v>-0.022831050228310557</v>
      </c>
      <c r="K26" s="52">
        <v>3994</v>
      </c>
      <c r="L26" s="53">
        <v>0.02002988936921395</v>
      </c>
      <c r="M26" s="52">
        <v>3189</v>
      </c>
      <c r="N26" s="54">
        <v>0.022142142976170637</v>
      </c>
      <c r="O26" s="55">
        <v>0.2524302289118847</v>
      </c>
    </row>
    <row r="27" spans="2:15" ht="14.25" customHeight="1">
      <c r="B27" s="58">
        <v>17</v>
      </c>
      <c r="C27" s="59" t="s">
        <v>29</v>
      </c>
      <c r="D27" s="60">
        <v>877</v>
      </c>
      <c r="E27" s="61">
        <v>0.02118971682613318</v>
      </c>
      <c r="F27" s="60">
        <v>303</v>
      </c>
      <c r="G27" s="62">
        <v>0.01432691853042697</v>
      </c>
      <c r="H27" s="63">
        <v>1.8943894389438944</v>
      </c>
      <c r="I27" s="64">
        <v>838</v>
      </c>
      <c r="J27" s="65">
        <v>0.046539379474940246</v>
      </c>
      <c r="K27" s="60">
        <v>3881</v>
      </c>
      <c r="L27" s="61">
        <v>0.0194631949529092</v>
      </c>
      <c r="M27" s="60">
        <v>2874</v>
      </c>
      <c r="N27" s="62">
        <v>0.019955007498750208</v>
      </c>
      <c r="O27" s="63">
        <v>0.3503827418232428</v>
      </c>
    </row>
    <row r="28" spans="2:15" ht="14.25" customHeight="1">
      <c r="B28" s="58">
        <v>18</v>
      </c>
      <c r="C28" s="59" t="s">
        <v>26</v>
      </c>
      <c r="D28" s="60">
        <v>664</v>
      </c>
      <c r="E28" s="61">
        <v>0.01604329757417609</v>
      </c>
      <c r="F28" s="60">
        <v>399</v>
      </c>
      <c r="G28" s="62">
        <v>0.018866140243037496</v>
      </c>
      <c r="H28" s="63">
        <v>0.6641604010025062</v>
      </c>
      <c r="I28" s="64">
        <v>664</v>
      </c>
      <c r="J28" s="65">
        <v>0</v>
      </c>
      <c r="K28" s="60">
        <v>3872</v>
      </c>
      <c r="L28" s="61">
        <v>0.0194180599993982</v>
      </c>
      <c r="M28" s="60">
        <v>3216</v>
      </c>
      <c r="N28" s="62">
        <v>0.022329611731378103</v>
      </c>
      <c r="O28" s="63">
        <v>0.20398009950248763</v>
      </c>
    </row>
    <row r="29" spans="2:16" ht="14.25" customHeight="1">
      <c r="B29" s="58">
        <v>19</v>
      </c>
      <c r="C29" s="59" t="s">
        <v>44</v>
      </c>
      <c r="D29" s="60">
        <v>746</v>
      </c>
      <c r="E29" s="61">
        <v>0.01802454817821591</v>
      </c>
      <c r="F29" s="60">
        <v>180</v>
      </c>
      <c r="G29" s="62">
        <v>0.008511040711144734</v>
      </c>
      <c r="H29" s="63">
        <v>3.144444444444445</v>
      </c>
      <c r="I29" s="64">
        <v>696</v>
      </c>
      <c r="J29" s="65">
        <v>0.07183908045977017</v>
      </c>
      <c r="K29" s="60">
        <v>2904</v>
      </c>
      <c r="L29" s="61">
        <v>0.01456354499954865</v>
      </c>
      <c r="M29" s="60">
        <v>1511</v>
      </c>
      <c r="N29" s="62">
        <v>0.010491307004388158</v>
      </c>
      <c r="O29" s="63">
        <v>0.9219060225016544</v>
      </c>
      <c r="P29" s="49"/>
    </row>
    <row r="30" spans="2:16" ht="14.25" customHeight="1">
      <c r="B30" s="66">
        <v>20</v>
      </c>
      <c r="C30" s="67" t="s">
        <v>81</v>
      </c>
      <c r="D30" s="68">
        <v>490</v>
      </c>
      <c r="E30" s="69">
        <v>0.011839180438774523</v>
      </c>
      <c r="F30" s="68">
        <v>176</v>
      </c>
      <c r="G30" s="70">
        <v>0.008321906473119296</v>
      </c>
      <c r="H30" s="71">
        <v>1.7840909090909092</v>
      </c>
      <c r="I30" s="72">
        <v>438</v>
      </c>
      <c r="J30" s="73">
        <v>0.11872146118721472</v>
      </c>
      <c r="K30" s="68">
        <v>2568</v>
      </c>
      <c r="L30" s="69">
        <v>0.012878506735138063</v>
      </c>
      <c r="M30" s="68">
        <v>1523</v>
      </c>
      <c r="N30" s="70">
        <v>0.010574626451147031</v>
      </c>
      <c r="O30" s="71">
        <v>0.686145764937623</v>
      </c>
      <c r="P30" s="49"/>
    </row>
    <row r="31" spans="2:15" ht="14.25" customHeight="1">
      <c r="B31" s="123" t="s">
        <v>47</v>
      </c>
      <c r="C31" s="124"/>
      <c r="D31" s="26">
        <f>SUM(D11:D30)</f>
        <v>38814</v>
      </c>
      <c r="E31" s="4">
        <f>D31/D33</f>
        <v>0.9378080603073354</v>
      </c>
      <c r="F31" s="26">
        <f>SUM(F11:F30)</f>
        <v>19499</v>
      </c>
      <c r="G31" s="4">
        <f>F31/F33</f>
        <v>0.9219821268145066</v>
      </c>
      <c r="H31" s="7">
        <f>D31/F31-1</f>
        <v>0.9905636186471101</v>
      </c>
      <c r="I31" s="26">
        <f>SUM(I11:I30)</f>
        <v>37760</v>
      </c>
      <c r="J31" s="4">
        <f>D31/I31-1</f>
        <v>0.027913135593220284</v>
      </c>
      <c r="K31" s="26">
        <f>SUM(K11:K30)</f>
        <v>188410</v>
      </c>
      <c r="L31" s="4">
        <f>K31/K33</f>
        <v>0.9448751767785679</v>
      </c>
      <c r="M31" s="26">
        <f>SUM(M11:M30)</f>
        <v>132629</v>
      </c>
      <c r="N31" s="4">
        <f>M31/M33</f>
        <v>0.9208812420152197</v>
      </c>
      <c r="O31" s="7">
        <f>K31/M31-1</f>
        <v>0.42057920967510887</v>
      </c>
    </row>
    <row r="32" spans="2:15" ht="14.25" customHeight="1">
      <c r="B32" s="123" t="s">
        <v>12</v>
      </c>
      <c r="C32" s="124"/>
      <c r="D32" s="3">
        <f>D33-SUM(D11:D30)</f>
        <v>2574</v>
      </c>
      <c r="E32" s="4">
        <f>D32/D33</f>
        <v>0.06219193969266454</v>
      </c>
      <c r="F32" s="5">
        <f>F33-SUM(F11:F30)</f>
        <v>1650</v>
      </c>
      <c r="G32" s="6">
        <f>F32/F33</f>
        <v>0.0780178731854934</v>
      </c>
      <c r="H32" s="7">
        <f>D32/F32-1</f>
        <v>0.56</v>
      </c>
      <c r="I32" s="5">
        <f>I33-SUM(I11:I30)</f>
        <v>2389</v>
      </c>
      <c r="J32" s="8">
        <f>D32/I32-1</f>
        <v>0.07743825868564258</v>
      </c>
      <c r="K32" s="3">
        <f>K33-SUM(K11:K30)</f>
        <v>10992</v>
      </c>
      <c r="L32" s="4">
        <f>K32/K33</f>
        <v>0.055124823221432084</v>
      </c>
      <c r="M32" s="3">
        <f>M33-SUM(M11:M30)</f>
        <v>11395</v>
      </c>
      <c r="N32" s="4">
        <f>M32/M33</f>
        <v>0.07911875798478031</v>
      </c>
      <c r="O32" s="7">
        <f>K32/M32-1</f>
        <v>-0.03536638876700304</v>
      </c>
    </row>
    <row r="33" spans="2:17" ht="14.25" customHeight="1">
      <c r="B33" s="125" t="s">
        <v>13</v>
      </c>
      <c r="C33" s="126"/>
      <c r="D33" s="45">
        <v>41388</v>
      </c>
      <c r="E33" s="74">
        <v>1</v>
      </c>
      <c r="F33" s="45">
        <v>21149</v>
      </c>
      <c r="G33" s="75">
        <v>0.9999999999999998</v>
      </c>
      <c r="H33" s="42">
        <v>0.9569719608492127</v>
      </c>
      <c r="I33" s="46">
        <v>40149</v>
      </c>
      <c r="J33" s="43">
        <v>0.030860046327430224</v>
      </c>
      <c r="K33" s="45">
        <v>199402</v>
      </c>
      <c r="L33" s="74">
        <v>1</v>
      </c>
      <c r="M33" s="45">
        <v>144024</v>
      </c>
      <c r="N33" s="75">
        <v>1.0000000000000002</v>
      </c>
      <c r="O33" s="42">
        <v>0.3845053602177415</v>
      </c>
      <c r="P33" s="14"/>
      <c r="Q33" s="14"/>
    </row>
    <row r="34" ht="14.25" customHeight="1">
      <c r="B34" t="s">
        <v>114</v>
      </c>
    </row>
    <row r="35" ht="15">
      <c r="B35" s="9" t="s">
        <v>113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9" t="s">
        <v>133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21"/>
      <c r="N38" s="21"/>
      <c r="O38" s="149" t="s">
        <v>98</v>
      </c>
      <c r="P38" s="149"/>
      <c r="Q38" s="149"/>
      <c r="R38" s="149"/>
      <c r="S38" s="149"/>
      <c r="T38" s="149"/>
      <c r="U38" s="149"/>
      <c r="V38" s="149"/>
    </row>
    <row r="39" spans="2:22" ht="15">
      <c r="B39" s="169" t="s">
        <v>134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21"/>
      <c r="N39" s="21"/>
      <c r="O39" s="150" t="s">
        <v>99</v>
      </c>
      <c r="P39" s="150"/>
      <c r="Q39" s="150"/>
      <c r="R39" s="150"/>
      <c r="S39" s="150"/>
      <c r="T39" s="150"/>
      <c r="U39" s="150"/>
      <c r="V39" s="150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51" t="s">
        <v>0</v>
      </c>
      <c r="C41" s="151" t="s">
        <v>46</v>
      </c>
      <c r="D41" s="153" t="s">
        <v>127</v>
      </c>
      <c r="E41" s="154"/>
      <c r="F41" s="154"/>
      <c r="G41" s="154"/>
      <c r="H41" s="154"/>
      <c r="I41" s="155"/>
      <c r="J41" s="153" t="s">
        <v>115</v>
      </c>
      <c r="K41" s="154"/>
      <c r="L41" s="155"/>
      <c r="O41" s="151" t="s">
        <v>0</v>
      </c>
      <c r="P41" s="151" t="s">
        <v>46</v>
      </c>
      <c r="Q41" s="153" t="s">
        <v>128</v>
      </c>
      <c r="R41" s="154"/>
      <c r="S41" s="154"/>
      <c r="T41" s="154"/>
      <c r="U41" s="154"/>
      <c r="V41" s="155"/>
    </row>
    <row r="42" spans="2:22" ht="15" customHeight="1">
      <c r="B42" s="152"/>
      <c r="C42" s="152"/>
      <c r="D42" s="127" t="s">
        <v>129</v>
      </c>
      <c r="E42" s="128"/>
      <c r="F42" s="128"/>
      <c r="G42" s="128"/>
      <c r="H42" s="128"/>
      <c r="I42" s="129"/>
      <c r="J42" s="127" t="s">
        <v>116</v>
      </c>
      <c r="K42" s="128"/>
      <c r="L42" s="129"/>
      <c r="O42" s="152"/>
      <c r="P42" s="152"/>
      <c r="Q42" s="127" t="s">
        <v>130</v>
      </c>
      <c r="R42" s="128"/>
      <c r="S42" s="128"/>
      <c r="T42" s="128"/>
      <c r="U42" s="128"/>
      <c r="V42" s="129"/>
    </row>
    <row r="43" spans="2:22" ht="15" customHeight="1">
      <c r="B43" s="152"/>
      <c r="C43" s="152"/>
      <c r="D43" s="130">
        <v>2021</v>
      </c>
      <c r="E43" s="131"/>
      <c r="F43" s="156">
        <v>2020</v>
      </c>
      <c r="G43" s="131"/>
      <c r="H43" s="134" t="s">
        <v>5</v>
      </c>
      <c r="I43" s="144" t="s">
        <v>54</v>
      </c>
      <c r="J43" s="158">
        <v>2021</v>
      </c>
      <c r="K43" s="145" t="s">
        <v>131</v>
      </c>
      <c r="L43" s="144" t="s">
        <v>135</v>
      </c>
      <c r="O43" s="152"/>
      <c r="P43" s="152"/>
      <c r="Q43" s="130">
        <v>2021</v>
      </c>
      <c r="R43" s="131"/>
      <c r="S43" s="130">
        <v>2020</v>
      </c>
      <c r="T43" s="131"/>
      <c r="U43" s="134" t="s">
        <v>5</v>
      </c>
      <c r="V43" s="136" t="s">
        <v>86</v>
      </c>
    </row>
    <row r="44" spans="2:22" ht="15">
      <c r="B44" s="138" t="s">
        <v>6</v>
      </c>
      <c r="C44" s="138" t="s">
        <v>46</v>
      </c>
      <c r="D44" s="132"/>
      <c r="E44" s="133"/>
      <c r="F44" s="157"/>
      <c r="G44" s="133"/>
      <c r="H44" s="135"/>
      <c r="I44" s="145"/>
      <c r="J44" s="158"/>
      <c r="K44" s="145"/>
      <c r="L44" s="145"/>
      <c r="O44" s="138" t="s">
        <v>6</v>
      </c>
      <c r="P44" s="138" t="s">
        <v>46</v>
      </c>
      <c r="Q44" s="132"/>
      <c r="R44" s="133"/>
      <c r="S44" s="132"/>
      <c r="T44" s="133"/>
      <c r="U44" s="135"/>
      <c r="V44" s="137"/>
    </row>
    <row r="45" spans="2:22" ht="15" customHeight="1">
      <c r="B45" s="138"/>
      <c r="C45" s="138"/>
      <c r="D45" s="113" t="s">
        <v>8</v>
      </c>
      <c r="E45" s="78" t="s">
        <v>2</v>
      </c>
      <c r="F45" s="113" t="s">
        <v>8</v>
      </c>
      <c r="G45" s="78" t="s">
        <v>2</v>
      </c>
      <c r="H45" s="140" t="s">
        <v>9</v>
      </c>
      <c r="I45" s="140" t="s">
        <v>55</v>
      </c>
      <c r="J45" s="79" t="s">
        <v>8</v>
      </c>
      <c r="K45" s="146" t="s">
        <v>132</v>
      </c>
      <c r="L45" s="146" t="s">
        <v>136</v>
      </c>
      <c r="O45" s="138"/>
      <c r="P45" s="138"/>
      <c r="Q45" s="113" t="s">
        <v>8</v>
      </c>
      <c r="R45" s="78" t="s">
        <v>2</v>
      </c>
      <c r="S45" s="113" t="s">
        <v>8</v>
      </c>
      <c r="T45" s="78" t="s">
        <v>2</v>
      </c>
      <c r="U45" s="140" t="s">
        <v>9</v>
      </c>
      <c r="V45" s="142" t="s">
        <v>87</v>
      </c>
    </row>
    <row r="46" spans="2:22" ht="15" customHeight="1">
      <c r="B46" s="139"/>
      <c r="C46" s="139"/>
      <c r="D46" s="114" t="s">
        <v>10</v>
      </c>
      <c r="E46" s="41" t="s">
        <v>11</v>
      </c>
      <c r="F46" s="114" t="s">
        <v>10</v>
      </c>
      <c r="G46" s="41" t="s">
        <v>11</v>
      </c>
      <c r="H46" s="148"/>
      <c r="I46" s="148"/>
      <c r="J46" s="114" t="s">
        <v>10</v>
      </c>
      <c r="K46" s="147"/>
      <c r="L46" s="147"/>
      <c r="O46" s="139"/>
      <c r="P46" s="139"/>
      <c r="Q46" s="114" t="s">
        <v>10</v>
      </c>
      <c r="R46" s="41" t="s">
        <v>11</v>
      </c>
      <c r="S46" s="114" t="s">
        <v>10</v>
      </c>
      <c r="T46" s="41" t="s">
        <v>11</v>
      </c>
      <c r="U46" s="141"/>
      <c r="V46" s="143"/>
    </row>
    <row r="47" spans="2:22" ht="15">
      <c r="B47" s="50">
        <v>1</v>
      </c>
      <c r="C47" s="80" t="s">
        <v>57</v>
      </c>
      <c r="D47" s="52">
        <v>1649</v>
      </c>
      <c r="E47" s="57">
        <v>0.0398424664153861</v>
      </c>
      <c r="F47" s="52">
        <v>754</v>
      </c>
      <c r="G47" s="57">
        <v>0.035651803867795165</v>
      </c>
      <c r="H47" s="81">
        <v>1.1870026525198938</v>
      </c>
      <c r="I47" s="82">
        <v>1</v>
      </c>
      <c r="J47" s="52">
        <v>2288</v>
      </c>
      <c r="K47" s="83">
        <v>-0.27928321678321677</v>
      </c>
      <c r="L47" s="84">
        <v>0</v>
      </c>
      <c r="O47" s="50">
        <v>1</v>
      </c>
      <c r="P47" s="80" t="s">
        <v>57</v>
      </c>
      <c r="Q47" s="52">
        <v>10483</v>
      </c>
      <c r="R47" s="57">
        <v>0.05257219085064342</v>
      </c>
      <c r="S47" s="52">
        <v>6854</v>
      </c>
      <c r="T47" s="57">
        <v>0.04758929067377659</v>
      </c>
      <c r="U47" s="55">
        <v>0.5294718412605777</v>
      </c>
      <c r="V47" s="84">
        <v>0</v>
      </c>
    </row>
    <row r="48" spans="2:22" ht="15" customHeight="1">
      <c r="B48" s="85">
        <v>2</v>
      </c>
      <c r="C48" s="86" t="s">
        <v>42</v>
      </c>
      <c r="D48" s="60">
        <v>1580</v>
      </c>
      <c r="E48" s="65">
        <v>0.038175316516864795</v>
      </c>
      <c r="F48" s="60">
        <v>497</v>
      </c>
      <c r="G48" s="65">
        <v>0.023499929074660742</v>
      </c>
      <c r="H48" s="87">
        <v>2.1790744466800804</v>
      </c>
      <c r="I48" s="88">
        <v>5</v>
      </c>
      <c r="J48" s="60">
        <v>1653</v>
      </c>
      <c r="K48" s="89">
        <v>-0.04416212946158504</v>
      </c>
      <c r="L48" s="90">
        <v>0</v>
      </c>
      <c r="O48" s="85">
        <v>2</v>
      </c>
      <c r="P48" s="86" t="s">
        <v>42</v>
      </c>
      <c r="Q48" s="60">
        <v>8386</v>
      </c>
      <c r="R48" s="65">
        <v>0.04205574668258092</v>
      </c>
      <c r="S48" s="60">
        <v>5118</v>
      </c>
      <c r="T48" s="65">
        <v>0.03553574404265956</v>
      </c>
      <c r="U48" s="63">
        <v>0.6385306760453302</v>
      </c>
      <c r="V48" s="90">
        <v>1</v>
      </c>
    </row>
    <row r="49" spans="2:22" ht="15" customHeight="1">
      <c r="B49" s="85">
        <v>3</v>
      </c>
      <c r="C49" s="86" t="s">
        <v>36</v>
      </c>
      <c r="D49" s="60">
        <v>1421</v>
      </c>
      <c r="E49" s="65">
        <v>0.03433362327244612</v>
      </c>
      <c r="F49" s="60">
        <v>716</v>
      </c>
      <c r="G49" s="65">
        <v>0.033855028606553504</v>
      </c>
      <c r="H49" s="87">
        <v>0.98463687150838</v>
      </c>
      <c r="I49" s="88">
        <v>0</v>
      </c>
      <c r="J49" s="60">
        <v>1430</v>
      </c>
      <c r="K49" s="89">
        <v>-0.0062937062937062915</v>
      </c>
      <c r="L49" s="90">
        <v>0</v>
      </c>
      <c r="O49" s="85">
        <v>3</v>
      </c>
      <c r="P49" s="86" t="s">
        <v>36</v>
      </c>
      <c r="Q49" s="60">
        <v>7390</v>
      </c>
      <c r="R49" s="65">
        <v>0.037060811827363815</v>
      </c>
      <c r="S49" s="60">
        <v>5863</v>
      </c>
      <c r="T49" s="65">
        <v>0.04070849302893962</v>
      </c>
      <c r="U49" s="63">
        <v>0.26044687020296786</v>
      </c>
      <c r="V49" s="90">
        <v>-1</v>
      </c>
    </row>
    <row r="50" spans="2:22" ht="15">
      <c r="B50" s="85">
        <v>4</v>
      </c>
      <c r="C50" s="86" t="s">
        <v>41</v>
      </c>
      <c r="D50" s="60">
        <v>1050</v>
      </c>
      <c r="E50" s="65">
        <v>0.02536967236880255</v>
      </c>
      <c r="F50" s="60">
        <v>673</v>
      </c>
      <c r="G50" s="65">
        <v>0.031821835547780036</v>
      </c>
      <c r="H50" s="87">
        <v>0.5601783060921248</v>
      </c>
      <c r="I50" s="88">
        <v>0</v>
      </c>
      <c r="J50" s="60">
        <v>1081</v>
      </c>
      <c r="K50" s="89">
        <v>-0.028677150786308947</v>
      </c>
      <c r="L50" s="90">
        <v>0</v>
      </c>
      <c r="O50" s="85">
        <v>4</v>
      </c>
      <c r="P50" s="86" t="s">
        <v>41</v>
      </c>
      <c r="Q50" s="60">
        <v>5393</v>
      </c>
      <c r="R50" s="65">
        <v>0.027045867142756842</v>
      </c>
      <c r="S50" s="60">
        <v>3393</v>
      </c>
      <c r="T50" s="65">
        <v>0.023558573571071488</v>
      </c>
      <c r="U50" s="63">
        <v>0.5894488653109342</v>
      </c>
      <c r="V50" s="90">
        <v>2</v>
      </c>
    </row>
    <row r="51" spans="2:22" ht="15" customHeight="1">
      <c r="B51" s="85">
        <v>5</v>
      </c>
      <c r="C51" s="91" t="s">
        <v>38</v>
      </c>
      <c r="D51" s="68">
        <v>1046</v>
      </c>
      <c r="E51" s="73">
        <v>0.02527302599787378</v>
      </c>
      <c r="F51" s="68">
        <v>772</v>
      </c>
      <c r="G51" s="73">
        <v>0.03650290793890964</v>
      </c>
      <c r="H51" s="92">
        <v>0.35492227979274604</v>
      </c>
      <c r="I51" s="93">
        <v>-4</v>
      </c>
      <c r="J51" s="68">
        <v>1038</v>
      </c>
      <c r="K51" s="94">
        <v>0.007707129094412402</v>
      </c>
      <c r="L51" s="95">
        <v>1</v>
      </c>
      <c r="O51" s="85">
        <v>5</v>
      </c>
      <c r="P51" s="91" t="s">
        <v>38</v>
      </c>
      <c r="Q51" s="68">
        <v>4915</v>
      </c>
      <c r="R51" s="73">
        <v>0.024648699611839398</v>
      </c>
      <c r="S51" s="68">
        <v>4685</v>
      </c>
      <c r="T51" s="73">
        <v>0.032529300672110205</v>
      </c>
      <c r="U51" s="71">
        <v>0.0490928495197438</v>
      </c>
      <c r="V51" s="95">
        <v>-1</v>
      </c>
    </row>
    <row r="52" spans="2:22" ht="15">
      <c r="B52" s="96">
        <v>6</v>
      </c>
      <c r="C52" s="80" t="s">
        <v>58</v>
      </c>
      <c r="D52" s="52">
        <v>931</v>
      </c>
      <c r="E52" s="57">
        <v>0.022494442833671597</v>
      </c>
      <c r="F52" s="52">
        <v>275</v>
      </c>
      <c r="G52" s="57">
        <v>0.0130029788642489</v>
      </c>
      <c r="H52" s="81">
        <v>2.3854545454545453</v>
      </c>
      <c r="I52" s="82">
        <v>10</v>
      </c>
      <c r="J52" s="52">
        <v>983</v>
      </c>
      <c r="K52" s="83">
        <v>-0.0528992878942014</v>
      </c>
      <c r="L52" s="84">
        <v>1</v>
      </c>
      <c r="O52" s="96">
        <v>6</v>
      </c>
      <c r="P52" s="80" t="s">
        <v>78</v>
      </c>
      <c r="Q52" s="52">
        <v>4452</v>
      </c>
      <c r="R52" s="57">
        <v>0.022326757003440285</v>
      </c>
      <c r="S52" s="52">
        <v>3417</v>
      </c>
      <c r="T52" s="57">
        <v>0.023725212464589234</v>
      </c>
      <c r="U52" s="55">
        <v>0.3028972783143109</v>
      </c>
      <c r="V52" s="84">
        <v>-1</v>
      </c>
    </row>
    <row r="53" spans="2:22" ht="15">
      <c r="B53" s="85">
        <v>7</v>
      </c>
      <c r="C53" s="86" t="s">
        <v>78</v>
      </c>
      <c r="D53" s="60">
        <v>923</v>
      </c>
      <c r="E53" s="65">
        <v>0.02230115009181405</v>
      </c>
      <c r="F53" s="60">
        <v>642</v>
      </c>
      <c r="G53" s="65">
        <v>0.03035604520308289</v>
      </c>
      <c r="H53" s="87">
        <v>0.43769470404984423</v>
      </c>
      <c r="I53" s="88">
        <v>-2</v>
      </c>
      <c r="J53" s="60">
        <v>1079</v>
      </c>
      <c r="K53" s="89">
        <v>-0.14457831325301207</v>
      </c>
      <c r="L53" s="90">
        <v>-2</v>
      </c>
      <c r="O53" s="85">
        <v>7</v>
      </c>
      <c r="P53" s="86" t="s">
        <v>58</v>
      </c>
      <c r="Q53" s="60">
        <v>4201</v>
      </c>
      <c r="R53" s="65">
        <v>0.021067993299966902</v>
      </c>
      <c r="S53" s="60">
        <v>2211</v>
      </c>
      <c r="T53" s="65">
        <v>0.015351608065322446</v>
      </c>
      <c r="U53" s="63">
        <v>0.9000452284034373</v>
      </c>
      <c r="V53" s="90">
        <v>5</v>
      </c>
    </row>
    <row r="54" spans="2:22" ht="15">
      <c r="B54" s="85">
        <v>8</v>
      </c>
      <c r="C54" s="86" t="s">
        <v>92</v>
      </c>
      <c r="D54" s="60">
        <v>861</v>
      </c>
      <c r="E54" s="65">
        <v>0.020803131342418093</v>
      </c>
      <c r="F54" s="60">
        <v>116</v>
      </c>
      <c r="G54" s="65">
        <v>0.005484892902737718</v>
      </c>
      <c r="H54" s="87">
        <v>6.422413793103448</v>
      </c>
      <c r="I54" s="88">
        <v>46</v>
      </c>
      <c r="J54" s="60">
        <v>570</v>
      </c>
      <c r="K54" s="89">
        <v>0.5105263157894737</v>
      </c>
      <c r="L54" s="90">
        <v>8</v>
      </c>
      <c r="O54" s="85">
        <v>8</v>
      </c>
      <c r="P54" s="86" t="s">
        <v>68</v>
      </c>
      <c r="Q54" s="60">
        <v>4057</v>
      </c>
      <c r="R54" s="65">
        <v>0.020345834043790936</v>
      </c>
      <c r="S54" s="60">
        <v>2878</v>
      </c>
      <c r="T54" s="65">
        <v>0.019982780647669833</v>
      </c>
      <c r="U54" s="63">
        <v>0.4096594857539959</v>
      </c>
      <c r="V54" s="90">
        <v>-1</v>
      </c>
    </row>
    <row r="55" spans="2:22" ht="15">
      <c r="B55" s="85">
        <v>9</v>
      </c>
      <c r="C55" s="86" t="s">
        <v>43</v>
      </c>
      <c r="D55" s="60">
        <v>738</v>
      </c>
      <c r="E55" s="65">
        <v>0.017831255436358363</v>
      </c>
      <c r="F55" s="60">
        <v>593</v>
      </c>
      <c r="G55" s="65">
        <v>0.028039150787271264</v>
      </c>
      <c r="H55" s="87">
        <v>0.24451939291736924</v>
      </c>
      <c r="I55" s="88">
        <v>-3</v>
      </c>
      <c r="J55" s="60">
        <v>374</v>
      </c>
      <c r="K55" s="89">
        <v>0.9732620320855614</v>
      </c>
      <c r="L55" s="90">
        <v>16</v>
      </c>
      <c r="O55" s="85">
        <v>9</v>
      </c>
      <c r="P55" s="86" t="s">
        <v>92</v>
      </c>
      <c r="Q55" s="60">
        <v>3382</v>
      </c>
      <c r="R55" s="65">
        <v>0.016960712530466094</v>
      </c>
      <c r="S55" s="60">
        <v>1131</v>
      </c>
      <c r="T55" s="65">
        <v>0.00785285785702383</v>
      </c>
      <c r="U55" s="63">
        <v>1.9902740937223697</v>
      </c>
      <c r="V55" s="90">
        <v>24</v>
      </c>
    </row>
    <row r="56" spans="2:22" ht="15">
      <c r="B56" s="97">
        <v>10</v>
      </c>
      <c r="C56" s="91" t="s">
        <v>97</v>
      </c>
      <c r="D56" s="68">
        <v>731</v>
      </c>
      <c r="E56" s="73">
        <v>0.017662124287233013</v>
      </c>
      <c r="F56" s="68">
        <v>100</v>
      </c>
      <c r="G56" s="73">
        <v>0.004728355950635964</v>
      </c>
      <c r="H56" s="92">
        <v>6.31</v>
      </c>
      <c r="I56" s="93">
        <v>49</v>
      </c>
      <c r="J56" s="68">
        <v>468</v>
      </c>
      <c r="K56" s="94">
        <v>0.561965811965812</v>
      </c>
      <c r="L56" s="95">
        <v>8</v>
      </c>
      <c r="O56" s="97">
        <v>10</v>
      </c>
      <c r="P56" s="91" t="s">
        <v>45</v>
      </c>
      <c r="Q56" s="68">
        <v>3279</v>
      </c>
      <c r="R56" s="73">
        <v>0.016444168062506894</v>
      </c>
      <c r="S56" s="68">
        <v>1776</v>
      </c>
      <c r="T56" s="73">
        <v>0.012331278120313281</v>
      </c>
      <c r="U56" s="71">
        <v>0.8462837837837838</v>
      </c>
      <c r="V56" s="95">
        <v>10</v>
      </c>
    </row>
    <row r="57" spans="2:22" ht="15">
      <c r="B57" s="96" t="s">
        <v>137</v>
      </c>
      <c r="C57" s="80" t="s">
        <v>84</v>
      </c>
      <c r="D57" s="52">
        <v>731</v>
      </c>
      <c r="E57" s="57">
        <v>0.017662124287233013</v>
      </c>
      <c r="F57" s="52">
        <v>393</v>
      </c>
      <c r="G57" s="57">
        <v>0.01858243888599934</v>
      </c>
      <c r="H57" s="81">
        <v>0.8600508905852418</v>
      </c>
      <c r="I57" s="82">
        <v>-2</v>
      </c>
      <c r="J57" s="52">
        <v>625</v>
      </c>
      <c r="K57" s="83">
        <v>0.16959999999999997</v>
      </c>
      <c r="L57" s="84">
        <v>1</v>
      </c>
      <c r="O57" s="96">
        <v>11</v>
      </c>
      <c r="P57" s="80" t="s">
        <v>71</v>
      </c>
      <c r="Q57" s="52">
        <v>3210</v>
      </c>
      <c r="R57" s="57">
        <v>0.016098133418922578</v>
      </c>
      <c r="S57" s="52">
        <v>1745</v>
      </c>
      <c r="T57" s="57">
        <v>0.01211603621618619</v>
      </c>
      <c r="U57" s="55">
        <v>0.8395415472779371</v>
      </c>
      <c r="V57" s="84">
        <v>10</v>
      </c>
    </row>
    <row r="58" spans="2:22" ht="15">
      <c r="B58" s="85">
        <v>12</v>
      </c>
      <c r="C58" s="86" t="s">
        <v>45</v>
      </c>
      <c r="D58" s="60">
        <v>692</v>
      </c>
      <c r="E58" s="65">
        <v>0.016719822170677492</v>
      </c>
      <c r="F58" s="60">
        <v>294</v>
      </c>
      <c r="G58" s="65">
        <v>0.013901366494869734</v>
      </c>
      <c r="H58" s="87">
        <v>1.3537414965986394</v>
      </c>
      <c r="I58" s="88">
        <v>1</v>
      </c>
      <c r="J58" s="60">
        <v>591</v>
      </c>
      <c r="K58" s="89">
        <v>0.17089678510998318</v>
      </c>
      <c r="L58" s="90">
        <v>1</v>
      </c>
      <c r="O58" s="85">
        <v>12</v>
      </c>
      <c r="P58" s="86" t="s">
        <v>48</v>
      </c>
      <c r="Q58" s="60">
        <v>2988</v>
      </c>
      <c r="R58" s="65">
        <v>0.014984804565651298</v>
      </c>
      <c r="S58" s="60">
        <v>2504</v>
      </c>
      <c r="T58" s="65">
        <v>0.017385991223684942</v>
      </c>
      <c r="U58" s="63">
        <v>0.19329073482428116</v>
      </c>
      <c r="V58" s="90">
        <v>-2</v>
      </c>
    </row>
    <row r="59" spans="2:22" ht="15">
      <c r="B59" s="85">
        <v>13</v>
      </c>
      <c r="C59" s="86" t="s">
        <v>68</v>
      </c>
      <c r="D59" s="60">
        <v>604</v>
      </c>
      <c r="E59" s="65">
        <v>0.014593602010244516</v>
      </c>
      <c r="F59" s="60">
        <v>332</v>
      </c>
      <c r="G59" s="65">
        <v>0.0156981417561114</v>
      </c>
      <c r="H59" s="87">
        <v>0.8192771084337349</v>
      </c>
      <c r="I59" s="88">
        <v>-3</v>
      </c>
      <c r="J59" s="60">
        <v>776</v>
      </c>
      <c r="K59" s="89">
        <v>-0.22164948453608246</v>
      </c>
      <c r="L59" s="90">
        <v>-5</v>
      </c>
      <c r="O59" s="85" t="s">
        <v>137</v>
      </c>
      <c r="P59" s="86" t="s">
        <v>40</v>
      </c>
      <c r="Q59" s="60">
        <v>2988</v>
      </c>
      <c r="R59" s="65">
        <v>0.014984804565651298</v>
      </c>
      <c r="S59" s="60">
        <v>2651</v>
      </c>
      <c r="T59" s="65">
        <v>0.01840665444648114</v>
      </c>
      <c r="U59" s="63">
        <v>0.12712184081478695</v>
      </c>
      <c r="V59" s="90">
        <v>-3</v>
      </c>
    </row>
    <row r="60" spans="2:22" ht="15">
      <c r="B60" s="85">
        <v>14</v>
      </c>
      <c r="C60" s="86" t="s">
        <v>40</v>
      </c>
      <c r="D60" s="60">
        <v>554</v>
      </c>
      <c r="E60" s="65">
        <v>0.01338552237363487</v>
      </c>
      <c r="F60" s="60">
        <v>374</v>
      </c>
      <c r="G60" s="65">
        <v>0.017684051255378506</v>
      </c>
      <c r="H60" s="87">
        <v>0.481283422459893</v>
      </c>
      <c r="I60" s="88">
        <v>-5</v>
      </c>
      <c r="J60" s="60">
        <v>587</v>
      </c>
      <c r="K60" s="89">
        <v>-0.05621805792163548</v>
      </c>
      <c r="L60" s="90">
        <v>1</v>
      </c>
      <c r="O60" s="85">
        <v>14</v>
      </c>
      <c r="P60" s="86" t="s">
        <v>80</v>
      </c>
      <c r="Q60" s="60">
        <v>2695</v>
      </c>
      <c r="R60" s="65">
        <v>0.013515411079126589</v>
      </c>
      <c r="S60" s="60">
        <v>1975</v>
      </c>
      <c r="T60" s="65">
        <v>0.0137129922790646</v>
      </c>
      <c r="U60" s="63">
        <v>0.3645569620253164</v>
      </c>
      <c r="V60" s="90">
        <v>1</v>
      </c>
    </row>
    <row r="61" spans="2:22" ht="15">
      <c r="B61" s="97">
        <v>15</v>
      </c>
      <c r="C61" s="91" t="s">
        <v>37</v>
      </c>
      <c r="D61" s="68">
        <v>545</v>
      </c>
      <c r="E61" s="73">
        <v>0.013168068039045133</v>
      </c>
      <c r="F61" s="68">
        <v>240</v>
      </c>
      <c r="G61" s="73">
        <v>0.011348054281526312</v>
      </c>
      <c r="H61" s="92">
        <v>1.2708333333333335</v>
      </c>
      <c r="I61" s="93">
        <v>6</v>
      </c>
      <c r="J61" s="68">
        <v>642</v>
      </c>
      <c r="K61" s="94">
        <v>-0.1510903426791277</v>
      </c>
      <c r="L61" s="95">
        <v>-5</v>
      </c>
      <c r="O61" s="97">
        <v>15</v>
      </c>
      <c r="P61" s="91" t="s">
        <v>84</v>
      </c>
      <c r="Q61" s="68">
        <v>2668</v>
      </c>
      <c r="R61" s="73">
        <v>0.013380006218593594</v>
      </c>
      <c r="S61" s="68">
        <v>1868</v>
      </c>
      <c r="T61" s="73">
        <v>0.012970060545464644</v>
      </c>
      <c r="U61" s="71">
        <v>0.42826552462526757</v>
      </c>
      <c r="V61" s="95">
        <v>2</v>
      </c>
    </row>
    <row r="62" spans="2:22" ht="15">
      <c r="B62" s="96">
        <v>16</v>
      </c>
      <c r="C62" s="80" t="s">
        <v>71</v>
      </c>
      <c r="D62" s="52">
        <v>522</v>
      </c>
      <c r="E62" s="57">
        <v>0.012612351406204697</v>
      </c>
      <c r="F62" s="52">
        <v>218</v>
      </c>
      <c r="G62" s="57">
        <v>0.010307815972386402</v>
      </c>
      <c r="H62" s="81">
        <v>1.3944954128440368</v>
      </c>
      <c r="I62" s="82">
        <v>7</v>
      </c>
      <c r="J62" s="52">
        <v>715</v>
      </c>
      <c r="K62" s="83">
        <v>-0.26993006993006996</v>
      </c>
      <c r="L62" s="84">
        <v>-7</v>
      </c>
      <c r="O62" s="96">
        <v>16</v>
      </c>
      <c r="P62" s="80" t="s">
        <v>97</v>
      </c>
      <c r="Q62" s="52">
        <v>2560</v>
      </c>
      <c r="R62" s="57">
        <v>0.012838386776461621</v>
      </c>
      <c r="S62" s="52">
        <v>999</v>
      </c>
      <c r="T62" s="57">
        <v>0.00693634394267622</v>
      </c>
      <c r="U62" s="55">
        <v>1.5625625625625625</v>
      </c>
      <c r="V62" s="84">
        <v>23</v>
      </c>
    </row>
    <row r="63" spans="2:22" ht="15">
      <c r="B63" s="85">
        <v>17</v>
      </c>
      <c r="C63" s="86" t="s">
        <v>138</v>
      </c>
      <c r="D63" s="60">
        <v>514</v>
      </c>
      <c r="E63" s="65">
        <v>0.012419058664347154</v>
      </c>
      <c r="F63" s="60">
        <v>293</v>
      </c>
      <c r="G63" s="65">
        <v>0.013854082935363374</v>
      </c>
      <c r="H63" s="87">
        <v>0.7542662116040955</v>
      </c>
      <c r="I63" s="88">
        <v>-3</v>
      </c>
      <c r="J63" s="60">
        <v>305</v>
      </c>
      <c r="K63" s="89">
        <v>0.6852459016393442</v>
      </c>
      <c r="L63" s="90">
        <v>19</v>
      </c>
      <c r="O63" s="85">
        <v>17</v>
      </c>
      <c r="P63" s="86" t="s">
        <v>69</v>
      </c>
      <c r="Q63" s="60">
        <v>2497</v>
      </c>
      <c r="R63" s="65">
        <v>0.012522442101884634</v>
      </c>
      <c r="S63" s="60">
        <v>1778</v>
      </c>
      <c r="T63" s="65">
        <v>0.012345164694773094</v>
      </c>
      <c r="U63" s="63">
        <v>0.4043869516310461</v>
      </c>
      <c r="V63" s="90">
        <v>2</v>
      </c>
    </row>
    <row r="64" spans="2:22" ht="15">
      <c r="B64" s="85">
        <v>18</v>
      </c>
      <c r="C64" s="86" t="s">
        <v>48</v>
      </c>
      <c r="D64" s="60">
        <v>511</v>
      </c>
      <c r="E64" s="65">
        <v>0.012346573886150574</v>
      </c>
      <c r="F64" s="60">
        <v>293</v>
      </c>
      <c r="G64" s="65">
        <v>0.013854082935363374</v>
      </c>
      <c r="H64" s="87">
        <v>0.7440273037542662</v>
      </c>
      <c r="I64" s="88">
        <v>-4</v>
      </c>
      <c r="J64" s="60">
        <v>603</v>
      </c>
      <c r="K64" s="89">
        <v>-0.15257048092868986</v>
      </c>
      <c r="L64" s="90">
        <v>-6</v>
      </c>
      <c r="O64" s="85">
        <v>18</v>
      </c>
      <c r="P64" s="86" t="s">
        <v>37</v>
      </c>
      <c r="Q64" s="60">
        <v>2467</v>
      </c>
      <c r="R64" s="65">
        <v>0.012371992256847975</v>
      </c>
      <c r="S64" s="60">
        <v>2029</v>
      </c>
      <c r="T64" s="65">
        <v>0.014087929789479531</v>
      </c>
      <c r="U64" s="63">
        <v>0.2158698866436668</v>
      </c>
      <c r="V64" s="90">
        <v>-4</v>
      </c>
    </row>
    <row r="65" spans="2:22" ht="15">
      <c r="B65" s="85">
        <v>19</v>
      </c>
      <c r="C65" s="86" t="s">
        <v>69</v>
      </c>
      <c r="D65" s="60">
        <v>503</v>
      </c>
      <c r="E65" s="65">
        <v>0.012153281144293033</v>
      </c>
      <c r="F65" s="60">
        <v>307</v>
      </c>
      <c r="G65" s="65">
        <v>0.014516052768452409</v>
      </c>
      <c r="H65" s="87">
        <v>0.6384364820846906</v>
      </c>
      <c r="I65" s="88">
        <v>-8</v>
      </c>
      <c r="J65" s="60">
        <v>431</v>
      </c>
      <c r="K65" s="89">
        <v>0.16705336426914164</v>
      </c>
      <c r="L65" s="90">
        <v>1</v>
      </c>
      <c r="O65" s="85">
        <v>19</v>
      </c>
      <c r="P65" s="86" t="s">
        <v>93</v>
      </c>
      <c r="Q65" s="60">
        <v>2461</v>
      </c>
      <c r="R65" s="65">
        <v>0.012341902287840644</v>
      </c>
      <c r="S65" s="60">
        <v>1438</v>
      </c>
      <c r="T65" s="65">
        <v>0.00998444703660501</v>
      </c>
      <c r="U65" s="63">
        <v>0.7114047287899861</v>
      </c>
      <c r="V65" s="90">
        <v>4</v>
      </c>
    </row>
    <row r="66" spans="2:22" ht="15">
      <c r="B66" s="97">
        <v>20</v>
      </c>
      <c r="C66" s="91" t="s">
        <v>80</v>
      </c>
      <c r="D66" s="68">
        <v>473</v>
      </c>
      <c r="E66" s="73">
        <v>0.011428433362327245</v>
      </c>
      <c r="F66" s="68">
        <v>265</v>
      </c>
      <c r="G66" s="73">
        <v>0.012530143269185305</v>
      </c>
      <c r="H66" s="92">
        <v>0.7849056603773585</v>
      </c>
      <c r="I66" s="93">
        <v>-3</v>
      </c>
      <c r="J66" s="68">
        <v>426</v>
      </c>
      <c r="K66" s="94">
        <v>0.11032863849765251</v>
      </c>
      <c r="L66" s="95">
        <v>1</v>
      </c>
      <c r="O66" s="97">
        <v>20</v>
      </c>
      <c r="P66" s="91" t="s">
        <v>43</v>
      </c>
      <c r="Q66" s="68">
        <v>2371</v>
      </c>
      <c r="R66" s="73">
        <v>0.011890552752730665</v>
      </c>
      <c r="S66" s="68">
        <v>2807</v>
      </c>
      <c r="T66" s="73">
        <v>0.019489807254346497</v>
      </c>
      <c r="U66" s="71">
        <v>-0.15532597078731747</v>
      </c>
      <c r="V66" s="95">
        <v>-12</v>
      </c>
    </row>
    <row r="67" spans="2:22" ht="15">
      <c r="B67" s="123" t="s">
        <v>47</v>
      </c>
      <c r="C67" s="124"/>
      <c r="D67" s="26">
        <f>SUM(D47:D66)</f>
        <v>16579</v>
      </c>
      <c r="E67" s="6">
        <f>D67/D69</f>
        <v>0.4005750459070262</v>
      </c>
      <c r="F67" s="26">
        <f>SUM(F47:F66)</f>
        <v>8147</v>
      </c>
      <c r="G67" s="6">
        <f>F67/F69</f>
        <v>0.38521915929831196</v>
      </c>
      <c r="H67" s="17">
        <f>D67/F67-1</f>
        <v>1.0349822020375599</v>
      </c>
      <c r="I67" s="25"/>
      <c r="J67" s="26">
        <f>SUM(J47:J66)</f>
        <v>16665</v>
      </c>
      <c r="K67" s="18">
        <f>E67/J67-1</f>
        <v>-0.999975963093555</v>
      </c>
      <c r="L67" s="19"/>
      <c r="O67" s="123" t="s">
        <v>47</v>
      </c>
      <c r="P67" s="124"/>
      <c r="Q67" s="26">
        <f>SUM(Q47:Q66)</f>
        <v>82843</v>
      </c>
      <c r="R67" s="6">
        <f>Q67/Q69</f>
        <v>0.4154572170790664</v>
      </c>
      <c r="S67" s="26">
        <f>SUM(S47:S66)</f>
        <v>57120</v>
      </c>
      <c r="T67" s="6">
        <f>S67/S69</f>
        <v>0.39660056657223797</v>
      </c>
      <c r="U67" s="17">
        <f>Q67/S67-1</f>
        <v>0.45033263305322135</v>
      </c>
      <c r="V67" s="106"/>
    </row>
    <row r="68" spans="2:22" ht="15">
      <c r="B68" s="123" t="s">
        <v>12</v>
      </c>
      <c r="C68" s="124"/>
      <c r="D68" s="26">
        <f>D69-SUM(D47:D66)</f>
        <v>24809</v>
      </c>
      <c r="E68" s="6">
        <f>D68/D69</f>
        <v>0.5994249540929738</v>
      </c>
      <c r="F68" s="26">
        <f>F69-SUM(F47:F66)</f>
        <v>13002</v>
      </c>
      <c r="G68" s="6">
        <f>F68/F69</f>
        <v>0.614780840701688</v>
      </c>
      <c r="H68" s="17">
        <f>D68/F68-1</f>
        <v>0.908091062913398</v>
      </c>
      <c r="I68" s="3"/>
      <c r="J68" s="26">
        <f>J69-SUM(J47:J66)</f>
        <v>23484</v>
      </c>
      <c r="K68" s="18">
        <f>E68/J68-1</f>
        <v>-0.9999744751765418</v>
      </c>
      <c r="L68" s="19"/>
      <c r="O68" s="123" t="s">
        <v>12</v>
      </c>
      <c r="P68" s="124"/>
      <c r="Q68" s="26">
        <f>Q69-SUM(Q47:Q66)</f>
        <v>116559</v>
      </c>
      <c r="R68" s="6">
        <f>Q68/Q69</f>
        <v>0.5845427829209336</v>
      </c>
      <c r="S68" s="26">
        <f>S69-SUM(S47:S66)</f>
        <v>86904</v>
      </c>
      <c r="T68" s="6">
        <f>S68/S69</f>
        <v>0.603399433427762</v>
      </c>
      <c r="U68" s="17">
        <f>Q68/S68-1</f>
        <v>0.34123860811930395</v>
      </c>
      <c r="V68" s="107"/>
    </row>
    <row r="69" spans="2:22" ht="15">
      <c r="B69" s="125" t="s">
        <v>35</v>
      </c>
      <c r="C69" s="126"/>
      <c r="D69" s="24">
        <v>41388</v>
      </c>
      <c r="E69" s="98">
        <v>1</v>
      </c>
      <c r="F69" s="24">
        <v>21149</v>
      </c>
      <c r="G69" s="98">
        <v>1</v>
      </c>
      <c r="H69" s="20">
        <v>0.9569719608492127</v>
      </c>
      <c r="I69" s="20"/>
      <c r="J69" s="24">
        <v>40149</v>
      </c>
      <c r="K69" s="44">
        <v>0.030860046327430224</v>
      </c>
      <c r="L69" s="99"/>
      <c r="M69" s="14"/>
      <c r="O69" s="125" t="s">
        <v>35</v>
      </c>
      <c r="P69" s="126"/>
      <c r="Q69" s="24">
        <v>199402</v>
      </c>
      <c r="R69" s="98">
        <v>1</v>
      </c>
      <c r="S69" s="24">
        <v>144024</v>
      </c>
      <c r="T69" s="98">
        <v>1</v>
      </c>
      <c r="U69" s="108">
        <v>0.3845053602177415</v>
      </c>
      <c r="V69" s="99"/>
    </row>
    <row r="70" spans="2:15" ht="15">
      <c r="B70" t="s">
        <v>114</v>
      </c>
      <c r="O70" t="s">
        <v>114</v>
      </c>
    </row>
    <row r="71" spans="2:15" ht="15">
      <c r="B71" s="9" t="s">
        <v>113</v>
      </c>
      <c r="O71" s="9" t="s">
        <v>113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44351</v>
      </c>
    </row>
    <row r="2" spans="1:21" ht="14.25" customHeight="1">
      <c r="A2" s="149" t="s">
        <v>139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"/>
      <c r="M2" s="21"/>
      <c r="N2" s="149" t="s">
        <v>102</v>
      </c>
      <c r="O2" s="149"/>
      <c r="P2" s="149"/>
      <c r="Q2" s="149"/>
      <c r="R2" s="149"/>
      <c r="S2" s="149"/>
      <c r="T2" s="149"/>
      <c r="U2" s="149"/>
    </row>
    <row r="3" spans="1:21" ht="14.25" customHeight="1">
      <c r="A3" s="150" t="s">
        <v>140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4"/>
      <c r="M3" s="21"/>
      <c r="N3" s="150" t="s">
        <v>103</v>
      </c>
      <c r="O3" s="150"/>
      <c r="P3" s="150"/>
      <c r="Q3" s="150"/>
      <c r="R3" s="150"/>
      <c r="S3" s="150"/>
      <c r="T3" s="150"/>
      <c r="U3" s="150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51" t="s">
        <v>0</v>
      </c>
      <c r="B5" s="151" t="s">
        <v>1</v>
      </c>
      <c r="C5" s="153" t="s">
        <v>127</v>
      </c>
      <c r="D5" s="154"/>
      <c r="E5" s="154"/>
      <c r="F5" s="154"/>
      <c r="G5" s="154"/>
      <c r="H5" s="155"/>
      <c r="I5" s="153" t="s">
        <v>115</v>
      </c>
      <c r="J5" s="154"/>
      <c r="K5" s="155"/>
      <c r="L5" s="14"/>
      <c r="M5" s="14"/>
      <c r="N5" s="151" t="s">
        <v>0</v>
      </c>
      <c r="O5" s="151" t="s">
        <v>1</v>
      </c>
      <c r="P5" s="153" t="s">
        <v>128</v>
      </c>
      <c r="Q5" s="154"/>
      <c r="R5" s="154"/>
      <c r="S5" s="154"/>
      <c r="T5" s="154"/>
      <c r="U5" s="155"/>
    </row>
    <row r="6" spans="1:21" ht="14.25" customHeight="1">
      <c r="A6" s="152"/>
      <c r="B6" s="152"/>
      <c r="C6" s="127" t="s">
        <v>129</v>
      </c>
      <c r="D6" s="128"/>
      <c r="E6" s="128"/>
      <c r="F6" s="128"/>
      <c r="G6" s="128"/>
      <c r="H6" s="129"/>
      <c r="I6" s="127" t="s">
        <v>116</v>
      </c>
      <c r="J6" s="128"/>
      <c r="K6" s="129"/>
      <c r="L6" s="14"/>
      <c r="M6" s="14"/>
      <c r="N6" s="152"/>
      <c r="O6" s="152"/>
      <c r="P6" s="127" t="s">
        <v>130</v>
      </c>
      <c r="Q6" s="128"/>
      <c r="R6" s="128"/>
      <c r="S6" s="128"/>
      <c r="T6" s="128"/>
      <c r="U6" s="129"/>
    </row>
    <row r="7" spans="1:21" ht="14.25" customHeight="1">
      <c r="A7" s="152"/>
      <c r="B7" s="152"/>
      <c r="C7" s="130">
        <v>2021</v>
      </c>
      <c r="D7" s="131"/>
      <c r="E7" s="156">
        <v>2020</v>
      </c>
      <c r="F7" s="131"/>
      <c r="G7" s="134" t="s">
        <v>5</v>
      </c>
      <c r="H7" s="144" t="s">
        <v>54</v>
      </c>
      <c r="I7" s="158">
        <v>2021</v>
      </c>
      <c r="J7" s="145" t="s">
        <v>131</v>
      </c>
      <c r="K7" s="144" t="s">
        <v>135</v>
      </c>
      <c r="L7" s="14"/>
      <c r="M7" s="14"/>
      <c r="N7" s="152"/>
      <c r="O7" s="152"/>
      <c r="P7" s="130">
        <v>2021</v>
      </c>
      <c r="Q7" s="131"/>
      <c r="R7" s="130">
        <v>2020</v>
      </c>
      <c r="S7" s="131"/>
      <c r="T7" s="134" t="s">
        <v>5</v>
      </c>
      <c r="U7" s="136" t="s">
        <v>86</v>
      </c>
    </row>
    <row r="8" spans="1:21" ht="14.25" customHeight="1">
      <c r="A8" s="138" t="s">
        <v>6</v>
      </c>
      <c r="B8" s="138" t="s">
        <v>7</v>
      </c>
      <c r="C8" s="132"/>
      <c r="D8" s="133"/>
      <c r="E8" s="157"/>
      <c r="F8" s="133"/>
      <c r="G8" s="135"/>
      <c r="H8" s="145"/>
      <c r="I8" s="158"/>
      <c r="J8" s="145"/>
      <c r="K8" s="145"/>
      <c r="L8" s="14"/>
      <c r="M8" s="14"/>
      <c r="N8" s="138" t="s">
        <v>6</v>
      </c>
      <c r="O8" s="138" t="s">
        <v>7</v>
      </c>
      <c r="P8" s="132"/>
      <c r="Q8" s="133"/>
      <c r="R8" s="132"/>
      <c r="S8" s="133"/>
      <c r="T8" s="135"/>
      <c r="U8" s="137"/>
    </row>
    <row r="9" spans="1:21" ht="14.25" customHeight="1">
      <c r="A9" s="138"/>
      <c r="B9" s="138"/>
      <c r="C9" s="118" t="s">
        <v>8</v>
      </c>
      <c r="D9" s="78" t="s">
        <v>2</v>
      </c>
      <c r="E9" s="118" t="s">
        <v>8</v>
      </c>
      <c r="F9" s="78" t="s">
        <v>2</v>
      </c>
      <c r="G9" s="140" t="s">
        <v>9</v>
      </c>
      <c r="H9" s="140" t="s">
        <v>55</v>
      </c>
      <c r="I9" s="79" t="s">
        <v>8</v>
      </c>
      <c r="J9" s="146" t="s">
        <v>132</v>
      </c>
      <c r="K9" s="146" t="s">
        <v>136</v>
      </c>
      <c r="L9" s="14"/>
      <c r="M9" s="14"/>
      <c r="N9" s="138"/>
      <c r="O9" s="138"/>
      <c r="P9" s="118" t="s">
        <v>8</v>
      </c>
      <c r="Q9" s="78" t="s">
        <v>2</v>
      </c>
      <c r="R9" s="118" t="s">
        <v>8</v>
      </c>
      <c r="S9" s="78" t="s">
        <v>2</v>
      </c>
      <c r="T9" s="140" t="s">
        <v>9</v>
      </c>
      <c r="U9" s="142" t="s">
        <v>87</v>
      </c>
    </row>
    <row r="10" spans="1:21" ht="14.25" customHeight="1">
      <c r="A10" s="139"/>
      <c r="B10" s="139"/>
      <c r="C10" s="117" t="s">
        <v>10</v>
      </c>
      <c r="D10" s="41" t="s">
        <v>11</v>
      </c>
      <c r="E10" s="117" t="s">
        <v>10</v>
      </c>
      <c r="F10" s="41" t="s">
        <v>11</v>
      </c>
      <c r="G10" s="148"/>
      <c r="H10" s="148"/>
      <c r="I10" s="117" t="s">
        <v>10</v>
      </c>
      <c r="J10" s="147"/>
      <c r="K10" s="147"/>
      <c r="L10" s="14"/>
      <c r="M10" s="14"/>
      <c r="N10" s="139"/>
      <c r="O10" s="139"/>
      <c r="P10" s="117" t="s">
        <v>10</v>
      </c>
      <c r="Q10" s="41" t="s">
        <v>11</v>
      </c>
      <c r="R10" s="117" t="s">
        <v>10</v>
      </c>
      <c r="S10" s="41" t="s">
        <v>11</v>
      </c>
      <c r="T10" s="141"/>
      <c r="U10" s="143"/>
    </row>
    <row r="11" spans="1:21" ht="14.25" customHeight="1">
      <c r="A11" s="50">
        <v>1</v>
      </c>
      <c r="B11" s="80" t="s">
        <v>20</v>
      </c>
      <c r="C11" s="52">
        <v>1742</v>
      </c>
      <c r="D11" s="54">
        <v>0.1756402500504134</v>
      </c>
      <c r="E11" s="52">
        <v>1139</v>
      </c>
      <c r="F11" s="54">
        <v>0.1756360832690825</v>
      </c>
      <c r="G11" s="100">
        <v>0.5294117647058822</v>
      </c>
      <c r="H11" s="82">
        <v>0</v>
      </c>
      <c r="I11" s="52">
        <v>1967</v>
      </c>
      <c r="J11" s="53">
        <v>-0.11438739196746317</v>
      </c>
      <c r="K11" s="84">
        <v>0</v>
      </c>
      <c r="L11" s="14"/>
      <c r="M11" s="14"/>
      <c r="N11" s="50">
        <v>1</v>
      </c>
      <c r="O11" s="80" t="s">
        <v>20</v>
      </c>
      <c r="P11" s="52">
        <v>11087</v>
      </c>
      <c r="Q11" s="54">
        <v>0.20838267080161638</v>
      </c>
      <c r="R11" s="52">
        <v>8794</v>
      </c>
      <c r="S11" s="54">
        <v>0.19112820847188716</v>
      </c>
      <c r="T11" s="109">
        <v>0.26074596315669774</v>
      </c>
      <c r="U11" s="84">
        <v>0</v>
      </c>
    </row>
    <row r="12" spans="1:21" ht="14.25" customHeight="1">
      <c r="A12" s="85">
        <v>2</v>
      </c>
      <c r="B12" s="86" t="s">
        <v>23</v>
      </c>
      <c r="C12" s="60">
        <v>1082</v>
      </c>
      <c r="D12" s="62">
        <v>0.10909457551925791</v>
      </c>
      <c r="E12" s="60">
        <v>707</v>
      </c>
      <c r="F12" s="62">
        <v>0.10902081727062451</v>
      </c>
      <c r="G12" s="101">
        <v>0.5304101838755304</v>
      </c>
      <c r="H12" s="88">
        <v>0</v>
      </c>
      <c r="I12" s="60">
        <v>1067</v>
      </c>
      <c r="J12" s="61">
        <v>0.014058106841611906</v>
      </c>
      <c r="K12" s="90">
        <v>0</v>
      </c>
      <c r="L12" s="14"/>
      <c r="M12" s="14"/>
      <c r="N12" s="85">
        <v>2</v>
      </c>
      <c r="O12" s="86" t="s">
        <v>23</v>
      </c>
      <c r="P12" s="60">
        <v>5767</v>
      </c>
      <c r="Q12" s="62">
        <v>0.10839206841462269</v>
      </c>
      <c r="R12" s="60">
        <v>4246</v>
      </c>
      <c r="S12" s="62">
        <v>0.09228228032427029</v>
      </c>
      <c r="T12" s="110">
        <v>0.3582195007065474</v>
      </c>
      <c r="U12" s="90">
        <v>1</v>
      </c>
    </row>
    <row r="13" spans="1:21" ht="14.25" customHeight="1">
      <c r="A13" s="58">
        <v>3</v>
      </c>
      <c r="B13" s="86" t="s">
        <v>18</v>
      </c>
      <c r="C13" s="60">
        <v>927</v>
      </c>
      <c r="D13" s="62">
        <v>0.09346642468239565</v>
      </c>
      <c r="E13" s="60">
        <v>681</v>
      </c>
      <c r="F13" s="62">
        <v>0.10501156515034696</v>
      </c>
      <c r="G13" s="101">
        <v>0.3612334801762114</v>
      </c>
      <c r="H13" s="88">
        <v>0</v>
      </c>
      <c r="I13" s="60">
        <v>951</v>
      </c>
      <c r="J13" s="61">
        <v>-0.025236593059936863</v>
      </c>
      <c r="K13" s="90">
        <v>0</v>
      </c>
      <c r="L13" s="14"/>
      <c r="M13" s="14"/>
      <c r="N13" s="58">
        <v>3</v>
      </c>
      <c r="O13" s="86" t="s">
        <v>18</v>
      </c>
      <c r="P13" s="60">
        <v>5679</v>
      </c>
      <c r="Q13" s="62">
        <v>0.10673808852551452</v>
      </c>
      <c r="R13" s="60">
        <v>5541</v>
      </c>
      <c r="S13" s="62">
        <v>0.12042772380517702</v>
      </c>
      <c r="T13" s="110">
        <v>0.024905251759610225</v>
      </c>
      <c r="U13" s="90">
        <v>-1</v>
      </c>
    </row>
    <row r="14" spans="1:21" ht="14.25" customHeight="1">
      <c r="A14" s="58">
        <v>4</v>
      </c>
      <c r="B14" s="86" t="s">
        <v>19</v>
      </c>
      <c r="C14" s="60">
        <v>845</v>
      </c>
      <c r="D14" s="62">
        <v>0.08519862875579753</v>
      </c>
      <c r="E14" s="60">
        <v>320</v>
      </c>
      <c r="F14" s="62">
        <v>0.04934464148033924</v>
      </c>
      <c r="G14" s="101">
        <v>1.640625</v>
      </c>
      <c r="H14" s="88">
        <v>2</v>
      </c>
      <c r="I14" s="60">
        <v>775</v>
      </c>
      <c r="J14" s="61">
        <v>0.0903225806451613</v>
      </c>
      <c r="K14" s="90">
        <v>1</v>
      </c>
      <c r="L14" s="14"/>
      <c r="M14" s="14"/>
      <c r="N14" s="58">
        <v>4</v>
      </c>
      <c r="O14" s="86" t="s">
        <v>19</v>
      </c>
      <c r="P14" s="60">
        <v>4419</v>
      </c>
      <c r="Q14" s="62">
        <v>0.08305610374964759</v>
      </c>
      <c r="R14" s="60">
        <v>2600</v>
      </c>
      <c r="S14" s="62">
        <v>0.056508226293712376</v>
      </c>
      <c r="T14" s="110">
        <v>0.6996153846153845</v>
      </c>
      <c r="U14" s="90">
        <v>2</v>
      </c>
    </row>
    <row r="15" spans="1:21" ht="14.25" customHeight="1">
      <c r="A15" s="66">
        <v>5</v>
      </c>
      <c r="B15" s="91" t="s">
        <v>24</v>
      </c>
      <c r="C15" s="68">
        <v>824</v>
      </c>
      <c r="D15" s="70">
        <v>0.08308126638435169</v>
      </c>
      <c r="E15" s="68">
        <v>464</v>
      </c>
      <c r="F15" s="70">
        <v>0.07154973014649191</v>
      </c>
      <c r="G15" s="102">
        <v>0.7758620689655173</v>
      </c>
      <c r="H15" s="93">
        <v>0</v>
      </c>
      <c r="I15" s="68">
        <v>806</v>
      </c>
      <c r="J15" s="69">
        <v>0.022332506203474045</v>
      </c>
      <c r="K15" s="95">
        <v>-1</v>
      </c>
      <c r="L15" s="14"/>
      <c r="M15" s="14"/>
      <c r="N15" s="66">
        <v>5</v>
      </c>
      <c r="O15" s="91" t="s">
        <v>24</v>
      </c>
      <c r="P15" s="68">
        <v>4108</v>
      </c>
      <c r="Q15" s="70">
        <v>0.07721078845973123</v>
      </c>
      <c r="R15" s="68">
        <v>3834</v>
      </c>
      <c r="S15" s="70">
        <v>0.08332789985003586</v>
      </c>
      <c r="T15" s="111">
        <v>0.0714658320292123</v>
      </c>
      <c r="U15" s="95">
        <v>-1</v>
      </c>
    </row>
    <row r="16" spans="1:21" ht="14.25" customHeight="1">
      <c r="A16" s="50">
        <v>6</v>
      </c>
      <c r="B16" s="80" t="s">
        <v>30</v>
      </c>
      <c r="C16" s="52">
        <v>748</v>
      </c>
      <c r="D16" s="54">
        <v>0.07541843113530954</v>
      </c>
      <c r="E16" s="52">
        <v>552</v>
      </c>
      <c r="F16" s="54">
        <v>0.0851195065535852</v>
      </c>
      <c r="G16" s="100">
        <v>0.35507246376811596</v>
      </c>
      <c r="H16" s="82">
        <v>-2</v>
      </c>
      <c r="I16" s="52">
        <v>666</v>
      </c>
      <c r="J16" s="53">
        <v>0.12312312312312312</v>
      </c>
      <c r="K16" s="84">
        <v>0</v>
      </c>
      <c r="L16" s="14"/>
      <c r="M16" s="14"/>
      <c r="N16" s="50">
        <v>6</v>
      </c>
      <c r="O16" s="80" t="s">
        <v>30</v>
      </c>
      <c r="P16" s="52">
        <v>3472</v>
      </c>
      <c r="Q16" s="54">
        <v>0.0652570247157222</v>
      </c>
      <c r="R16" s="52">
        <v>3047</v>
      </c>
      <c r="S16" s="54">
        <v>0.06622329442959292</v>
      </c>
      <c r="T16" s="109">
        <v>0.13948145717098792</v>
      </c>
      <c r="U16" s="84">
        <v>-1</v>
      </c>
    </row>
    <row r="17" spans="1:21" ht="14.25" customHeight="1">
      <c r="A17" s="58">
        <v>7</v>
      </c>
      <c r="B17" s="86" t="s">
        <v>31</v>
      </c>
      <c r="C17" s="60">
        <v>450</v>
      </c>
      <c r="D17" s="62">
        <v>0.045372050816696916</v>
      </c>
      <c r="E17" s="60">
        <v>273</v>
      </c>
      <c r="F17" s="62">
        <v>0.04209714726291442</v>
      </c>
      <c r="G17" s="101">
        <v>0.6483516483516483</v>
      </c>
      <c r="H17" s="88">
        <v>2</v>
      </c>
      <c r="I17" s="60">
        <v>336</v>
      </c>
      <c r="J17" s="61">
        <v>0.3392857142857142</v>
      </c>
      <c r="K17" s="90">
        <v>1</v>
      </c>
      <c r="L17" s="14"/>
      <c r="M17" s="14"/>
      <c r="N17" s="58">
        <v>7</v>
      </c>
      <c r="O17" s="86" t="s">
        <v>31</v>
      </c>
      <c r="P17" s="60">
        <v>2461</v>
      </c>
      <c r="Q17" s="62">
        <v>0.04625505121699088</v>
      </c>
      <c r="R17" s="60">
        <v>1047</v>
      </c>
      <c r="S17" s="62">
        <v>0.022755428049814175</v>
      </c>
      <c r="T17" s="110">
        <v>1.3505253104106973</v>
      </c>
      <c r="U17" s="90">
        <v>6</v>
      </c>
    </row>
    <row r="18" spans="1:21" ht="14.25" customHeight="1">
      <c r="A18" s="58">
        <v>8</v>
      </c>
      <c r="B18" s="86" t="s">
        <v>22</v>
      </c>
      <c r="C18" s="60">
        <v>399</v>
      </c>
      <c r="D18" s="62">
        <v>0.040229885057471264</v>
      </c>
      <c r="E18" s="60">
        <v>153</v>
      </c>
      <c r="F18" s="62">
        <v>0.0235929067077872</v>
      </c>
      <c r="G18" s="101">
        <v>1.607843137254902</v>
      </c>
      <c r="H18" s="88">
        <v>5</v>
      </c>
      <c r="I18" s="60">
        <v>360</v>
      </c>
      <c r="J18" s="61">
        <v>0.10833333333333339</v>
      </c>
      <c r="K18" s="90">
        <v>-1</v>
      </c>
      <c r="L18" s="14"/>
      <c r="M18" s="14"/>
      <c r="N18" s="58">
        <v>8</v>
      </c>
      <c r="O18" s="86" t="s">
        <v>22</v>
      </c>
      <c r="P18" s="60">
        <v>1779</v>
      </c>
      <c r="Q18" s="62">
        <v>0.033436707076402596</v>
      </c>
      <c r="R18" s="60">
        <v>860</v>
      </c>
      <c r="S18" s="62">
        <v>0.018691182543304864</v>
      </c>
      <c r="T18" s="110">
        <v>1.068604651162791</v>
      </c>
      <c r="U18" s="90">
        <v>7</v>
      </c>
    </row>
    <row r="19" spans="1:21" ht="14.25" customHeight="1">
      <c r="A19" s="58">
        <v>9</v>
      </c>
      <c r="B19" s="86" t="s">
        <v>25</v>
      </c>
      <c r="C19" s="60">
        <v>283</v>
      </c>
      <c r="D19" s="62">
        <v>0.028533978624722726</v>
      </c>
      <c r="E19" s="60">
        <v>287</v>
      </c>
      <c r="F19" s="62">
        <v>0.04425597532767926</v>
      </c>
      <c r="G19" s="101">
        <v>-0.013937282229965153</v>
      </c>
      <c r="H19" s="88">
        <v>-2</v>
      </c>
      <c r="I19" s="60">
        <v>237</v>
      </c>
      <c r="J19" s="61">
        <v>0.19409282700421948</v>
      </c>
      <c r="K19" s="90">
        <v>1</v>
      </c>
      <c r="L19" s="14"/>
      <c r="M19" s="14"/>
      <c r="N19" s="58">
        <v>9</v>
      </c>
      <c r="O19" s="86" t="s">
        <v>25</v>
      </c>
      <c r="P19" s="60">
        <v>1358</v>
      </c>
      <c r="Q19" s="62">
        <v>0.025523916925101024</v>
      </c>
      <c r="R19" s="60">
        <v>2156</v>
      </c>
      <c r="S19" s="62">
        <v>0.046858359957401494</v>
      </c>
      <c r="T19" s="110">
        <v>-0.3701298701298701</v>
      </c>
      <c r="U19" s="90">
        <v>-2</v>
      </c>
    </row>
    <row r="20" spans="1:21" ht="14.25" customHeight="1">
      <c r="A20" s="66">
        <v>10</v>
      </c>
      <c r="B20" s="91" t="s">
        <v>44</v>
      </c>
      <c r="C20" s="68">
        <v>267</v>
      </c>
      <c r="D20" s="70">
        <v>0.02692075015124017</v>
      </c>
      <c r="E20" s="68">
        <v>90</v>
      </c>
      <c r="F20" s="70">
        <v>0.013878180416345412</v>
      </c>
      <c r="G20" s="102">
        <v>1.9666666666666668</v>
      </c>
      <c r="H20" s="93">
        <v>9</v>
      </c>
      <c r="I20" s="68">
        <v>265</v>
      </c>
      <c r="J20" s="69">
        <v>0.007547169811320753</v>
      </c>
      <c r="K20" s="95">
        <v>-1</v>
      </c>
      <c r="L20" s="14"/>
      <c r="M20" s="14"/>
      <c r="N20" s="66">
        <v>10</v>
      </c>
      <c r="O20" s="91" t="s">
        <v>49</v>
      </c>
      <c r="P20" s="68">
        <v>1231</v>
      </c>
      <c r="Q20" s="70">
        <v>0.023136923221501737</v>
      </c>
      <c r="R20" s="68">
        <v>998</v>
      </c>
      <c r="S20" s="70">
        <v>0.021690465323509597</v>
      </c>
      <c r="T20" s="111">
        <v>0.23346693386773554</v>
      </c>
      <c r="U20" s="95">
        <v>4</v>
      </c>
    </row>
    <row r="21" spans="1:21" ht="14.25" customHeight="1">
      <c r="A21" s="50">
        <v>11</v>
      </c>
      <c r="B21" s="80" t="s">
        <v>27</v>
      </c>
      <c r="C21" s="52">
        <v>265</v>
      </c>
      <c r="D21" s="54">
        <v>0.02671909659205485</v>
      </c>
      <c r="E21" s="52">
        <v>278</v>
      </c>
      <c r="F21" s="54">
        <v>0.04286815728604472</v>
      </c>
      <c r="G21" s="100">
        <v>-0.046762589928057596</v>
      </c>
      <c r="H21" s="82">
        <v>-3</v>
      </c>
      <c r="I21" s="52">
        <v>172</v>
      </c>
      <c r="J21" s="53">
        <v>0.5406976744186047</v>
      </c>
      <c r="K21" s="84">
        <v>5</v>
      </c>
      <c r="L21" s="14"/>
      <c r="M21" s="14"/>
      <c r="N21" s="50">
        <v>11</v>
      </c>
      <c r="O21" s="80" t="s">
        <v>44</v>
      </c>
      <c r="P21" s="52">
        <v>1173</v>
      </c>
      <c r="Q21" s="54">
        <v>0.022046800112771357</v>
      </c>
      <c r="R21" s="52">
        <v>690</v>
      </c>
      <c r="S21" s="54">
        <v>0.014996413901023669</v>
      </c>
      <c r="T21" s="109">
        <v>0.7</v>
      </c>
      <c r="U21" s="84">
        <v>9</v>
      </c>
    </row>
    <row r="22" spans="1:21" ht="14.25" customHeight="1">
      <c r="A22" s="58">
        <v>12</v>
      </c>
      <c r="B22" s="86" t="s">
        <v>21</v>
      </c>
      <c r="C22" s="60">
        <v>263</v>
      </c>
      <c r="D22" s="62">
        <v>0.02651744303286953</v>
      </c>
      <c r="E22" s="60">
        <v>219</v>
      </c>
      <c r="F22" s="62">
        <v>0.03377023901310717</v>
      </c>
      <c r="G22" s="101">
        <v>0.2009132420091324</v>
      </c>
      <c r="H22" s="88">
        <v>-2</v>
      </c>
      <c r="I22" s="60">
        <v>132</v>
      </c>
      <c r="J22" s="61">
        <v>0.9924242424242424</v>
      </c>
      <c r="K22" s="90">
        <v>6</v>
      </c>
      <c r="L22" s="14"/>
      <c r="M22" s="14"/>
      <c r="N22" s="58">
        <v>12</v>
      </c>
      <c r="O22" s="86" t="s">
        <v>26</v>
      </c>
      <c r="P22" s="60">
        <v>1114</v>
      </c>
      <c r="Q22" s="62">
        <v>0.02093788177802838</v>
      </c>
      <c r="R22" s="60">
        <v>1302</v>
      </c>
      <c r="S22" s="62">
        <v>0.028297581013235967</v>
      </c>
      <c r="T22" s="110">
        <v>-0.14439324116743468</v>
      </c>
      <c r="U22" s="90">
        <v>-2</v>
      </c>
    </row>
    <row r="23" spans="1:21" ht="14.25" customHeight="1">
      <c r="A23" s="58">
        <v>13</v>
      </c>
      <c r="B23" s="86" t="s">
        <v>26</v>
      </c>
      <c r="C23" s="60">
        <v>210</v>
      </c>
      <c r="D23" s="62">
        <v>0.02117362371445856</v>
      </c>
      <c r="E23" s="60">
        <v>163</v>
      </c>
      <c r="F23" s="62">
        <v>0.025134926754047802</v>
      </c>
      <c r="G23" s="101">
        <v>0.2883435582822085</v>
      </c>
      <c r="H23" s="88">
        <v>-1</v>
      </c>
      <c r="I23" s="60">
        <v>176</v>
      </c>
      <c r="J23" s="61">
        <v>0.19318181818181812</v>
      </c>
      <c r="K23" s="90">
        <v>2</v>
      </c>
      <c r="L23" s="14"/>
      <c r="M23" s="14"/>
      <c r="N23" s="58">
        <v>13</v>
      </c>
      <c r="O23" s="86" t="s">
        <v>32</v>
      </c>
      <c r="P23" s="60">
        <v>1020</v>
      </c>
      <c r="Q23" s="62">
        <v>0.01917113053284466</v>
      </c>
      <c r="R23" s="60">
        <v>808</v>
      </c>
      <c r="S23" s="62">
        <v>0.017561018017430614</v>
      </c>
      <c r="T23" s="110">
        <v>0.2623762376237624</v>
      </c>
      <c r="U23" s="90">
        <v>3</v>
      </c>
    </row>
    <row r="24" spans="1:21" ht="14.25" customHeight="1">
      <c r="A24" s="58">
        <v>14</v>
      </c>
      <c r="B24" s="86" t="s">
        <v>33</v>
      </c>
      <c r="C24" s="60">
        <v>200</v>
      </c>
      <c r="D24" s="62">
        <v>0.02016535591853196</v>
      </c>
      <c r="E24" s="60">
        <v>75</v>
      </c>
      <c r="F24" s="62">
        <v>0.01156515034695451</v>
      </c>
      <c r="G24" s="101">
        <v>1.6666666666666665</v>
      </c>
      <c r="H24" s="88">
        <v>6</v>
      </c>
      <c r="I24" s="60">
        <v>219</v>
      </c>
      <c r="J24" s="61">
        <v>-0.08675799086757996</v>
      </c>
      <c r="K24" s="90">
        <v>-3</v>
      </c>
      <c r="L24" s="14"/>
      <c r="M24" s="14"/>
      <c r="N24" s="58">
        <v>14</v>
      </c>
      <c r="O24" s="86" t="s">
        <v>21</v>
      </c>
      <c r="P24" s="60">
        <v>986</v>
      </c>
      <c r="Q24" s="62">
        <v>0.018532092848416504</v>
      </c>
      <c r="R24" s="60">
        <v>1453</v>
      </c>
      <c r="S24" s="62">
        <v>0.03157940492490926</v>
      </c>
      <c r="T24" s="110">
        <v>-0.321403991741225</v>
      </c>
      <c r="U24" s="90">
        <v>-5</v>
      </c>
    </row>
    <row r="25" spans="1:21" ht="14.25" customHeight="1">
      <c r="A25" s="66">
        <v>15</v>
      </c>
      <c r="B25" s="91" t="s">
        <v>49</v>
      </c>
      <c r="C25" s="68">
        <v>182</v>
      </c>
      <c r="D25" s="70">
        <v>0.018350473885864086</v>
      </c>
      <c r="E25" s="68">
        <v>97</v>
      </c>
      <c r="F25" s="70">
        <v>0.014957594448727834</v>
      </c>
      <c r="G25" s="102">
        <v>0.8762886597938144</v>
      </c>
      <c r="H25" s="93">
        <v>3</v>
      </c>
      <c r="I25" s="68">
        <v>211</v>
      </c>
      <c r="J25" s="69">
        <v>-0.13744075829383884</v>
      </c>
      <c r="K25" s="95">
        <v>-3</v>
      </c>
      <c r="L25" s="14"/>
      <c r="M25" s="14"/>
      <c r="N25" s="66">
        <v>15</v>
      </c>
      <c r="O25" s="91" t="s">
        <v>33</v>
      </c>
      <c r="P25" s="68">
        <v>920</v>
      </c>
      <c r="Q25" s="70">
        <v>0.01729160793158538</v>
      </c>
      <c r="R25" s="68">
        <v>709</v>
      </c>
      <c r="S25" s="70">
        <v>0.015409358631631566</v>
      </c>
      <c r="T25" s="111">
        <v>0.29760225669957685</v>
      </c>
      <c r="U25" s="95">
        <v>4</v>
      </c>
    </row>
    <row r="26" spans="1:21" ht="14.25" customHeight="1">
      <c r="A26" s="50">
        <v>16</v>
      </c>
      <c r="B26" s="80" t="s">
        <v>29</v>
      </c>
      <c r="C26" s="52">
        <v>168</v>
      </c>
      <c r="D26" s="54">
        <v>0.01693889897156685</v>
      </c>
      <c r="E26" s="52">
        <v>71</v>
      </c>
      <c r="F26" s="54">
        <v>0.01094834232845027</v>
      </c>
      <c r="G26" s="100">
        <v>1.3661971830985915</v>
      </c>
      <c r="H26" s="82">
        <v>6</v>
      </c>
      <c r="I26" s="52">
        <v>128</v>
      </c>
      <c r="J26" s="53">
        <v>0.3125</v>
      </c>
      <c r="K26" s="84">
        <v>3</v>
      </c>
      <c r="L26" s="14"/>
      <c r="M26" s="14"/>
      <c r="N26" s="50">
        <v>16</v>
      </c>
      <c r="O26" s="80" t="s">
        <v>34</v>
      </c>
      <c r="P26" s="52">
        <v>884</v>
      </c>
      <c r="Q26" s="54">
        <v>0.016614979795132035</v>
      </c>
      <c r="R26" s="52">
        <v>624</v>
      </c>
      <c r="S26" s="54">
        <v>0.013561974310490969</v>
      </c>
      <c r="T26" s="109">
        <v>0.41666666666666674</v>
      </c>
      <c r="U26" s="84">
        <v>5</v>
      </c>
    </row>
    <row r="27" spans="1:21" ht="14.25" customHeight="1">
      <c r="A27" s="58">
        <v>17</v>
      </c>
      <c r="B27" s="86" t="s">
        <v>32</v>
      </c>
      <c r="C27" s="60">
        <v>163</v>
      </c>
      <c r="D27" s="62">
        <v>0.01643476507360355</v>
      </c>
      <c r="E27" s="60">
        <v>166</v>
      </c>
      <c r="F27" s="62">
        <v>0.025597532767925982</v>
      </c>
      <c r="G27" s="101">
        <v>-0.01807228915662651</v>
      </c>
      <c r="H27" s="88">
        <v>-6</v>
      </c>
      <c r="I27" s="60">
        <v>209</v>
      </c>
      <c r="J27" s="61">
        <v>-0.22009569377990434</v>
      </c>
      <c r="K27" s="90">
        <v>-4</v>
      </c>
      <c r="L27" s="14"/>
      <c r="M27" s="14"/>
      <c r="N27" s="58">
        <v>17</v>
      </c>
      <c r="O27" s="86" t="s">
        <v>29</v>
      </c>
      <c r="P27" s="60">
        <v>815</v>
      </c>
      <c r="Q27" s="62">
        <v>0.015318109200263132</v>
      </c>
      <c r="R27" s="60">
        <v>740</v>
      </c>
      <c r="S27" s="62">
        <v>0.016083110560518137</v>
      </c>
      <c r="T27" s="110">
        <v>0.10135135135135132</v>
      </c>
      <c r="U27" s="90">
        <v>0</v>
      </c>
    </row>
    <row r="28" spans="1:21" ht="14.25" customHeight="1">
      <c r="A28" s="58">
        <v>18</v>
      </c>
      <c r="B28" s="86" t="s">
        <v>17</v>
      </c>
      <c r="C28" s="60">
        <v>161</v>
      </c>
      <c r="D28" s="62">
        <v>0.016233111514418228</v>
      </c>
      <c r="E28" s="60">
        <v>101</v>
      </c>
      <c r="F28" s="62">
        <v>0.015574402467232074</v>
      </c>
      <c r="G28" s="101">
        <v>0.5940594059405941</v>
      </c>
      <c r="H28" s="88">
        <v>-1</v>
      </c>
      <c r="I28" s="60">
        <v>156</v>
      </c>
      <c r="J28" s="61">
        <v>0.03205128205128216</v>
      </c>
      <c r="K28" s="90">
        <v>-1</v>
      </c>
      <c r="L28" s="14"/>
      <c r="M28" s="14"/>
      <c r="N28" s="58">
        <v>18</v>
      </c>
      <c r="O28" s="86" t="s">
        <v>27</v>
      </c>
      <c r="P28" s="60">
        <v>789</v>
      </c>
      <c r="Q28" s="62">
        <v>0.01482943332393572</v>
      </c>
      <c r="R28" s="60">
        <v>1780</v>
      </c>
      <c r="S28" s="62">
        <v>0.038686401078003085</v>
      </c>
      <c r="T28" s="110">
        <v>-0.5567415730337079</v>
      </c>
      <c r="U28" s="90">
        <v>-10</v>
      </c>
    </row>
    <row r="29" spans="1:21" ht="14.25" customHeight="1">
      <c r="A29" s="58">
        <v>19</v>
      </c>
      <c r="B29" s="86" t="s">
        <v>28</v>
      </c>
      <c r="C29" s="60">
        <v>135</v>
      </c>
      <c r="D29" s="62">
        <v>0.013611615245009074</v>
      </c>
      <c r="E29" s="60">
        <v>106</v>
      </c>
      <c r="F29" s="62">
        <v>0.016345412490362376</v>
      </c>
      <c r="G29" s="101">
        <v>0.2735849056603774</v>
      </c>
      <c r="H29" s="88">
        <v>-3</v>
      </c>
      <c r="I29" s="60">
        <v>120</v>
      </c>
      <c r="J29" s="61">
        <v>0.125</v>
      </c>
      <c r="K29" s="90">
        <v>1</v>
      </c>
      <c r="N29" s="58">
        <v>19</v>
      </c>
      <c r="O29" s="86" t="s">
        <v>28</v>
      </c>
      <c r="P29" s="60">
        <v>748</v>
      </c>
      <c r="Q29" s="62">
        <v>0.014058829057419415</v>
      </c>
      <c r="R29" s="60">
        <v>736</v>
      </c>
      <c r="S29" s="62">
        <v>0.01599617482775858</v>
      </c>
      <c r="T29" s="110">
        <v>0.016304347826086918</v>
      </c>
      <c r="U29" s="90">
        <v>-1</v>
      </c>
    </row>
    <row r="30" spans="1:21" ht="14.25" customHeight="1">
      <c r="A30" s="66">
        <v>20</v>
      </c>
      <c r="B30" s="91" t="s">
        <v>34</v>
      </c>
      <c r="C30" s="68">
        <v>129</v>
      </c>
      <c r="D30" s="70">
        <v>0.013006654567453115</v>
      </c>
      <c r="E30" s="68">
        <v>75</v>
      </c>
      <c r="F30" s="70">
        <v>0.01156515034695451</v>
      </c>
      <c r="G30" s="102">
        <v>0.72</v>
      </c>
      <c r="H30" s="93">
        <v>0</v>
      </c>
      <c r="I30" s="68">
        <v>178</v>
      </c>
      <c r="J30" s="69">
        <v>-0.2752808988764045</v>
      </c>
      <c r="K30" s="95">
        <v>-6</v>
      </c>
      <c r="N30" s="66">
        <v>20</v>
      </c>
      <c r="O30" s="91" t="s">
        <v>17</v>
      </c>
      <c r="P30" s="68">
        <v>714</v>
      </c>
      <c r="Q30" s="70">
        <v>0.01341979137299126</v>
      </c>
      <c r="R30" s="68">
        <v>483</v>
      </c>
      <c r="S30" s="70">
        <v>0.010497489730716568</v>
      </c>
      <c r="T30" s="111">
        <v>0.4782608695652173</v>
      </c>
      <c r="U30" s="95">
        <v>2</v>
      </c>
    </row>
    <row r="31" spans="1:21" ht="14.25" customHeight="1">
      <c r="A31" s="123" t="s">
        <v>47</v>
      </c>
      <c r="B31" s="124"/>
      <c r="C31" s="3">
        <f>SUM(C11:C30)</f>
        <v>9443</v>
      </c>
      <c r="D31" s="6">
        <f>C31/C33</f>
        <v>0.9521072796934866</v>
      </c>
      <c r="E31" s="3">
        <f>SUM(E11:E30)</f>
        <v>6017</v>
      </c>
      <c r="F31" s="6">
        <f>E31/E33</f>
        <v>0.9278334618350038</v>
      </c>
      <c r="G31" s="17">
        <f>C31/E31-1</f>
        <v>0.5693867375768655</v>
      </c>
      <c r="H31" s="17"/>
      <c r="I31" s="3">
        <f>SUM(I11:I30)</f>
        <v>9131</v>
      </c>
      <c r="J31" s="18">
        <f>C31/I31-1</f>
        <v>0.034169313328222595</v>
      </c>
      <c r="K31" s="19"/>
      <c r="N31" s="123" t="s">
        <v>47</v>
      </c>
      <c r="O31" s="124"/>
      <c r="P31" s="3">
        <f>SUM(P11:P30)</f>
        <v>50524</v>
      </c>
      <c r="Q31" s="6">
        <f>P31/P33</f>
        <v>0.9496099990602387</v>
      </c>
      <c r="R31" s="3">
        <f>SUM(R11:R30)</f>
        <v>42448</v>
      </c>
      <c r="S31" s="6">
        <f>R31/R33</f>
        <v>0.9225619960444241</v>
      </c>
      <c r="T31" s="17">
        <f>P31/R31-1</f>
        <v>0.19025631360723705</v>
      </c>
      <c r="U31" s="106"/>
    </row>
    <row r="32" spans="1:21" ht="14.25" customHeight="1">
      <c r="A32" s="123" t="s">
        <v>12</v>
      </c>
      <c r="B32" s="124"/>
      <c r="C32" s="3">
        <f>C33-SUM(C11:C30)</f>
        <v>475</v>
      </c>
      <c r="D32" s="6">
        <f>C32/C33</f>
        <v>0.04789272030651341</v>
      </c>
      <c r="E32" s="3">
        <f>E33-SUM(E11:E30)</f>
        <v>468</v>
      </c>
      <c r="F32" s="6">
        <f>E32/E33</f>
        <v>0.07216653816499614</v>
      </c>
      <c r="G32" s="17">
        <f>C32/E32-1</f>
        <v>0.014957264957264904</v>
      </c>
      <c r="H32" s="17"/>
      <c r="I32" s="3">
        <f>I33-SUM(I11:I30)</f>
        <v>513</v>
      </c>
      <c r="J32" s="18">
        <f>C32/I32-1</f>
        <v>-0.07407407407407407</v>
      </c>
      <c r="K32" s="19"/>
      <c r="N32" s="123" t="s">
        <v>12</v>
      </c>
      <c r="O32" s="124"/>
      <c r="P32" s="3">
        <f>P33-SUM(P11:P30)</f>
        <v>2681</v>
      </c>
      <c r="Q32" s="6">
        <f>P32/P33</f>
        <v>0.0503900009397613</v>
      </c>
      <c r="R32" s="3">
        <f>R33-SUM(R11:R30)</f>
        <v>3563</v>
      </c>
      <c r="S32" s="6">
        <f>R32/R33</f>
        <v>0.07743800395557585</v>
      </c>
      <c r="T32" s="17">
        <f>P32/R32-1</f>
        <v>-0.24754420432220037</v>
      </c>
      <c r="U32" s="107"/>
    </row>
    <row r="33" spans="1:21" ht="14.25" customHeight="1">
      <c r="A33" s="125" t="s">
        <v>35</v>
      </c>
      <c r="B33" s="126"/>
      <c r="C33" s="24">
        <v>9918</v>
      </c>
      <c r="D33" s="98">
        <v>1</v>
      </c>
      <c r="E33" s="24">
        <v>6485</v>
      </c>
      <c r="F33" s="98">
        <v>0.999845797995374</v>
      </c>
      <c r="G33" s="20">
        <v>0.5293754818812644</v>
      </c>
      <c r="H33" s="20"/>
      <c r="I33" s="24">
        <v>9644</v>
      </c>
      <c r="J33" s="44">
        <v>0.028411447532144418</v>
      </c>
      <c r="K33" s="99"/>
      <c r="L33" s="14"/>
      <c r="M33" s="14"/>
      <c r="N33" s="125" t="s">
        <v>35</v>
      </c>
      <c r="O33" s="126"/>
      <c r="P33" s="24">
        <v>53205</v>
      </c>
      <c r="Q33" s="98">
        <v>1</v>
      </c>
      <c r="R33" s="24">
        <v>46011</v>
      </c>
      <c r="S33" s="98">
        <v>1</v>
      </c>
      <c r="T33" s="108">
        <v>0.1563539153680642</v>
      </c>
      <c r="U33" s="99"/>
    </row>
    <row r="34" spans="1:14" ht="14.25" customHeight="1">
      <c r="A34" t="s">
        <v>114</v>
      </c>
      <c r="N34" t="s">
        <v>114</v>
      </c>
    </row>
    <row r="35" spans="1:14" ht="15">
      <c r="A35" s="9" t="s">
        <v>113</v>
      </c>
      <c r="N35" s="9" t="s">
        <v>113</v>
      </c>
    </row>
    <row r="37" ht="15">
      <c r="V37" s="49"/>
    </row>
    <row r="39" spans="1:21" ht="15">
      <c r="A39" s="149" t="s">
        <v>117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"/>
      <c r="M39" s="21"/>
      <c r="N39" s="149" t="s">
        <v>109</v>
      </c>
      <c r="O39" s="149"/>
      <c r="P39" s="149"/>
      <c r="Q39" s="149"/>
      <c r="R39" s="149"/>
      <c r="S39" s="149"/>
      <c r="T39" s="149"/>
      <c r="U39" s="149"/>
    </row>
    <row r="40" spans="1:21" ht="15">
      <c r="A40" s="150" t="s">
        <v>118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4"/>
      <c r="M40" s="21"/>
      <c r="N40" s="150" t="s">
        <v>107</v>
      </c>
      <c r="O40" s="150"/>
      <c r="P40" s="150"/>
      <c r="Q40" s="150"/>
      <c r="R40" s="150"/>
      <c r="S40" s="150"/>
      <c r="T40" s="150"/>
      <c r="U40" s="150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51" t="s">
        <v>0</v>
      </c>
      <c r="B42" s="151" t="s">
        <v>46</v>
      </c>
      <c r="C42" s="153" t="s">
        <v>127</v>
      </c>
      <c r="D42" s="154"/>
      <c r="E42" s="154"/>
      <c r="F42" s="154"/>
      <c r="G42" s="154"/>
      <c r="H42" s="155"/>
      <c r="I42" s="153" t="s">
        <v>115</v>
      </c>
      <c r="J42" s="154"/>
      <c r="K42" s="155"/>
      <c r="L42" s="14"/>
      <c r="M42" s="14"/>
      <c r="N42" s="151" t="s">
        <v>0</v>
      </c>
      <c r="O42" s="151" t="s">
        <v>46</v>
      </c>
      <c r="P42" s="153" t="s">
        <v>128</v>
      </c>
      <c r="Q42" s="154"/>
      <c r="R42" s="154"/>
      <c r="S42" s="154"/>
      <c r="T42" s="154"/>
      <c r="U42" s="155"/>
    </row>
    <row r="43" spans="1:21" ht="15">
      <c r="A43" s="152"/>
      <c r="B43" s="152"/>
      <c r="C43" s="127" t="s">
        <v>129</v>
      </c>
      <c r="D43" s="128"/>
      <c r="E43" s="128"/>
      <c r="F43" s="128"/>
      <c r="G43" s="128"/>
      <c r="H43" s="129"/>
      <c r="I43" s="127" t="s">
        <v>116</v>
      </c>
      <c r="J43" s="128"/>
      <c r="K43" s="129"/>
      <c r="L43" s="14"/>
      <c r="M43" s="14"/>
      <c r="N43" s="152"/>
      <c r="O43" s="152"/>
      <c r="P43" s="127" t="s">
        <v>130</v>
      </c>
      <c r="Q43" s="128"/>
      <c r="R43" s="128"/>
      <c r="S43" s="128"/>
      <c r="T43" s="128"/>
      <c r="U43" s="129"/>
    </row>
    <row r="44" spans="1:21" ht="15" customHeight="1">
      <c r="A44" s="152"/>
      <c r="B44" s="152"/>
      <c r="C44" s="130">
        <v>2021</v>
      </c>
      <c r="D44" s="131"/>
      <c r="E44" s="156">
        <v>2020</v>
      </c>
      <c r="F44" s="131"/>
      <c r="G44" s="134" t="s">
        <v>5</v>
      </c>
      <c r="H44" s="144" t="s">
        <v>54</v>
      </c>
      <c r="I44" s="158">
        <v>2021</v>
      </c>
      <c r="J44" s="145" t="s">
        <v>131</v>
      </c>
      <c r="K44" s="144" t="s">
        <v>135</v>
      </c>
      <c r="L44" s="14"/>
      <c r="M44" s="14"/>
      <c r="N44" s="152"/>
      <c r="O44" s="152"/>
      <c r="P44" s="130">
        <v>2021</v>
      </c>
      <c r="Q44" s="131"/>
      <c r="R44" s="130">
        <v>2020</v>
      </c>
      <c r="S44" s="131"/>
      <c r="T44" s="134" t="s">
        <v>5</v>
      </c>
      <c r="U44" s="136" t="s">
        <v>86</v>
      </c>
    </row>
    <row r="45" spans="1:21" ht="15" customHeight="1">
      <c r="A45" s="138" t="s">
        <v>6</v>
      </c>
      <c r="B45" s="138" t="s">
        <v>46</v>
      </c>
      <c r="C45" s="132"/>
      <c r="D45" s="133"/>
      <c r="E45" s="157"/>
      <c r="F45" s="133"/>
      <c r="G45" s="135"/>
      <c r="H45" s="145"/>
      <c r="I45" s="158"/>
      <c r="J45" s="145"/>
      <c r="K45" s="145"/>
      <c r="L45" s="14"/>
      <c r="M45" s="14"/>
      <c r="N45" s="138" t="s">
        <v>6</v>
      </c>
      <c r="O45" s="138" t="s">
        <v>46</v>
      </c>
      <c r="P45" s="132"/>
      <c r="Q45" s="133"/>
      <c r="R45" s="132"/>
      <c r="S45" s="133"/>
      <c r="T45" s="135"/>
      <c r="U45" s="137"/>
    </row>
    <row r="46" spans="1:21" ht="15" customHeight="1">
      <c r="A46" s="138"/>
      <c r="B46" s="138"/>
      <c r="C46" s="118" t="s">
        <v>8</v>
      </c>
      <c r="D46" s="78" t="s">
        <v>2</v>
      </c>
      <c r="E46" s="118" t="s">
        <v>8</v>
      </c>
      <c r="F46" s="78" t="s">
        <v>2</v>
      </c>
      <c r="G46" s="140" t="s">
        <v>9</v>
      </c>
      <c r="H46" s="140" t="s">
        <v>55</v>
      </c>
      <c r="I46" s="79" t="s">
        <v>8</v>
      </c>
      <c r="J46" s="146" t="s">
        <v>132</v>
      </c>
      <c r="K46" s="146" t="s">
        <v>136</v>
      </c>
      <c r="L46" s="14"/>
      <c r="M46" s="14"/>
      <c r="N46" s="138"/>
      <c r="O46" s="138"/>
      <c r="P46" s="118" t="s">
        <v>8</v>
      </c>
      <c r="Q46" s="78" t="s">
        <v>2</v>
      </c>
      <c r="R46" s="118" t="s">
        <v>8</v>
      </c>
      <c r="S46" s="78" t="s">
        <v>2</v>
      </c>
      <c r="T46" s="140" t="s">
        <v>9</v>
      </c>
      <c r="U46" s="142" t="s">
        <v>87</v>
      </c>
    </row>
    <row r="47" spans="1:21" ht="15" customHeight="1">
      <c r="A47" s="139"/>
      <c r="B47" s="139"/>
      <c r="C47" s="117" t="s">
        <v>10</v>
      </c>
      <c r="D47" s="41" t="s">
        <v>11</v>
      </c>
      <c r="E47" s="117" t="s">
        <v>10</v>
      </c>
      <c r="F47" s="41" t="s">
        <v>11</v>
      </c>
      <c r="G47" s="148"/>
      <c r="H47" s="148"/>
      <c r="I47" s="117" t="s">
        <v>10</v>
      </c>
      <c r="J47" s="147"/>
      <c r="K47" s="147"/>
      <c r="L47" s="14"/>
      <c r="M47" s="14"/>
      <c r="N47" s="139"/>
      <c r="O47" s="139"/>
      <c r="P47" s="117" t="s">
        <v>10</v>
      </c>
      <c r="Q47" s="41" t="s">
        <v>11</v>
      </c>
      <c r="R47" s="117" t="s">
        <v>10</v>
      </c>
      <c r="S47" s="41" t="s">
        <v>11</v>
      </c>
      <c r="T47" s="141"/>
      <c r="U47" s="143"/>
    </row>
    <row r="48" spans="1:21" ht="15">
      <c r="A48" s="50">
        <v>1</v>
      </c>
      <c r="B48" s="80" t="s">
        <v>42</v>
      </c>
      <c r="C48" s="52">
        <v>603</v>
      </c>
      <c r="D48" s="57">
        <v>0.060798548094373864</v>
      </c>
      <c r="E48" s="52">
        <v>309</v>
      </c>
      <c r="F48" s="57">
        <v>0.04764841942945258</v>
      </c>
      <c r="G48" s="81">
        <v>0.9514563106796117</v>
      </c>
      <c r="H48" s="82">
        <v>1</v>
      </c>
      <c r="I48" s="52">
        <v>758</v>
      </c>
      <c r="J48" s="83">
        <v>-0.20448548812664913</v>
      </c>
      <c r="K48" s="84">
        <v>0</v>
      </c>
      <c r="L48" s="14"/>
      <c r="M48" s="14"/>
      <c r="N48" s="50">
        <v>1</v>
      </c>
      <c r="O48" s="80" t="s">
        <v>42</v>
      </c>
      <c r="P48" s="52">
        <v>4104</v>
      </c>
      <c r="Q48" s="57">
        <v>0.07713560755568086</v>
      </c>
      <c r="R48" s="52">
        <v>2958</v>
      </c>
      <c r="S48" s="57">
        <v>0.06428897437569277</v>
      </c>
      <c r="T48" s="55">
        <v>0.3874239350912778</v>
      </c>
      <c r="U48" s="84">
        <v>0</v>
      </c>
    </row>
    <row r="49" spans="1:21" ht="15">
      <c r="A49" s="85">
        <v>2</v>
      </c>
      <c r="B49" s="86" t="s">
        <v>41</v>
      </c>
      <c r="C49" s="60">
        <v>403</v>
      </c>
      <c r="D49" s="65">
        <v>0.0406331921758419</v>
      </c>
      <c r="E49" s="60">
        <v>334</v>
      </c>
      <c r="F49" s="65">
        <v>0.05150346954510408</v>
      </c>
      <c r="G49" s="87">
        <v>0.2065868263473054</v>
      </c>
      <c r="H49" s="88">
        <v>-1</v>
      </c>
      <c r="I49" s="60">
        <v>498</v>
      </c>
      <c r="J49" s="89">
        <v>-0.19076305220883538</v>
      </c>
      <c r="K49" s="90">
        <v>0</v>
      </c>
      <c r="L49" s="14"/>
      <c r="M49" s="14"/>
      <c r="N49" s="85">
        <v>2</v>
      </c>
      <c r="O49" s="86" t="s">
        <v>57</v>
      </c>
      <c r="P49" s="60">
        <v>2556</v>
      </c>
      <c r="Q49" s="65">
        <v>0.0480405976881872</v>
      </c>
      <c r="R49" s="60">
        <v>2020</v>
      </c>
      <c r="S49" s="65">
        <v>0.04390254504357654</v>
      </c>
      <c r="T49" s="63">
        <v>0.26534653465346536</v>
      </c>
      <c r="U49" s="90">
        <v>0</v>
      </c>
    </row>
    <row r="50" spans="1:21" ht="15">
      <c r="A50" s="85">
        <v>3</v>
      </c>
      <c r="B50" s="86" t="s">
        <v>57</v>
      </c>
      <c r="C50" s="60">
        <v>359</v>
      </c>
      <c r="D50" s="65">
        <v>0.036196813873764874</v>
      </c>
      <c r="E50" s="60">
        <v>235</v>
      </c>
      <c r="F50" s="65">
        <v>0.036237471087124135</v>
      </c>
      <c r="G50" s="87">
        <v>0.5276595744680852</v>
      </c>
      <c r="H50" s="88">
        <v>1</v>
      </c>
      <c r="I50" s="60">
        <v>437</v>
      </c>
      <c r="J50" s="89">
        <v>-0.17848970251716245</v>
      </c>
      <c r="K50" s="90">
        <v>0</v>
      </c>
      <c r="L50" s="14"/>
      <c r="M50" s="14"/>
      <c r="N50" s="85">
        <v>3</v>
      </c>
      <c r="O50" s="86" t="s">
        <v>41</v>
      </c>
      <c r="P50" s="60">
        <v>2399</v>
      </c>
      <c r="Q50" s="65">
        <v>0.04508974720421013</v>
      </c>
      <c r="R50" s="60">
        <v>1714</v>
      </c>
      <c r="S50" s="65">
        <v>0.03725196148747039</v>
      </c>
      <c r="T50" s="63">
        <v>0.3996499416569428</v>
      </c>
      <c r="U50" s="90">
        <v>0</v>
      </c>
    </row>
    <row r="51" spans="1:21" ht="15">
      <c r="A51" s="85">
        <v>4</v>
      </c>
      <c r="B51" s="86" t="s">
        <v>92</v>
      </c>
      <c r="C51" s="60">
        <v>354</v>
      </c>
      <c r="D51" s="65">
        <v>0.03569267997580157</v>
      </c>
      <c r="E51" s="60">
        <v>39</v>
      </c>
      <c r="F51" s="65">
        <v>0.006013878180416345</v>
      </c>
      <c r="G51" s="87">
        <v>8.076923076923077</v>
      </c>
      <c r="H51" s="88">
        <v>43</v>
      </c>
      <c r="I51" s="60">
        <v>211</v>
      </c>
      <c r="J51" s="89">
        <v>0.6777251184834123</v>
      </c>
      <c r="K51" s="90">
        <v>4</v>
      </c>
      <c r="L51" s="14"/>
      <c r="M51" s="14"/>
      <c r="N51" s="85">
        <v>4</v>
      </c>
      <c r="O51" s="86" t="s">
        <v>58</v>
      </c>
      <c r="P51" s="60">
        <v>1905</v>
      </c>
      <c r="Q51" s="65">
        <v>0.03580490555398929</v>
      </c>
      <c r="R51" s="60">
        <v>1210</v>
      </c>
      <c r="S51" s="65">
        <v>0.026298059159766143</v>
      </c>
      <c r="T51" s="63">
        <v>0.5743801652892562</v>
      </c>
      <c r="U51" s="90">
        <v>3</v>
      </c>
    </row>
    <row r="52" spans="1:21" ht="15">
      <c r="A52" s="85">
        <v>5</v>
      </c>
      <c r="B52" s="91" t="s">
        <v>58</v>
      </c>
      <c r="C52" s="68">
        <v>334</v>
      </c>
      <c r="D52" s="73">
        <v>0.03367614438394838</v>
      </c>
      <c r="E52" s="68">
        <v>161</v>
      </c>
      <c r="F52" s="73">
        <v>0.024826522744795684</v>
      </c>
      <c r="G52" s="92">
        <v>1.0745341614906834</v>
      </c>
      <c r="H52" s="93">
        <v>2</v>
      </c>
      <c r="I52" s="68">
        <v>424</v>
      </c>
      <c r="J52" s="94">
        <v>-0.21226415094339623</v>
      </c>
      <c r="K52" s="95">
        <v>-1</v>
      </c>
      <c r="L52" s="14"/>
      <c r="M52" s="14"/>
      <c r="N52" s="85">
        <v>5</v>
      </c>
      <c r="O52" s="91" t="s">
        <v>45</v>
      </c>
      <c r="P52" s="68">
        <v>1793</v>
      </c>
      <c r="Q52" s="73">
        <v>0.03369984024057889</v>
      </c>
      <c r="R52" s="68">
        <v>995</v>
      </c>
      <c r="S52" s="73">
        <v>0.02162526352393993</v>
      </c>
      <c r="T52" s="71">
        <v>0.8020100502512564</v>
      </c>
      <c r="U52" s="95">
        <v>7</v>
      </c>
    </row>
    <row r="53" spans="1:21" ht="15">
      <c r="A53" s="96">
        <v>6</v>
      </c>
      <c r="B53" s="80" t="s">
        <v>45</v>
      </c>
      <c r="C53" s="52">
        <v>333</v>
      </c>
      <c r="D53" s="57">
        <v>0.03357531760435572</v>
      </c>
      <c r="E53" s="52">
        <v>181</v>
      </c>
      <c r="F53" s="57">
        <v>0.027910562837316886</v>
      </c>
      <c r="G53" s="81">
        <v>0.839779005524862</v>
      </c>
      <c r="H53" s="82">
        <v>0</v>
      </c>
      <c r="I53" s="52">
        <v>317</v>
      </c>
      <c r="J53" s="83">
        <v>0.050473186119873725</v>
      </c>
      <c r="K53" s="84">
        <v>0</v>
      </c>
      <c r="L53" s="14"/>
      <c r="M53" s="14"/>
      <c r="N53" s="96">
        <v>6</v>
      </c>
      <c r="O53" s="80" t="s">
        <v>92</v>
      </c>
      <c r="P53" s="52">
        <v>1424</v>
      </c>
      <c r="Q53" s="57">
        <v>0.02676440184193215</v>
      </c>
      <c r="R53" s="52">
        <v>410</v>
      </c>
      <c r="S53" s="57">
        <v>0.008910912607854643</v>
      </c>
      <c r="T53" s="55">
        <v>2.473170731707317</v>
      </c>
      <c r="U53" s="84">
        <v>27</v>
      </c>
    </row>
    <row r="54" spans="1:21" ht="15">
      <c r="A54" s="85">
        <v>7</v>
      </c>
      <c r="B54" s="86" t="s">
        <v>119</v>
      </c>
      <c r="C54" s="60">
        <v>299</v>
      </c>
      <c r="D54" s="65">
        <v>0.030147207098205283</v>
      </c>
      <c r="E54" s="60">
        <v>118</v>
      </c>
      <c r="F54" s="65">
        <v>0.018195836545875095</v>
      </c>
      <c r="G54" s="87">
        <v>1.5338983050847457</v>
      </c>
      <c r="H54" s="88">
        <v>7</v>
      </c>
      <c r="I54" s="60">
        <v>138</v>
      </c>
      <c r="J54" s="89">
        <v>1.1666666666666665</v>
      </c>
      <c r="K54" s="90">
        <v>10</v>
      </c>
      <c r="L54" s="14"/>
      <c r="M54" s="14"/>
      <c r="N54" s="85">
        <v>7</v>
      </c>
      <c r="O54" s="86" t="s">
        <v>78</v>
      </c>
      <c r="P54" s="60">
        <v>1381</v>
      </c>
      <c r="Q54" s="65">
        <v>0.025956207123390657</v>
      </c>
      <c r="R54" s="60">
        <v>1409</v>
      </c>
      <c r="S54" s="65">
        <v>0.030623111864554128</v>
      </c>
      <c r="T54" s="63">
        <v>-0.019872249822569188</v>
      </c>
      <c r="U54" s="90">
        <v>-3</v>
      </c>
    </row>
    <row r="55" spans="1:21" ht="15">
      <c r="A55" s="85">
        <v>8</v>
      </c>
      <c r="B55" s="86" t="s">
        <v>78</v>
      </c>
      <c r="C55" s="60">
        <v>243</v>
      </c>
      <c r="D55" s="65">
        <v>0.024500907441016333</v>
      </c>
      <c r="E55" s="60">
        <v>271</v>
      </c>
      <c r="F55" s="65">
        <v>0.041788743253662296</v>
      </c>
      <c r="G55" s="87">
        <v>-0.10332103321033215</v>
      </c>
      <c r="H55" s="88">
        <v>-5</v>
      </c>
      <c r="I55" s="60">
        <v>318</v>
      </c>
      <c r="J55" s="89">
        <v>-0.23584905660377353</v>
      </c>
      <c r="K55" s="90">
        <v>-3</v>
      </c>
      <c r="L55" s="14"/>
      <c r="M55" s="14"/>
      <c r="N55" s="85">
        <v>8</v>
      </c>
      <c r="O55" s="86" t="s">
        <v>38</v>
      </c>
      <c r="P55" s="60">
        <v>1340</v>
      </c>
      <c r="Q55" s="65">
        <v>0.025185602856874354</v>
      </c>
      <c r="R55" s="60">
        <v>1400</v>
      </c>
      <c r="S55" s="65">
        <v>0.030427506465845123</v>
      </c>
      <c r="T55" s="63">
        <v>-0.042857142857142816</v>
      </c>
      <c r="U55" s="90">
        <v>-3</v>
      </c>
    </row>
    <row r="56" spans="1:21" ht="15">
      <c r="A56" s="85">
        <v>9</v>
      </c>
      <c r="B56" s="86" t="s">
        <v>69</v>
      </c>
      <c r="C56" s="60">
        <v>230</v>
      </c>
      <c r="D56" s="65">
        <v>0.023190159306311756</v>
      </c>
      <c r="E56" s="60">
        <v>145</v>
      </c>
      <c r="F56" s="65">
        <v>0.02235929067077872</v>
      </c>
      <c r="G56" s="87">
        <v>0.5862068965517242</v>
      </c>
      <c r="H56" s="88">
        <v>1</v>
      </c>
      <c r="I56" s="60">
        <v>158</v>
      </c>
      <c r="J56" s="89">
        <v>0.45569620253164556</v>
      </c>
      <c r="K56" s="90">
        <v>4</v>
      </c>
      <c r="L56" s="14"/>
      <c r="M56" s="14"/>
      <c r="N56" s="85">
        <v>9</v>
      </c>
      <c r="O56" s="86" t="s">
        <v>68</v>
      </c>
      <c r="P56" s="60">
        <v>1287</v>
      </c>
      <c r="Q56" s="65">
        <v>0.024189455878206936</v>
      </c>
      <c r="R56" s="60">
        <v>1026</v>
      </c>
      <c r="S56" s="65">
        <v>0.022299015452826497</v>
      </c>
      <c r="T56" s="63">
        <v>0.2543859649122806</v>
      </c>
      <c r="U56" s="90">
        <v>2</v>
      </c>
    </row>
    <row r="57" spans="1:21" ht="15">
      <c r="A57" s="97">
        <v>10</v>
      </c>
      <c r="B57" s="91" t="s">
        <v>38</v>
      </c>
      <c r="C57" s="68">
        <v>225</v>
      </c>
      <c r="D57" s="73">
        <v>0.022686025408348458</v>
      </c>
      <c r="E57" s="68">
        <v>219</v>
      </c>
      <c r="F57" s="73">
        <v>0.03377023901310717</v>
      </c>
      <c r="G57" s="92">
        <v>0.027397260273972712</v>
      </c>
      <c r="H57" s="93">
        <v>-5</v>
      </c>
      <c r="I57" s="68">
        <v>251</v>
      </c>
      <c r="J57" s="94">
        <v>-0.10358565737051795</v>
      </c>
      <c r="K57" s="95">
        <v>-3</v>
      </c>
      <c r="L57" s="14"/>
      <c r="M57" s="14"/>
      <c r="N57" s="97">
        <v>10</v>
      </c>
      <c r="O57" s="91" t="s">
        <v>80</v>
      </c>
      <c r="P57" s="68">
        <v>1208</v>
      </c>
      <c r="Q57" s="73">
        <v>0.022704633023212104</v>
      </c>
      <c r="R57" s="68">
        <v>1087</v>
      </c>
      <c r="S57" s="73">
        <v>0.023624785377409748</v>
      </c>
      <c r="T57" s="71">
        <v>0.1113155473781049</v>
      </c>
      <c r="U57" s="95">
        <v>0</v>
      </c>
    </row>
    <row r="58" spans="1:21" ht="15">
      <c r="A58" s="96">
        <v>11</v>
      </c>
      <c r="B58" s="80" t="s">
        <v>80</v>
      </c>
      <c r="C58" s="52">
        <v>218</v>
      </c>
      <c r="D58" s="57">
        <v>0.021980237951199837</v>
      </c>
      <c r="E58" s="52">
        <v>124</v>
      </c>
      <c r="F58" s="57">
        <v>0.019121048573631456</v>
      </c>
      <c r="G58" s="81">
        <v>0.7580645161290323</v>
      </c>
      <c r="H58" s="82">
        <v>1</v>
      </c>
      <c r="I58" s="52">
        <v>201</v>
      </c>
      <c r="J58" s="83">
        <v>0.08457711442786064</v>
      </c>
      <c r="K58" s="84">
        <v>-1</v>
      </c>
      <c r="L58" s="14"/>
      <c r="M58" s="14"/>
      <c r="N58" s="96">
        <v>11</v>
      </c>
      <c r="O58" s="80" t="s">
        <v>69</v>
      </c>
      <c r="P58" s="52">
        <v>1140</v>
      </c>
      <c r="Q58" s="57">
        <v>0.021426557654355794</v>
      </c>
      <c r="R58" s="52">
        <v>1109</v>
      </c>
      <c r="S58" s="57">
        <v>0.024102931907587315</v>
      </c>
      <c r="T58" s="55">
        <v>0.027953110910730494</v>
      </c>
      <c r="U58" s="84">
        <v>-2</v>
      </c>
    </row>
    <row r="59" spans="1:21" ht="15">
      <c r="A59" s="85">
        <v>12</v>
      </c>
      <c r="B59" s="86" t="s">
        <v>90</v>
      </c>
      <c r="C59" s="60">
        <v>185</v>
      </c>
      <c r="D59" s="65">
        <v>0.018652954224642065</v>
      </c>
      <c r="E59" s="60">
        <v>57</v>
      </c>
      <c r="F59" s="65">
        <v>0.008789514263685428</v>
      </c>
      <c r="G59" s="87">
        <v>2.245614035087719</v>
      </c>
      <c r="H59" s="88">
        <v>19</v>
      </c>
      <c r="I59" s="60">
        <v>153</v>
      </c>
      <c r="J59" s="89">
        <v>0.20915032679738554</v>
      </c>
      <c r="K59" s="90">
        <v>3</v>
      </c>
      <c r="L59" s="14"/>
      <c r="M59" s="14"/>
      <c r="N59" s="85">
        <v>12</v>
      </c>
      <c r="O59" s="86" t="s">
        <v>90</v>
      </c>
      <c r="P59" s="60">
        <v>1103</v>
      </c>
      <c r="Q59" s="65">
        <v>0.02073113429188986</v>
      </c>
      <c r="R59" s="60">
        <v>318</v>
      </c>
      <c r="S59" s="65">
        <v>0.006911390754384821</v>
      </c>
      <c r="T59" s="63">
        <v>2.4685534591194966</v>
      </c>
      <c r="U59" s="90">
        <v>31</v>
      </c>
    </row>
    <row r="60" spans="1:21" ht="15">
      <c r="A60" s="85">
        <v>13</v>
      </c>
      <c r="B60" s="86" t="s">
        <v>82</v>
      </c>
      <c r="C60" s="60">
        <v>168</v>
      </c>
      <c r="D60" s="65">
        <v>0.01693889897156685</v>
      </c>
      <c r="E60" s="60">
        <v>151</v>
      </c>
      <c r="F60" s="65">
        <v>0.023284502698535083</v>
      </c>
      <c r="G60" s="87">
        <v>0.11258278145695355</v>
      </c>
      <c r="H60" s="88">
        <v>-4</v>
      </c>
      <c r="I60" s="60">
        <v>179</v>
      </c>
      <c r="J60" s="89">
        <v>-0.06145251396648044</v>
      </c>
      <c r="K60" s="90">
        <v>-2</v>
      </c>
      <c r="L60" s="14"/>
      <c r="M60" s="14"/>
      <c r="N60" s="85">
        <v>13</v>
      </c>
      <c r="O60" s="86" t="s">
        <v>36</v>
      </c>
      <c r="P60" s="60">
        <v>1015</v>
      </c>
      <c r="Q60" s="65">
        <v>0.019077154402781692</v>
      </c>
      <c r="R60" s="60">
        <v>1144</v>
      </c>
      <c r="S60" s="65">
        <v>0.024863619569233445</v>
      </c>
      <c r="T60" s="63">
        <v>-0.11276223776223782</v>
      </c>
      <c r="U60" s="90">
        <v>-5</v>
      </c>
    </row>
    <row r="61" spans="1:21" ht="15">
      <c r="A61" s="85">
        <v>14</v>
      </c>
      <c r="B61" s="86" t="s">
        <v>68</v>
      </c>
      <c r="C61" s="60">
        <v>151</v>
      </c>
      <c r="D61" s="65">
        <v>0.01522484371849163</v>
      </c>
      <c r="E61" s="60">
        <v>124</v>
      </c>
      <c r="F61" s="65">
        <v>0.019121048573631456</v>
      </c>
      <c r="G61" s="87">
        <v>0.217741935483871</v>
      </c>
      <c r="H61" s="88">
        <v>-2</v>
      </c>
      <c r="I61" s="60">
        <v>177</v>
      </c>
      <c r="J61" s="89">
        <v>-0.14689265536723162</v>
      </c>
      <c r="K61" s="90">
        <v>-2</v>
      </c>
      <c r="L61" s="14"/>
      <c r="M61" s="14"/>
      <c r="N61" s="85">
        <v>14</v>
      </c>
      <c r="O61" s="86" t="s">
        <v>71</v>
      </c>
      <c r="P61" s="60">
        <v>989</v>
      </c>
      <c r="Q61" s="65">
        <v>0.01858847852645428</v>
      </c>
      <c r="R61" s="60">
        <v>503</v>
      </c>
      <c r="S61" s="65">
        <v>0.010932168394514356</v>
      </c>
      <c r="T61" s="63">
        <v>0.9662027833001987</v>
      </c>
      <c r="U61" s="90">
        <v>11</v>
      </c>
    </row>
    <row r="62" spans="1:21" ht="15">
      <c r="A62" s="97" t="s">
        <v>137</v>
      </c>
      <c r="B62" s="91" t="s">
        <v>71</v>
      </c>
      <c r="C62" s="68">
        <v>151</v>
      </c>
      <c r="D62" s="73">
        <v>0.01522484371849163</v>
      </c>
      <c r="E62" s="68">
        <v>82</v>
      </c>
      <c r="F62" s="73">
        <v>0.012644564379336932</v>
      </c>
      <c r="G62" s="92">
        <v>0.8414634146341464</v>
      </c>
      <c r="H62" s="93">
        <v>6</v>
      </c>
      <c r="I62" s="68">
        <v>203</v>
      </c>
      <c r="J62" s="94">
        <v>-0.2561576354679803</v>
      </c>
      <c r="K62" s="95">
        <v>-5</v>
      </c>
      <c r="L62" s="14"/>
      <c r="M62" s="14"/>
      <c r="N62" s="97">
        <v>15</v>
      </c>
      <c r="O62" s="91" t="s">
        <v>82</v>
      </c>
      <c r="P62" s="68">
        <v>974</v>
      </c>
      <c r="Q62" s="73">
        <v>0.01830655013626539</v>
      </c>
      <c r="R62" s="68">
        <v>880</v>
      </c>
      <c r="S62" s="73">
        <v>0.01912586120710265</v>
      </c>
      <c r="T62" s="71">
        <v>0.10681818181818192</v>
      </c>
      <c r="U62" s="95">
        <v>-1</v>
      </c>
    </row>
    <row r="63" spans="1:21" ht="15">
      <c r="A63" s="96">
        <v>16</v>
      </c>
      <c r="B63" s="80" t="s">
        <v>36</v>
      </c>
      <c r="C63" s="52">
        <v>149</v>
      </c>
      <c r="D63" s="57">
        <v>0.015023190159306312</v>
      </c>
      <c r="E63" s="52">
        <v>137</v>
      </c>
      <c r="F63" s="57">
        <v>0.021125674633770238</v>
      </c>
      <c r="G63" s="81">
        <v>0.0875912408759123</v>
      </c>
      <c r="H63" s="82">
        <v>-5</v>
      </c>
      <c r="I63" s="52">
        <v>137</v>
      </c>
      <c r="J63" s="83">
        <v>0.0875912408759123</v>
      </c>
      <c r="K63" s="84">
        <v>2</v>
      </c>
      <c r="L63" s="14"/>
      <c r="M63" s="14"/>
      <c r="N63" s="96">
        <v>16</v>
      </c>
      <c r="O63" s="80" t="s">
        <v>119</v>
      </c>
      <c r="P63" s="52">
        <v>857</v>
      </c>
      <c r="Q63" s="57">
        <v>0.01610750869279203</v>
      </c>
      <c r="R63" s="52">
        <v>783</v>
      </c>
      <c r="S63" s="57">
        <v>0.01701766968768338</v>
      </c>
      <c r="T63" s="55">
        <v>0.09450830140485311</v>
      </c>
      <c r="U63" s="84">
        <v>0</v>
      </c>
    </row>
    <row r="64" spans="1:21" ht="15">
      <c r="A64" s="85">
        <v>17</v>
      </c>
      <c r="B64" s="86" t="s">
        <v>67</v>
      </c>
      <c r="C64" s="60">
        <v>147</v>
      </c>
      <c r="D64" s="65">
        <v>0.014821536600120993</v>
      </c>
      <c r="E64" s="60">
        <v>105</v>
      </c>
      <c r="F64" s="65">
        <v>0.016191210485736313</v>
      </c>
      <c r="G64" s="87">
        <v>0.3999999999999999</v>
      </c>
      <c r="H64" s="88">
        <v>0</v>
      </c>
      <c r="I64" s="60">
        <v>158</v>
      </c>
      <c r="J64" s="89">
        <v>-0.069620253164557</v>
      </c>
      <c r="K64" s="90">
        <v>-4</v>
      </c>
      <c r="L64" s="14"/>
      <c r="M64" s="14"/>
      <c r="N64" s="85">
        <v>17</v>
      </c>
      <c r="O64" s="86" t="s">
        <v>93</v>
      </c>
      <c r="P64" s="60">
        <v>843</v>
      </c>
      <c r="Q64" s="65">
        <v>0.015844375528615732</v>
      </c>
      <c r="R64" s="60">
        <v>587</v>
      </c>
      <c r="S64" s="65">
        <v>0.012757818782465062</v>
      </c>
      <c r="T64" s="63">
        <v>0.4361158432708687</v>
      </c>
      <c r="U64" s="90">
        <v>3</v>
      </c>
    </row>
    <row r="65" spans="1:21" ht="15">
      <c r="A65" s="85" t="s">
        <v>137</v>
      </c>
      <c r="B65" s="86" t="s">
        <v>120</v>
      </c>
      <c r="C65" s="60">
        <v>147</v>
      </c>
      <c r="D65" s="65">
        <v>0.014821536600120993</v>
      </c>
      <c r="E65" s="60">
        <v>70</v>
      </c>
      <c r="F65" s="65">
        <v>0.01079414032382421</v>
      </c>
      <c r="G65" s="87">
        <v>1.1</v>
      </c>
      <c r="H65" s="88">
        <v>8</v>
      </c>
      <c r="I65" s="60">
        <v>122</v>
      </c>
      <c r="J65" s="89">
        <v>0.20491803278688514</v>
      </c>
      <c r="K65" s="90">
        <v>3</v>
      </c>
      <c r="L65" s="14"/>
      <c r="M65" s="14"/>
      <c r="N65" s="85">
        <v>18</v>
      </c>
      <c r="O65" s="86" t="s">
        <v>67</v>
      </c>
      <c r="P65" s="60">
        <v>818</v>
      </c>
      <c r="Q65" s="65">
        <v>0.015374494878300912</v>
      </c>
      <c r="R65" s="60">
        <v>972</v>
      </c>
      <c r="S65" s="65">
        <v>0.02112538306057247</v>
      </c>
      <c r="T65" s="63">
        <v>-0.15843621399176955</v>
      </c>
      <c r="U65" s="90">
        <v>-5</v>
      </c>
    </row>
    <row r="66" spans="1:21" ht="15">
      <c r="A66" s="85">
        <v>19</v>
      </c>
      <c r="B66" s="86" t="s">
        <v>141</v>
      </c>
      <c r="C66" s="60">
        <v>145</v>
      </c>
      <c r="D66" s="65">
        <v>0.014619883040935672</v>
      </c>
      <c r="E66" s="60">
        <v>77</v>
      </c>
      <c r="F66" s="65">
        <v>0.01187355435620663</v>
      </c>
      <c r="G66" s="87">
        <v>0.8831168831168832</v>
      </c>
      <c r="H66" s="88">
        <v>2</v>
      </c>
      <c r="I66" s="60">
        <v>95</v>
      </c>
      <c r="J66" s="89">
        <v>0.5263157894736843</v>
      </c>
      <c r="K66" s="90">
        <v>9</v>
      </c>
      <c r="N66" s="85">
        <v>19</v>
      </c>
      <c r="O66" s="86" t="s">
        <v>100</v>
      </c>
      <c r="P66" s="60">
        <v>743</v>
      </c>
      <c r="Q66" s="65">
        <v>0.013964852927356452</v>
      </c>
      <c r="R66" s="60">
        <v>702</v>
      </c>
      <c r="S66" s="65">
        <v>0.01525722109930234</v>
      </c>
      <c r="T66" s="63">
        <v>0.05840455840455849</v>
      </c>
      <c r="U66" s="90">
        <v>-2</v>
      </c>
    </row>
    <row r="67" spans="1:21" ht="15">
      <c r="A67" s="97">
        <v>20</v>
      </c>
      <c r="B67" s="91" t="s">
        <v>97</v>
      </c>
      <c r="C67" s="68">
        <v>130</v>
      </c>
      <c r="D67" s="73">
        <v>0.013107481347045775</v>
      </c>
      <c r="E67" s="68">
        <v>42</v>
      </c>
      <c r="F67" s="73">
        <v>0.006476484194294526</v>
      </c>
      <c r="G67" s="92">
        <v>2.0952380952380953</v>
      </c>
      <c r="H67" s="93">
        <v>25</v>
      </c>
      <c r="I67" s="68">
        <v>75</v>
      </c>
      <c r="J67" s="94">
        <v>0.7333333333333334</v>
      </c>
      <c r="K67" s="95">
        <v>15</v>
      </c>
      <c r="N67" s="97">
        <v>20</v>
      </c>
      <c r="O67" s="91" t="s">
        <v>101</v>
      </c>
      <c r="P67" s="68">
        <v>679</v>
      </c>
      <c r="Q67" s="73">
        <v>0.012761958462550512</v>
      </c>
      <c r="R67" s="68">
        <v>224</v>
      </c>
      <c r="S67" s="73">
        <v>0.00486840103453522</v>
      </c>
      <c r="T67" s="71">
        <v>2.03125</v>
      </c>
      <c r="U67" s="95">
        <v>33</v>
      </c>
    </row>
    <row r="68" spans="1:21" ht="15">
      <c r="A68" s="123" t="s">
        <v>47</v>
      </c>
      <c r="B68" s="124"/>
      <c r="C68" s="3">
        <f>SUM(C48:C67)</f>
        <v>4974</v>
      </c>
      <c r="D68" s="6">
        <f>C68/C70</f>
        <v>0.5015124016938899</v>
      </c>
      <c r="E68" s="3">
        <f>SUM(E48:E67)</f>
        <v>2981</v>
      </c>
      <c r="F68" s="6">
        <f>E68/E70</f>
        <v>0.45967617579028525</v>
      </c>
      <c r="G68" s="17">
        <f>C68/E68-1</f>
        <v>0.6685675947668568</v>
      </c>
      <c r="H68" s="17"/>
      <c r="I68" s="3">
        <f>SUM(I48:I67)</f>
        <v>5010</v>
      </c>
      <c r="J68" s="18">
        <f>C68/I68-1</f>
        <v>-0.007185628742514938</v>
      </c>
      <c r="K68" s="19"/>
      <c r="N68" s="123" t="s">
        <v>47</v>
      </c>
      <c r="O68" s="124"/>
      <c r="P68" s="3">
        <f>SUM(P48:P67)</f>
        <v>28558</v>
      </c>
      <c r="Q68" s="6">
        <f>P68/P70</f>
        <v>0.5367540644676252</v>
      </c>
      <c r="R68" s="3">
        <f>SUM(R48:R67)</f>
        <v>21451</v>
      </c>
      <c r="S68" s="6">
        <f>R68/R70</f>
        <v>0.46621460085631694</v>
      </c>
      <c r="T68" s="17">
        <f>P68/R68-1</f>
        <v>0.331313225490653</v>
      </c>
      <c r="U68" s="106"/>
    </row>
    <row r="69" spans="1:21" ht="15">
      <c r="A69" s="123" t="s">
        <v>12</v>
      </c>
      <c r="B69" s="124"/>
      <c r="C69" s="26">
        <f>C70-SUM(C48:C67)</f>
        <v>4944</v>
      </c>
      <c r="D69" s="6">
        <f>C69/C70</f>
        <v>0.4984875983061101</v>
      </c>
      <c r="E69" s="26">
        <f>E70-SUM(E48:E67)</f>
        <v>3504</v>
      </c>
      <c r="F69" s="6">
        <f>E69/E70</f>
        <v>0.5403238242097147</v>
      </c>
      <c r="G69" s="17">
        <f>C69/E69-1</f>
        <v>0.41095890410958913</v>
      </c>
      <c r="H69" s="17"/>
      <c r="I69" s="26">
        <f>I70-SUM(I48:I67)</f>
        <v>4634</v>
      </c>
      <c r="J69" s="18">
        <f>C69/I69-1</f>
        <v>0.06689684937419083</v>
      </c>
      <c r="K69" s="19"/>
      <c r="N69" s="123" t="s">
        <v>12</v>
      </c>
      <c r="O69" s="124"/>
      <c r="P69" s="3">
        <f>P70-SUM(P48:P67)</f>
        <v>24647</v>
      </c>
      <c r="Q69" s="6">
        <f>P69/P70</f>
        <v>0.46324593553237475</v>
      </c>
      <c r="R69" s="3">
        <f>R70-SUM(R48:R67)</f>
        <v>24560</v>
      </c>
      <c r="S69" s="6">
        <f>R69/R70</f>
        <v>0.5337853991436831</v>
      </c>
      <c r="T69" s="17">
        <f>P69/R69-1</f>
        <v>0.003542345276873027</v>
      </c>
      <c r="U69" s="107"/>
    </row>
    <row r="70" spans="1:21" ht="15">
      <c r="A70" s="125" t="s">
        <v>35</v>
      </c>
      <c r="B70" s="126"/>
      <c r="C70" s="24">
        <v>9918</v>
      </c>
      <c r="D70" s="98">
        <v>1</v>
      </c>
      <c r="E70" s="24">
        <v>6485</v>
      </c>
      <c r="F70" s="98">
        <v>1</v>
      </c>
      <c r="G70" s="20">
        <v>0.5293754818812644</v>
      </c>
      <c r="H70" s="20"/>
      <c r="I70" s="24">
        <v>9644</v>
      </c>
      <c r="J70" s="44">
        <v>0.028411447532144418</v>
      </c>
      <c r="K70" s="99"/>
      <c r="L70" s="14"/>
      <c r="N70" s="125" t="s">
        <v>35</v>
      </c>
      <c r="O70" s="126"/>
      <c r="P70" s="24">
        <v>53205</v>
      </c>
      <c r="Q70" s="98">
        <v>1</v>
      </c>
      <c r="R70" s="24">
        <v>46011</v>
      </c>
      <c r="S70" s="98">
        <v>1</v>
      </c>
      <c r="T70" s="108">
        <v>0.1563539153680642</v>
      </c>
      <c r="U70" s="99"/>
    </row>
    <row r="71" spans="1:14" ht="15">
      <c r="A71" t="s">
        <v>114</v>
      </c>
      <c r="N71" t="s">
        <v>114</v>
      </c>
    </row>
    <row r="72" spans="1:14" ht="15" customHeight="1">
      <c r="A72" s="9" t="s">
        <v>113</v>
      </c>
      <c r="N72" s="9" t="s">
        <v>113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44351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2" t="s">
        <v>104</v>
      </c>
      <c r="O2" s="172"/>
      <c r="P2" s="172"/>
      <c r="Q2" s="172"/>
      <c r="R2" s="172"/>
      <c r="S2" s="172"/>
      <c r="T2" s="172"/>
      <c r="U2" s="172"/>
    </row>
    <row r="3" spans="1:21" ht="14.25" customHeight="1">
      <c r="A3" s="149" t="s">
        <v>142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"/>
      <c r="M3" s="21"/>
      <c r="N3" s="172"/>
      <c r="O3" s="172"/>
      <c r="P3" s="172"/>
      <c r="Q3" s="172"/>
      <c r="R3" s="172"/>
      <c r="S3" s="172"/>
      <c r="T3" s="172"/>
      <c r="U3" s="172"/>
    </row>
    <row r="4" spans="1:21" ht="14.25" customHeight="1">
      <c r="A4" s="150" t="s">
        <v>143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4"/>
      <c r="M4" s="21"/>
      <c r="N4" s="150" t="s">
        <v>105</v>
      </c>
      <c r="O4" s="150"/>
      <c r="P4" s="150"/>
      <c r="Q4" s="150"/>
      <c r="R4" s="150"/>
      <c r="S4" s="150"/>
      <c r="T4" s="150"/>
      <c r="U4" s="150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51" t="s">
        <v>0</v>
      </c>
      <c r="B6" s="151" t="s">
        <v>1</v>
      </c>
      <c r="C6" s="153" t="s">
        <v>127</v>
      </c>
      <c r="D6" s="154"/>
      <c r="E6" s="154"/>
      <c r="F6" s="154"/>
      <c r="G6" s="154"/>
      <c r="H6" s="155"/>
      <c r="I6" s="153" t="s">
        <v>115</v>
      </c>
      <c r="J6" s="154"/>
      <c r="K6" s="155"/>
      <c r="L6" s="14"/>
      <c r="M6" s="14"/>
      <c r="N6" s="151" t="s">
        <v>0</v>
      </c>
      <c r="O6" s="151" t="s">
        <v>1</v>
      </c>
      <c r="P6" s="153" t="s">
        <v>128</v>
      </c>
      <c r="Q6" s="154"/>
      <c r="R6" s="154"/>
      <c r="S6" s="154"/>
      <c r="T6" s="154"/>
      <c r="U6" s="155"/>
    </row>
    <row r="7" spans="1:21" ht="14.25" customHeight="1">
      <c r="A7" s="152"/>
      <c r="B7" s="152"/>
      <c r="C7" s="127" t="s">
        <v>129</v>
      </c>
      <c r="D7" s="128"/>
      <c r="E7" s="128"/>
      <c r="F7" s="128"/>
      <c r="G7" s="128"/>
      <c r="H7" s="129"/>
      <c r="I7" s="127" t="s">
        <v>116</v>
      </c>
      <c r="J7" s="128"/>
      <c r="K7" s="129"/>
      <c r="L7" s="14"/>
      <c r="M7" s="14"/>
      <c r="N7" s="152"/>
      <c r="O7" s="152"/>
      <c r="P7" s="127" t="s">
        <v>130</v>
      </c>
      <c r="Q7" s="128"/>
      <c r="R7" s="128"/>
      <c r="S7" s="128"/>
      <c r="T7" s="128"/>
      <c r="U7" s="129"/>
    </row>
    <row r="8" spans="1:21" ht="14.25" customHeight="1">
      <c r="A8" s="152"/>
      <c r="B8" s="152"/>
      <c r="C8" s="130">
        <v>2021</v>
      </c>
      <c r="D8" s="131"/>
      <c r="E8" s="156">
        <v>2020</v>
      </c>
      <c r="F8" s="131"/>
      <c r="G8" s="134" t="s">
        <v>5</v>
      </c>
      <c r="H8" s="144" t="s">
        <v>54</v>
      </c>
      <c r="I8" s="158">
        <v>2021</v>
      </c>
      <c r="J8" s="145" t="s">
        <v>131</v>
      </c>
      <c r="K8" s="144" t="s">
        <v>135</v>
      </c>
      <c r="L8" s="14"/>
      <c r="M8" s="14"/>
      <c r="N8" s="152"/>
      <c r="O8" s="152"/>
      <c r="P8" s="130">
        <v>2021</v>
      </c>
      <c r="Q8" s="131"/>
      <c r="R8" s="130">
        <v>2020</v>
      </c>
      <c r="S8" s="131"/>
      <c r="T8" s="134" t="s">
        <v>5</v>
      </c>
      <c r="U8" s="136" t="s">
        <v>86</v>
      </c>
    </row>
    <row r="9" spans="1:21" ht="14.25" customHeight="1">
      <c r="A9" s="138" t="s">
        <v>6</v>
      </c>
      <c r="B9" s="138" t="s">
        <v>7</v>
      </c>
      <c r="C9" s="132"/>
      <c r="D9" s="133"/>
      <c r="E9" s="157"/>
      <c r="F9" s="133"/>
      <c r="G9" s="135"/>
      <c r="H9" s="145"/>
      <c r="I9" s="158"/>
      <c r="J9" s="145"/>
      <c r="K9" s="145"/>
      <c r="L9" s="14"/>
      <c r="M9" s="14"/>
      <c r="N9" s="138" t="s">
        <v>6</v>
      </c>
      <c r="O9" s="138" t="s">
        <v>7</v>
      </c>
      <c r="P9" s="132"/>
      <c r="Q9" s="133"/>
      <c r="R9" s="132"/>
      <c r="S9" s="133"/>
      <c r="T9" s="135"/>
      <c r="U9" s="137"/>
    </row>
    <row r="10" spans="1:21" ht="14.25" customHeight="1">
      <c r="A10" s="138"/>
      <c r="B10" s="138"/>
      <c r="C10" s="118" t="s">
        <v>8</v>
      </c>
      <c r="D10" s="78" t="s">
        <v>2</v>
      </c>
      <c r="E10" s="118" t="s">
        <v>8</v>
      </c>
      <c r="F10" s="78" t="s">
        <v>2</v>
      </c>
      <c r="G10" s="140" t="s">
        <v>9</v>
      </c>
      <c r="H10" s="140" t="s">
        <v>55</v>
      </c>
      <c r="I10" s="79" t="s">
        <v>8</v>
      </c>
      <c r="J10" s="146" t="s">
        <v>132</v>
      </c>
      <c r="K10" s="146" t="s">
        <v>136</v>
      </c>
      <c r="L10" s="14"/>
      <c r="M10" s="14"/>
      <c r="N10" s="138"/>
      <c r="O10" s="138"/>
      <c r="P10" s="118" t="s">
        <v>8</v>
      </c>
      <c r="Q10" s="78" t="s">
        <v>2</v>
      </c>
      <c r="R10" s="118" t="s">
        <v>8</v>
      </c>
      <c r="S10" s="78" t="s">
        <v>2</v>
      </c>
      <c r="T10" s="140" t="s">
        <v>9</v>
      </c>
      <c r="U10" s="142" t="s">
        <v>87</v>
      </c>
    </row>
    <row r="11" spans="1:21" ht="14.25" customHeight="1">
      <c r="A11" s="139"/>
      <c r="B11" s="139"/>
      <c r="C11" s="117" t="s">
        <v>10</v>
      </c>
      <c r="D11" s="41" t="s">
        <v>11</v>
      </c>
      <c r="E11" s="117" t="s">
        <v>10</v>
      </c>
      <c r="F11" s="41" t="s">
        <v>11</v>
      </c>
      <c r="G11" s="148"/>
      <c r="H11" s="148"/>
      <c r="I11" s="117" t="s">
        <v>10</v>
      </c>
      <c r="J11" s="147"/>
      <c r="K11" s="147"/>
      <c r="L11" s="14"/>
      <c r="M11" s="14"/>
      <c r="N11" s="139"/>
      <c r="O11" s="139"/>
      <c r="P11" s="117" t="s">
        <v>10</v>
      </c>
      <c r="Q11" s="41" t="s">
        <v>11</v>
      </c>
      <c r="R11" s="117" t="s">
        <v>10</v>
      </c>
      <c r="S11" s="41" t="s">
        <v>11</v>
      </c>
      <c r="T11" s="141"/>
      <c r="U11" s="143"/>
    </row>
    <row r="12" spans="1:21" ht="14.25" customHeight="1">
      <c r="A12" s="50">
        <v>1</v>
      </c>
      <c r="B12" s="80" t="s">
        <v>20</v>
      </c>
      <c r="C12" s="52">
        <v>4522</v>
      </c>
      <c r="D12" s="54">
        <v>0.14369240546552273</v>
      </c>
      <c r="E12" s="52">
        <v>1732</v>
      </c>
      <c r="F12" s="54">
        <v>0.11811238406983088</v>
      </c>
      <c r="G12" s="100">
        <v>1.6108545034642034</v>
      </c>
      <c r="H12" s="82">
        <v>1</v>
      </c>
      <c r="I12" s="52">
        <v>5086</v>
      </c>
      <c r="J12" s="53">
        <v>-0.11089264648053476</v>
      </c>
      <c r="K12" s="84">
        <v>0</v>
      </c>
      <c r="L12" s="14"/>
      <c r="M12" s="14"/>
      <c r="N12" s="50">
        <v>1</v>
      </c>
      <c r="O12" s="80" t="s">
        <v>20</v>
      </c>
      <c r="P12" s="52">
        <v>22623</v>
      </c>
      <c r="Q12" s="54">
        <v>0.15474325738558248</v>
      </c>
      <c r="R12" s="52">
        <v>12852</v>
      </c>
      <c r="S12" s="54">
        <v>0.13112546294879251</v>
      </c>
      <c r="T12" s="109">
        <v>0.7602707749766573</v>
      </c>
      <c r="U12" s="84">
        <v>1</v>
      </c>
    </row>
    <row r="13" spans="1:21" ht="14.25" customHeight="1">
      <c r="A13" s="85">
        <v>2</v>
      </c>
      <c r="B13" s="86" t="s">
        <v>18</v>
      </c>
      <c r="C13" s="60">
        <v>3733</v>
      </c>
      <c r="D13" s="62">
        <v>0.11862090880203369</v>
      </c>
      <c r="E13" s="60">
        <v>2054</v>
      </c>
      <c r="F13" s="62">
        <v>0.1400709219858156</v>
      </c>
      <c r="G13" s="101">
        <v>0.8174294060370009</v>
      </c>
      <c r="H13" s="88">
        <v>-1</v>
      </c>
      <c r="I13" s="60">
        <v>3849</v>
      </c>
      <c r="J13" s="61">
        <v>-0.0301376981034035</v>
      </c>
      <c r="K13" s="90">
        <v>0</v>
      </c>
      <c r="L13" s="14"/>
      <c r="M13" s="14"/>
      <c r="N13" s="85">
        <v>2</v>
      </c>
      <c r="O13" s="86" t="s">
        <v>18</v>
      </c>
      <c r="P13" s="60">
        <v>18852</v>
      </c>
      <c r="Q13" s="62">
        <v>0.12894929444516645</v>
      </c>
      <c r="R13" s="60">
        <v>14243</v>
      </c>
      <c r="S13" s="62">
        <v>0.14531745788823933</v>
      </c>
      <c r="T13" s="110">
        <v>0.3235975566945166</v>
      </c>
      <c r="U13" s="90">
        <v>-1</v>
      </c>
    </row>
    <row r="14" spans="1:21" ht="14.25" customHeight="1">
      <c r="A14" s="58">
        <v>3</v>
      </c>
      <c r="B14" s="86" t="s">
        <v>19</v>
      </c>
      <c r="C14" s="60">
        <v>2561</v>
      </c>
      <c r="D14" s="62">
        <v>0.08137909119796631</v>
      </c>
      <c r="E14" s="60">
        <v>1033</v>
      </c>
      <c r="F14" s="62">
        <v>0.07044462629569012</v>
      </c>
      <c r="G14" s="101">
        <v>1.47918683446273</v>
      </c>
      <c r="H14" s="88">
        <v>0</v>
      </c>
      <c r="I14" s="60">
        <v>2902</v>
      </c>
      <c r="J14" s="61">
        <v>-0.11750516884906959</v>
      </c>
      <c r="K14" s="90">
        <v>0</v>
      </c>
      <c r="L14" s="14"/>
      <c r="M14" s="14"/>
      <c r="N14" s="58">
        <v>3</v>
      </c>
      <c r="O14" s="86" t="s">
        <v>19</v>
      </c>
      <c r="P14" s="60">
        <v>12727</v>
      </c>
      <c r="Q14" s="62">
        <v>0.08705376991319931</v>
      </c>
      <c r="R14" s="60">
        <v>9249</v>
      </c>
      <c r="S14" s="62">
        <v>0.09436503320988032</v>
      </c>
      <c r="T14" s="110">
        <v>0.37604065304357226</v>
      </c>
      <c r="U14" s="90">
        <v>0</v>
      </c>
    </row>
    <row r="15" spans="1:21" ht="14.25" customHeight="1">
      <c r="A15" s="58">
        <v>4</v>
      </c>
      <c r="B15" s="86" t="s">
        <v>17</v>
      </c>
      <c r="C15" s="60">
        <v>2134</v>
      </c>
      <c r="D15" s="62">
        <v>0.06781061328249126</v>
      </c>
      <c r="E15" s="60">
        <v>1030</v>
      </c>
      <c r="F15" s="62">
        <v>0.07024004364429896</v>
      </c>
      <c r="G15" s="101">
        <v>1.071844660194175</v>
      </c>
      <c r="H15" s="88">
        <v>0</v>
      </c>
      <c r="I15" s="60">
        <v>1977</v>
      </c>
      <c r="J15" s="61">
        <v>0.07941325240263031</v>
      </c>
      <c r="K15" s="90">
        <v>0</v>
      </c>
      <c r="L15" s="14"/>
      <c r="M15" s="14"/>
      <c r="N15" s="58">
        <v>4</v>
      </c>
      <c r="O15" s="86" t="s">
        <v>17</v>
      </c>
      <c r="P15" s="60">
        <v>9794</v>
      </c>
      <c r="Q15" s="62">
        <v>0.0669917987373202</v>
      </c>
      <c r="R15" s="60">
        <v>5822</v>
      </c>
      <c r="S15" s="62">
        <v>0.05940028363584422</v>
      </c>
      <c r="T15" s="110">
        <v>0.6822397801442803</v>
      </c>
      <c r="U15" s="90">
        <v>1</v>
      </c>
    </row>
    <row r="16" spans="1:21" ht="14.25" customHeight="1">
      <c r="A16" s="66">
        <v>5</v>
      </c>
      <c r="B16" s="91" t="s">
        <v>33</v>
      </c>
      <c r="C16" s="68">
        <v>1772</v>
      </c>
      <c r="D16" s="70">
        <v>0.05630759453447728</v>
      </c>
      <c r="E16" s="68">
        <v>670</v>
      </c>
      <c r="F16" s="70">
        <v>0.04569012547735952</v>
      </c>
      <c r="G16" s="102">
        <v>1.644776119402985</v>
      </c>
      <c r="H16" s="93">
        <v>5</v>
      </c>
      <c r="I16" s="68">
        <v>1416</v>
      </c>
      <c r="J16" s="69">
        <v>0.25141242937853114</v>
      </c>
      <c r="K16" s="95">
        <v>3</v>
      </c>
      <c r="L16" s="14"/>
      <c r="M16" s="14"/>
      <c r="N16" s="66">
        <v>5</v>
      </c>
      <c r="O16" s="91" t="s">
        <v>32</v>
      </c>
      <c r="P16" s="68">
        <v>8088</v>
      </c>
      <c r="Q16" s="70">
        <v>0.055322612639110244</v>
      </c>
      <c r="R16" s="68">
        <v>5928</v>
      </c>
      <c r="S16" s="70">
        <v>0.06048177282605369</v>
      </c>
      <c r="T16" s="111">
        <v>0.36437246963562764</v>
      </c>
      <c r="U16" s="95">
        <v>-1</v>
      </c>
    </row>
    <row r="17" spans="1:21" ht="14.25" customHeight="1">
      <c r="A17" s="50">
        <v>6</v>
      </c>
      <c r="B17" s="80" t="s">
        <v>23</v>
      </c>
      <c r="C17" s="52">
        <v>1710</v>
      </c>
      <c r="D17" s="54">
        <v>0.05433746425166826</v>
      </c>
      <c r="E17" s="52">
        <v>832</v>
      </c>
      <c r="F17" s="54">
        <v>0.05673758865248227</v>
      </c>
      <c r="G17" s="100">
        <v>1.0552884615384617</v>
      </c>
      <c r="H17" s="82">
        <v>1</v>
      </c>
      <c r="I17" s="52">
        <v>1420</v>
      </c>
      <c r="J17" s="53">
        <v>0.204225352112676</v>
      </c>
      <c r="K17" s="84">
        <v>1</v>
      </c>
      <c r="L17" s="14"/>
      <c r="M17" s="14"/>
      <c r="N17" s="50">
        <v>6</v>
      </c>
      <c r="O17" s="80" t="s">
        <v>33</v>
      </c>
      <c r="P17" s="52">
        <v>7683</v>
      </c>
      <c r="Q17" s="54">
        <v>0.05255237795577201</v>
      </c>
      <c r="R17" s="52">
        <v>4404</v>
      </c>
      <c r="S17" s="54">
        <v>0.04493281503474029</v>
      </c>
      <c r="T17" s="109">
        <v>0.744550408719346</v>
      </c>
      <c r="U17" s="84">
        <v>2</v>
      </c>
    </row>
    <row r="18" spans="1:21" ht="14.25" customHeight="1">
      <c r="A18" s="58">
        <v>7</v>
      </c>
      <c r="B18" s="86" t="s">
        <v>24</v>
      </c>
      <c r="C18" s="60">
        <v>1601</v>
      </c>
      <c r="D18" s="62">
        <v>0.050873848109310456</v>
      </c>
      <c r="E18" s="60">
        <v>340</v>
      </c>
      <c r="F18" s="62">
        <v>0.0231860338243317</v>
      </c>
      <c r="G18" s="101">
        <v>3.708823529411765</v>
      </c>
      <c r="H18" s="88">
        <v>7</v>
      </c>
      <c r="I18" s="60">
        <v>1288</v>
      </c>
      <c r="J18" s="61">
        <v>0.24301242236024834</v>
      </c>
      <c r="K18" s="90">
        <v>2</v>
      </c>
      <c r="L18" s="14"/>
      <c r="M18" s="14"/>
      <c r="N18" s="58">
        <v>7</v>
      </c>
      <c r="O18" s="86" t="s">
        <v>22</v>
      </c>
      <c r="P18" s="60">
        <v>7302</v>
      </c>
      <c r="Q18" s="62">
        <v>0.049946305327742704</v>
      </c>
      <c r="R18" s="60">
        <v>4538</v>
      </c>
      <c r="S18" s="62">
        <v>0.046299980614816404</v>
      </c>
      <c r="T18" s="110">
        <v>0.6090788893785808</v>
      </c>
      <c r="U18" s="90">
        <v>0</v>
      </c>
    </row>
    <row r="19" spans="1:21" ht="14.25" customHeight="1">
      <c r="A19" s="58">
        <v>8</v>
      </c>
      <c r="B19" s="86" t="s">
        <v>32</v>
      </c>
      <c r="C19" s="60">
        <v>1573</v>
      </c>
      <c r="D19" s="62">
        <v>0.049984111852557994</v>
      </c>
      <c r="E19" s="60">
        <v>983</v>
      </c>
      <c r="F19" s="62">
        <v>0.06703491543917076</v>
      </c>
      <c r="G19" s="101">
        <v>0.600203458799593</v>
      </c>
      <c r="H19" s="88">
        <v>-3</v>
      </c>
      <c r="I19" s="60">
        <v>1689</v>
      </c>
      <c r="J19" s="61">
        <v>-0.06867969212551805</v>
      </c>
      <c r="K19" s="90">
        <v>-3</v>
      </c>
      <c r="L19" s="14"/>
      <c r="M19" s="14"/>
      <c r="N19" s="58">
        <v>8</v>
      </c>
      <c r="O19" s="86" t="s">
        <v>23</v>
      </c>
      <c r="P19" s="60">
        <v>6601</v>
      </c>
      <c r="Q19" s="62">
        <v>0.0451514052955943</v>
      </c>
      <c r="R19" s="60">
        <v>4823</v>
      </c>
      <c r="S19" s="62">
        <v>0.049207758154530525</v>
      </c>
      <c r="T19" s="110">
        <v>0.3686502177068214</v>
      </c>
      <c r="U19" s="90">
        <v>-2</v>
      </c>
    </row>
    <row r="20" spans="1:21" ht="14.25" customHeight="1">
      <c r="A20" s="58">
        <v>9</v>
      </c>
      <c r="B20" s="86" t="s">
        <v>22</v>
      </c>
      <c r="C20" s="60">
        <v>1483</v>
      </c>
      <c r="D20" s="62">
        <v>0.047124245312996506</v>
      </c>
      <c r="E20" s="60">
        <v>783</v>
      </c>
      <c r="F20" s="62">
        <v>0.05339607201309329</v>
      </c>
      <c r="G20" s="101">
        <v>0.8939974457215836</v>
      </c>
      <c r="H20" s="88">
        <v>-1</v>
      </c>
      <c r="I20" s="60">
        <v>1461</v>
      </c>
      <c r="J20" s="61">
        <v>0.015058179329226595</v>
      </c>
      <c r="K20" s="90">
        <v>-3</v>
      </c>
      <c r="L20" s="14"/>
      <c r="M20" s="14"/>
      <c r="N20" s="58">
        <v>9</v>
      </c>
      <c r="O20" s="86" t="s">
        <v>24</v>
      </c>
      <c r="P20" s="60">
        <v>5724</v>
      </c>
      <c r="Q20" s="62">
        <v>0.039152650191180395</v>
      </c>
      <c r="R20" s="60">
        <v>2757</v>
      </c>
      <c r="S20" s="62">
        <v>0.028128921673655535</v>
      </c>
      <c r="T20" s="110">
        <v>1.0761697497279652</v>
      </c>
      <c r="U20" s="90">
        <v>5</v>
      </c>
    </row>
    <row r="21" spans="1:21" ht="14.25" customHeight="1">
      <c r="A21" s="66">
        <v>10</v>
      </c>
      <c r="B21" s="91" t="s">
        <v>25</v>
      </c>
      <c r="C21" s="68">
        <v>1230</v>
      </c>
      <c r="D21" s="70">
        <v>0.03908484270734033</v>
      </c>
      <c r="E21" s="68">
        <v>871</v>
      </c>
      <c r="F21" s="70">
        <v>0.05939716312056738</v>
      </c>
      <c r="G21" s="102">
        <v>0.4121699196326063</v>
      </c>
      <c r="H21" s="93">
        <v>-4</v>
      </c>
      <c r="I21" s="68">
        <v>673</v>
      </c>
      <c r="J21" s="69">
        <v>0.8276374442793462</v>
      </c>
      <c r="K21" s="95">
        <v>5</v>
      </c>
      <c r="L21" s="14"/>
      <c r="M21" s="14"/>
      <c r="N21" s="66">
        <v>10</v>
      </c>
      <c r="O21" s="91" t="s">
        <v>21</v>
      </c>
      <c r="P21" s="68">
        <v>5635</v>
      </c>
      <c r="Q21" s="70">
        <v>0.03854388256940977</v>
      </c>
      <c r="R21" s="68">
        <v>3416</v>
      </c>
      <c r="S21" s="70">
        <v>0.034852519563731345</v>
      </c>
      <c r="T21" s="111">
        <v>0.6495901639344261</v>
      </c>
      <c r="U21" s="95">
        <v>2</v>
      </c>
    </row>
    <row r="22" spans="1:21" ht="14.25" customHeight="1">
      <c r="A22" s="50">
        <v>11</v>
      </c>
      <c r="B22" s="80" t="s">
        <v>28</v>
      </c>
      <c r="C22" s="52">
        <v>1191</v>
      </c>
      <c r="D22" s="54">
        <v>0.03784556720686368</v>
      </c>
      <c r="E22" s="52">
        <v>439</v>
      </c>
      <c r="F22" s="54">
        <v>0.029937261320240043</v>
      </c>
      <c r="G22" s="100">
        <v>1.712984054669704</v>
      </c>
      <c r="H22" s="82">
        <v>2</v>
      </c>
      <c r="I22" s="52">
        <v>1009</v>
      </c>
      <c r="J22" s="53">
        <v>0.18037661050545095</v>
      </c>
      <c r="K22" s="84">
        <v>0</v>
      </c>
      <c r="L22" s="14"/>
      <c r="M22" s="14"/>
      <c r="N22" s="50">
        <v>11</v>
      </c>
      <c r="O22" s="80" t="s">
        <v>34</v>
      </c>
      <c r="P22" s="52">
        <v>5073</v>
      </c>
      <c r="Q22" s="54">
        <v>0.0346997544409256</v>
      </c>
      <c r="R22" s="52">
        <v>3798</v>
      </c>
      <c r="S22" s="54">
        <v>0.03874996173976922</v>
      </c>
      <c r="T22" s="109">
        <v>0.33570300157977884</v>
      </c>
      <c r="U22" s="84">
        <v>-1</v>
      </c>
    </row>
    <row r="23" spans="1:21" ht="14.25" customHeight="1">
      <c r="A23" s="58">
        <v>12</v>
      </c>
      <c r="B23" s="86" t="s">
        <v>21</v>
      </c>
      <c r="C23" s="60">
        <v>1062</v>
      </c>
      <c r="D23" s="62">
        <v>0.03374642516682555</v>
      </c>
      <c r="E23" s="60">
        <v>590</v>
      </c>
      <c r="F23" s="62">
        <v>0.04023458810692853</v>
      </c>
      <c r="G23" s="101">
        <v>0.8</v>
      </c>
      <c r="H23" s="88">
        <v>-1</v>
      </c>
      <c r="I23" s="60">
        <v>1096</v>
      </c>
      <c r="J23" s="61">
        <v>-0.031021897810219023</v>
      </c>
      <c r="K23" s="90">
        <v>-2</v>
      </c>
      <c r="L23" s="14"/>
      <c r="M23" s="14"/>
      <c r="N23" s="58">
        <v>12</v>
      </c>
      <c r="O23" s="86" t="s">
        <v>28</v>
      </c>
      <c r="P23" s="60">
        <v>4879</v>
      </c>
      <c r="Q23" s="62">
        <v>0.033372777827178395</v>
      </c>
      <c r="R23" s="60">
        <v>2846</v>
      </c>
      <c r="S23" s="62">
        <v>0.029036964484303103</v>
      </c>
      <c r="T23" s="110">
        <v>0.714335910049192</v>
      </c>
      <c r="U23" s="90">
        <v>1</v>
      </c>
    </row>
    <row r="24" spans="1:21" ht="14.25" customHeight="1">
      <c r="A24" s="58">
        <v>13</v>
      </c>
      <c r="B24" s="86" t="s">
        <v>34</v>
      </c>
      <c r="C24" s="60">
        <v>892</v>
      </c>
      <c r="D24" s="62">
        <v>0.02834445503654274</v>
      </c>
      <c r="E24" s="60">
        <v>455</v>
      </c>
      <c r="F24" s="62">
        <v>0.03102836879432624</v>
      </c>
      <c r="G24" s="101">
        <v>0.9604395604395604</v>
      </c>
      <c r="H24" s="88">
        <v>-1</v>
      </c>
      <c r="I24" s="60">
        <v>933</v>
      </c>
      <c r="J24" s="61">
        <v>-0.04394426580921762</v>
      </c>
      <c r="K24" s="90">
        <v>-1</v>
      </c>
      <c r="L24" s="14"/>
      <c r="M24" s="14"/>
      <c r="N24" s="58">
        <v>13</v>
      </c>
      <c r="O24" s="86" t="s">
        <v>25</v>
      </c>
      <c r="P24" s="60">
        <v>4620</v>
      </c>
      <c r="Q24" s="62">
        <v>0.0316011956469695</v>
      </c>
      <c r="R24" s="60">
        <v>4359</v>
      </c>
      <c r="S24" s="62">
        <v>0.04447369226531175</v>
      </c>
      <c r="T24" s="110">
        <v>0.059876118375774334</v>
      </c>
      <c r="U24" s="90">
        <v>-4</v>
      </c>
    </row>
    <row r="25" spans="1:21" ht="14.25" customHeight="1">
      <c r="A25" s="58">
        <v>14</v>
      </c>
      <c r="B25" s="86" t="s">
        <v>30</v>
      </c>
      <c r="C25" s="60">
        <v>839</v>
      </c>
      <c r="D25" s="62">
        <v>0.026660311407689864</v>
      </c>
      <c r="E25" s="60">
        <v>678</v>
      </c>
      <c r="F25" s="62">
        <v>0.046235679214402615</v>
      </c>
      <c r="G25" s="101">
        <v>0.23746312684365778</v>
      </c>
      <c r="H25" s="88">
        <v>-5</v>
      </c>
      <c r="I25" s="60">
        <v>874</v>
      </c>
      <c r="J25" s="61">
        <v>-0.040045766590389054</v>
      </c>
      <c r="K25" s="90">
        <v>-1</v>
      </c>
      <c r="L25" s="14"/>
      <c r="M25" s="14"/>
      <c r="N25" s="58">
        <v>14</v>
      </c>
      <c r="O25" s="86" t="s">
        <v>30</v>
      </c>
      <c r="P25" s="60">
        <v>4118</v>
      </c>
      <c r="Q25" s="62">
        <v>0.02816747265675766</v>
      </c>
      <c r="R25" s="60">
        <v>3665</v>
      </c>
      <c r="S25" s="62">
        <v>0.03739299888790262</v>
      </c>
      <c r="T25" s="110">
        <v>0.12360163710777616</v>
      </c>
      <c r="U25" s="90">
        <v>-3</v>
      </c>
    </row>
    <row r="26" spans="1:21" ht="14.25" customHeight="1">
      <c r="A26" s="66">
        <v>15</v>
      </c>
      <c r="B26" s="91" t="s">
        <v>29</v>
      </c>
      <c r="C26" s="68">
        <v>709</v>
      </c>
      <c r="D26" s="70">
        <v>0.022529393072767714</v>
      </c>
      <c r="E26" s="68">
        <v>232</v>
      </c>
      <c r="F26" s="70">
        <v>0.015821058374249863</v>
      </c>
      <c r="G26" s="102">
        <v>2.0560344827586206</v>
      </c>
      <c r="H26" s="93">
        <v>3</v>
      </c>
      <c r="I26" s="68">
        <v>710</v>
      </c>
      <c r="J26" s="69">
        <v>-0.0014084507042253502</v>
      </c>
      <c r="K26" s="95">
        <v>-1</v>
      </c>
      <c r="L26" s="14"/>
      <c r="M26" s="14"/>
      <c r="N26" s="66">
        <v>15</v>
      </c>
      <c r="O26" s="91" t="s">
        <v>29</v>
      </c>
      <c r="P26" s="68">
        <v>3066</v>
      </c>
      <c r="Q26" s="70">
        <v>0.02097170256571612</v>
      </c>
      <c r="R26" s="68">
        <v>2134</v>
      </c>
      <c r="S26" s="70">
        <v>0.021772621999122565</v>
      </c>
      <c r="T26" s="111">
        <v>0.436738519212746</v>
      </c>
      <c r="U26" s="95">
        <v>1</v>
      </c>
    </row>
    <row r="27" spans="1:21" ht="14.25" customHeight="1">
      <c r="A27" s="50">
        <v>16</v>
      </c>
      <c r="B27" s="80" t="s">
        <v>49</v>
      </c>
      <c r="C27" s="52">
        <v>674</v>
      </c>
      <c r="D27" s="54">
        <v>0.02141722275182714</v>
      </c>
      <c r="E27" s="52">
        <v>334</v>
      </c>
      <c r="F27" s="54">
        <v>0.022776868521549372</v>
      </c>
      <c r="G27" s="100">
        <v>1.0179640718562872</v>
      </c>
      <c r="H27" s="82">
        <v>-1</v>
      </c>
      <c r="I27" s="52">
        <v>665</v>
      </c>
      <c r="J27" s="53">
        <v>0.013533834586466176</v>
      </c>
      <c r="K27" s="84">
        <v>0</v>
      </c>
      <c r="L27" s="14"/>
      <c r="M27" s="14"/>
      <c r="N27" s="50">
        <v>16</v>
      </c>
      <c r="O27" s="80" t="s">
        <v>49</v>
      </c>
      <c r="P27" s="52">
        <v>2763</v>
      </c>
      <c r="Q27" s="54">
        <v>0.01889915661744085</v>
      </c>
      <c r="R27" s="52">
        <v>2191</v>
      </c>
      <c r="S27" s="54">
        <v>0.02235417750706539</v>
      </c>
      <c r="T27" s="109">
        <v>0.2610680054769512</v>
      </c>
      <c r="U27" s="84">
        <v>-1</v>
      </c>
    </row>
    <row r="28" spans="1:21" ht="14.25" customHeight="1">
      <c r="A28" s="58">
        <v>17</v>
      </c>
      <c r="B28" s="86" t="s">
        <v>27</v>
      </c>
      <c r="C28" s="60">
        <v>597</v>
      </c>
      <c r="D28" s="62">
        <v>0.018970448045757864</v>
      </c>
      <c r="E28" s="60">
        <v>263</v>
      </c>
      <c r="F28" s="62">
        <v>0.017935079105291872</v>
      </c>
      <c r="G28" s="101">
        <v>1.2699619771863118</v>
      </c>
      <c r="H28" s="88">
        <v>-1</v>
      </c>
      <c r="I28" s="60">
        <v>405</v>
      </c>
      <c r="J28" s="61">
        <v>0.4740740740740741</v>
      </c>
      <c r="K28" s="90">
        <v>2</v>
      </c>
      <c r="L28" s="14"/>
      <c r="M28" s="14"/>
      <c r="N28" s="58">
        <v>17</v>
      </c>
      <c r="O28" s="86" t="s">
        <v>26</v>
      </c>
      <c r="P28" s="60">
        <v>2758</v>
      </c>
      <c r="Q28" s="62">
        <v>0.018864956189251488</v>
      </c>
      <c r="R28" s="60">
        <v>1914</v>
      </c>
      <c r="S28" s="62">
        <v>0.019528021793027456</v>
      </c>
      <c r="T28" s="110">
        <v>0.44096133751306166</v>
      </c>
      <c r="U28" s="90">
        <v>0</v>
      </c>
    </row>
    <row r="29" spans="1:21" ht="14.25" customHeight="1">
      <c r="A29" s="58">
        <v>18</v>
      </c>
      <c r="B29" s="86" t="s">
        <v>31</v>
      </c>
      <c r="C29" s="60">
        <v>527</v>
      </c>
      <c r="D29" s="62">
        <v>0.01674610740387671</v>
      </c>
      <c r="E29" s="60">
        <v>202</v>
      </c>
      <c r="F29" s="62">
        <v>0.013775231860338244</v>
      </c>
      <c r="G29" s="101">
        <v>1.608910891089109</v>
      </c>
      <c r="H29" s="88">
        <v>1</v>
      </c>
      <c r="I29" s="60">
        <v>396</v>
      </c>
      <c r="J29" s="61">
        <v>0.3308080808080809</v>
      </c>
      <c r="K29" s="90">
        <v>2</v>
      </c>
      <c r="L29" s="14"/>
      <c r="M29" s="14"/>
      <c r="N29" s="58">
        <v>18</v>
      </c>
      <c r="O29" s="86" t="s">
        <v>31</v>
      </c>
      <c r="P29" s="60">
        <v>2070</v>
      </c>
      <c r="Q29" s="62">
        <v>0.014158977270395426</v>
      </c>
      <c r="R29" s="60">
        <v>678</v>
      </c>
      <c r="S29" s="62">
        <v>0.006917449726056748</v>
      </c>
      <c r="T29" s="110">
        <v>2.0530973451327434</v>
      </c>
      <c r="U29" s="90">
        <v>4</v>
      </c>
    </row>
    <row r="30" spans="1:21" ht="14.25" customHeight="1">
      <c r="A30" s="58">
        <v>19</v>
      </c>
      <c r="B30" s="86" t="s">
        <v>44</v>
      </c>
      <c r="C30" s="60">
        <v>479</v>
      </c>
      <c r="D30" s="62">
        <v>0.015220845249443915</v>
      </c>
      <c r="E30" s="60">
        <v>90</v>
      </c>
      <c r="F30" s="62">
        <v>0.0061374795417348605</v>
      </c>
      <c r="G30" s="101">
        <v>4.322222222222222</v>
      </c>
      <c r="H30" s="88">
        <v>4</v>
      </c>
      <c r="I30" s="60">
        <v>431</v>
      </c>
      <c r="J30" s="61">
        <v>0.11136890951276102</v>
      </c>
      <c r="K30" s="90">
        <v>-1</v>
      </c>
      <c r="N30" s="58">
        <v>19</v>
      </c>
      <c r="O30" s="86" t="s">
        <v>81</v>
      </c>
      <c r="P30" s="60">
        <v>2022</v>
      </c>
      <c r="Q30" s="62">
        <v>0.013830653159777561</v>
      </c>
      <c r="R30" s="60">
        <v>1139</v>
      </c>
      <c r="S30" s="62">
        <v>0.011620907430646955</v>
      </c>
      <c r="T30" s="110">
        <v>0.775241439859526</v>
      </c>
      <c r="U30" s="90">
        <v>0</v>
      </c>
    </row>
    <row r="31" spans="1:21" ht="14.25" customHeight="1">
      <c r="A31" s="66">
        <v>20</v>
      </c>
      <c r="B31" s="91" t="s">
        <v>26</v>
      </c>
      <c r="C31" s="68">
        <v>454</v>
      </c>
      <c r="D31" s="70">
        <v>0.014426437877343502</v>
      </c>
      <c r="E31" s="68">
        <v>236</v>
      </c>
      <c r="F31" s="70">
        <v>0.01609383524277141</v>
      </c>
      <c r="G31" s="102">
        <v>0.923728813559322</v>
      </c>
      <c r="H31" s="93">
        <v>-3</v>
      </c>
      <c r="I31" s="68">
        <v>488</v>
      </c>
      <c r="J31" s="69">
        <v>-0.069672131147541</v>
      </c>
      <c r="K31" s="95">
        <v>-3</v>
      </c>
      <c r="N31" s="66">
        <v>20</v>
      </c>
      <c r="O31" s="91" t="s">
        <v>27</v>
      </c>
      <c r="P31" s="68">
        <v>1733</v>
      </c>
      <c r="Q31" s="70">
        <v>0.011853868410432499</v>
      </c>
      <c r="R31" s="68">
        <v>1608</v>
      </c>
      <c r="S31" s="70">
        <v>0.01640598696091335</v>
      </c>
      <c r="T31" s="111">
        <v>0.07773631840796025</v>
      </c>
      <c r="U31" s="95">
        <v>-2</v>
      </c>
    </row>
    <row r="32" spans="1:21" ht="14.25" customHeight="1">
      <c r="A32" s="123" t="s">
        <v>47</v>
      </c>
      <c r="B32" s="124"/>
      <c r="C32" s="26">
        <f>SUM(C12:C31)</f>
        <v>29743</v>
      </c>
      <c r="D32" s="6">
        <f>C32/C34</f>
        <v>0.9451223387353035</v>
      </c>
      <c r="E32" s="26">
        <f>SUM(E12:E31)</f>
        <v>13847</v>
      </c>
      <c r="F32" s="6">
        <f>E32/E34</f>
        <v>0.9442853246044736</v>
      </c>
      <c r="G32" s="17">
        <f>C32/E32-1</f>
        <v>1.1479742904600276</v>
      </c>
      <c r="H32" s="17"/>
      <c r="I32" s="26">
        <f>SUM(I12:I31)</f>
        <v>28768</v>
      </c>
      <c r="J32" s="18">
        <f>C32/I32-1</f>
        <v>0.0338918242491657</v>
      </c>
      <c r="K32" s="19"/>
      <c r="N32" s="123" t="s">
        <v>47</v>
      </c>
      <c r="O32" s="124"/>
      <c r="P32" s="3">
        <f>SUM(P12:P31)</f>
        <v>138131</v>
      </c>
      <c r="Q32" s="6">
        <f>P32/P34</f>
        <v>0.9448278692449229</v>
      </c>
      <c r="R32" s="3">
        <f>SUM(R12:R31)</f>
        <v>92364</v>
      </c>
      <c r="S32" s="6">
        <f>R32/R34</f>
        <v>0.9423647883444033</v>
      </c>
      <c r="T32" s="17">
        <f>P32/R32-1</f>
        <v>0.4955069074531202</v>
      </c>
      <c r="U32" s="106"/>
    </row>
    <row r="33" spans="1:21" ht="14.25" customHeight="1">
      <c r="A33" s="123" t="s">
        <v>12</v>
      </c>
      <c r="B33" s="124"/>
      <c r="C33" s="26">
        <f>C34-SUM(C12:C31)</f>
        <v>1727</v>
      </c>
      <c r="D33" s="6">
        <f>C33/C34</f>
        <v>0.05487766126469654</v>
      </c>
      <c r="E33" s="26">
        <f>E34-SUM(E12:E31)</f>
        <v>817</v>
      </c>
      <c r="F33" s="6">
        <f>E33/E34</f>
        <v>0.05571467539552646</v>
      </c>
      <c r="G33" s="17">
        <f>C33/E33-1</f>
        <v>1.1138310893512853</v>
      </c>
      <c r="H33" s="17"/>
      <c r="I33" s="26">
        <f>I34-SUM(I12:I31)</f>
        <v>1737</v>
      </c>
      <c r="J33" s="18">
        <f>C33/I33-1</f>
        <v>-0.005757052389176787</v>
      </c>
      <c r="K33" s="19"/>
      <c r="N33" s="123" t="s">
        <v>12</v>
      </c>
      <c r="O33" s="124"/>
      <c r="P33" s="3">
        <f>P34-SUM(P12:P31)</f>
        <v>8066</v>
      </c>
      <c r="Q33" s="6">
        <f>P33/P34</f>
        <v>0.055172130755077056</v>
      </c>
      <c r="R33" s="3">
        <f>R34-SUM(R12:R31)</f>
        <v>5649</v>
      </c>
      <c r="S33" s="6">
        <f>R33/R34</f>
        <v>0.05763521165559671</v>
      </c>
      <c r="T33" s="17">
        <f>P33/R33-1</f>
        <v>0.42786333864400783</v>
      </c>
      <c r="U33" s="107"/>
    </row>
    <row r="34" spans="1:21" ht="14.25" customHeight="1">
      <c r="A34" s="125" t="s">
        <v>35</v>
      </c>
      <c r="B34" s="126"/>
      <c r="C34" s="24">
        <v>31470</v>
      </c>
      <c r="D34" s="98">
        <v>1</v>
      </c>
      <c r="E34" s="24">
        <v>14664</v>
      </c>
      <c r="F34" s="98">
        <v>0.9991816693944353</v>
      </c>
      <c r="G34" s="20">
        <v>1.1460720130932898</v>
      </c>
      <c r="H34" s="20"/>
      <c r="I34" s="24">
        <v>30505</v>
      </c>
      <c r="J34" s="44">
        <v>0.03163415833469929</v>
      </c>
      <c r="K34" s="99"/>
      <c r="N34" s="125" t="s">
        <v>35</v>
      </c>
      <c r="O34" s="126"/>
      <c r="P34" s="24">
        <v>146197</v>
      </c>
      <c r="Q34" s="98">
        <v>1</v>
      </c>
      <c r="R34" s="24">
        <v>98013</v>
      </c>
      <c r="S34" s="98">
        <v>1</v>
      </c>
      <c r="T34" s="108">
        <v>0.4916082560476671</v>
      </c>
      <c r="U34" s="99"/>
    </row>
    <row r="35" spans="1:14" ht="14.25" customHeight="1">
      <c r="A35" t="s">
        <v>114</v>
      </c>
      <c r="C35" s="16"/>
      <c r="D35" s="16"/>
      <c r="E35" s="16"/>
      <c r="F35" s="16"/>
      <c r="G35" s="16"/>
      <c r="H35" s="16"/>
      <c r="I35" s="16"/>
      <c r="J35" s="16"/>
      <c r="N35" t="s">
        <v>114</v>
      </c>
    </row>
    <row r="36" spans="1:14" ht="15">
      <c r="A36" s="9" t="s">
        <v>113</v>
      </c>
      <c r="N36" s="9" t="s">
        <v>113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2" t="s">
        <v>106</v>
      </c>
      <c r="O39" s="172"/>
      <c r="P39" s="172"/>
      <c r="Q39" s="172"/>
      <c r="R39" s="172"/>
      <c r="S39" s="172"/>
      <c r="T39" s="172"/>
      <c r="U39" s="172"/>
    </row>
    <row r="40" spans="1:21" ht="15" customHeight="1">
      <c r="A40" s="149" t="s">
        <v>144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"/>
      <c r="M40" s="21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50" t="s">
        <v>145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4"/>
      <c r="M41" s="21"/>
      <c r="N41" s="150" t="s">
        <v>107</v>
      </c>
      <c r="O41" s="150"/>
      <c r="P41" s="150"/>
      <c r="Q41" s="150"/>
      <c r="R41" s="150"/>
      <c r="S41" s="150"/>
      <c r="T41" s="150"/>
      <c r="U41" s="150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51" t="s">
        <v>0</v>
      </c>
      <c r="B43" s="151" t="s">
        <v>46</v>
      </c>
      <c r="C43" s="153" t="s">
        <v>127</v>
      </c>
      <c r="D43" s="154"/>
      <c r="E43" s="154"/>
      <c r="F43" s="154"/>
      <c r="G43" s="154"/>
      <c r="H43" s="155"/>
      <c r="I43" s="153" t="s">
        <v>115</v>
      </c>
      <c r="J43" s="154"/>
      <c r="K43" s="155"/>
      <c r="L43" s="14"/>
      <c r="M43" s="14"/>
      <c r="N43" s="151" t="s">
        <v>0</v>
      </c>
      <c r="O43" s="151" t="s">
        <v>46</v>
      </c>
      <c r="P43" s="153" t="s">
        <v>128</v>
      </c>
      <c r="Q43" s="154"/>
      <c r="R43" s="154"/>
      <c r="S43" s="154"/>
      <c r="T43" s="154"/>
      <c r="U43" s="155"/>
    </row>
    <row r="44" spans="1:21" ht="15" customHeight="1">
      <c r="A44" s="152"/>
      <c r="B44" s="152"/>
      <c r="C44" s="127" t="s">
        <v>129</v>
      </c>
      <c r="D44" s="128"/>
      <c r="E44" s="128"/>
      <c r="F44" s="128"/>
      <c r="G44" s="128"/>
      <c r="H44" s="129"/>
      <c r="I44" s="127" t="s">
        <v>116</v>
      </c>
      <c r="J44" s="128"/>
      <c r="K44" s="129"/>
      <c r="L44" s="14"/>
      <c r="M44" s="14"/>
      <c r="N44" s="152"/>
      <c r="O44" s="152"/>
      <c r="P44" s="127" t="s">
        <v>130</v>
      </c>
      <c r="Q44" s="128"/>
      <c r="R44" s="128"/>
      <c r="S44" s="128"/>
      <c r="T44" s="128"/>
      <c r="U44" s="129"/>
    </row>
    <row r="45" spans="1:21" ht="15" customHeight="1">
      <c r="A45" s="152"/>
      <c r="B45" s="152"/>
      <c r="C45" s="130">
        <v>2021</v>
      </c>
      <c r="D45" s="131"/>
      <c r="E45" s="156">
        <v>2020</v>
      </c>
      <c r="F45" s="131"/>
      <c r="G45" s="134" t="s">
        <v>5</v>
      </c>
      <c r="H45" s="144" t="s">
        <v>54</v>
      </c>
      <c r="I45" s="158">
        <v>2021</v>
      </c>
      <c r="J45" s="145" t="s">
        <v>131</v>
      </c>
      <c r="K45" s="144" t="s">
        <v>135</v>
      </c>
      <c r="L45" s="14"/>
      <c r="M45" s="14"/>
      <c r="N45" s="152"/>
      <c r="O45" s="152"/>
      <c r="P45" s="130">
        <v>2021</v>
      </c>
      <c r="Q45" s="131"/>
      <c r="R45" s="130">
        <v>2020</v>
      </c>
      <c r="S45" s="131"/>
      <c r="T45" s="134" t="s">
        <v>5</v>
      </c>
      <c r="U45" s="136" t="s">
        <v>86</v>
      </c>
    </row>
    <row r="46" spans="1:21" ht="15" customHeight="1">
      <c r="A46" s="138" t="s">
        <v>6</v>
      </c>
      <c r="B46" s="138" t="s">
        <v>46</v>
      </c>
      <c r="C46" s="132"/>
      <c r="D46" s="133"/>
      <c r="E46" s="157"/>
      <c r="F46" s="133"/>
      <c r="G46" s="135"/>
      <c r="H46" s="145"/>
      <c r="I46" s="158"/>
      <c r="J46" s="145"/>
      <c r="K46" s="145"/>
      <c r="L46" s="14"/>
      <c r="M46" s="14"/>
      <c r="N46" s="138" t="s">
        <v>6</v>
      </c>
      <c r="O46" s="138" t="s">
        <v>46</v>
      </c>
      <c r="P46" s="132"/>
      <c r="Q46" s="133"/>
      <c r="R46" s="132"/>
      <c r="S46" s="133"/>
      <c r="T46" s="135"/>
      <c r="U46" s="137"/>
    </row>
    <row r="47" spans="1:21" ht="15" customHeight="1">
      <c r="A47" s="138"/>
      <c r="B47" s="138"/>
      <c r="C47" s="118" t="s">
        <v>8</v>
      </c>
      <c r="D47" s="78" t="s">
        <v>2</v>
      </c>
      <c r="E47" s="118" t="s">
        <v>8</v>
      </c>
      <c r="F47" s="78" t="s">
        <v>2</v>
      </c>
      <c r="G47" s="140" t="s">
        <v>9</v>
      </c>
      <c r="H47" s="140" t="s">
        <v>55</v>
      </c>
      <c r="I47" s="79" t="s">
        <v>8</v>
      </c>
      <c r="J47" s="146" t="s">
        <v>132</v>
      </c>
      <c r="K47" s="146" t="s">
        <v>136</v>
      </c>
      <c r="L47" s="14"/>
      <c r="M47" s="14"/>
      <c r="N47" s="138"/>
      <c r="O47" s="138"/>
      <c r="P47" s="118" t="s">
        <v>8</v>
      </c>
      <c r="Q47" s="78" t="s">
        <v>2</v>
      </c>
      <c r="R47" s="118" t="s">
        <v>8</v>
      </c>
      <c r="S47" s="78" t="s">
        <v>2</v>
      </c>
      <c r="T47" s="140" t="s">
        <v>9</v>
      </c>
      <c r="U47" s="142" t="s">
        <v>87</v>
      </c>
    </row>
    <row r="48" spans="1:21" ht="15" customHeight="1">
      <c r="A48" s="139"/>
      <c r="B48" s="139"/>
      <c r="C48" s="117" t="s">
        <v>10</v>
      </c>
      <c r="D48" s="41" t="s">
        <v>11</v>
      </c>
      <c r="E48" s="117" t="s">
        <v>10</v>
      </c>
      <c r="F48" s="41" t="s">
        <v>11</v>
      </c>
      <c r="G48" s="148"/>
      <c r="H48" s="148"/>
      <c r="I48" s="117" t="s">
        <v>10</v>
      </c>
      <c r="J48" s="147"/>
      <c r="K48" s="147"/>
      <c r="L48" s="14"/>
      <c r="M48" s="14"/>
      <c r="N48" s="139"/>
      <c r="O48" s="139"/>
      <c r="P48" s="117" t="s">
        <v>10</v>
      </c>
      <c r="Q48" s="41" t="s">
        <v>11</v>
      </c>
      <c r="R48" s="117" t="s">
        <v>10</v>
      </c>
      <c r="S48" s="41" t="s">
        <v>11</v>
      </c>
      <c r="T48" s="141"/>
      <c r="U48" s="143"/>
    </row>
    <row r="49" spans="1:21" ht="15">
      <c r="A49" s="50">
        <v>1</v>
      </c>
      <c r="B49" s="80" t="s">
        <v>57</v>
      </c>
      <c r="C49" s="52">
        <v>1290</v>
      </c>
      <c r="D49" s="57">
        <v>0.04099142040038131</v>
      </c>
      <c r="E49" s="52">
        <v>519</v>
      </c>
      <c r="F49" s="57">
        <v>0.03539279869067103</v>
      </c>
      <c r="G49" s="81">
        <v>1.4855491329479769</v>
      </c>
      <c r="H49" s="82">
        <v>2</v>
      </c>
      <c r="I49" s="52">
        <v>1851</v>
      </c>
      <c r="J49" s="83">
        <v>-0.30307941653160453</v>
      </c>
      <c r="K49" s="84">
        <v>0</v>
      </c>
      <c r="L49" s="14"/>
      <c r="M49" s="14"/>
      <c r="N49" s="50">
        <v>1</v>
      </c>
      <c r="O49" s="80" t="s">
        <v>57</v>
      </c>
      <c r="P49" s="52">
        <v>7927</v>
      </c>
      <c r="Q49" s="57">
        <v>0.05422135885141282</v>
      </c>
      <c r="R49" s="52">
        <v>4834</v>
      </c>
      <c r="S49" s="57">
        <v>0.04931998816483528</v>
      </c>
      <c r="T49" s="55">
        <v>0.6398427803061646</v>
      </c>
      <c r="U49" s="84">
        <v>0</v>
      </c>
    </row>
    <row r="50" spans="1:21" ht="15">
      <c r="A50" s="85">
        <v>2</v>
      </c>
      <c r="B50" s="86" t="s">
        <v>36</v>
      </c>
      <c r="C50" s="60">
        <v>1272</v>
      </c>
      <c r="D50" s="65">
        <v>0.040419447092469016</v>
      </c>
      <c r="E50" s="60">
        <v>579</v>
      </c>
      <c r="F50" s="65">
        <v>0.039484451718494275</v>
      </c>
      <c r="G50" s="87">
        <v>1.1968911917098444</v>
      </c>
      <c r="H50" s="88">
        <v>-1</v>
      </c>
      <c r="I50" s="60">
        <v>1293</v>
      </c>
      <c r="J50" s="89">
        <v>-0.016241299303944357</v>
      </c>
      <c r="K50" s="90">
        <v>0</v>
      </c>
      <c r="L50" s="14"/>
      <c r="M50" s="14"/>
      <c r="N50" s="85">
        <v>2</v>
      </c>
      <c r="O50" s="86" t="s">
        <v>36</v>
      </c>
      <c r="P50" s="60">
        <v>6375</v>
      </c>
      <c r="Q50" s="65">
        <v>0.04360554594143519</v>
      </c>
      <c r="R50" s="60">
        <v>4719</v>
      </c>
      <c r="S50" s="65">
        <v>0.0481466744207401</v>
      </c>
      <c r="T50" s="63">
        <v>0.35092180546726004</v>
      </c>
      <c r="U50" s="90">
        <v>0</v>
      </c>
    </row>
    <row r="51" spans="1:21" ht="15">
      <c r="A51" s="85">
        <v>3</v>
      </c>
      <c r="B51" s="86" t="s">
        <v>42</v>
      </c>
      <c r="C51" s="60">
        <v>977</v>
      </c>
      <c r="D51" s="65">
        <v>0.031045440101684144</v>
      </c>
      <c r="E51" s="60">
        <v>188</v>
      </c>
      <c r="F51" s="65">
        <v>0.01282051282051282</v>
      </c>
      <c r="G51" s="87">
        <v>4.196808510638298</v>
      </c>
      <c r="H51" s="88">
        <v>14</v>
      </c>
      <c r="I51" s="60">
        <v>895</v>
      </c>
      <c r="J51" s="89">
        <v>0.09162011173184359</v>
      </c>
      <c r="K51" s="90">
        <v>0</v>
      </c>
      <c r="L51" s="14"/>
      <c r="M51" s="14"/>
      <c r="N51" s="85">
        <v>3</v>
      </c>
      <c r="O51" s="86" t="s">
        <v>42</v>
      </c>
      <c r="P51" s="60">
        <v>4282</v>
      </c>
      <c r="Q51" s="65">
        <v>0.0292892467013687</v>
      </c>
      <c r="R51" s="60">
        <v>2160</v>
      </c>
      <c r="S51" s="65">
        <v>0.02203789293257017</v>
      </c>
      <c r="T51" s="63">
        <v>0.9824074074074074</v>
      </c>
      <c r="U51" s="90">
        <v>2</v>
      </c>
    </row>
    <row r="52" spans="1:21" ht="15">
      <c r="A52" s="85">
        <v>4</v>
      </c>
      <c r="B52" s="86" t="s">
        <v>38</v>
      </c>
      <c r="C52" s="60">
        <v>821</v>
      </c>
      <c r="D52" s="65">
        <v>0.026088338099777567</v>
      </c>
      <c r="E52" s="60">
        <v>553</v>
      </c>
      <c r="F52" s="65">
        <v>0.0377114020731042</v>
      </c>
      <c r="G52" s="87">
        <v>0.484629294755877</v>
      </c>
      <c r="H52" s="88">
        <v>-2</v>
      </c>
      <c r="I52" s="60">
        <v>787</v>
      </c>
      <c r="J52" s="89">
        <v>0.043202033036848775</v>
      </c>
      <c r="K52" s="90">
        <v>0</v>
      </c>
      <c r="L52" s="14"/>
      <c r="M52" s="14"/>
      <c r="N52" s="85">
        <v>4</v>
      </c>
      <c r="O52" s="86" t="s">
        <v>38</v>
      </c>
      <c r="P52" s="60">
        <v>3575</v>
      </c>
      <c r="Q52" s="65">
        <v>0.024453306155393064</v>
      </c>
      <c r="R52" s="60">
        <v>3285</v>
      </c>
      <c r="S52" s="65">
        <v>0.0335159621682838</v>
      </c>
      <c r="T52" s="63">
        <v>0.08828006088280071</v>
      </c>
      <c r="U52" s="90">
        <v>-1</v>
      </c>
    </row>
    <row r="53" spans="1:21" ht="15">
      <c r="A53" s="85">
        <v>5</v>
      </c>
      <c r="B53" s="91" t="s">
        <v>78</v>
      </c>
      <c r="C53" s="68">
        <v>680</v>
      </c>
      <c r="D53" s="73">
        <v>0.021607880521131235</v>
      </c>
      <c r="E53" s="68">
        <v>371</v>
      </c>
      <c r="F53" s="73">
        <v>0.025300054555373704</v>
      </c>
      <c r="G53" s="92">
        <v>0.8328840970350404</v>
      </c>
      <c r="H53" s="93">
        <v>0</v>
      </c>
      <c r="I53" s="68">
        <v>761</v>
      </c>
      <c r="J53" s="94">
        <v>-0.10643889618922475</v>
      </c>
      <c r="K53" s="95">
        <v>0</v>
      </c>
      <c r="L53" s="14"/>
      <c r="M53" s="14"/>
      <c r="N53" s="85">
        <v>5</v>
      </c>
      <c r="O53" s="91" t="s">
        <v>78</v>
      </c>
      <c r="P53" s="68">
        <v>3071</v>
      </c>
      <c r="Q53" s="73">
        <v>0.021005902993905482</v>
      </c>
      <c r="R53" s="68">
        <v>2008</v>
      </c>
      <c r="S53" s="73">
        <v>0.02048707824472264</v>
      </c>
      <c r="T53" s="71">
        <v>0.529382470119522</v>
      </c>
      <c r="U53" s="95">
        <v>2</v>
      </c>
    </row>
    <row r="54" spans="1:21" ht="15">
      <c r="A54" s="96">
        <v>6</v>
      </c>
      <c r="B54" s="80" t="s">
        <v>43</v>
      </c>
      <c r="C54" s="52">
        <v>657</v>
      </c>
      <c r="D54" s="57">
        <v>0.020877025738798856</v>
      </c>
      <c r="E54" s="52">
        <v>492</v>
      </c>
      <c r="F54" s="57">
        <v>0.03355155482815057</v>
      </c>
      <c r="G54" s="81">
        <v>0.33536585365853666</v>
      </c>
      <c r="H54" s="82">
        <v>-2</v>
      </c>
      <c r="I54" s="52">
        <v>317</v>
      </c>
      <c r="J54" s="83">
        <v>1.0725552050473186</v>
      </c>
      <c r="K54" s="84">
        <v>15</v>
      </c>
      <c r="L54" s="14"/>
      <c r="M54" s="14"/>
      <c r="N54" s="96">
        <v>6</v>
      </c>
      <c r="O54" s="80" t="s">
        <v>41</v>
      </c>
      <c r="P54" s="52">
        <v>2994</v>
      </c>
      <c r="Q54" s="57">
        <v>0.020479216399789325</v>
      </c>
      <c r="R54" s="52">
        <v>1679</v>
      </c>
      <c r="S54" s="57">
        <v>0.017130380663789496</v>
      </c>
      <c r="T54" s="55">
        <v>0.7832042882668255</v>
      </c>
      <c r="U54" s="84">
        <v>6</v>
      </c>
    </row>
    <row r="55" spans="1:21" ht="15">
      <c r="A55" s="85">
        <v>7</v>
      </c>
      <c r="B55" s="86" t="s">
        <v>41</v>
      </c>
      <c r="C55" s="60">
        <v>647</v>
      </c>
      <c r="D55" s="65">
        <v>0.02055926278995869</v>
      </c>
      <c r="E55" s="60">
        <v>339</v>
      </c>
      <c r="F55" s="65">
        <v>0.023117839607201308</v>
      </c>
      <c r="G55" s="87">
        <v>0.9085545722713864</v>
      </c>
      <c r="H55" s="88">
        <v>-1</v>
      </c>
      <c r="I55" s="60">
        <v>583</v>
      </c>
      <c r="J55" s="89">
        <v>0.10977701543739271</v>
      </c>
      <c r="K55" s="90">
        <v>0</v>
      </c>
      <c r="L55" s="14"/>
      <c r="M55" s="14"/>
      <c r="N55" s="85">
        <v>7</v>
      </c>
      <c r="O55" s="86" t="s">
        <v>68</v>
      </c>
      <c r="P55" s="60">
        <v>2770</v>
      </c>
      <c r="Q55" s="65">
        <v>0.018947037216905955</v>
      </c>
      <c r="R55" s="60">
        <v>1852</v>
      </c>
      <c r="S55" s="65">
        <v>0.018895452644037015</v>
      </c>
      <c r="T55" s="63">
        <v>0.4956803455723542</v>
      </c>
      <c r="U55" s="90">
        <v>2</v>
      </c>
    </row>
    <row r="56" spans="1:21" ht="15">
      <c r="A56" s="85">
        <v>8</v>
      </c>
      <c r="B56" s="86" t="s">
        <v>84</v>
      </c>
      <c r="C56" s="60">
        <v>610</v>
      </c>
      <c r="D56" s="65">
        <v>0.01938353987925008</v>
      </c>
      <c r="E56" s="60">
        <v>334</v>
      </c>
      <c r="F56" s="65">
        <v>0.022776868521549372</v>
      </c>
      <c r="G56" s="87">
        <v>0.8263473053892216</v>
      </c>
      <c r="H56" s="88">
        <v>-1</v>
      </c>
      <c r="I56" s="60">
        <v>480</v>
      </c>
      <c r="J56" s="89">
        <v>0.27083333333333326</v>
      </c>
      <c r="K56" s="90">
        <v>6</v>
      </c>
      <c r="L56" s="14"/>
      <c r="M56" s="14"/>
      <c r="N56" s="85">
        <v>8</v>
      </c>
      <c r="O56" s="86" t="s">
        <v>48</v>
      </c>
      <c r="P56" s="60">
        <v>2655</v>
      </c>
      <c r="Q56" s="65">
        <v>0.018160427368550655</v>
      </c>
      <c r="R56" s="60">
        <v>2063</v>
      </c>
      <c r="S56" s="65">
        <v>0.021048228296246415</v>
      </c>
      <c r="T56" s="63">
        <v>0.2869607367910809</v>
      </c>
      <c r="U56" s="90">
        <v>-2</v>
      </c>
    </row>
    <row r="57" spans="1:21" ht="15">
      <c r="A57" s="85">
        <v>9</v>
      </c>
      <c r="B57" s="86" t="s">
        <v>97</v>
      </c>
      <c r="C57" s="60">
        <v>601</v>
      </c>
      <c r="D57" s="65">
        <v>0.01909755322529393</v>
      </c>
      <c r="E57" s="60">
        <v>58</v>
      </c>
      <c r="F57" s="65">
        <v>0.003955264593562466</v>
      </c>
      <c r="G57" s="87">
        <v>9.362068965517242</v>
      </c>
      <c r="H57" s="88">
        <v>64</v>
      </c>
      <c r="I57" s="60">
        <v>393</v>
      </c>
      <c r="J57" s="89">
        <v>0.529262086513995</v>
      </c>
      <c r="K57" s="90">
        <v>7</v>
      </c>
      <c r="L57" s="14"/>
      <c r="M57" s="14"/>
      <c r="N57" s="85">
        <v>9</v>
      </c>
      <c r="O57" s="86" t="s">
        <v>40</v>
      </c>
      <c r="P57" s="60">
        <v>2488</v>
      </c>
      <c r="Q57" s="65">
        <v>0.017018133067026</v>
      </c>
      <c r="R57" s="60">
        <v>2199</v>
      </c>
      <c r="S57" s="65">
        <v>0.022435799332741577</v>
      </c>
      <c r="T57" s="63">
        <v>0.1314233742610278</v>
      </c>
      <c r="U57" s="90">
        <v>-5</v>
      </c>
    </row>
    <row r="58" spans="1:21" ht="15">
      <c r="A58" s="97">
        <v>10</v>
      </c>
      <c r="B58" s="91" t="s">
        <v>58</v>
      </c>
      <c r="C58" s="68">
        <v>597</v>
      </c>
      <c r="D58" s="73">
        <v>0.018970448045757864</v>
      </c>
      <c r="E58" s="68">
        <v>114</v>
      </c>
      <c r="F58" s="73">
        <v>0.007774140752864157</v>
      </c>
      <c r="G58" s="92">
        <v>4.2368421052631575</v>
      </c>
      <c r="H58" s="93">
        <v>29</v>
      </c>
      <c r="I58" s="68">
        <v>559</v>
      </c>
      <c r="J58" s="94">
        <v>0.06797853309481217</v>
      </c>
      <c r="K58" s="95">
        <v>-1</v>
      </c>
      <c r="L58" s="14"/>
      <c r="M58" s="14"/>
      <c r="N58" s="97">
        <v>10</v>
      </c>
      <c r="O58" s="91" t="s">
        <v>58</v>
      </c>
      <c r="P58" s="68">
        <v>2296</v>
      </c>
      <c r="Q58" s="73">
        <v>0.01570483662455454</v>
      </c>
      <c r="R58" s="68">
        <v>1001</v>
      </c>
      <c r="S58" s="73">
        <v>0.01021293093773275</v>
      </c>
      <c r="T58" s="71">
        <v>1.2937062937062938</v>
      </c>
      <c r="U58" s="95">
        <v>12</v>
      </c>
    </row>
    <row r="59" spans="1:21" ht="15">
      <c r="A59" s="96">
        <v>11</v>
      </c>
      <c r="B59" s="80" t="s">
        <v>92</v>
      </c>
      <c r="C59" s="52">
        <v>507</v>
      </c>
      <c r="D59" s="57">
        <v>0.01611058150619638</v>
      </c>
      <c r="E59" s="52">
        <v>77</v>
      </c>
      <c r="F59" s="57">
        <v>0.0052509547190398255</v>
      </c>
      <c r="G59" s="81">
        <v>5.584415584415584</v>
      </c>
      <c r="H59" s="82">
        <v>47</v>
      </c>
      <c r="I59" s="52">
        <v>359</v>
      </c>
      <c r="J59" s="83">
        <v>0.41225626740947074</v>
      </c>
      <c r="K59" s="84">
        <v>7</v>
      </c>
      <c r="L59" s="14"/>
      <c r="M59" s="14"/>
      <c r="N59" s="96">
        <v>11</v>
      </c>
      <c r="O59" s="80" t="s">
        <v>71</v>
      </c>
      <c r="P59" s="52">
        <v>2221</v>
      </c>
      <c r="Q59" s="57">
        <v>0.015191830201714126</v>
      </c>
      <c r="R59" s="52">
        <v>1242</v>
      </c>
      <c r="S59" s="57">
        <v>0.012671788436227847</v>
      </c>
      <c r="T59" s="55">
        <v>0.788244766505636</v>
      </c>
      <c r="U59" s="84">
        <v>5</v>
      </c>
    </row>
    <row r="60" spans="1:21" ht="15">
      <c r="A60" s="85">
        <v>12</v>
      </c>
      <c r="B60" s="86" t="s">
        <v>40</v>
      </c>
      <c r="C60" s="60">
        <v>491</v>
      </c>
      <c r="D60" s="65">
        <v>0.015602160788052113</v>
      </c>
      <c r="E60" s="60">
        <v>322</v>
      </c>
      <c r="F60" s="65">
        <v>0.021958537915984726</v>
      </c>
      <c r="G60" s="87">
        <v>0.5248447204968945</v>
      </c>
      <c r="H60" s="88">
        <v>-4</v>
      </c>
      <c r="I60" s="60">
        <v>506</v>
      </c>
      <c r="J60" s="89">
        <v>-0.029644268774703608</v>
      </c>
      <c r="K60" s="90">
        <v>1</v>
      </c>
      <c r="L60" s="14"/>
      <c r="M60" s="14"/>
      <c r="N60" s="85">
        <v>12</v>
      </c>
      <c r="O60" s="86" t="s">
        <v>37</v>
      </c>
      <c r="P60" s="60">
        <v>2075</v>
      </c>
      <c r="Q60" s="65">
        <v>0.014193177698584787</v>
      </c>
      <c r="R60" s="60">
        <v>1707</v>
      </c>
      <c r="S60" s="65">
        <v>0.017416057053656148</v>
      </c>
      <c r="T60" s="63">
        <v>0.21558289396602226</v>
      </c>
      <c r="U60" s="90">
        <v>-1</v>
      </c>
    </row>
    <row r="61" spans="1:21" ht="15">
      <c r="A61" s="85">
        <v>13</v>
      </c>
      <c r="B61" s="86" t="s">
        <v>48</v>
      </c>
      <c r="C61" s="60">
        <v>474</v>
      </c>
      <c r="D61" s="65">
        <v>0.015061963775023833</v>
      </c>
      <c r="E61" s="60">
        <v>257</v>
      </c>
      <c r="F61" s="65">
        <v>0.017525913802509546</v>
      </c>
      <c r="G61" s="87">
        <v>0.8443579766536966</v>
      </c>
      <c r="H61" s="88">
        <v>-4</v>
      </c>
      <c r="I61" s="60">
        <v>547</v>
      </c>
      <c r="J61" s="89">
        <v>-0.13345521023765994</v>
      </c>
      <c r="K61" s="90">
        <v>-3</v>
      </c>
      <c r="L61" s="14"/>
      <c r="M61" s="14"/>
      <c r="N61" s="85">
        <v>13</v>
      </c>
      <c r="O61" s="86" t="s">
        <v>85</v>
      </c>
      <c r="P61" s="60">
        <v>2034</v>
      </c>
      <c r="Q61" s="65">
        <v>0.013912734187432026</v>
      </c>
      <c r="R61" s="60">
        <v>1488</v>
      </c>
      <c r="S61" s="65">
        <v>0.015181659575770562</v>
      </c>
      <c r="T61" s="63">
        <v>0.36693548387096775</v>
      </c>
      <c r="U61" s="90">
        <v>0</v>
      </c>
    </row>
    <row r="62" spans="1:21" ht="15">
      <c r="A62" s="85">
        <v>14</v>
      </c>
      <c r="B62" s="86" t="s">
        <v>68</v>
      </c>
      <c r="C62" s="60">
        <v>453</v>
      </c>
      <c r="D62" s="65">
        <v>0.014394661582459485</v>
      </c>
      <c r="E62" s="60">
        <v>208</v>
      </c>
      <c r="F62" s="65">
        <v>0.014184397163120567</v>
      </c>
      <c r="G62" s="87">
        <v>1.1778846153846154</v>
      </c>
      <c r="H62" s="88">
        <v>0</v>
      </c>
      <c r="I62" s="60">
        <v>599</v>
      </c>
      <c r="J62" s="89">
        <v>-0.24373956594323876</v>
      </c>
      <c r="K62" s="90">
        <v>-8</v>
      </c>
      <c r="L62" s="14"/>
      <c r="M62" s="14"/>
      <c r="N62" s="85">
        <v>14</v>
      </c>
      <c r="O62" s="86" t="s">
        <v>84</v>
      </c>
      <c r="P62" s="60">
        <v>2024</v>
      </c>
      <c r="Q62" s="65">
        <v>0.013844333331053305</v>
      </c>
      <c r="R62" s="60">
        <v>1439</v>
      </c>
      <c r="S62" s="65">
        <v>0.014681725893503923</v>
      </c>
      <c r="T62" s="63">
        <v>0.40653231410701873</v>
      </c>
      <c r="U62" s="90">
        <v>1</v>
      </c>
    </row>
    <row r="63" spans="1:21" ht="15">
      <c r="A63" s="97">
        <v>15</v>
      </c>
      <c r="B63" s="91" t="s">
        <v>37</v>
      </c>
      <c r="C63" s="68">
        <v>445</v>
      </c>
      <c r="D63" s="73">
        <v>0.014140451223387354</v>
      </c>
      <c r="E63" s="68">
        <v>191</v>
      </c>
      <c r="F63" s="73">
        <v>0.013025095471903983</v>
      </c>
      <c r="G63" s="92">
        <v>1.329842931937173</v>
      </c>
      <c r="H63" s="93">
        <v>1</v>
      </c>
      <c r="I63" s="68">
        <v>568</v>
      </c>
      <c r="J63" s="94">
        <v>-0.21654929577464788</v>
      </c>
      <c r="K63" s="95">
        <v>-7</v>
      </c>
      <c r="L63" s="14"/>
      <c r="M63" s="14"/>
      <c r="N63" s="97">
        <v>15</v>
      </c>
      <c r="O63" s="91" t="s">
        <v>39</v>
      </c>
      <c r="P63" s="68">
        <v>2011</v>
      </c>
      <c r="Q63" s="73">
        <v>0.013755412217760967</v>
      </c>
      <c r="R63" s="68">
        <v>1777</v>
      </c>
      <c r="S63" s="73">
        <v>0.018130248028322773</v>
      </c>
      <c r="T63" s="71">
        <v>0.13168261114237478</v>
      </c>
      <c r="U63" s="95">
        <v>-5</v>
      </c>
    </row>
    <row r="64" spans="1:21" ht="15">
      <c r="A64" s="96">
        <v>16</v>
      </c>
      <c r="B64" s="80" t="s">
        <v>121</v>
      </c>
      <c r="C64" s="52">
        <v>394</v>
      </c>
      <c r="D64" s="57">
        <v>0.01251986018430251</v>
      </c>
      <c r="E64" s="52">
        <v>235</v>
      </c>
      <c r="F64" s="57">
        <v>0.016025641025641024</v>
      </c>
      <c r="G64" s="81">
        <v>0.676595744680851</v>
      </c>
      <c r="H64" s="82">
        <v>-4</v>
      </c>
      <c r="I64" s="52">
        <v>352</v>
      </c>
      <c r="J64" s="83">
        <v>0.11931818181818188</v>
      </c>
      <c r="K64" s="84">
        <v>3</v>
      </c>
      <c r="L64" s="14"/>
      <c r="M64" s="14"/>
      <c r="N64" s="96">
        <v>16</v>
      </c>
      <c r="O64" s="80" t="s">
        <v>43</v>
      </c>
      <c r="P64" s="52">
        <v>1996</v>
      </c>
      <c r="Q64" s="57">
        <v>0.013652810933192884</v>
      </c>
      <c r="R64" s="52">
        <v>2003</v>
      </c>
      <c r="S64" s="57">
        <v>0.020436064603675023</v>
      </c>
      <c r="T64" s="55">
        <v>-0.003494757863205189</v>
      </c>
      <c r="U64" s="84">
        <v>-8</v>
      </c>
    </row>
    <row r="65" spans="1:21" ht="15">
      <c r="A65" s="85">
        <v>17</v>
      </c>
      <c r="B65" s="86" t="s">
        <v>138</v>
      </c>
      <c r="C65" s="60">
        <v>387</v>
      </c>
      <c r="D65" s="65">
        <v>0.012297426120114394</v>
      </c>
      <c r="E65" s="60">
        <v>132</v>
      </c>
      <c r="F65" s="65">
        <v>0.00900163666121113</v>
      </c>
      <c r="G65" s="87">
        <v>1.9318181818181817</v>
      </c>
      <c r="H65" s="88">
        <v>15</v>
      </c>
      <c r="I65" s="60">
        <v>227</v>
      </c>
      <c r="J65" s="89">
        <v>0.7048458149779735</v>
      </c>
      <c r="K65" s="90">
        <v>21</v>
      </c>
      <c r="L65" s="14"/>
      <c r="M65" s="14"/>
      <c r="N65" s="85">
        <v>17</v>
      </c>
      <c r="O65" s="86" t="s">
        <v>92</v>
      </c>
      <c r="P65" s="60">
        <v>1958</v>
      </c>
      <c r="Q65" s="65">
        <v>0.013392887678953741</v>
      </c>
      <c r="R65" s="60">
        <v>721</v>
      </c>
      <c r="S65" s="65">
        <v>0.007356167039066246</v>
      </c>
      <c r="T65" s="63">
        <v>1.7156726768377255</v>
      </c>
      <c r="U65" s="90">
        <v>19</v>
      </c>
    </row>
    <row r="66" spans="1:21" ht="15">
      <c r="A66" s="85">
        <v>18</v>
      </c>
      <c r="B66" s="86" t="s">
        <v>71</v>
      </c>
      <c r="C66" s="60">
        <v>371</v>
      </c>
      <c r="D66" s="65">
        <v>0.01178900540197013</v>
      </c>
      <c r="E66" s="60">
        <v>136</v>
      </c>
      <c r="F66" s="65">
        <v>0.009274413529732678</v>
      </c>
      <c r="G66" s="87">
        <v>1.7279411764705883</v>
      </c>
      <c r="H66" s="88">
        <v>11</v>
      </c>
      <c r="I66" s="60">
        <v>512</v>
      </c>
      <c r="J66" s="89">
        <v>-0.275390625</v>
      </c>
      <c r="K66" s="90">
        <v>-6</v>
      </c>
      <c r="L66" s="14"/>
      <c r="M66" s="14"/>
      <c r="N66" s="85">
        <v>18</v>
      </c>
      <c r="O66" s="86" t="s">
        <v>97</v>
      </c>
      <c r="P66" s="60">
        <v>1907</v>
      </c>
      <c r="Q66" s="65">
        <v>0.01304404331142226</v>
      </c>
      <c r="R66" s="60">
        <v>686</v>
      </c>
      <c r="S66" s="65">
        <v>0.006999071551732934</v>
      </c>
      <c r="T66" s="63">
        <v>1.7798833819241984</v>
      </c>
      <c r="U66" s="90">
        <v>22</v>
      </c>
    </row>
    <row r="67" spans="1:21" ht="15">
      <c r="A67" s="85">
        <v>19</v>
      </c>
      <c r="B67" s="86" t="s">
        <v>108</v>
      </c>
      <c r="C67" s="60">
        <v>366</v>
      </c>
      <c r="D67" s="65">
        <v>0.011630123927550048</v>
      </c>
      <c r="E67" s="60">
        <v>127</v>
      </c>
      <c r="F67" s="65">
        <v>0.008660665575559192</v>
      </c>
      <c r="G67" s="87">
        <v>1.8818897637795278</v>
      </c>
      <c r="H67" s="88">
        <v>16</v>
      </c>
      <c r="I67" s="60">
        <v>319</v>
      </c>
      <c r="J67" s="89">
        <v>0.14733542319749215</v>
      </c>
      <c r="K67" s="90">
        <v>1</v>
      </c>
      <c r="N67" s="85">
        <v>19</v>
      </c>
      <c r="O67" s="86" t="s">
        <v>108</v>
      </c>
      <c r="P67" s="60">
        <v>1778</v>
      </c>
      <c r="Q67" s="65">
        <v>0.012161672264136747</v>
      </c>
      <c r="R67" s="60">
        <v>1101</v>
      </c>
      <c r="S67" s="65">
        <v>0.011233203758685072</v>
      </c>
      <c r="T67" s="63">
        <v>0.6148955495004542</v>
      </c>
      <c r="U67" s="90">
        <v>0</v>
      </c>
    </row>
    <row r="68" spans="1:21" ht="15">
      <c r="A68" s="97" t="s">
        <v>137</v>
      </c>
      <c r="B68" s="91" t="s">
        <v>146</v>
      </c>
      <c r="C68" s="68">
        <v>366</v>
      </c>
      <c r="D68" s="73">
        <v>0.011630123927550048</v>
      </c>
      <c r="E68" s="68">
        <v>128</v>
      </c>
      <c r="F68" s="73">
        <v>0.00872885979268958</v>
      </c>
      <c r="G68" s="92">
        <v>1.859375</v>
      </c>
      <c r="H68" s="93">
        <v>15</v>
      </c>
      <c r="I68" s="68">
        <v>214</v>
      </c>
      <c r="J68" s="94">
        <v>0.7102803738317758</v>
      </c>
      <c r="K68" s="95">
        <v>23</v>
      </c>
      <c r="N68" s="97">
        <v>20</v>
      </c>
      <c r="O68" s="91" t="s">
        <v>50</v>
      </c>
      <c r="P68" s="68">
        <v>1760</v>
      </c>
      <c r="Q68" s="73">
        <v>0.012038550722655047</v>
      </c>
      <c r="R68" s="68">
        <v>1192</v>
      </c>
      <c r="S68" s="73">
        <v>0.012161652025751686</v>
      </c>
      <c r="T68" s="71">
        <v>0.47651006711409405</v>
      </c>
      <c r="U68" s="95">
        <v>-3</v>
      </c>
    </row>
    <row r="69" spans="1:21" ht="15">
      <c r="A69" s="123" t="s">
        <v>47</v>
      </c>
      <c r="B69" s="124"/>
      <c r="C69" s="26">
        <f>SUM(C49:C68)</f>
        <v>12406</v>
      </c>
      <c r="D69" s="6">
        <f>C69/C71</f>
        <v>0.394216714331109</v>
      </c>
      <c r="E69" s="26">
        <f>SUM(E49:E68)</f>
        <v>5360</v>
      </c>
      <c r="F69" s="6">
        <f>E69/E71</f>
        <v>0.36552100381887614</v>
      </c>
      <c r="G69" s="17">
        <f>C69/E69-1</f>
        <v>1.31455223880597</v>
      </c>
      <c r="H69" s="17"/>
      <c r="I69" s="26">
        <f>SUM(I49:I68)</f>
        <v>12122</v>
      </c>
      <c r="J69" s="18">
        <f>C69/I69-1</f>
        <v>0.023428477148985216</v>
      </c>
      <c r="K69" s="19"/>
      <c r="N69" s="123" t="s">
        <v>47</v>
      </c>
      <c r="O69" s="124"/>
      <c r="P69" s="3">
        <f>SUM(P49:P68)</f>
        <v>58197</v>
      </c>
      <c r="Q69" s="6">
        <f>P69/P71</f>
        <v>0.3980724638672476</v>
      </c>
      <c r="R69" s="3">
        <f>SUM(R49:R68)</f>
        <v>39156</v>
      </c>
      <c r="S69" s="6">
        <f>R69/R71</f>
        <v>0.3994980257720915</v>
      </c>
      <c r="T69" s="17">
        <f>P69/R69-1</f>
        <v>0.48628562672387377</v>
      </c>
      <c r="U69" s="106"/>
    </row>
    <row r="70" spans="1:21" ht="15">
      <c r="A70" s="123" t="s">
        <v>12</v>
      </c>
      <c r="B70" s="124"/>
      <c r="C70" s="26">
        <f>C71-SUM(C49:C68)</f>
        <v>19064</v>
      </c>
      <c r="D70" s="6">
        <f>C70/C71</f>
        <v>0.6057832856688911</v>
      </c>
      <c r="E70" s="26">
        <f>E71-SUM(E49:E68)</f>
        <v>9304</v>
      </c>
      <c r="F70" s="6">
        <f>E70/E71</f>
        <v>0.6344789961811238</v>
      </c>
      <c r="G70" s="17">
        <f>C70/E70-1</f>
        <v>1.0490111779879623</v>
      </c>
      <c r="H70" s="17"/>
      <c r="I70" s="26">
        <f>I71-SUM(I49:I68)</f>
        <v>18383</v>
      </c>
      <c r="J70" s="18">
        <f>C70/I70-1</f>
        <v>0.03704509601262029</v>
      </c>
      <c r="K70" s="19"/>
      <c r="N70" s="123" t="s">
        <v>12</v>
      </c>
      <c r="O70" s="124"/>
      <c r="P70" s="3">
        <f>P71-SUM(P49:P68)</f>
        <v>88000</v>
      </c>
      <c r="Q70" s="6">
        <f>P70/P71</f>
        <v>0.6019275361327524</v>
      </c>
      <c r="R70" s="3">
        <f>R71-SUM(R49:R68)</f>
        <v>58857</v>
      </c>
      <c r="S70" s="6">
        <f>R70/R71</f>
        <v>0.6005019742279085</v>
      </c>
      <c r="T70" s="17">
        <f>P70/R70-1</f>
        <v>0.49514926007101967</v>
      </c>
      <c r="U70" s="107"/>
    </row>
    <row r="71" spans="1:21" ht="15">
      <c r="A71" s="125" t="s">
        <v>35</v>
      </c>
      <c r="B71" s="126"/>
      <c r="C71" s="24">
        <v>31470</v>
      </c>
      <c r="D71" s="98">
        <v>1</v>
      </c>
      <c r="E71" s="24">
        <v>14664</v>
      </c>
      <c r="F71" s="98">
        <v>1</v>
      </c>
      <c r="G71" s="20">
        <v>1.1460720130932898</v>
      </c>
      <c r="H71" s="20"/>
      <c r="I71" s="24">
        <v>30505</v>
      </c>
      <c r="J71" s="44">
        <v>0.03163415833469929</v>
      </c>
      <c r="K71" s="99"/>
      <c r="N71" s="125" t="s">
        <v>35</v>
      </c>
      <c r="O71" s="126"/>
      <c r="P71" s="24">
        <v>146197</v>
      </c>
      <c r="Q71" s="98">
        <v>1</v>
      </c>
      <c r="R71" s="24">
        <v>98013</v>
      </c>
      <c r="S71" s="98">
        <v>1</v>
      </c>
      <c r="T71" s="108">
        <v>0.4916082560476671</v>
      </c>
      <c r="U71" s="99"/>
    </row>
    <row r="72" spans="1:14" ht="15">
      <c r="A72" t="s">
        <v>114</v>
      </c>
      <c r="N72" t="s">
        <v>114</v>
      </c>
    </row>
    <row r="73" spans="1:14" ht="15">
      <c r="A73" s="9" t="s">
        <v>113</v>
      </c>
      <c r="N73" s="9" t="s">
        <v>113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  <col min="16" max="16" width="9.421875" style="0" customWidth="1"/>
    <col min="17" max="17" width="20.8515625" style="0" customWidth="1"/>
    <col min="18" max="22" width="11.00390625" style="0" customWidth="1"/>
  </cols>
  <sheetData>
    <row r="1" spans="2:15" ht="15">
      <c r="B1" t="s">
        <v>3</v>
      </c>
      <c r="D1" s="48"/>
      <c r="O1" s="49">
        <v>44351</v>
      </c>
    </row>
    <row r="2" spans="2:15" ht="14.25" customHeight="1">
      <c r="B2" s="170" t="s">
        <v>91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1" t="s">
        <v>0</v>
      </c>
      <c r="C5" s="163" t="s">
        <v>1</v>
      </c>
      <c r="D5" s="153" t="s">
        <v>127</v>
      </c>
      <c r="E5" s="154"/>
      <c r="F5" s="154"/>
      <c r="G5" s="154"/>
      <c r="H5" s="155"/>
      <c r="I5" s="154" t="s">
        <v>115</v>
      </c>
      <c r="J5" s="154"/>
      <c r="K5" s="153" t="s">
        <v>128</v>
      </c>
      <c r="L5" s="154"/>
      <c r="M5" s="154"/>
      <c r="N5" s="154"/>
      <c r="O5" s="155"/>
    </row>
    <row r="6" spans="2:15" ht="14.25" customHeight="1">
      <c r="B6" s="152"/>
      <c r="C6" s="164"/>
      <c r="D6" s="127" t="s">
        <v>129</v>
      </c>
      <c r="E6" s="128"/>
      <c r="F6" s="128"/>
      <c r="G6" s="128"/>
      <c r="H6" s="129"/>
      <c r="I6" s="128" t="s">
        <v>116</v>
      </c>
      <c r="J6" s="128"/>
      <c r="K6" s="127" t="s">
        <v>130</v>
      </c>
      <c r="L6" s="128"/>
      <c r="M6" s="128"/>
      <c r="N6" s="128"/>
      <c r="O6" s="129"/>
    </row>
    <row r="7" spans="2:15" ht="14.25" customHeight="1">
      <c r="B7" s="152"/>
      <c r="C7" s="152"/>
      <c r="D7" s="130">
        <v>2021</v>
      </c>
      <c r="E7" s="131"/>
      <c r="F7" s="156">
        <v>2020</v>
      </c>
      <c r="G7" s="156"/>
      <c r="H7" s="134" t="s">
        <v>5</v>
      </c>
      <c r="I7" s="159">
        <v>2021</v>
      </c>
      <c r="J7" s="130" t="s">
        <v>131</v>
      </c>
      <c r="K7" s="130">
        <v>2021</v>
      </c>
      <c r="L7" s="131"/>
      <c r="M7" s="156">
        <v>2020</v>
      </c>
      <c r="N7" s="131"/>
      <c r="O7" s="162" t="s">
        <v>5</v>
      </c>
    </row>
    <row r="8" spans="2:15" ht="14.25" customHeight="1">
      <c r="B8" s="138" t="s">
        <v>6</v>
      </c>
      <c r="C8" s="138" t="s">
        <v>7</v>
      </c>
      <c r="D8" s="132"/>
      <c r="E8" s="133"/>
      <c r="F8" s="157"/>
      <c r="G8" s="157"/>
      <c r="H8" s="135"/>
      <c r="I8" s="160"/>
      <c r="J8" s="161"/>
      <c r="K8" s="132"/>
      <c r="L8" s="133"/>
      <c r="M8" s="157"/>
      <c r="N8" s="133"/>
      <c r="O8" s="162"/>
    </row>
    <row r="9" spans="2:15" ht="14.25" customHeight="1">
      <c r="B9" s="138"/>
      <c r="C9" s="138"/>
      <c r="D9" s="118" t="s">
        <v>8</v>
      </c>
      <c r="E9" s="119" t="s">
        <v>2</v>
      </c>
      <c r="F9" s="115" t="s">
        <v>8</v>
      </c>
      <c r="G9" s="38" t="s">
        <v>2</v>
      </c>
      <c r="H9" s="140" t="s">
        <v>9</v>
      </c>
      <c r="I9" s="39" t="s">
        <v>8</v>
      </c>
      <c r="J9" s="167" t="s">
        <v>132</v>
      </c>
      <c r="K9" s="118" t="s">
        <v>8</v>
      </c>
      <c r="L9" s="37" t="s">
        <v>2</v>
      </c>
      <c r="M9" s="115" t="s">
        <v>8</v>
      </c>
      <c r="N9" s="37" t="s">
        <v>2</v>
      </c>
      <c r="O9" s="165" t="s">
        <v>9</v>
      </c>
    </row>
    <row r="10" spans="2:15" ht="14.25" customHeight="1">
      <c r="B10" s="139"/>
      <c r="C10" s="139"/>
      <c r="D10" s="117" t="s">
        <v>10</v>
      </c>
      <c r="E10" s="116" t="s">
        <v>11</v>
      </c>
      <c r="F10" s="36" t="s">
        <v>10</v>
      </c>
      <c r="G10" s="41" t="s">
        <v>11</v>
      </c>
      <c r="H10" s="141"/>
      <c r="I10" s="40" t="s">
        <v>10</v>
      </c>
      <c r="J10" s="168"/>
      <c r="K10" s="117" t="s">
        <v>10</v>
      </c>
      <c r="L10" s="116" t="s">
        <v>11</v>
      </c>
      <c r="M10" s="36" t="s">
        <v>10</v>
      </c>
      <c r="N10" s="116" t="s">
        <v>11</v>
      </c>
      <c r="O10" s="166"/>
    </row>
    <row r="11" spans="2:15" ht="14.25" customHeight="1">
      <c r="B11" s="50">
        <v>1</v>
      </c>
      <c r="C11" s="51" t="s">
        <v>25</v>
      </c>
      <c r="D11" s="52">
        <v>1362</v>
      </c>
      <c r="E11" s="53">
        <v>0.20620741862225586</v>
      </c>
      <c r="F11" s="52">
        <v>487</v>
      </c>
      <c r="G11" s="54">
        <v>0.13994252873563218</v>
      </c>
      <c r="H11" s="55">
        <v>1.7967145790554415</v>
      </c>
      <c r="I11" s="56">
        <v>1231</v>
      </c>
      <c r="J11" s="57">
        <v>0.10641754670999193</v>
      </c>
      <c r="K11" s="52">
        <v>5453</v>
      </c>
      <c r="L11" s="53">
        <v>0.17257967528562837</v>
      </c>
      <c r="M11" s="52">
        <v>2741</v>
      </c>
      <c r="N11" s="54">
        <v>0.1406001538856117</v>
      </c>
      <c r="O11" s="55">
        <v>0.9894199197373221</v>
      </c>
    </row>
    <row r="12" spans="2:15" ht="14.25" customHeight="1">
      <c r="B12" s="58">
        <v>2</v>
      </c>
      <c r="C12" s="59" t="s">
        <v>22</v>
      </c>
      <c r="D12" s="60">
        <v>858</v>
      </c>
      <c r="E12" s="61">
        <v>0.12990158970476912</v>
      </c>
      <c r="F12" s="60">
        <v>517</v>
      </c>
      <c r="G12" s="62">
        <v>0.1485632183908046</v>
      </c>
      <c r="H12" s="63">
        <v>0.6595744680851063</v>
      </c>
      <c r="I12" s="64">
        <v>871</v>
      </c>
      <c r="J12" s="65">
        <v>-0.014925373134328401</v>
      </c>
      <c r="K12" s="60">
        <v>4292</v>
      </c>
      <c r="L12" s="61">
        <v>0.13583568060258885</v>
      </c>
      <c r="M12" s="60">
        <v>2639</v>
      </c>
      <c r="N12" s="62">
        <v>0.13536804308797126</v>
      </c>
      <c r="O12" s="63">
        <v>0.6263736263736264</v>
      </c>
    </row>
    <row r="13" spans="2:15" ht="14.25" customHeight="1">
      <c r="B13" s="58">
        <v>3</v>
      </c>
      <c r="C13" s="59" t="s">
        <v>27</v>
      </c>
      <c r="D13" s="60">
        <v>706</v>
      </c>
      <c r="E13" s="61">
        <v>0.106888720666162</v>
      </c>
      <c r="F13" s="60">
        <v>488</v>
      </c>
      <c r="G13" s="62">
        <v>0.14022988505747128</v>
      </c>
      <c r="H13" s="63">
        <v>0.44672131147540983</v>
      </c>
      <c r="I13" s="64">
        <v>936</v>
      </c>
      <c r="J13" s="65">
        <v>-0.24572649572649574</v>
      </c>
      <c r="K13" s="60">
        <v>4116</v>
      </c>
      <c r="L13" s="61">
        <v>0.13026553153780424</v>
      </c>
      <c r="M13" s="60">
        <v>2397</v>
      </c>
      <c r="N13" s="62">
        <v>0.12295460374454989</v>
      </c>
      <c r="O13" s="63">
        <v>0.7171464330413015</v>
      </c>
    </row>
    <row r="14" spans="2:15" ht="14.25" customHeight="1">
      <c r="B14" s="58">
        <v>4</v>
      </c>
      <c r="C14" s="59" t="s">
        <v>56</v>
      </c>
      <c r="D14" s="60">
        <v>614</v>
      </c>
      <c r="E14" s="61">
        <v>0.09295987887963664</v>
      </c>
      <c r="F14" s="60">
        <v>249</v>
      </c>
      <c r="G14" s="62">
        <v>0.07155172413793104</v>
      </c>
      <c r="H14" s="63">
        <v>1.465863453815261</v>
      </c>
      <c r="I14" s="64">
        <v>602</v>
      </c>
      <c r="J14" s="65">
        <v>0.019933554817275656</v>
      </c>
      <c r="K14" s="60">
        <v>2836</v>
      </c>
      <c r="L14" s="61">
        <v>0.08975535652118873</v>
      </c>
      <c r="M14" s="60">
        <v>1489</v>
      </c>
      <c r="N14" s="62">
        <v>0.07637855860477046</v>
      </c>
      <c r="O14" s="63">
        <v>0.9046339825386165</v>
      </c>
    </row>
    <row r="15" spans="2:15" ht="14.25" customHeight="1">
      <c r="B15" s="66">
        <v>5</v>
      </c>
      <c r="C15" s="67" t="s">
        <v>19</v>
      </c>
      <c r="D15" s="68">
        <v>391</v>
      </c>
      <c r="E15" s="69">
        <v>0.05919757759273278</v>
      </c>
      <c r="F15" s="68">
        <v>243</v>
      </c>
      <c r="G15" s="70">
        <v>0.06982758620689655</v>
      </c>
      <c r="H15" s="71">
        <v>0.6090534979423867</v>
      </c>
      <c r="I15" s="72">
        <v>563</v>
      </c>
      <c r="J15" s="73">
        <v>-0.30550621669627</v>
      </c>
      <c r="K15" s="68">
        <v>2534</v>
      </c>
      <c r="L15" s="69">
        <v>0.080197487103206</v>
      </c>
      <c r="M15" s="68">
        <v>1678</v>
      </c>
      <c r="N15" s="70">
        <v>0.08607335214157476</v>
      </c>
      <c r="O15" s="71">
        <v>0.5101311084624554</v>
      </c>
    </row>
    <row r="16" spans="2:15" ht="14.25" customHeight="1">
      <c r="B16" s="50">
        <v>6</v>
      </c>
      <c r="C16" s="51" t="s">
        <v>32</v>
      </c>
      <c r="D16" s="52">
        <v>615</v>
      </c>
      <c r="E16" s="53">
        <v>0.093111279333838</v>
      </c>
      <c r="F16" s="52">
        <v>342</v>
      </c>
      <c r="G16" s="54">
        <v>0.09827586206896552</v>
      </c>
      <c r="H16" s="55">
        <v>0.7982456140350878</v>
      </c>
      <c r="I16" s="56">
        <v>557</v>
      </c>
      <c r="J16" s="57">
        <v>0.10412926391382404</v>
      </c>
      <c r="K16" s="52">
        <v>2436</v>
      </c>
      <c r="L16" s="53">
        <v>0.07709592682849638</v>
      </c>
      <c r="M16" s="52">
        <v>2322</v>
      </c>
      <c r="N16" s="54">
        <v>0.11910746345216722</v>
      </c>
      <c r="O16" s="55">
        <v>0.04909560723514206</v>
      </c>
    </row>
    <row r="17" spans="2:15" ht="14.25" customHeight="1">
      <c r="B17" s="58">
        <v>7</v>
      </c>
      <c r="C17" s="59" t="s">
        <v>20</v>
      </c>
      <c r="D17" s="60">
        <v>523</v>
      </c>
      <c r="E17" s="61">
        <v>0.07918243754731265</v>
      </c>
      <c r="F17" s="60">
        <v>112</v>
      </c>
      <c r="G17" s="62">
        <v>0.03218390804597701</v>
      </c>
      <c r="H17" s="63">
        <v>3.6696428571428568</v>
      </c>
      <c r="I17" s="64">
        <v>448</v>
      </c>
      <c r="J17" s="65">
        <v>0.1674107142857142</v>
      </c>
      <c r="K17" s="60">
        <v>2156</v>
      </c>
      <c r="L17" s="61">
        <v>0.06823432604361174</v>
      </c>
      <c r="M17" s="60">
        <v>965</v>
      </c>
      <c r="N17" s="62">
        <v>0.049499871761990256</v>
      </c>
      <c r="O17" s="63">
        <v>1.23419689119171</v>
      </c>
    </row>
    <row r="18" spans="2:15" ht="14.25" customHeight="1">
      <c r="B18" s="58">
        <v>8</v>
      </c>
      <c r="C18" s="59" t="s">
        <v>28</v>
      </c>
      <c r="D18" s="60">
        <v>297</v>
      </c>
      <c r="E18" s="61">
        <v>0.04496593489780469</v>
      </c>
      <c r="F18" s="60">
        <v>320</v>
      </c>
      <c r="G18" s="62">
        <v>0.09195402298850575</v>
      </c>
      <c r="H18" s="63">
        <v>-0.07187500000000002</v>
      </c>
      <c r="I18" s="64">
        <v>357</v>
      </c>
      <c r="J18" s="65">
        <v>-0.16806722689075626</v>
      </c>
      <c r="K18" s="60">
        <v>2086</v>
      </c>
      <c r="L18" s="61">
        <v>0.06601892584739058</v>
      </c>
      <c r="M18" s="60">
        <v>1678</v>
      </c>
      <c r="N18" s="62">
        <v>0.08607335214157476</v>
      </c>
      <c r="O18" s="63">
        <v>0.24314660309892733</v>
      </c>
    </row>
    <row r="19" spans="2:15" ht="14.25" customHeight="1">
      <c r="B19" s="58">
        <v>9</v>
      </c>
      <c r="C19" s="59" t="s">
        <v>29</v>
      </c>
      <c r="D19" s="60">
        <v>262</v>
      </c>
      <c r="E19" s="61">
        <v>0.039666919000757</v>
      </c>
      <c r="F19" s="60">
        <v>158</v>
      </c>
      <c r="G19" s="62">
        <v>0.045402298850574715</v>
      </c>
      <c r="H19" s="63">
        <v>0.6582278481012658</v>
      </c>
      <c r="I19" s="64">
        <v>281</v>
      </c>
      <c r="J19" s="65">
        <v>-0.06761565836298933</v>
      </c>
      <c r="K19" s="60">
        <v>1502</v>
      </c>
      <c r="L19" s="61">
        <v>0.04753615849605975</v>
      </c>
      <c r="M19" s="60">
        <v>1103</v>
      </c>
      <c r="N19" s="62">
        <v>0.056578609899974354</v>
      </c>
      <c r="O19" s="63">
        <v>0.3617407071622847</v>
      </c>
    </row>
    <row r="20" spans="2:15" ht="14.25" customHeight="1">
      <c r="B20" s="66">
        <v>10</v>
      </c>
      <c r="C20" s="67" t="s">
        <v>21</v>
      </c>
      <c r="D20" s="68">
        <v>341</v>
      </c>
      <c r="E20" s="69">
        <v>0.05162755488266465</v>
      </c>
      <c r="F20" s="68">
        <v>155</v>
      </c>
      <c r="G20" s="70">
        <v>0.04454022988505747</v>
      </c>
      <c r="H20" s="71">
        <v>1.2000000000000002</v>
      </c>
      <c r="I20" s="72">
        <v>272</v>
      </c>
      <c r="J20" s="73">
        <v>0.2536764705882353</v>
      </c>
      <c r="K20" s="68">
        <v>1407</v>
      </c>
      <c r="L20" s="69">
        <v>0.04452954394404532</v>
      </c>
      <c r="M20" s="68">
        <v>1058</v>
      </c>
      <c r="N20" s="70">
        <v>0.05427032572454475</v>
      </c>
      <c r="O20" s="71">
        <v>0.329867674858223</v>
      </c>
    </row>
    <row r="21" spans="2:15" ht="14.25" customHeight="1">
      <c r="B21" s="50">
        <v>11</v>
      </c>
      <c r="C21" s="51" t="s">
        <v>30</v>
      </c>
      <c r="D21" s="52">
        <v>121</v>
      </c>
      <c r="E21" s="53">
        <v>0.018319454958364876</v>
      </c>
      <c r="F21" s="52">
        <v>74</v>
      </c>
      <c r="G21" s="54">
        <v>0.021264367816091954</v>
      </c>
      <c r="H21" s="55">
        <v>0.6351351351351351</v>
      </c>
      <c r="I21" s="56">
        <v>318</v>
      </c>
      <c r="J21" s="57">
        <v>-0.6194968553459119</v>
      </c>
      <c r="K21" s="52">
        <v>867</v>
      </c>
      <c r="L21" s="53">
        <v>0.027439313858910658</v>
      </c>
      <c r="M21" s="52">
        <v>385</v>
      </c>
      <c r="N21" s="54">
        <v>0.019748653500897665</v>
      </c>
      <c r="O21" s="55">
        <v>1.2519480519480521</v>
      </c>
    </row>
    <row r="22" spans="2:15" ht="14.25" customHeight="1">
      <c r="B22" s="58">
        <v>12</v>
      </c>
      <c r="C22" s="59" t="s">
        <v>70</v>
      </c>
      <c r="D22" s="60">
        <v>96</v>
      </c>
      <c r="E22" s="61">
        <v>0.01453444360333081</v>
      </c>
      <c r="F22" s="60">
        <v>73</v>
      </c>
      <c r="G22" s="62">
        <v>0.020977011494252875</v>
      </c>
      <c r="H22" s="63">
        <v>0.31506849315068486</v>
      </c>
      <c r="I22" s="64">
        <v>99</v>
      </c>
      <c r="J22" s="65">
        <v>-0.030303030303030276</v>
      </c>
      <c r="K22" s="60">
        <v>514</v>
      </c>
      <c r="L22" s="61">
        <v>0.016267367155109663</v>
      </c>
      <c r="M22" s="60">
        <v>276</v>
      </c>
      <c r="N22" s="62">
        <v>0.014157476275968197</v>
      </c>
      <c r="O22" s="63">
        <v>0.8623188405797102</v>
      </c>
    </row>
    <row r="23" spans="2:15" ht="14.25" customHeight="1">
      <c r="B23" s="58">
        <v>13</v>
      </c>
      <c r="C23" s="59" t="s">
        <v>95</v>
      </c>
      <c r="D23" s="60">
        <v>47</v>
      </c>
      <c r="E23" s="61">
        <v>0.007115821347464042</v>
      </c>
      <c r="F23" s="60">
        <v>21</v>
      </c>
      <c r="G23" s="62">
        <v>0.00603448275862069</v>
      </c>
      <c r="H23" s="63">
        <v>1.2380952380952381</v>
      </c>
      <c r="I23" s="64">
        <v>51</v>
      </c>
      <c r="J23" s="65">
        <v>-0.07843137254901966</v>
      </c>
      <c r="K23" s="60">
        <v>175</v>
      </c>
      <c r="L23" s="61">
        <v>0.0055385004905529</v>
      </c>
      <c r="M23" s="60">
        <v>47</v>
      </c>
      <c r="N23" s="62">
        <v>0.0024108745832264683</v>
      </c>
      <c r="O23" s="63">
        <v>2.723404255319149</v>
      </c>
    </row>
    <row r="24" spans="2:15" ht="14.25" customHeight="1">
      <c r="B24" s="58">
        <v>14</v>
      </c>
      <c r="C24" s="59" t="s">
        <v>18</v>
      </c>
      <c r="D24" s="60">
        <v>60</v>
      </c>
      <c r="E24" s="61">
        <v>0.009084027252081756</v>
      </c>
      <c r="F24" s="60">
        <v>13</v>
      </c>
      <c r="G24" s="62">
        <v>0.003735632183908046</v>
      </c>
      <c r="H24" s="63">
        <v>3.615384615384615</v>
      </c>
      <c r="I24" s="64">
        <v>35</v>
      </c>
      <c r="J24" s="65">
        <v>0.7142857142857142</v>
      </c>
      <c r="K24" s="60">
        <v>173</v>
      </c>
      <c r="L24" s="61">
        <v>0.005475203342089439</v>
      </c>
      <c r="M24" s="60">
        <v>120</v>
      </c>
      <c r="N24" s="62">
        <v>0.00615542446781226</v>
      </c>
      <c r="O24" s="63">
        <v>0.44166666666666665</v>
      </c>
    </row>
    <row r="25" spans="2:15" ht="15">
      <c r="B25" s="66">
        <v>15</v>
      </c>
      <c r="C25" s="67" t="s">
        <v>96</v>
      </c>
      <c r="D25" s="68">
        <v>31</v>
      </c>
      <c r="E25" s="69">
        <v>0.004693414080242241</v>
      </c>
      <c r="F25" s="68">
        <v>11</v>
      </c>
      <c r="G25" s="70">
        <v>0.003160919540229885</v>
      </c>
      <c r="H25" s="71">
        <v>1.8181818181818183</v>
      </c>
      <c r="I25" s="72">
        <v>36</v>
      </c>
      <c r="J25" s="73">
        <v>-0.13888888888888884</v>
      </c>
      <c r="K25" s="68">
        <v>139</v>
      </c>
      <c r="L25" s="69">
        <v>0.00439915181821059</v>
      </c>
      <c r="M25" s="68">
        <v>77</v>
      </c>
      <c r="N25" s="70">
        <v>0.0039497307001795335</v>
      </c>
      <c r="O25" s="71">
        <v>0.8051948051948052</v>
      </c>
    </row>
    <row r="26" spans="2:15" ht="15">
      <c r="B26" s="123" t="s">
        <v>53</v>
      </c>
      <c r="C26" s="124"/>
      <c r="D26" s="26">
        <f>SUM(D11:D25)</f>
        <v>6324</v>
      </c>
      <c r="E26" s="4">
        <f>D26/D28</f>
        <v>0.9574564723694171</v>
      </c>
      <c r="F26" s="26">
        <f>SUM(F11:F25)</f>
        <v>3263</v>
      </c>
      <c r="G26" s="4">
        <f>F26/F28</f>
        <v>0.9376436781609195</v>
      </c>
      <c r="H26" s="7">
        <f>D26/F26-1</f>
        <v>0.9380937787312289</v>
      </c>
      <c r="I26" s="26">
        <f>SUM(I11:I25)</f>
        <v>6657</v>
      </c>
      <c r="J26" s="4">
        <f>D26/I26-1</f>
        <v>-0.050022532672375</v>
      </c>
      <c r="K26" s="26">
        <f>SUM(K11:K25)</f>
        <v>30686</v>
      </c>
      <c r="L26" s="4">
        <f>K26/K28</f>
        <v>0.9711681488748932</v>
      </c>
      <c r="M26" s="26">
        <f>SUM(M11:M25)</f>
        <v>18975</v>
      </c>
      <c r="N26" s="4">
        <f>M26/M28</f>
        <v>0.9733264939728136</v>
      </c>
      <c r="O26" s="7">
        <f>K26/M26-1</f>
        <v>0.6171805006587616</v>
      </c>
    </row>
    <row r="27" spans="2:15" ht="15">
      <c r="B27" s="123" t="s">
        <v>12</v>
      </c>
      <c r="C27" s="124"/>
      <c r="D27" s="3">
        <f>D28-SUM(D11:D25)</f>
        <v>281</v>
      </c>
      <c r="E27" s="4">
        <f>D27/D28</f>
        <v>0.04254352763058289</v>
      </c>
      <c r="F27" s="3">
        <f>F28-SUM(F11:F25)</f>
        <v>217</v>
      </c>
      <c r="G27" s="6">
        <f>F27/F28</f>
        <v>0.06235632183908046</v>
      </c>
      <c r="H27" s="7">
        <f>D27/F27-1</f>
        <v>0.2949308755760369</v>
      </c>
      <c r="I27" s="3">
        <f>I28-SUM(I11:I25)</f>
        <v>253</v>
      </c>
      <c r="J27" s="8">
        <f>D27/I27-1</f>
        <v>0.11067193675889331</v>
      </c>
      <c r="K27" s="3">
        <f>K28-SUM(K11:K25)</f>
        <v>911</v>
      </c>
      <c r="L27" s="4">
        <f>K27/K28</f>
        <v>0.028831851125106812</v>
      </c>
      <c r="M27" s="3">
        <f>M28-SUM(M11:M25)</f>
        <v>520</v>
      </c>
      <c r="N27" s="4">
        <f>M27/M28</f>
        <v>0.026673506027186458</v>
      </c>
      <c r="O27" s="7">
        <f>K27/M27-1</f>
        <v>0.7519230769230769</v>
      </c>
    </row>
    <row r="28" spans="2:15" ht="15">
      <c r="B28" s="125" t="s">
        <v>13</v>
      </c>
      <c r="C28" s="126"/>
      <c r="D28" s="45">
        <v>6605</v>
      </c>
      <c r="E28" s="74">
        <v>1</v>
      </c>
      <c r="F28" s="45">
        <v>3480</v>
      </c>
      <c r="G28" s="75">
        <v>0.9999999999999999</v>
      </c>
      <c r="H28" s="42">
        <v>0.8979885057471264</v>
      </c>
      <c r="I28" s="46">
        <v>6910</v>
      </c>
      <c r="J28" s="43">
        <v>-0.04413892908827788</v>
      </c>
      <c r="K28" s="45">
        <v>31597</v>
      </c>
      <c r="L28" s="74">
        <v>1</v>
      </c>
      <c r="M28" s="45">
        <v>19495</v>
      </c>
      <c r="N28" s="75">
        <v>1.0000000000000002</v>
      </c>
      <c r="O28" s="42">
        <v>0.6207745575788663</v>
      </c>
    </row>
    <row r="29" spans="2:3" ht="15">
      <c r="B29" t="s">
        <v>114</v>
      </c>
      <c r="C29" s="21"/>
    </row>
    <row r="30" ht="15">
      <c r="B30" s="9" t="s">
        <v>113</v>
      </c>
    </row>
    <row r="31" ht="15">
      <c r="B31" s="22"/>
    </row>
    <row r="32" spans="2:23" ht="15">
      <c r="B32" s="149" t="s">
        <v>147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21"/>
      <c r="P32" s="149" t="s">
        <v>110</v>
      </c>
      <c r="Q32" s="149"/>
      <c r="R32" s="149"/>
      <c r="S32" s="149"/>
      <c r="T32" s="149"/>
      <c r="U32" s="149"/>
      <c r="V32" s="149"/>
      <c r="W32" s="149"/>
    </row>
    <row r="33" spans="2:23" ht="15">
      <c r="B33" s="150" t="s">
        <v>148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21"/>
      <c r="P33" s="150" t="s">
        <v>111</v>
      </c>
      <c r="Q33" s="150"/>
      <c r="R33" s="150"/>
      <c r="S33" s="150"/>
      <c r="T33" s="150"/>
      <c r="U33" s="150"/>
      <c r="V33" s="150"/>
      <c r="W33" s="150"/>
    </row>
    <row r="34" spans="2:23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P34" s="15"/>
      <c r="Q34" s="15"/>
      <c r="R34" s="15"/>
      <c r="S34" s="15"/>
      <c r="T34" s="15"/>
      <c r="U34" s="15"/>
      <c r="V34" s="76"/>
      <c r="W34" s="77" t="s">
        <v>4</v>
      </c>
    </row>
    <row r="35" spans="2:23" ht="15">
      <c r="B35" s="163" t="s">
        <v>0</v>
      </c>
      <c r="C35" s="163" t="s">
        <v>46</v>
      </c>
      <c r="D35" s="153" t="s">
        <v>127</v>
      </c>
      <c r="E35" s="154"/>
      <c r="F35" s="154"/>
      <c r="G35" s="154"/>
      <c r="H35" s="154"/>
      <c r="I35" s="155"/>
      <c r="J35" s="153" t="s">
        <v>115</v>
      </c>
      <c r="K35" s="154"/>
      <c r="L35" s="155"/>
      <c r="P35" s="151" t="s">
        <v>0</v>
      </c>
      <c r="Q35" s="151" t="s">
        <v>46</v>
      </c>
      <c r="R35" s="153" t="s">
        <v>128</v>
      </c>
      <c r="S35" s="154"/>
      <c r="T35" s="154"/>
      <c r="U35" s="154"/>
      <c r="V35" s="154"/>
      <c r="W35" s="155"/>
    </row>
    <row r="36" spans="2:23" ht="15" customHeight="1">
      <c r="B36" s="164"/>
      <c r="C36" s="164"/>
      <c r="D36" s="127" t="s">
        <v>129</v>
      </c>
      <c r="E36" s="128"/>
      <c r="F36" s="128"/>
      <c r="G36" s="128"/>
      <c r="H36" s="128"/>
      <c r="I36" s="129"/>
      <c r="J36" s="127" t="s">
        <v>116</v>
      </c>
      <c r="K36" s="128"/>
      <c r="L36" s="129"/>
      <c r="P36" s="152"/>
      <c r="Q36" s="152"/>
      <c r="R36" s="127" t="s">
        <v>130</v>
      </c>
      <c r="S36" s="128"/>
      <c r="T36" s="128"/>
      <c r="U36" s="128"/>
      <c r="V36" s="128"/>
      <c r="W36" s="129"/>
    </row>
    <row r="37" spans="2:23" ht="15" customHeight="1">
      <c r="B37" s="164"/>
      <c r="C37" s="164"/>
      <c r="D37" s="130">
        <v>2021</v>
      </c>
      <c r="E37" s="131"/>
      <c r="F37" s="156">
        <v>2020</v>
      </c>
      <c r="G37" s="131"/>
      <c r="H37" s="134" t="s">
        <v>5</v>
      </c>
      <c r="I37" s="144" t="s">
        <v>54</v>
      </c>
      <c r="J37" s="158">
        <v>2021</v>
      </c>
      <c r="K37" s="145" t="s">
        <v>131</v>
      </c>
      <c r="L37" s="144" t="s">
        <v>135</v>
      </c>
      <c r="P37" s="152"/>
      <c r="Q37" s="152"/>
      <c r="R37" s="130">
        <v>2021</v>
      </c>
      <c r="S37" s="131"/>
      <c r="T37" s="130">
        <v>2020</v>
      </c>
      <c r="U37" s="131"/>
      <c r="V37" s="134" t="s">
        <v>5</v>
      </c>
      <c r="W37" s="136" t="s">
        <v>86</v>
      </c>
    </row>
    <row r="38" spans="2:23" ht="15">
      <c r="B38" s="173" t="s">
        <v>6</v>
      </c>
      <c r="C38" s="173" t="s">
        <v>46</v>
      </c>
      <c r="D38" s="132"/>
      <c r="E38" s="133"/>
      <c r="F38" s="157"/>
      <c r="G38" s="133"/>
      <c r="H38" s="135"/>
      <c r="I38" s="145"/>
      <c r="J38" s="158"/>
      <c r="K38" s="145"/>
      <c r="L38" s="145"/>
      <c r="P38" s="138" t="s">
        <v>6</v>
      </c>
      <c r="Q38" s="138" t="s">
        <v>46</v>
      </c>
      <c r="R38" s="132"/>
      <c r="S38" s="133"/>
      <c r="T38" s="132"/>
      <c r="U38" s="133"/>
      <c r="V38" s="135"/>
      <c r="W38" s="137"/>
    </row>
    <row r="39" spans="2:23" ht="15" customHeight="1">
      <c r="B39" s="173"/>
      <c r="C39" s="173"/>
      <c r="D39" s="118" t="s">
        <v>8</v>
      </c>
      <c r="E39" s="78" t="s">
        <v>2</v>
      </c>
      <c r="F39" s="118" t="s">
        <v>8</v>
      </c>
      <c r="G39" s="78" t="s">
        <v>2</v>
      </c>
      <c r="H39" s="140" t="s">
        <v>9</v>
      </c>
      <c r="I39" s="140" t="s">
        <v>55</v>
      </c>
      <c r="J39" s="79" t="s">
        <v>8</v>
      </c>
      <c r="K39" s="146" t="s">
        <v>132</v>
      </c>
      <c r="L39" s="146" t="s">
        <v>136</v>
      </c>
      <c r="P39" s="138"/>
      <c r="Q39" s="138"/>
      <c r="R39" s="118" t="s">
        <v>8</v>
      </c>
      <c r="S39" s="78" t="s">
        <v>2</v>
      </c>
      <c r="T39" s="118" t="s">
        <v>8</v>
      </c>
      <c r="U39" s="78" t="s">
        <v>2</v>
      </c>
      <c r="V39" s="140" t="s">
        <v>9</v>
      </c>
      <c r="W39" s="142" t="s">
        <v>87</v>
      </c>
    </row>
    <row r="40" spans="2:23" ht="14.25" customHeight="1">
      <c r="B40" s="174"/>
      <c r="C40" s="174"/>
      <c r="D40" s="117" t="s">
        <v>10</v>
      </c>
      <c r="E40" s="41" t="s">
        <v>11</v>
      </c>
      <c r="F40" s="117" t="s">
        <v>10</v>
      </c>
      <c r="G40" s="41" t="s">
        <v>11</v>
      </c>
      <c r="H40" s="148"/>
      <c r="I40" s="148"/>
      <c r="J40" s="117" t="s">
        <v>10</v>
      </c>
      <c r="K40" s="147"/>
      <c r="L40" s="147"/>
      <c r="P40" s="139"/>
      <c r="Q40" s="139"/>
      <c r="R40" s="117" t="s">
        <v>10</v>
      </c>
      <c r="S40" s="41" t="s">
        <v>11</v>
      </c>
      <c r="T40" s="117" t="s">
        <v>10</v>
      </c>
      <c r="U40" s="41" t="s">
        <v>11</v>
      </c>
      <c r="V40" s="141"/>
      <c r="W40" s="143"/>
    </row>
    <row r="41" spans="2:23" ht="15">
      <c r="B41" s="50">
        <v>1</v>
      </c>
      <c r="C41" s="80" t="s">
        <v>72</v>
      </c>
      <c r="D41" s="52">
        <v>1032</v>
      </c>
      <c r="E41" s="57">
        <v>0.15624526873580621</v>
      </c>
      <c r="F41" s="52">
        <v>431</v>
      </c>
      <c r="G41" s="57">
        <v>0.12385057471264367</v>
      </c>
      <c r="H41" s="81">
        <v>1.394431554524362</v>
      </c>
      <c r="I41" s="82">
        <v>0</v>
      </c>
      <c r="J41" s="52">
        <v>993</v>
      </c>
      <c r="K41" s="83">
        <v>0.0392749244712991</v>
      </c>
      <c r="L41" s="84">
        <v>0</v>
      </c>
      <c r="P41" s="50">
        <v>1</v>
      </c>
      <c r="Q41" s="80" t="s">
        <v>72</v>
      </c>
      <c r="R41" s="52">
        <v>4419</v>
      </c>
      <c r="S41" s="57">
        <v>0.13985504953001868</v>
      </c>
      <c r="T41" s="52">
        <v>2330</v>
      </c>
      <c r="U41" s="57">
        <v>0.1195178250833547</v>
      </c>
      <c r="V41" s="55">
        <v>0.8965665236051503</v>
      </c>
      <c r="W41" s="84">
        <v>0</v>
      </c>
    </row>
    <row r="42" spans="2:23" ht="15">
      <c r="B42" s="85">
        <v>2</v>
      </c>
      <c r="C42" s="86" t="s">
        <v>74</v>
      </c>
      <c r="D42" s="60">
        <v>614</v>
      </c>
      <c r="E42" s="65">
        <v>0.09295987887963664</v>
      </c>
      <c r="F42" s="60">
        <v>249</v>
      </c>
      <c r="G42" s="65">
        <v>0.07155172413793104</v>
      </c>
      <c r="H42" s="87">
        <v>1.465863453815261</v>
      </c>
      <c r="I42" s="88">
        <v>2</v>
      </c>
      <c r="J42" s="60">
        <v>602</v>
      </c>
      <c r="K42" s="89">
        <v>0.019933554817275656</v>
      </c>
      <c r="L42" s="90">
        <v>0</v>
      </c>
      <c r="P42" s="85">
        <v>2</v>
      </c>
      <c r="Q42" s="86" t="s">
        <v>74</v>
      </c>
      <c r="R42" s="60">
        <v>2836</v>
      </c>
      <c r="S42" s="65">
        <v>0.08975535652118873</v>
      </c>
      <c r="T42" s="60">
        <v>1488</v>
      </c>
      <c r="U42" s="65">
        <v>0.07632726340087202</v>
      </c>
      <c r="V42" s="63">
        <v>0.9059139784946237</v>
      </c>
      <c r="W42" s="90">
        <v>2</v>
      </c>
    </row>
    <row r="43" spans="2:23" ht="15">
      <c r="B43" s="85">
        <v>3</v>
      </c>
      <c r="C43" s="86" t="s">
        <v>79</v>
      </c>
      <c r="D43" s="60">
        <v>463</v>
      </c>
      <c r="E43" s="65">
        <v>0.07009841029523088</v>
      </c>
      <c r="F43" s="60">
        <v>292</v>
      </c>
      <c r="G43" s="65">
        <v>0.0839080459770115</v>
      </c>
      <c r="H43" s="87">
        <v>0.5856164383561644</v>
      </c>
      <c r="I43" s="88">
        <v>0</v>
      </c>
      <c r="J43" s="60">
        <v>456</v>
      </c>
      <c r="K43" s="89">
        <v>0.015350877192982448</v>
      </c>
      <c r="L43" s="90">
        <v>1</v>
      </c>
      <c r="P43" s="85">
        <v>3</v>
      </c>
      <c r="Q43" s="86" t="s">
        <v>73</v>
      </c>
      <c r="R43" s="60">
        <v>2681</v>
      </c>
      <c r="S43" s="65">
        <v>0.08484982751527044</v>
      </c>
      <c r="T43" s="60">
        <v>1840</v>
      </c>
      <c r="U43" s="65">
        <v>0.09438317517312131</v>
      </c>
      <c r="V43" s="63">
        <v>0.45706521739130435</v>
      </c>
      <c r="W43" s="90">
        <v>0</v>
      </c>
    </row>
    <row r="44" spans="2:23" ht="15">
      <c r="B44" s="85">
        <v>4</v>
      </c>
      <c r="C44" s="86" t="s">
        <v>73</v>
      </c>
      <c r="D44" s="60">
        <v>454</v>
      </c>
      <c r="E44" s="65">
        <v>0.06873580620741862</v>
      </c>
      <c r="F44" s="60">
        <v>402</v>
      </c>
      <c r="G44" s="65">
        <v>0.11551724137931034</v>
      </c>
      <c r="H44" s="87">
        <v>0.12935323383084585</v>
      </c>
      <c r="I44" s="88">
        <v>-2</v>
      </c>
      <c r="J44" s="60">
        <v>597</v>
      </c>
      <c r="K44" s="89">
        <v>-0.23953098827470687</v>
      </c>
      <c r="L44" s="90">
        <v>-1</v>
      </c>
      <c r="P44" s="85">
        <v>4</v>
      </c>
      <c r="Q44" s="86" t="s">
        <v>79</v>
      </c>
      <c r="R44" s="60">
        <v>1899</v>
      </c>
      <c r="S44" s="65">
        <v>0.060100642466056904</v>
      </c>
      <c r="T44" s="60">
        <v>1948</v>
      </c>
      <c r="U44" s="65">
        <v>0.09992305719415234</v>
      </c>
      <c r="V44" s="63">
        <v>-0.02515400410677615</v>
      </c>
      <c r="W44" s="90">
        <v>-2</v>
      </c>
    </row>
    <row r="45" spans="2:23" ht="15">
      <c r="B45" s="85">
        <v>5</v>
      </c>
      <c r="C45" s="91" t="s">
        <v>76</v>
      </c>
      <c r="D45" s="68">
        <v>252</v>
      </c>
      <c r="E45" s="73">
        <v>0.03815291445874338</v>
      </c>
      <c r="F45" s="68">
        <v>222</v>
      </c>
      <c r="G45" s="73">
        <v>0.06379310344827586</v>
      </c>
      <c r="H45" s="92">
        <v>0.1351351351351351</v>
      </c>
      <c r="I45" s="93">
        <v>0</v>
      </c>
      <c r="J45" s="68">
        <v>321</v>
      </c>
      <c r="K45" s="94">
        <v>-0.2149532710280374</v>
      </c>
      <c r="L45" s="95">
        <v>0</v>
      </c>
      <c r="P45" s="85">
        <v>5</v>
      </c>
      <c r="Q45" s="91" t="s">
        <v>76</v>
      </c>
      <c r="R45" s="68">
        <v>1577</v>
      </c>
      <c r="S45" s="73">
        <v>0.04990980156343957</v>
      </c>
      <c r="T45" s="68">
        <v>1080</v>
      </c>
      <c r="U45" s="73">
        <v>0.05539882021031033</v>
      </c>
      <c r="V45" s="71">
        <v>0.46018518518518525</v>
      </c>
      <c r="W45" s="95">
        <v>0</v>
      </c>
    </row>
    <row r="46" spans="2:23" ht="15">
      <c r="B46" s="96">
        <v>6</v>
      </c>
      <c r="C46" s="80" t="s">
        <v>94</v>
      </c>
      <c r="D46" s="52">
        <v>207</v>
      </c>
      <c r="E46" s="57">
        <v>0.03133989401968206</v>
      </c>
      <c r="F46" s="52">
        <v>47</v>
      </c>
      <c r="G46" s="57">
        <v>0.013505747126436781</v>
      </c>
      <c r="H46" s="81">
        <v>3.4042553191489358</v>
      </c>
      <c r="I46" s="82">
        <v>15</v>
      </c>
      <c r="J46" s="52">
        <v>170</v>
      </c>
      <c r="K46" s="83">
        <v>0.2176470588235293</v>
      </c>
      <c r="L46" s="84">
        <v>6</v>
      </c>
      <c r="P46" s="96">
        <v>6</v>
      </c>
      <c r="Q46" s="80" t="s">
        <v>75</v>
      </c>
      <c r="R46" s="52">
        <v>1418</v>
      </c>
      <c r="S46" s="57">
        <v>0.04487767826059436</v>
      </c>
      <c r="T46" s="52">
        <v>1053</v>
      </c>
      <c r="U46" s="57">
        <v>0.054013849705052575</v>
      </c>
      <c r="V46" s="55">
        <v>0.3466286799620133</v>
      </c>
      <c r="W46" s="84">
        <v>0</v>
      </c>
    </row>
    <row r="47" spans="2:23" ht="15">
      <c r="B47" s="85">
        <v>7</v>
      </c>
      <c r="C47" s="86" t="s">
        <v>83</v>
      </c>
      <c r="D47" s="60">
        <v>194</v>
      </c>
      <c r="E47" s="65">
        <v>0.029371688115064347</v>
      </c>
      <c r="F47" s="60">
        <v>107</v>
      </c>
      <c r="G47" s="65">
        <v>0.03074712643678161</v>
      </c>
      <c r="H47" s="87">
        <v>0.8130841121495327</v>
      </c>
      <c r="I47" s="88">
        <v>1</v>
      </c>
      <c r="J47" s="60">
        <v>248</v>
      </c>
      <c r="K47" s="89">
        <v>-0.217741935483871</v>
      </c>
      <c r="L47" s="90">
        <v>1</v>
      </c>
      <c r="P47" s="85">
        <v>7</v>
      </c>
      <c r="Q47" s="86" t="s">
        <v>88</v>
      </c>
      <c r="R47" s="60">
        <v>1103</v>
      </c>
      <c r="S47" s="65">
        <v>0.03490837737759914</v>
      </c>
      <c r="T47" s="60">
        <v>578</v>
      </c>
      <c r="U47" s="65">
        <v>0.029648627853295716</v>
      </c>
      <c r="V47" s="63">
        <v>0.9083044982698962</v>
      </c>
      <c r="W47" s="90">
        <v>2</v>
      </c>
    </row>
    <row r="48" spans="2:23" ht="15">
      <c r="B48" s="85">
        <v>8</v>
      </c>
      <c r="C48" s="86" t="s">
        <v>75</v>
      </c>
      <c r="D48" s="60">
        <v>192</v>
      </c>
      <c r="E48" s="65">
        <v>0.02906888720666162</v>
      </c>
      <c r="F48" s="60">
        <v>215</v>
      </c>
      <c r="G48" s="65">
        <v>0.0617816091954023</v>
      </c>
      <c r="H48" s="87">
        <v>-0.10697674418604652</v>
      </c>
      <c r="I48" s="88">
        <v>-2</v>
      </c>
      <c r="J48" s="60">
        <v>246</v>
      </c>
      <c r="K48" s="89">
        <v>-0.2195121951219512</v>
      </c>
      <c r="L48" s="90">
        <v>1</v>
      </c>
      <c r="P48" s="85">
        <v>8</v>
      </c>
      <c r="Q48" s="86" t="s">
        <v>83</v>
      </c>
      <c r="R48" s="60">
        <v>1054</v>
      </c>
      <c r="S48" s="65">
        <v>0.03335759724024433</v>
      </c>
      <c r="T48" s="60">
        <v>597</v>
      </c>
      <c r="U48" s="65">
        <v>0.030623236727365992</v>
      </c>
      <c r="V48" s="63">
        <v>0.7654941373534339</v>
      </c>
      <c r="W48" s="90">
        <v>0</v>
      </c>
    </row>
    <row r="49" spans="2:23" ht="15">
      <c r="B49" s="85">
        <v>9</v>
      </c>
      <c r="C49" s="86" t="s">
        <v>149</v>
      </c>
      <c r="D49" s="60">
        <v>188</v>
      </c>
      <c r="E49" s="65">
        <v>0.02846328538985617</v>
      </c>
      <c r="F49" s="60">
        <v>74</v>
      </c>
      <c r="G49" s="65">
        <v>0.021264367816091954</v>
      </c>
      <c r="H49" s="87">
        <v>1.5405405405405403</v>
      </c>
      <c r="I49" s="88">
        <v>4</v>
      </c>
      <c r="J49" s="60">
        <v>132</v>
      </c>
      <c r="K49" s="89">
        <v>0.4242424242424243</v>
      </c>
      <c r="L49" s="90">
        <v>7</v>
      </c>
      <c r="P49" s="85">
        <v>9</v>
      </c>
      <c r="Q49" s="86" t="s">
        <v>94</v>
      </c>
      <c r="R49" s="60">
        <v>1046</v>
      </c>
      <c r="S49" s="65">
        <v>0.03310440864639048</v>
      </c>
      <c r="T49" s="60">
        <v>236</v>
      </c>
      <c r="U49" s="65">
        <v>0.012105668120030777</v>
      </c>
      <c r="V49" s="63">
        <v>3.4322033898305087</v>
      </c>
      <c r="W49" s="90">
        <v>16</v>
      </c>
    </row>
    <row r="50" spans="2:23" ht="15">
      <c r="B50" s="97">
        <v>10</v>
      </c>
      <c r="C50" s="91" t="s">
        <v>150</v>
      </c>
      <c r="D50" s="68">
        <v>176</v>
      </c>
      <c r="E50" s="73">
        <v>0.02664647993943982</v>
      </c>
      <c r="F50" s="68">
        <v>47</v>
      </c>
      <c r="G50" s="73">
        <v>0.013505747126436781</v>
      </c>
      <c r="H50" s="92">
        <v>2.74468085106383</v>
      </c>
      <c r="I50" s="93">
        <v>11</v>
      </c>
      <c r="J50" s="68">
        <v>171</v>
      </c>
      <c r="K50" s="94">
        <v>0.029239766081871288</v>
      </c>
      <c r="L50" s="95">
        <v>1</v>
      </c>
      <c r="P50" s="97">
        <v>10</v>
      </c>
      <c r="Q50" s="91" t="s">
        <v>122</v>
      </c>
      <c r="R50" s="68">
        <v>866</v>
      </c>
      <c r="S50" s="73">
        <v>0.027407665284678924</v>
      </c>
      <c r="T50" s="68">
        <v>385</v>
      </c>
      <c r="U50" s="73">
        <v>0.019748653500897665</v>
      </c>
      <c r="V50" s="71">
        <v>1.2493506493506494</v>
      </c>
      <c r="W50" s="95">
        <v>5</v>
      </c>
    </row>
    <row r="51" spans="2:23" ht="15">
      <c r="B51" s="123" t="s">
        <v>77</v>
      </c>
      <c r="C51" s="124"/>
      <c r="D51" s="26">
        <f>SUM(D41:D50)</f>
        <v>3772</v>
      </c>
      <c r="E51" s="6">
        <f>D51/D53</f>
        <v>0.5710825132475398</v>
      </c>
      <c r="F51" s="26">
        <f>SUM(F41:F50)</f>
        <v>2086</v>
      </c>
      <c r="G51" s="6">
        <f>F51/F53</f>
        <v>0.5994252873563218</v>
      </c>
      <c r="H51" s="17">
        <f>D51/F51-1</f>
        <v>0.8082454458293384</v>
      </c>
      <c r="I51" s="25"/>
      <c r="J51" s="26">
        <f>SUM(J41:J50)</f>
        <v>3936</v>
      </c>
      <c r="K51" s="18">
        <f>E51/J51-1</f>
        <v>-0.999854907898057</v>
      </c>
      <c r="L51" s="19"/>
      <c r="P51" s="123" t="s">
        <v>77</v>
      </c>
      <c r="Q51" s="124"/>
      <c r="R51" s="26">
        <f>SUM(R41:R50)</f>
        <v>18899</v>
      </c>
      <c r="S51" s="6">
        <f>R51/R53</f>
        <v>0.5981264044054815</v>
      </c>
      <c r="T51" s="26">
        <f>SUM(T41:T50)</f>
        <v>11535</v>
      </c>
      <c r="U51" s="6">
        <f>T51/T53</f>
        <v>0.5916901769684535</v>
      </c>
      <c r="V51" s="17">
        <f>R51/T51-1</f>
        <v>0.6384048547897703</v>
      </c>
      <c r="W51" s="106"/>
    </row>
    <row r="52" spans="2:23" ht="15">
      <c r="B52" s="123" t="s">
        <v>12</v>
      </c>
      <c r="C52" s="124"/>
      <c r="D52" s="26">
        <f>D53-D51</f>
        <v>2833</v>
      </c>
      <c r="E52" s="6">
        <f>D52/D53</f>
        <v>0.4289174867524603</v>
      </c>
      <c r="F52" s="26">
        <f>F53-F51</f>
        <v>1394</v>
      </c>
      <c r="G52" s="6">
        <f>F52/F53</f>
        <v>0.40057471264367817</v>
      </c>
      <c r="H52" s="17">
        <f>D52/F52-1</f>
        <v>1.0322812051649928</v>
      </c>
      <c r="I52" s="3"/>
      <c r="J52" s="26">
        <f>J53-SUM(J41:J50)</f>
        <v>2974</v>
      </c>
      <c r="K52" s="18">
        <f>E52/J52-1</f>
        <v>-0.9998557775767477</v>
      </c>
      <c r="L52" s="19"/>
      <c r="P52" s="123" t="s">
        <v>12</v>
      </c>
      <c r="Q52" s="124"/>
      <c r="R52" s="26">
        <f>R53-R51</f>
        <v>12698</v>
      </c>
      <c r="S52" s="6">
        <f>R52/R53</f>
        <v>0.40187359559451846</v>
      </c>
      <c r="T52" s="26">
        <f>T53-T51</f>
        <v>7960</v>
      </c>
      <c r="U52" s="6">
        <f>T52/T53</f>
        <v>0.40830982303154656</v>
      </c>
      <c r="V52" s="17">
        <f>R52/T52-1</f>
        <v>0.5952261306532662</v>
      </c>
      <c r="W52" s="107"/>
    </row>
    <row r="53" spans="2:23" ht="15">
      <c r="B53" s="125" t="s">
        <v>35</v>
      </c>
      <c r="C53" s="126"/>
      <c r="D53" s="24">
        <v>6605</v>
      </c>
      <c r="E53" s="98">
        <v>1</v>
      </c>
      <c r="F53" s="24">
        <v>3480</v>
      </c>
      <c r="G53" s="98">
        <v>1</v>
      </c>
      <c r="H53" s="20">
        <v>0.8979885057471264</v>
      </c>
      <c r="I53" s="20"/>
      <c r="J53" s="24">
        <v>6910</v>
      </c>
      <c r="K53" s="44">
        <v>-0.04413892908827788</v>
      </c>
      <c r="L53" s="99"/>
      <c r="P53" s="125" t="s">
        <v>35</v>
      </c>
      <c r="Q53" s="126"/>
      <c r="R53" s="24">
        <v>31597</v>
      </c>
      <c r="S53" s="98">
        <v>1</v>
      </c>
      <c r="T53" s="24">
        <v>19495</v>
      </c>
      <c r="U53" s="98">
        <v>1</v>
      </c>
      <c r="V53" s="108">
        <v>0.6207745575788663</v>
      </c>
      <c r="W53" s="99"/>
    </row>
    <row r="54" spans="2:16" ht="15">
      <c r="B54" t="s">
        <v>114</v>
      </c>
      <c r="P54" t="s">
        <v>114</v>
      </c>
    </row>
    <row r="55" spans="2:16" ht="15">
      <c r="B55" s="9" t="s">
        <v>113</v>
      </c>
      <c r="P55" s="9" t="s">
        <v>113</v>
      </c>
    </row>
    <row r="63" ht="15" customHeight="1"/>
    <row r="65" ht="15" customHeight="1"/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P53:Q53"/>
    <mergeCell ref="P38:P40"/>
    <mergeCell ref="Q38:Q40"/>
    <mergeCell ref="V39:V40"/>
    <mergeCell ref="W39:W40"/>
    <mergeCell ref="P51:Q51"/>
    <mergeCell ref="P52:Q52"/>
  </mergeCells>
  <conditionalFormatting sqref="H27 J27 O27">
    <cfRule type="cellIs" priority="688" dxfId="146" operator="lessThan">
      <formula>0</formula>
    </cfRule>
  </conditionalFormatting>
  <conditionalFormatting sqref="H26 O26">
    <cfRule type="cellIs" priority="488" dxfId="146" operator="lessThan">
      <formula>0</formula>
    </cfRule>
  </conditionalFormatting>
  <conditionalFormatting sqref="K52">
    <cfRule type="cellIs" priority="405" dxfId="146" operator="lessThan">
      <formula>0</formula>
    </cfRule>
  </conditionalFormatting>
  <conditionalFormatting sqref="H52 J52">
    <cfRule type="cellIs" priority="406" dxfId="146" operator="lessThan">
      <formula>0</formula>
    </cfRule>
  </conditionalFormatting>
  <conditionalFormatting sqref="K51">
    <cfRule type="cellIs" priority="403" dxfId="146" operator="lessThan">
      <formula>0</formula>
    </cfRule>
  </conditionalFormatting>
  <conditionalFormatting sqref="H51">
    <cfRule type="cellIs" priority="404" dxfId="146" operator="lessThan">
      <formula>0</formula>
    </cfRule>
  </conditionalFormatting>
  <conditionalFormatting sqref="L52">
    <cfRule type="cellIs" priority="401" dxfId="146" operator="lessThan">
      <formula>0</formula>
    </cfRule>
  </conditionalFormatting>
  <conditionalFormatting sqref="K52">
    <cfRule type="cellIs" priority="402" dxfId="146" operator="lessThan">
      <formula>0</formula>
    </cfRule>
  </conditionalFormatting>
  <conditionalFormatting sqref="L51">
    <cfRule type="cellIs" priority="399" dxfId="146" operator="lessThan">
      <formula>0</formula>
    </cfRule>
  </conditionalFormatting>
  <conditionalFormatting sqref="K51">
    <cfRule type="cellIs" priority="400" dxfId="146" operator="lessThan">
      <formula>0</formula>
    </cfRule>
  </conditionalFormatting>
  <conditionalFormatting sqref="O28 J28 H28">
    <cfRule type="cellIs" priority="58" dxfId="146" operator="lessThan">
      <formula>0</formula>
    </cfRule>
  </conditionalFormatting>
  <conditionalFormatting sqref="K41:K50 H41:H50">
    <cfRule type="cellIs" priority="57" dxfId="146" operator="lessThan">
      <formula>0</formula>
    </cfRule>
  </conditionalFormatting>
  <conditionalFormatting sqref="L41:L50">
    <cfRule type="cellIs" priority="54" dxfId="146" operator="lessThan">
      <formula>0</formula>
    </cfRule>
    <cfRule type="cellIs" priority="55" dxfId="148" operator="equal">
      <formula>0</formula>
    </cfRule>
    <cfRule type="cellIs" priority="56" dxfId="149" operator="greaterThan">
      <formula>0</formula>
    </cfRule>
  </conditionalFormatting>
  <conditionalFormatting sqref="I41:I50">
    <cfRule type="cellIs" priority="51" dxfId="146" operator="lessThan">
      <formula>0</formula>
    </cfRule>
    <cfRule type="cellIs" priority="52" dxfId="148" operator="equal">
      <formula>0</formula>
    </cfRule>
    <cfRule type="cellIs" priority="53" dxfId="149" operator="greaterThan">
      <formula>0</formula>
    </cfRule>
  </conditionalFormatting>
  <conditionalFormatting sqref="H53:I53 K53">
    <cfRule type="cellIs" priority="50" dxfId="146" operator="lessThan">
      <formula>0</formula>
    </cfRule>
  </conditionalFormatting>
  <conditionalFormatting sqref="L53">
    <cfRule type="cellIs" priority="49" dxfId="146" operator="lessThan">
      <formula>0</formula>
    </cfRule>
  </conditionalFormatting>
  <conditionalFormatting sqref="H11:H15 J11:J15 O11:O15">
    <cfRule type="cellIs" priority="30" dxfId="146" operator="lessThan">
      <formula>0</formula>
    </cfRule>
  </conditionalFormatting>
  <conditionalFormatting sqref="H16:H25 J16:J25 O16:O25">
    <cfRule type="cellIs" priority="29" dxfId="146" operator="lessThan">
      <formula>0</formula>
    </cfRule>
  </conditionalFormatting>
  <conditionalFormatting sqref="D11:E25 G11:J25 L11:L25 N11:O25">
    <cfRule type="cellIs" priority="28" dxfId="147" operator="equal">
      <formula>0</formula>
    </cfRule>
  </conditionalFormatting>
  <conditionalFormatting sqref="F11:F25">
    <cfRule type="cellIs" priority="27" dxfId="147" operator="equal">
      <formula>0</formula>
    </cfRule>
  </conditionalFormatting>
  <conditionalFormatting sqref="K11:K25">
    <cfRule type="cellIs" priority="26" dxfId="147" operator="equal">
      <formula>0</formula>
    </cfRule>
  </conditionalFormatting>
  <conditionalFormatting sqref="M11:M25">
    <cfRule type="cellIs" priority="25" dxfId="147" operator="equal">
      <formula>0</formula>
    </cfRule>
  </conditionalFormatting>
  <conditionalFormatting sqref="V51">
    <cfRule type="cellIs" priority="7" dxfId="146" operator="lessThan">
      <formula>0</formula>
    </cfRule>
  </conditionalFormatting>
  <conditionalFormatting sqref="W5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W52">
    <cfRule type="cellIs" priority="9" dxfId="146" operator="lessThan">
      <formula>0</formula>
    </cfRule>
  </conditionalFormatting>
  <conditionalFormatting sqref="V52">
    <cfRule type="cellIs" priority="8" dxfId="146" operator="lessThan">
      <formula>0</formula>
    </cfRule>
  </conditionalFormatting>
  <conditionalFormatting sqref="V41:V50">
    <cfRule type="cellIs" priority="6" dxfId="146" operator="lessThan">
      <formula>0</formula>
    </cfRule>
  </conditionalFormatting>
  <conditionalFormatting sqref="W41:W5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V53">
    <cfRule type="cellIs" priority="2" dxfId="146" operator="lessThan">
      <formula>0</formula>
    </cfRule>
  </conditionalFormatting>
  <conditionalFormatting sqref="W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44351</v>
      </c>
    </row>
    <row r="2" spans="2:15" ht="14.25" customHeight="1">
      <c r="B2" s="170" t="s">
        <v>15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1" t="s">
        <v>0</v>
      </c>
      <c r="C5" s="163" t="s">
        <v>1</v>
      </c>
      <c r="D5" s="153" t="s">
        <v>127</v>
      </c>
      <c r="E5" s="154"/>
      <c r="F5" s="154"/>
      <c r="G5" s="154"/>
      <c r="H5" s="155"/>
      <c r="I5" s="154" t="s">
        <v>115</v>
      </c>
      <c r="J5" s="154"/>
      <c r="K5" s="153" t="s">
        <v>128</v>
      </c>
      <c r="L5" s="154"/>
      <c r="M5" s="154"/>
      <c r="N5" s="154"/>
      <c r="O5" s="155"/>
    </row>
    <row r="6" spans="2:15" ht="14.25" customHeight="1">
      <c r="B6" s="152"/>
      <c r="C6" s="164"/>
      <c r="D6" s="127" t="s">
        <v>129</v>
      </c>
      <c r="E6" s="128"/>
      <c r="F6" s="128"/>
      <c r="G6" s="128"/>
      <c r="H6" s="129"/>
      <c r="I6" s="128" t="s">
        <v>116</v>
      </c>
      <c r="J6" s="128"/>
      <c r="K6" s="127" t="s">
        <v>130</v>
      </c>
      <c r="L6" s="128"/>
      <c r="M6" s="128"/>
      <c r="N6" s="128"/>
      <c r="O6" s="129"/>
    </row>
    <row r="7" spans="2:15" ht="14.25" customHeight="1">
      <c r="B7" s="152"/>
      <c r="C7" s="152"/>
      <c r="D7" s="130">
        <v>2021</v>
      </c>
      <c r="E7" s="131"/>
      <c r="F7" s="156">
        <v>2020</v>
      </c>
      <c r="G7" s="156"/>
      <c r="H7" s="134" t="s">
        <v>5</v>
      </c>
      <c r="I7" s="159">
        <v>2021</v>
      </c>
      <c r="J7" s="130" t="s">
        <v>131</v>
      </c>
      <c r="K7" s="130">
        <v>2021</v>
      </c>
      <c r="L7" s="131"/>
      <c r="M7" s="156">
        <v>2020</v>
      </c>
      <c r="N7" s="131"/>
      <c r="O7" s="162" t="s">
        <v>5</v>
      </c>
    </row>
    <row r="8" spans="2:15" ht="14.25" customHeight="1">
      <c r="B8" s="138" t="s">
        <v>6</v>
      </c>
      <c r="C8" s="138" t="s">
        <v>7</v>
      </c>
      <c r="D8" s="132"/>
      <c r="E8" s="133"/>
      <c r="F8" s="157"/>
      <c r="G8" s="157"/>
      <c r="H8" s="135"/>
      <c r="I8" s="160"/>
      <c r="J8" s="161"/>
      <c r="K8" s="132"/>
      <c r="L8" s="133"/>
      <c r="M8" s="157"/>
      <c r="N8" s="133"/>
      <c r="O8" s="162"/>
    </row>
    <row r="9" spans="2:15" ht="14.25" customHeight="1">
      <c r="B9" s="138"/>
      <c r="C9" s="138"/>
      <c r="D9" s="118" t="s">
        <v>8</v>
      </c>
      <c r="E9" s="119" t="s">
        <v>2</v>
      </c>
      <c r="F9" s="115" t="s">
        <v>8</v>
      </c>
      <c r="G9" s="38" t="s">
        <v>2</v>
      </c>
      <c r="H9" s="140" t="s">
        <v>9</v>
      </c>
      <c r="I9" s="39" t="s">
        <v>8</v>
      </c>
      <c r="J9" s="167" t="s">
        <v>132</v>
      </c>
      <c r="K9" s="118" t="s">
        <v>8</v>
      </c>
      <c r="L9" s="37" t="s">
        <v>2</v>
      </c>
      <c r="M9" s="115" t="s">
        <v>8</v>
      </c>
      <c r="N9" s="37" t="s">
        <v>2</v>
      </c>
      <c r="O9" s="165" t="s">
        <v>9</v>
      </c>
    </row>
    <row r="10" spans="2:15" ht="14.25" customHeight="1">
      <c r="B10" s="139"/>
      <c r="C10" s="139"/>
      <c r="D10" s="117" t="s">
        <v>10</v>
      </c>
      <c r="E10" s="116" t="s">
        <v>11</v>
      </c>
      <c r="F10" s="36" t="s">
        <v>10</v>
      </c>
      <c r="G10" s="41" t="s">
        <v>11</v>
      </c>
      <c r="H10" s="141"/>
      <c r="I10" s="40" t="s">
        <v>10</v>
      </c>
      <c r="J10" s="168"/>
      <c r="K10" s="117" t="s">
        <v>10</v>
      </c>
      <c r="L10" s="116" t="s">
        <v>11</v>
      </c>
      <c r="M10" s="36" t="s">
        <v>10</v>
      </c>
      <c r="N10" s="116" t="s">
        <v>11</v>
      </c>
      <c r="O10" s="166"/>
    </row>
    <row r="11" spans="2:15" ht="14.25" customHeight="1">
      <c r="B11" s="50">
        <v>1</v>
      </c>
      <c r="C11" s="51" t="s">
        <v>20</v>
      </c>
      <c r="D11" s="52">
        <v>6787</v>
      </c>
      <c r="E11" s="53">
        <v>0.14141645656658264</v>
      </c>
      <c r="F11" s="52">
        <v>2983</v>
      </c>
      <c r="G11" s="54">
        <v>0.12111738194810995</v>
      </c>
      <c r="H11" s="55">
        <v>1.2752262822661748</v>
      </c>
      <c r="I11" s="56">
        <v>7501</v>
      </c>
      <c r="J11" s="57">
        <v>-0.09518730835888545</v>
      </c>
      <c r="K11" s="52">
        <v>35866</v>
      </c>
      <c r="L11" s="53">
        <v>0.15526474140580696</v>
      </c>
      <c r="M11" s="52">
        <v>22611</v>
      </c>
      <c r="N11" s="54">
        <v>0.13827750903564723</v>
      </c>
      <c r="O11" s="55">
        <v>0.5862190968997392</v>
      </c>
    </row>
    <row r="12" spans="2:15" ht="14.25" customHeight="1">
      <c r="B12" s="58">
        <v>2</v>
      </c>
      <c r="C12" s="59" t="s">
        <v>18</v>
      </c>
      <c r="D12" s="60">
        <v>4720</v>
      </c>
      <c r="E12" s="61">
        <v>0.09834767570270664</v>
      </c>
      <c r="F12" s="60">
        <v>2748</v>
      </c>
      <c r="G12" s="62">
        <v>0.11157578464411873</v>
      </c>
      <c r="H12" s="63">
        <v>0.717612809315866</v>
      </c>
      <c r="I12" s="64">
        <v>4835</v>
      </c>
      <c r="J12" s="65">
        <v>-0.02378490175801451</v>
      </c>
      <c r="K12" s="60">
        <v>24704</v>
      </c>
      <c r="L12" s="61">
        <v>0.10694418590556669</v>
      </c>
      <c r="M12" s="60">
        <v>19904</v>
      </c>
      <c r="N12" s="62">
        <v>0.12172285789418967</v>
      </c>
      <c r="O12" s="63">
        <v>0.2411575562700965</v>
      </c>
    </row>
    <row r="13" spans="2:15" ht="14.25" customHeight="1">
      <c r="B13" s="58">
        <v>3</v>
      </c>
      <c r="C13" s="59" t="s">
        <v>19</v>
      </c>
      <c r="D13" s="60">
        <v>3797</v>
      </c>
      <c r="E13" s="61">
        <v>0.07911570437355447</v>
      </c>
      <c r="F13" s="60">
        <v>1596</v>
      </c>
      <c r="G13" s="62">
        <v>0.06480165658370214</v>
      </c>
      <c r="H13" s="63">
        <v>1.3790726817042605</v>
      </c>
      <c r="I13" s="64">
        <v>4240</v>
      </c>
      <c r="J13" s="65">
        <v>-0.10448113207547172</v>
      </c>
      <c r="K13" s="60">
        <v>19680</v>
      </c>
      <c r="L13" s="61">
        <v>0.08519517400508227</v>
      </c>
      <c r="M13" s="60">
        <v>13527</v>
      </c>
      <c r="N13" s="62">
        <v>0.08272433172903455</v>
      </c>
      <c r="O13" s="63">
        <v>0.4548680416943891</v>
      </c>
    </row>
    <row r="14" spans="2:15" ht="14.25" customHeight="1">
      <c r="B14" s="58">
        <v>4</v>
      </c>
      <c r="C14" s="59" t="s">
        <v>22</v>
      </c>
      <c r="D14" s="60">
        <v>2740</v>
      </c>
      <c r="E14" s="61">
        <v>0.05709165920030004</v>
      </c>
      <c r="F14" s="60">
        <v>1453</v>
      </c>
      <c r="G14" s="62">
        <v>0.058995493117869176</v>
      </c>
      <c r="H14" s="63">
        <v>0.88575361321404</v>
      </c>
      <c r="I14" s="64">
        <v>2692</v>
      </c>
      <c r="J14" s="65">
        <v>0.017830609212481363</v>
      </c>
      <c r="K14" s="60">
        <v>13373</v>
      </c>
      <c r="L14" s="61">
        <v>0.057892025506603925</v>
      </c>
      <c r="M14" s="60">
        <v>8037</v>
      </c>
      <c r="N14" s="62">
        <v>0.04915025165271314</v>
      </c>
      <c r="O14" s="63">
        <v>0.6639293268632573</v>
      </c>
    </row>
    <row r="15" spans="2:15" ht="14.25" customHeight="1">
      <c r="B15" s="66">
        <v>5</v>
      </c>
      <c r="C15" s="67" t="s">
        <v>23</v>
      </c>
      <c r="D15" s="68">
        <v>2805</v>
      </c>
      <c r="E15" s="69">
        <v>0.05844602337840935</v>
      </c>
      <c r="F15" s="68">
        <v>1540</v>
      </c>
      <c r="G15" s="70">
        <v>0.06252791424743188</v>
      </c>
      <c r="H15" s="71">
        <v>0.8214285714285714</v>
      </c>
      <c r="I15" s="72">
        <v>2492</v>
      </c>
      <c r="J15" s="73">
        <v>0.125601926163724</v>
      </c>
      <c r="K15" s="68">
        <v>12405</v>
      </c>
      <c r="L15" s="69">
        <v>0.05370153117545964</v>
      </c>
      <c r="M15" s="68">
        <v>9081</v>
      </c>
      <c r="N15" s="70">
        <v>0.055534830814767705</v>
      </c>
      <c r="O15" s="71">
        <v>0.36603898249091515</v>
      </c>
    </row>
    <row r="16" spans="2:15" ht="14.25" customHeight="1">
      <c r="B16" s="50">
        <v>6</v>
      </c>
      <c r="C16" s="51" t="s">
        <v>32</v>
      </c>
      <c r="D16" s="52">
        <v>2351</v>
      </c>
      <c r="E16" s="53">
        <v>0.04898631050361511</v>
      </c>
      <c r="F16" s="52">
        <v>1491</v>
      </c>
      <c r="G16" s="54">
        <v>0.06053838970319542</v>
      </c>
      <c r="H16" s="55">
        <v>0.5767940979208586</v>
      </c>
      <c r="I16" s="56">
        <v>2455</v>
      </c>
      <c r="J16" s="57">
        <v>-0.04236252545824848</v>
      </c>
      <c r="K16" s="52">
        <v>11544</v>
      </c>
      <c r="L16" s="53">
        <v>0.04997424231273728</v>
      </c>
      <c r="M16" s="52">
        <v>9058</v>
      </c>
      <c r="N16" s="54">
        <v>0.05539417437728949</v>
      </c>
      <c r="O16" s="55">
        <v>0.2744535217487305</v>
      </c>
    </row>
    <row r="17" spans="2:15" ht="14.25" customHeight="1">
      <c r="B17" s="58">
        <v>7</v>
      </c>
      <c r="C17" s="59" t="s">
        <v>25</v>
      </c>
      <c r="D17" s="60">
        <v>2875</v>
      </c>
      <c r="E17" s="61">
        <v>0.05990456941637322</v>
      </c>
      <c r="F17" s="60">
        <v>1645</v>
      </c>
      <c r="G17" s="62">
        <v>0.06679118112793861</v>
      </c>
      <c r="H17" s="63">
        <v>0.7477203647416413</v>
      </c>
      <c r="I17" s="64">
        <v>2141</v>
      </c>
      <c r="J17" s="65">
        <v>0.34283045305931803</v>
      </c>
      <c r="K17" s="60">
        <v>11431</v>
      </c>
      <c r="L17" s="61">
        <v>0.04948506270589916</v>
      </c>
      <c r="M17" s="60">
        <v>9256</v>
      </c>
      <c r="N17" s="62">
        <v>0.056605042839058456</v>
      </c>
      <c r="O17" s="63">
        <v>0.23498271391529824</v>
      </c>
    </row>
    <row r="18" spans="2:15" ht="14.25" customHeight="1">
      <c r="B18" s="58">
        <v>8</v>
      </c>
      <c r="C18" s="59" t="s">
        <v>17</v>
      </c>
      <c r="D18" s="60">
        <v>2295</v>
      </c>
      <c r="E18" s="61">
        <v>0.04781947367324402</v>
      </c>
      <c r="F18" s="60">
        <v>1131</v>
      </c>
      <c r="G18" s="62">
        <v>0.04592147468431524</v>
      </c>
      <c r="H18" s="63">
        <v>1.0291777188328912</v>
      </c>
      <c r="I18" s="64">
        <v>2133</v>
      </c>
      <c r="J18" s="65">
        <v>0.07594936708860756</v>
      </c>
      <c r="K18" s="60">
        <v>10508</v>
      </c>
      <c r="L18" s="61">
        <v>0.045489374412876246</v>
      </c>
      <c r="M18" s="60">
        <v>6305</v>
      </c>
      <c r="N18" s="62">
        <v>0.03855821036087549</v>
      </c>
      <c r="O18" s="63">
        <v>0.6666137985725615</v>
      </c>
    </row>
    <row r="19" spans="2:15" ht="14.25" customHeight="1">
      <c r="B19" s="58">
        <v>9</v>
      </c>
      <c r="C19" s="59" t="s">
        <v>24</v>
      </c>
      <c r="D19" s="60">
        <v>2426</v>
      </c>
      <c r="E19" s="61">
        <v>0.050549038401433544</v>
      </c>
      <c r="F19" s="60">
        <v>807</v>
      </c>
      <c r="G19" s="62">
        <v>0.032766251167323075</v>
      </c>
      <c r="H19" s="63">
        <v>2.006195786864932</v>
      </c>
      <c r="I19" s="64">
        <v>2095</v>
      </c>
      <c r="J19" s="65">
        <v>0.1579952267303102</v>
      </c>
      <c r="K19" s="60">
        <v>9837</v>
      </c>
      <c r="L19" s="61">
        <v>0.042584599933333044</v>
      </c>
      <c r="M19" s="60">
        <v>6627</v>
      </c>
      <c r="N19" s="62">
        <v>0.040527400485570485</v>
      </c>
      <c r="O19" s="63">
        <v>0.4843820733363513</v>
      </c>
    </row>
    <row r="20" spans="2:15" ht="14.25" customHeight="1">
      <c r="B20" s="66">
        <v>10</v>
      </c>
      <c r="C20" s="67" t="s">
        <v>33</v>
      </c>
      <c r="D20" s="68">
        <v>1972</v>
      </c>
      <c r="E20" s="69">
        <v>0.041089325526639305</v>
      </c>
      <c r="F20" s="68">
        <v>745</v>
      </c>
      <c r="G20" s="70">
        <v>0.030248893580738154</v>
      </c>
      <c r="H20" s="71">
        <v>1.646979865771812</v>
      </c>
      <c r="I20" s="72">
        <v>1635</v>
      </c>
      <c r="J20" s="73">
        <v>0.20611620795107033</v>
      </c>
      <c r="K20" s="68">
        <v>8603</v>
      </c>
      <c r="L20" s="69">
        <v>0.03724258546573795</v>
      </c>
      <c r="M20" s="68">
        <v>5113</v>
      </c>
      <c r="N20" s="70">
        <v>0.03126853760113504</v>
      </c>
      <c r="O20" s="71">
        <v>0.6825738314101311</v>
      </c>
    </row>
    <row r="21" spans="2:15" ht="14.25" customHeight="1">
      <c r="B21" s="50">
        <v>11</v>
      </c>
      <c r="C21" s="51" t="s">
        <v>30</v>
      </c>
      <c r="D21" s="52">
        <v>1708</v>
      </c>
      <c r="E21" s="53">
        <v>0.03558852332631842</v>
      </c>
      <c r="F21" s="52">
        <v>1304</v>
      </c>
      <c r="G21" s="54">
        <v>0.05294571440172155</v>
      </c>
      <c r="H21" s="55">
        <v>0.3098159509202454</v>
      </c>
      <c r="I21" s="56">
        <v>1858</v>
      </c>
      <c r="J21" s="57">
        <v>-0.08073196986006459</v>
      </c>
      <c r="K21" s="52">
        <v>8457</v>
      </c>
      <c r="L21" s="53">
        <v>0.036610548097610815</v>
      </c>
      <c r="M21" s="52">
        <v>7097</v>
      </c>
      <c r="N21" s="54">
        <v>0.04340168420795137</v>
      </c>
      <c r="O21" s="55">
        <v>0.19163026630970825</v>
      </c>
    </row>
    <row r="22" spans="2:15" ht="14.25" customHeight="1">
      <c r="B22" s="58">
        <v>12</v>
      </c>
      <c r="C22" s="59" t="s">
        <v>21</v>
      </c>
      <c r="D22" s="60">
        <v>1666</v>
      </c>
      <c r="E22" s="61">
        <v>0.0347133957035401</v>
      </c>
      <c r="F22" s="60">
        <v>964</v>
      </c>
      <c r="G22" s="62">
        <v>0.0391408502172236</v>
      </c>
      <c r="H22" s="63">
        <v>0.7282157676348548</v>
      </c>
      <c r="I22" s="64">
        <v>1500</v>
      </c>
      <c r="J22" s="65">
        <v>0.11066666666666669</v>
      </c>
      <c r="K22" s="60">
        <v>8028</v>
      </c>
      <c r="L22" s="61">
        <v>0.034753397200853686</v>
      </c>
      <c r="M22" s="60">
        <v>5927</v>
      </c>
      <c r="N22" s="62">
        <v>0.03624655238840746</v>
      </c>
      <c r="O22" s="63">
        <v>0.3544795005905179</v>
      </c>
    </row>
    <row r="23" spans="2:15" ht="14.25" customHeight="1">
      <c r="B23" s="58">
        <v>13</v>
      </c>
      <c r="C23" s="59" t="s">
        <v>28</v>
      </c>
      <c r="D23" s="60">
        <v>1623</v>
      </c>
      <c r="E23" s="61">
        <v>0.03381743170879087</v>
      </c>
      <c r="F23" s="60">
        <v>865</v>
      </c>
      <c r="G23" s="62">
        <v>0.03512119858703155</v>
      </c>
      <c r="H23" s="63">
        <v>0.876300578034682</v>
      </c>
      <c r="I23" s="64">
        <v>1486</v>
      </c>
      <c r="J23" s="65">
        <v>0.09219380888290707</v>
      </c>
      <c r="K23" s="60">
        <v>7713</v>
      </c>
      <c r="L23" s="61">
        <v>0.03338975493400404</v>
      </c>
      <c r="M23" s="60">
        <v>5260</v>
      </c>
      <c r="N23" s="62">
        <v>0.03216751570153927</v>
      </c>
      <c r="O23" s="63">
        <v>0.46634980988593155</v>
      </c>
    </row>
    <row r="24" spans="2:15" ht="14.25" customHeight="1">
      <c r="B24" s="58">
        <v>14</v>
      </c>
      <c r="C24" s="59" t="s">
        <v>27</v>
      </c>
      <c r="D24" s="60">
        <v>1568</v>
      </c>
      <c r="E24" s="61">
        <v>0.03267143125039068</v>
      </c>
      <c r="F24" s="60">
        <v>1029</v>
      </c>
      <c r="G24" s="62">
        <v>0.04178001542896585</v>
      </c>
      <c r="H24" s="63">
        <v>0.5238095238095237</v>
      </c>
      <c r="I24" s="64">
        <v>1513</v>
      </c>
      <c r="J24" s="65">
        <v>0.036351619299405113</v>
      </c>
      <c r="K24" s="60">
        <v>6638</v>
      </c>
      <c r="L24" s="61">
        <v>0.02873605513443781</v>
      </c>
      <c r="M24" s="60">
        <v>5785</v>
      </c>
      <c r="N24" s="62">
        <v>0.03537815177441154</v>
      </c>
      <c r="O24" s="63">
        <v>0.1474503025064824</v>
      </c>
    </row>
    <row r="25" spans="2:15" ht="14.25" customHeight="1">
      <c r="B25" s="66">
        <v>15</v>
      </c>
      <c r="C25" s="67" t="s">
        <v>34</v>
      </c>
      <c r="D25" s="68">
        <v>1021</v>
      </c>
      <c r="E25" s="69">
        <v>0.021273935782301585</v>
      </c>
      <c r="F25" s="68">
        <v>530</v>
      </c>
      <c r="G25" s="70">
        <v>0.021519347111129156</v>
      </c>
      <c r="H25" s="71">
        <v>0.9264150943396225</v>
      </c>
      <c r="I25" s="72">
        <v>1111</v>
      </c>
      <c r="J25" s="73">
        <v>-0.08100810081008103</v>
      </c>
      <c r="K25" s="68">
        <v>5957</v>
      </c>
      <c r="L25" s="69">
        <v>0.02578799042420097</v>
      </c>
      <c r="M25" s="68">
        <v>4422</v>
      </c>
      <c r="N25" s="70">
        <v>0.027042728979506967</v>
      </c>
      <c r="O25" s="71">
        <v>0.34712799638172775</v>
      </c>
    </row>
    <row r="26" spans="2:15" ht="14.25" customHeight="1">
      <c r="B26" s="50">
        <v>16</v>
      </c>
      <c r="C26" s="51" t="s">
        <v>29</v>
      </c>
      <c r="D26" s="52">
        <v>1139</v>
      </c>
      <c r="E26" s="53">
        <v>0.023732627674869253</v>
      </c>
      <c r="F26" s="52">
        <v>461</v>
      </c>
      <c r="G26" s="54">
        <v>0.018717771732510456</v>
      </c>
      <c r="H26" s="55">
        <v>1.470715835140998</v>
      </c>
      <c r="I26" s="56">
        <v>1119</v>
      </c>
      <c r="J26" s="57">
        <v>0.01787310098302064</v>
      </c>
      <c r="K26" s="52">
        <v>5383</v>
      </c>
      <c r="L26" s="53">
        <v>0.02330313118238607</v>
      </c>
      <c r="M26" s="52">
        <v>3977</v>
      </c>
      <c r="N26" s="54">
        <v>0.02432133268916762</v>
      </c>
      <c r="O26" s="55">
        <v>0.3535328136786522</v>
      </c>
    </row>
    <row r="27" spans="2:15" ht="14.25" customHeight="1">
      <c r="B27" s="58">
        <v>17</v>
      </c>
      <c r="C27" s="59" t="s">
        <v>31</v>
      </c>
      <c r="D27" s="60">
        <v>1041</v>
      </c>
      <c r="E27" s="61">
        <v>0.021690663221719836</v>
      </c>
      <c r="F27" s="60">
        <v>475</v>
      </c>
      <c r="G27" s="62">
        <v>0.019286207316578017</v>
      </c>
      <c r="H27" s="63">
        <v>1.1915789473684208</v>
      </c>
      <c r="I27" s="64">
        <v>738</v>
      </c>
      <c r="J27" s="65">
        <v>0.410569105691057</v>
      </c>
      <c r="K27" s="60">
        <v>4601</v>
      </c>
      <c r="L27" s="61">
        <v>0.019917835142143472</v>
      </c>
      <c r="M27" s="60">
        <v>1725</v>
      </c>
      <c r="N27" s="62">
        <v>0.010549232810866015</v>
      </c>
      <c r="O27" s="63">
        <v>1.6672463768115944</v>
      </c>
    </row>
    <row r="28" spans="2:15" ht="14.25" customHeight="1">
      <c r="B28" s="58">
        <v>18</v>
      </c>
      <c r="C28" s="59" t="s">
        <v>49</v>
      </c>
      <c r="D28" s="60">
        <v>856</v>
      </c>
      <c r="E28" s="61">
        <v>0.017835934407101035</v>
      </c>
      <c r="F28" s="60">
        <v>431</v>
      </c>
      <c r="G28" s="62">
        <v>0.017499695480937105</v>
      </c>
      <c r="H28" s="63">
        <v>0.9860788863109049</v>
      </c>
      <c r="I28" s="64">
        <v>876</v>
      </c>
      <c r="J28" s="65">
        <v>-0.022831050228310557</v>
      </c>
      <c r="K28" s="60">
        <v>3994</v>
      </c>
      <c r="L28" s="61">
        <v>0.01729011813903956</v>
      </c>
      <c r="M28" s="60">
        <v>3204</v>
      </c>
      <c r="N28" s="62">
        <v>0.019594053290443312</v>
      </c>
      <c r="O28" s="63">
        <v>0.24656679151061178</v>
      </c>
    </row>
    <row r="29" spans="2:15" ht="14.25" customHeight="1">
      <c r="B29" s="58">
        <v>19</v>
      </c>
      <c r="C29" s="59" t="s">
        <v>26</v>
      </c>
      <c r="D29" s="60">
        <v>682</v>
      </c>
      <c r="E29" s="61">
        <v>0.014210405684162274</v>
      </c>
      <c r="F29" s="60">
        <v>422</v>
      </c>
      <c r="G29" s="62">
        <v>0.0171342726054651</v>
      </c>
      <c r="H29" s="63">
        <v>0.6161137440758293</v>
      </c>
      <c r="I29" s="64">
        <v>701</v>
      </c>
      <c r="J29" s="65">
        <v>-0.02710413694721825</v>
      </c>
      <c r="K29" s="60">
        <v>3957</v>
      </c>
      <c r="L29" s="61">
        <v>0.017129944285473098</v>
      </c>
      <c r="M29" s="60">
        <v>3342</v>
      </c>
      <c r="N29" s="62">
        <v>0.020437991915312592</v>
      </c>
      <c r="O29" s="63">
        <v>0.18402154398563741</v>
      </c>
    </row>
    <row r="30" spans="2:15" ht="14.25" customHeight="1">
      <c r="B30" s="66">
        <v>20</v>
      </c>
      <c r="C30" s="67" t="s">
        <v>44</v>
      </c>
      <c r="D30" s="68">
        <v>746</v>
      </c>
      <c r="E30" s="69">
        <v>0.01554393349030067</v>
      </c>
      <c r="F30" s="68">
        <v>180</v>
      </c>
      <c r="G30" s="70">
        <v>0.007308457509440091</v>
      </c>
      <c r="H30" s="71">
        <v>3.144444444444445</v>
      </c>
      <c r="I30" s="72">
        <v>696</v>
      </c>
      <c r="J30" s="73">
        <v>0.07183908045977017</v>
      </c>
      <c r="K30" s="68">
        <v>2904</v>
      </c>
      <c r="L30" s="69">
        <v>0.012571482993432873</v>
      </c>
      <c r="M30" s="68">
        <v>1511</v>
      </c>
      <c r="N30" s="70">
        <v>0.009240516392590464</v>
      </c>
      <c r="O30" s="71">
        <v>0.9219060225016544</v>
      </c>
    </row>
    <row r="31" spans="2:15" ht="14.25" customHeight="1">
      <c r="B31" s="123" t="s">
        <v>47</v>
      </c>
      <c r="C31" s="124"/>
      <c r="D31" s="26">
        <f>SUM(D11:D30)</f>
        <v>44818</v>
      </c>
      <c r="E31" s="4">
        <f>D31/D33</f>
        <v>0.9338445189923531</v>
      </c>
      <c r="F31" s="26">
        <f>SUM(F11:F30)</f>
        <v>22800</v>
      </c>
      <c r="G31" s="4">
        <f>F31/F33</f>
        <v>0.9257379511957449</v>
      </c>
      <c r="H31" s="7">
        <f>D31/F31-1</f>
        <v>0.965701754385965</v>
      </c>
      <c r="I31" s="26">
        <f>SUM(I11:I30)</f>
        <v>43817</v>
      </c>
      <c r="J31" s="4">
        <f>D31/I31-1</f>
        <v>0.022845014492092197</v>
      </c>
      <c r="K31" s="26">
        <f>SUM(K11:K30)</f>
        <v>215583</v>
      </c>
      <c r="L31" s="4">
        <f>K31/K33</f>
        <v>0.9332637803626855</v>
      </c>
      <c r="M31" s="26">
        <f>SUM(M11:M30)</f>
        <v>151769</v>
      </c>
      <c r="N31" s="4">
        <f>M31/M33</f>
        <v>0.9281429069404779</v>
      </c>
      <c r="O31" s="7">
        <f>K31/M31-1</f>
        <v>0.42046794799992093</v>
      </c>
    </row>
    <row r="32" spans="2:15" ht="14.25" customHeight="1">
      <c r="B32" s="123" t="s">
        <v>12</v>
      </c>
      <c r="C32" s="124"/>
      <c r="D32" s="3">
        <f>D33-SUM(D11:D30)</f>
        <v>3175</v>
      </c>
      <c r="E32" s="4">
        <f>D32/D33</f>
        <v>0.06615548100764695</v>
      </c>
      <c r="F32" s="5">
        <f>F33-SUM(F11:F30)</f>
        <v>1829</v>
      </c>
      <c r="G32" s="6">
        <f>F32/F33</f>
        <v>0.07426204880425515</v>
      </c>
      <c r="H32" s="7">
        <f>D32/F32-1</f>
        <v>0.7359212684527063</v>
      </c>
      <c r="I32" s="5">
        <f>I33-SUM(I11:I30)</f>
        <v>3242</v>
      </c>
      <c r="J32" s="8">
        <f>D32/I32-1</f>
        <v>-0.020666255397902566</v>
      </c>
      <c r="K32" s="3">
        <f>K33-SUM(K11:K30)</f>
        <v>15416</v>
      </c>
      <c r="L32" s="4">
        <f>K32/K33</f>
        <v>0.06673621963731445</v>
      </c>
      <c r="M32" s="3">
        <f>M33-SUM(M11:M30)</f>
        <v>11750</v>
      </c>
      <c r="N32" s="4">
        <f>M32/M33</f>
        <v>0.07185709305952213</v>
      </c>
      <c r="O32" s="7">
        <f>K32/M32-1</f>
        <v>0.31200000000000006</v>
      </c>
    </row>
    <row r="33" spans="2:16" ht="14.25" customHeight="1">
      <c r="B33" s="125" t="s">
        <v>13</v>
      </c>
      <c r="C33" s="126"/>
      <c r="D33" s="45">
        <v>47993</v>
      </c>
      <c r="E33" s="74">
        <v>1</v>
      </c>
      <c r="F33" s="45">
        <v>24629</v>
      </c>
      <c r="G33" s="75">
        <v>1.0000000000000002</v>
      </c>
      <c r="H33" s="42">
        <v>0.9486377847253238</v>
      </c>
      <c r="I33" s="46">
        <v>47059</v>
      </c>
      <c r="J33" s="43">
        <v>0.01984742557215413</v>
      </c>
      <c r="K33" s="45">
        <v>230999</v>
      </c>
      <c r="L33" s="74">
        <v>1</v>
      </c>
      <c r="M33" s="45">
        <v>163519</v>
      </c>
      <c r="N33" s="75">
        <v>1.0000000000000002</v>
      </c>
      <c r="O33" s="42">
        <v>0.4126737565665153</v>
      </c>
      <c r="P33" s="14"/>
    </row>
    <row r="34" ht="14.25" customHeight="1">
      <c r="B34" t="s">
        <v>114</v>
      </c>
    </row>
    <row r="35" ht="15">
      <c r="B35" s="9" t="s">
        <v>113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2021-06-04T12:18:00Z</dcterms:modified>
  <cp:category/>
  <cp:version/>
  <cp:contentType/>
  <cp:contentStatus/>
</cp:coreProperties>
</file>