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7200" windowHeight="11760" activeTab="0"/>
  </bookViews>
  <sheets>
    <sheet name="Summary table " sheetId="1" r:id="rId1"/>
    <sheet name="Passanger Cars" sheetId="2" r:id="rId2"/>
    <sheet name="PC for Ind.Customers" sheetId="3" r:id="rId3"/>
    <sheet name="PC for Business" sheetId="4" r:id="rId4"/>
    <sheet name="LCV up to 3.5T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RANK.EQ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<sst xmlns="http://schemas.openxmlformats.org/spreadsheetml/2006/main" count="783" uniqueCount="155">
  <si>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</si>
  <si>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</si>
  <si>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</si>
  <si>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</si>
  <si>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</si>
  <si>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</si>
  <si>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</si>
  <si>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</si>
  <si>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</si>
  <si>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</si>
  <si>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</si>
  <si>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</si>
  <si>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</si>
  <si>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</si>
  <si>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</si>
  <si>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</si>
  <si>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</si>
  <si>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</si>
  <si>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</si>
  <si>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</si>
  <si>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</si>
  <si>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</si>
  <si>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</si>
  <si>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</si>
  <si>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</si>
  <si>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</si>
  <si>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</si>
  <si>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</si>
  <si>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</si>
  <si>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</si>
  <si>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</si>
  <si>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</si>
  <si>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</si>
  <si>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</si>
  <si>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</si>
  <si>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</si>
  <si>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</si>
  <si>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</si>
  <si>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</si>
  <si>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</si>
  <si>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</si>
  <si>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</si>
  <si>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</si>
  <si>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</si>
  <si>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</si>
  <si>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</si>
  <si>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</si>
  <si>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</si>
  <si>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</si>
  <si>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</si>
  <si>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</si>
  <si>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</si>
  <si>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</si>
  <si>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</si>
  <si>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</si>
  <si>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</si>
  <si>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</si>
  <si>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</si>
  <si>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Hyundai I20</t>
  </si>
  <si>
    <t>Toyota C-HR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</si>
  <si>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</si>
  <si>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</si>
  <si>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</si>
  <si>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</si>
  <si>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</si>
  <si>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</si>
  <si>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</si>
  <si>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</si>
  <si>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</si>
  <si>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</si>
  <si>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</si>
  <si>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</si>
  <si>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</si>
  <si>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</si>
  <si>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Ford Transit Custom</t>
  </si>
  <si>
    <t>Kia Cee'D</t>
  </si>
  <si>
    <t>Volvo XC60</t>
  </si>
  <si>
    <t>Zmiana poz
r/r</t>
  </si>
  <si>
    <t>Ch. Position
y/y</t>
  </si>
  <si>
    <t>Volkswagen Crafter</t>
  </si>
  <si>
    <t>Suzuki Vitara</t>
  </si>
  <si>
    <t>Pierwsze rejestracje NOWYCH samochodów dostawczych o DMC&lt;=3,5T*, udział w rynku %</t>
  </si>
  <si>
    <t>Volkswagen T-Roc</t>
  </si>
  <si>
    <t>Skoda Karoq</t>
  </si>
  <si>
    <t>Toyota Proace City</t>
  </si>
  <si>
    <t>ROLLER TEAM</t>
  </si>
  <si>
    <t>Hyundai I30</t>
  </si>
  <si>
    <t>Rejestracje nowych samochodów osobowych OGÓŁEM, ranking modeli - 2021 narastająco</t>
  </si>
  <si>
    <t>Registrations of new PC, Top Models - 2021 YTD</t>
  </si>
  <si>
    <t>Kia RIO</t>
  </si>
  <si>
    <t>Suzuki SX4 S-Cross</t>
  </si>
  <si>
    <t>Rejestracje nowych samochodów osobowych na Klentów Indywidualnych, ranking marek - 2021 narastająco</t>
  </si>
  <si>
    <t>Registrations of New PC For Individual Customers, Top Makes - 2021 YTD</t>
  </si>
  <si>
    <t>Rejestracje nowych samochodów osobowych na REGON,
ranking marek - 2021 narastająco</t>
  </si>
  <si>
    <t>Registrations of New PC For Business Activity, Top Makes - 2020 YTD</t>
  </si>
  <si>
    <t>Rejestracje nowych samochodów osobowych na REGON,
ranking modeli - 2021 narastająco</t>
  </si>
  <si>
    <t>Registrations of New PC For Individual Customers, Top Models - 2021 YTD</t>
  </si>
  <si>
    <t>BMW Seria 3</t>
  </si>
  <si>
    <t>Rejestracje nowych samochodów osobowych na Inywidualnych Klentów, ranking modeli - 2021 narastająco</t>
  </si>
  <si>
    <t>Rejestracje nowych samochodów dostawczych do 3,5T, ranking modeli - 2021 narastająco</t>
  </si>
  <si>
    <t>Registrations of new LCV up to 3.5T, Top Models - 2021 YTD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</si>
  <si>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</si>
  <si>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</si>
  <si>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</si>
  <si>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</si>
  <si>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Seat Leon</t>
  </si>
  <si>
    <t>Maj</t>
  </si>
  <si>
    <t>May</t>
  </si>
  <si>
    <t/>
  </si>
  <si>
    <t>Fiat Tipo</t>
  </si>
  <si>
    <t>Renault Trafic</t>
  </si>
  <si>
    <t>Czerwiec</t>
  </si>
  <si>
    <t>Rok narastająco Styczeń - Czerwiec</t>
  </si>
  <si>
    <t>June</t>
  </si>
  <si>
    <t>YTD January - June</t>
  </si>
  <si>
    <t>Cze/Maj
Zmiana %</t>
  </si>
  <si>
    <t>Jun/May Ch %</t>
  </si>
  <si>
    <t>Rejestracje nowych samochodów osobowych OGÓŁEM, ranking modeli - Czerwiec 2021</t>
  </si>
  <si>
    <t>Registrations of new PC, Top Models - June 2021</t>
  </si>
  <si>
    <t>Toyota Camry</t>
  </si>
  <si>
    <t>Rejestracje nowych samochodów osobowych na KLIENTÓW INDYWIDUALNYCH, ranking marek - Czerwiec 2021</t>
  </si>
  <si>
    <t>Registrations of New PC For Indyvidual Customers, Top Makes - June 2021</t>
  </si>
  <si>
    <t>HONDA</t>
  </si>
  <si>
    <t>Rejestracje nowych samochodów osobowych na KLIENTÓW INDYWIDUALNYCH, ranking modeli - Czerwiec 2021</t>
  </si>
  <si>
    <t>Registrations of New PC For Indyvidual Customers, Top Models - June 2021</t>
  </si>
  <si>
    <t>Fiat 500</t>
  </si>
  <si>
    <t>Rejestracje nowych samochodów osobowych na REGON, ranking marek - Czerwiec 2021</t>
  </si>
  <si>
    <t>Registrations of New PC For Business Activity, Top Makes - June 2021</t>
  </si>
  <si>
    <t>Rejestracje nowych samochodów osobowych na REGON, ranking modeli - Czerwiec 2021</t>
  </si>
  <si>
    <t>Registrations of New PC For Business Activity, Top Models - June 2021</t>
  </si>
  <si>
    <t>Skoda Scala</t>
  </si>
  <si>
    <t>Ford Puma</t>
  </si>
  <si>
    <t>BENIMAR</t>
  </si>
  <si>
    <t>PZPM based on CEP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</si>
  <si>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</si>
  <si>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</si>
  <si>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</si>
  <si>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</si>
  <si>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</si>
  <si>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</si>
  <si>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</si>
  <si>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</si>
  <si>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`</t>
  </si>
  <si>
    <t>2021
Jun</t>
  </si>
  <si>
    <t>2020
Jun</t>
  </si>
  <si>
    <t>2021
Jan - Jun</t>
  </si>
  <si>
    <t>2020
Jan - Jun</t>
  </si>
  <si>
    <t>Cze/Maj
Zmiana poz</t>
  </si>
  <si>
    <t>Jun/MayCh position</t>
  </si>
  <si>
    <t>Ford Ranger</t>
  </si>
  <si>
    <t>Opel Movano</t>
  </si>
  <si>
    <t>Volkswagen Transporter</t>
  </si>
  <si>
    <t>Rejestracje nowych samochodów dostawczych do 3,5T, ranking modeli - Czerwiec 2021</t>
  </si>
  <si>
    <t>Registrations of new LCV up to 3.5T, Top Models - June 2021</t>
  </si>
  <si>
    <t>Fiat Doblo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</si>
</sst>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8"/>
      <color indexed="23"/>
      <name val="Tahoma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8"/>
      <color theme="1" tint="0.49998000264167786"/>
      <name val="Tahoma"/>
      <family val="2"/>
    </font>
    <font>
      <b/>
      <i/>
      <sz val="10"/>
      <color theme="1" tint="0.49998000264167786"/>
      <name val="Tahoma"/>
      <family val="2"/>
    </font>
    <font>
      <sz val="10"/>
      <color theme="0" tint="-0.4999699890613556"/>
      <name val="Arial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4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0" xfId="60">
      <alignment/>
      <protection/>
    </xf>
    <xf numFmtId="167" fontId="56" fillId="0" borderId="14" xfId="42" applyNumberFormat="1" applyFont="1" applyBorder="1" applyAlignment="1">
      <alignment horizontal="center"/>
    </xf>
    <xf numFmtId="166" fontId="56" fillId="0" borderId="14" xfId="68" applyNumberFormat="1" applyFont="1" applyBorder="1" applyAlignment="1">
      <alignment horizontal="center"/>
    </xf>
    <xf numFmtId="0" fontId="2" fillId="0" borderId="0" xfId="57" applyFont="1" applyFill="1" applyBorder="1">
      <alignment/>
      <protection/>
    </xf>
    <xf numFmtId="0" fontId="57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5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6" fillId="33" borderId="16" xfId="0" applyFont="1" applyFill="1" applyBorder="1" applyAlignment="1">
      <alignment wrapText="1"/>
    </xf>
    <xf numFmtId="166" fontId="56" fillId="0" borderId="13" xfId="73" applyNumberFormat="1" applyFont="1" applyBorder="1" applyAlignment="1">
      <alignment horizontal="center"/>
    </xf>
    <xf numFmtId="166" fontId="56" fillId="0" borderId="17" xfId="73" applyNumberFormat="1" applyFont="1" applyBorder="1" applyAlignment="1">
      <alignment horizontal="center"/>
    </xf>
    <xf numFmtId="0" fontId="56" fillId="33" borderId="13" xfId="0" applyFont="1" applyFill="1" applyBorder="1" applyAlignment="1">
      <alignment wrapText="1"/>
    </xf>
    <xf numFmtId="166" fontId="56" fillId="33" borderId="13" xfId="73" applyNumberFormat="1" applyFont="1" applyFill="1" applyBorder="1" applyAlignment="1">
      <alignment horizontal="center"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56" fillId="33" borderId="20" xfId="57" applyFont="1" applyFill="1" applyBorder="1" applyAlignment="1">
      <alignment horizontal="center" vertical="center" wrapText="1"/>
      <protection/>
    </xf>
    <xf numFmtId="0" fontId="60" fillId="33" borderId="21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8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22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19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5" xfId="57" applyNumberFormat="1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0" fontId="4" fillId="0" borderId="16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6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22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22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8" xfId="57" applyNumberFormat="1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9" fontId="3" fillId="33" borderId="21" xfId="69" applyFont="1" applyFill="1" applyBorder="1" applyAlignment="1">
      <alignment vertical="center"/>
    </xf>
    <xf numFmtId="9" fontId="3" fillId="33" borderId="18" xfId="69" applyFont="1" applyFill="1" applyBorder="1" applyAlignment="1">
      <alignment vertical="center"/>
    </xf>
    <xf numFmtId="0" fontId="2" fillId="0" borderId="0" xfId="57">
      <alignment/>
      <protection/>
    </xf>
    <xf numFmtId="0" fontId="54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6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19" xfId="69" applyNumberFormat="1" applyFont="1" applyBorder="1" applyAlignment="1">
      <alignment vertical="center"/>
    </xf>
    <xf numFmtId="1" fontId="4" fillId="0" borderId="19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22" xfId="57" applyFont="1" applyBorder="1" applyAlignment="1">
      <alignment vertical="center"/>
      <protection/>
    </xf>
    <xf numFmtId="166" fontId="4" fillId="0" borderId="22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0" fontId="4" fillId="0" borderId="22" xfId="69" applyNumberFormat="1" applyFont="1" applyBorder="1" applyAlignment="1">
      <alignment vertical="center"/>
    </xf>
    <xf numFmtId="167" fontId="56" fillId="0" borderId="13" xfId="42" applyNumberFormat="1" applyFont="1" applyBorder="1" applyAlignment="1">
      <alignment horizontal="center"/>
    </xf>
    <xf numFmtId="167" fontId="56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167" fontId="5" fillId="2" borderId="13" xfId="42" applyNumberFormat="1" applyFont="1" applyFill="1" applyBorder="1" applyAlignment="1">
      <alignment horizontal="center" vertical="center" wrapText="1"/>
    </xf>
    <xf numFmtId="0" fontId="56" fillId="2" borderId="17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22" xfId="0" applyFont="1" applyBorder="1" applyAlignment="1">
      <alignment horizontal="left" wrapText="1"/>
    </xf>
    <xf numFmtId="0" fontId="56" fillId="0" borderId="0" xfId="0" applyFont="1" applyAlignment="1">
      <alignment horizontal="left" indent="1"/>
    </xf>
    <xf numFmtId="0" fontId="63" fillId="0" borderId="0" xfId="0" applyFont="1" applyAlignment="1">
      <alignment/>
    </xf>
    <xf numFmtId="0" fontId="58" fillId="0" borderId="0" xfId="0" applyFont="1" applyAlignment="1">
      <alignment wrapText="1" shrinkToFit="1"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64" fillId="33" borderId="21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4" fillId="33" borderId="16" xfId="57" applyFont="1" applyFill="1" applyBorder="1" applyAlignment="1">
      <alignment horizontal="center" vertical="top"/>
      <protection/>
    </xf>
    <xf numFmtId="0" fontId="64" fillId="33" borderId="22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4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66" fillId="33" borderId="23" xfId="57" applyFont="1" applyFill="1" applyBorder="1" applyAlignment="1">
      <alignment horizontal="center" vertical="center"/>
      <protection/>
    </xf>
    <xf numFmtId="0" fontId="66" fillId="33" borderId="15" xfId="57" applyFont="1" applyFill="1" applyBorder="1" applyAlignment="1">
      <alignment horizontal="center" vertical="center"/>
      <protection/>
    </xf>
    <xf numFmtId="0" fontId="66" fillId="33" borderId="19" xfId="57" applyFont="1" applyFill="1" applyBorder="1" applyAlignment="1">
      <alignment horizontal="center" vertical="center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2" fillId="33" borderId="19" xfId="57" applyFill="1" applyBorder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7" fillId="0" borderId="0" xfId="57" applyFont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0" fontId="64" fillId="33" borderId="14" xfId="57" applyFont="1" applyFill="1" applyBorder="1" applyAlignment="1">
      <alignment horizontal="center" vertical="top"/>
      <protection/>
    </xf>
    <xf numFmtId="0" fontId="64" fillId="33" borderId="17" xfId="57" applyFont="1" applyFill="1" applyBorder="1" applyAlignment="1">
      <alignment horizontal="center" vertical="top"/>
      <protection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714375</xdr:colOff>
      <xdr:row>27</xdr:row>
      <xdr:rowOff>9525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5</xdr:col>
      <xdr:colOff>400050</xdr:colOff>
      <xdr:row>65</xdr:row>
      <xdr:rowOff>57150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583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2"/>
      <c r="B1" t="s">
        <v>133</v>
      </c>
      <c r="C1" s="43"/>
      <c r="E1" s="42"/>
      <c r="F1" s="42"/>
      <c r="G1" s="42"/>
      <c r="H1" s="44">
        <v>44382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ht="11.25" customHeight="1"/>
    <row r="3" spans="2:8" ht="24.75" customHeight="1">
      <c r="B3" s="125" t="s">
        <v>134</v>
      </c>
      <c r="C3" s="126"/>
      <c r="D3" s="126"/>
      <c r="E3" s="126"/>
      <c r="F3" s="126"/>
      <c r="G3" s="126"/>
      <c r="H3" s="127"/>
    </row>
    <row r="4" spans="2:8" ht="24.75" customHeight="1">
      <c r="B4" s="26"/>
      <c r="C4" s="117" t="s">
        <v>143</v>
      </c>
      <c r="D4" s="117" t="s">
        <v>144</v>
      </c>
      <c r="E4" s="118" t="s">
        <v>135</v>
      </c>
      <c r="F4" s="117" t="s">
        <v>145</v>
      </c>
      <c r="G4" s="117" t="s">
        <v>146</v>
      </c>
      <c r="H4" s="118" t="s">
        <v>135</v>
      </c>
    </row>
    <row r="5" spans="2:8" ht="24.75" customHeight="1">
      <c r="B5" s="119" t="s">
        <v>136</v>
      </c>
      <c r="C5" s="98">
        <v>43711</v>
      </c>
      <c r="D5" s="98">
        <v>35797</v>
      </c>
      <c r="E5" s="27">
        <v>0.22107997876917063</v>
      </c>
      <c r="F5" s="98">
        <v>243113</v>
      </c>
      <c r="G5" s="98">
        <v>179821</v>
      </c>
      <c r="H5" s="27">
        <v>0.351972239059954</v>
      </c>
    </row>
    <row r="6" spans="2:8" ht="24.75" customHeight="1">
      <c r="B6" s="119" t="s">
        <v>137</v>
      </c>
      <c r="C6" s="98">
        <v>7427</v>
      </c>
      <c r="D6" s="98">
        <v>5127</v>
      </c>
      <c r="E6" s="27">
        <v>0.4486054222742344</v>
      </c>
      <c r="F6" s="98">
        <v>39024</v>
      </c>
      <c r="G6" s="98">
        <v>24622</v>
      </c>
      <c r="H6" s="27">
        <v>0.584924051661116</v>
      </c>
    </row>
    <row r="7" spans="2:8" ht="24.75" customHeight="1">
      <c r="B7" s="120" t="s">
        <v>138</v>
      </c>
      <c r="C7" s="11">
        <f>C6-C8</f>
        <v>7028</v>
      </c>
      <c r="D7" s="11">
        <f>D6-D8</f>
        <v>4805</v>
      </c>
      <c r="E7" s="12">
        <f>C7/D7-1</f>
        <v>0.46264308012487</v>
      </c>
      <c r="F7" s="11">
        <f>F6-F8</f>
        <v>37324</v>
      </c>
      <c r="G7" s="11">
        <f>G6-G8</f>
        <v>23747</v>
      </c>
      <c r="H7" s="12">
        <f>F7/G7-1</f>
        <v>0.5717353771002653</v>
      </c>
    </row>
    <row r="8" spans="2:8" ht="24.75" customHeight="1">
      <c r="B8" s="121" t="s">
        <v>139</v>
      </c>
      <c r="C8" s="11">
        <v>399</v>
      </c>
      <c r="D8" s="11">
        <v>322</v>
      </c>
      <c r="E8" s="28">
        <v>0.23913043478260865</v>
      </c>
      <c r="F8" s="11">
        <v>1700</v>
      </c>
      <c r="G8" s="11">
        <v>875</v>
      </c>
      <c r="H8" s="28">
        <v>0.9428571428571428</v>
      </c>
    </row>
    <row r="9" spans="2:8" ht="15">
      <c r="B9" s="29" t="s">
        <v>140</v>
      </c>
      <c r="C9" s="99">
        <v>51138</v>
      </c>
      <c r="D9" s="99">
        <v>40924</v>
      </c>
      <c r="E9" s="30">
        <v>0.2495845958361842</v>
      </c>
      <c r="F9" s="99">
        <v>282137</v>
      </c>
      <c r="G9" s="99">
        <v>204443</v>
      </c>
      <c r="H9" s="30">
        <v>0.38002768497820916</v>
      </c>
    </row>
    <row r="10" spans="2:8" ht="15">
      <c r="B10" s="122" t="s">
        <v>141</v>
      </c>
      <c r="C10" s="22"/>
      <c r="D10" s="22"/>
      <c r="E10" s="22"/>
      <c r="F10" s="22"/>
      <c r="G10" s="22"/>
      <c r="H10" s="22"/>
    </row>
    <row r="11" spans="2:8" ht="15">
      <c r="B11" s="123"/>
      <c r="C11" s="124"/>
      <c r="D11" s="124"/>
      <c r="E11" s="124"/>
      <c r="F11" s="124"/>
      <c r="G11" s="124"/>
      <c r="H11" s="124"/>
    </row>
    <row r="12" spans="2:8" ht="15">
      <c r="B12" s="124"/>
      <c r="C12" s="124"/>
      <c r="D12" s="124"/>
      <c r="E12" s="124"/>
      <c r="F12" s="124"/>
      <c r="G12" s="124"/>
      <c r="H12" s="124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142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/>
  <mergeCells count="1">
    <mergeCell ref="B3:H3"/>
  </mergeCells>
  <conditionalFormatting sqref="E7 H7">
    <cfRule type="cellIs" priority="4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D41" sqref="D41:L46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3"/>
      <c r="O1" s="44">
        <v>44382</v>
      </c>
    </row>
    <row r="2" spans="2:15" ht="14.25" customHeight="1">
      <c r="B2" s="175" t="s">
        <v>50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2:15" ht="14.25" customHeight="1">
      <c r="B3" s="176" t="s">
        <v>51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6" t="s">
        <v>0</v>
      </c>
      <c r="C5" s="168" t="s">
        <v>1</v>
      </c>
      <c r="D5" s="158" t="s">
        <v>111</v>
      </c>
      <c r="E5" s="159"/>
      <c r="F5" s="159"/>
      <c r="G5" s="159"/>
      <c r="H5" s="160"/>
      <c r="I5" s="159" t="s">
        <v>106</v>
      </c>
      <c r="J5" s="159"/>
      <c r="K5" s="158" t="s">
        <v>112</v>
      </c>
      <c r="L5" s="159"/>
      <c r="M5" s="159"/>
      <c r="N5" s="159"/>
      <c r="O5" s="160"/>
    </row>
    <row r="6" spans="2:15" ht="14.25" customHeight="1">
      <c r="B6" s="157"/>
      <c r="C6" s="169"/>
      <c r="D6" s="132" t="s">
        <v>113</v>
      </c>
      <c r="E6" s="133"/>
      <c r="F6" s="133"/>
      <c r="G6" s="133"/>
      <c r="H6" s="134"/>
      <c r="I6" s="133" t="s">
        <v>107</v>
      </c>
      <c r="J6" s="133"/>
      <c r="K6" s="132" t="s">
        <v>114</v>
      </c>
      <c r="L6" s="133"/>
      <c r="M6" s="133"/>
      <c r="N6" s="133"/>
      <c r="O6" s="134"/>
    </row>
    <row r="7" spans="2:15" ht="14.25" customHeight="1">
      <c r="B7" s="157"/>
      <c r="C7" s="157"/>
      <c r="D7" s="135">
        <v>2021</v>
      </c>
      <c r="E7" s="136"/>
      <c r="F7" s="161">
        <v>2020</v>
      </c>
      <c r="G7" s="161"/>
      <c r="H7" s="139" t="s">
        <v>5</v>
      </c>
      <c r="I7" s="164">
        <v>2021</v>
      </c>
      <c r="J7" s="135" t="s">
        <v>115</v>
      </c>
      <c r="K7" s="135">
        <v>2021</v>
      </c>
      <c r="L7" s="136"/>
      <c r="M7" s="161">
        <v>2020</v>
      </c>
      <c r="N7" s="136"/>
      <c r="O7" s="167" t="s">
        <v>5</v>
      </c>
    </row>
    <row r="8" spans="2:15" ht="14.25" customHeight="1">
      <c r="B8" s="143" t="s">
        <v>6</v>
      </c>
      <c r="C8" s="143" t="s">
        <v>7</v>
      </c>
      <c r="D8" s="137"/>
      <c r="E8" s="138"/>
      <c r="F8" s="162"/>
      <c r="G8" s="162"/>
      <c r="H8" s="140"/>
      <c r="I8" s="165"/>
      <c r="J8" s="166"/>
      <c r="K8" s="137"/>
      <c r="L8" s="138"/>
      <c r="M8" s="162"/>
      <c r="N8" s="138"/>
      <c r="O8" s="167"/>
    </row>
    <row r="9" spans="2:15" ht="14.25" customHeight="1">
      <c r="B9" s="143"/>
      <c r="C9" s="143"/>
      <c r="D9" s="111" t="s">
        <v>8</v>
      </c>
      <c r="E9" s="112" t="s">
        <v>2</v>
      </c>
      <c r="F9" s="110" t="s">
        <v>8</v>
      </c>
      <c r="G9" s="33" t="s">
        <v>2</v>
      </c>
      <c r="H9" s="145" t="s">
        <v>9</v>
      </c>
      <c r="I9" s="34" t="s">
        <v>8</v>
      </c>
      <c r="J9" s="172" t="s">
        <v>116</v>
      </c>
      <c r="K9" s="111" t="s">
        <v>8</v>
      </c>
      <c r="L9" s="32" t="s">
        <v>2</v>
      </c>
      <c r="M9" s="110" t="s">
        <v>8</v>
      </c>
      <c r="N9" s="32" t="s">
        <v>2</v>
      </c>
      <c r="O9" s="170" t="s">
        <v>9</v>
      </c>
    </row>
    <row r="10" spans="2:15" ht="14.25" customHeight="1">
      <c r="B10" s="144"/>
      <c r="C10" s="144"/>
      <c r="D10" s="114" t="s">
        <v>10</v>
      </c>
      <c r="E10" s="113" t="s">
        <v>11</v>
      </c>
      <c r="F10" s="31" t="s">
        <v>10</v>
      </c>
      <c r="G10" s="36" t="s">
        <v>11</v>
      </c>
      <c r="H10" s="146"/>
      <c r="I10" s="35" t="s">
        <v>10</v>
      </c>
      <c r="J10" s="173"/>
      <c r="K10" s="114" t="s">
        <v>10</v>
      </c>
      <c r="L10" s="113" t="s">
        <v>11</v>
      </c>
      <c r="M10" s="31" t="s">
        <v>10</v>
      </c>
      <c r="N10" s="113" t="s">
        <v>11</v>
      </c>
      <c r="O10" s="171"/>
    </row>
    <row r="11" spans="2:15" ht="14.25" customHeight="1">
      <c r="B11" s="45">
        <v>1</v>
      </c>
      <c r="C11" s="46" t="s">
        <v>20</v>
      </c>
      <c r="D11" s="47">
        <v>6928</v>
      </c>
      <c r="E11" s="48">
        <v>0.15849557319667817</v>
      </c>
      <c r="F11" s="47">
        <v>4115</v>
      </c>
      <c r="G11" s="49">
        <v>0.11495376707545325</v>
      </c>
      <c r="H11" s="50">
        <v>0.6835965978128797</v>
      </c>
      <c r="I11" s="51">
        <v>6264</v>
      </c>
      <c r="J11" s="52">
        <v>0.10600255427841643</v>
      </c>
      <c r="K11" s="47">
        <v>40638</v>
      </c>
      <c r="L11" s="48">
        <v>0.16715683653280572</v>
      </c>
      <c r="M11" s="47">
        <v>25761</v>
      </c>
      <c r="N11" s="49">
        <v>0.14325912991252412</v>
      </c>
      <c r="O11" s="50">
        <v>0.5775008734132991</v>
      </c>
    </row>
    <row r="12" spans="2:15" ht="14.25" customHeight="1">
      <c r="B12" s="53">
        <v>2</v>
      </c>
      <c r="C12" s="54" t="s">
        <v>18</v>
      </c>
      <c r="D12" s="55">
        <v>4092</v>
      </c>
      <c r="E12" s="56">
        <v>0.09361487954977007</v>
      </c>
      <c r="F12" s="55">
        <v>5513</v>
      </c>
      <c r="G12" s="57">
        <v>0.15400731904908233</v>
      </c>
      <c r="H12" s="58">
        <v>-0.25775439869399597</v>
      </c>
      <c r="I12" s="59">
        <v>4660</v>
      </c>
      <c r="J12" s="60">
        <v>-0.12188841201716738</v>
      </c>
      <c r="K12" s="55">
        <v>28623</v>
      </c>
      <c r="L12" s="56">
        <v>0.1177353740853019</v>
      </c>
      <c r="M12" s="55">
        <v>25297</v>
      </c>
      <c r="N12" s="57">
        <v>0.14067878612620327</v>
      </c>
      <c r="O12" s="58">
        <v>0.13147804087441206</v>
      </c>
    </row>
    <row r="13" spans="2:15" ht="14.25" customHeight="1">
      <c r="B13" s="53">
        <v>3</v>
      </c>
      <c r="C13" s="54" t="s">
        <v>19</v>
      </c>
      <c r="D13" s="55">
        <v>3329</v>
      </c>
      <c r="E13" s="56">
        <v>0.07615931916451237</v>
      </c>
      <c r="F13" s="55">
        <v>2796</v>
      </c>
      <c r="G13" s="57">
        <v>0.07810710394725814</v>
      </c>
      <c r="H13" s="58">
        <v>0.19062947067238922</v>
      </c>
      <c r="I13" s="59">
        <v>3406</v>
      </c>
      <c r="J13" s="60">
        <v>-0.02260716382853789</v>
      </c>
      <c r="K13" s="55">
        <v>20475</v>
      </c>
      <c r="L13" s="56">
        <v>0.08422009518207582</v>
      </c>
      <c r="M13" s="55">
        <v>14645</v>
      </c>
      <c r="N13" s="57">
        <v>0.08144210075575155</v>
      </c>
      <c r="O13" s="58">
        <v>0.3980880846705359</v>
      </c>
    </row>
    <row r="14" spans="2:15" ht="14.25" customHeight="1">
      <c r="B14" s="53">
        <v>4</v>
      </c>
      <c r="C14" s="54" t="s">
        <v>23</v>
      </c>
      <c r="D14" s="55">
        <v>3419</v>
      </c>
      <c r="E14" s="56">
        <v>0.07821829745373018</v>
      </c>
      <c r="F14" s="55">
        <v>1829</v>
      </c>
      <c r="G14" s="57">
        <v>0.05109366706707266</v>
      </c>
      <c r="H14" s="58">
        <v>0.8693275013668671</v>
      </c>
      <c r="I14" s="59">
        <v>2792</v>
      </c>
      <c r="J14" s="60">
        <v>0.22457020057306587</v>
      </c>
      <c r="K14" s="55">
        <v>15787</v>
      </c>
      <c r="L14" s="56">
        <v>0.06493688120339101</v>
      </c>
      <c r="M14" s="55">
        <v>10898</v>
      </c>
      <c r="N14" s="57">
        <v>0.06060471246406148</v>
      </c>
      <c r="O14" s="58">
        <v>0.44861442466507606</v>
      </c>
    </row>
    <row r="15" spans="2:15" ht="14.25" customHeight="1">
      <c r="B15" s="61">
        <v>5</v>
      </c>
      <c r="C15" s="62" t="s">
        <v>17</v>
      </c>
      <c r="D15" s="63">
        <v>2023</v>
      </c>
      <c r="E15" s="64">
        <v>0.04628125643430715</v>
      </c>
      <c r="F15" s="63">
        <v>1477</v>
      </c>
      <c r="G15" s="65">
        <v>0.04126044081906305</v>
      </c>
      <c r="H15" s="66">
        <v>0.3696682464454977</v>
      </c>
      <c r="I15" s="67">
        <v>2295</v>
      </c>
      <c r="J15" s="68">
        <v>-0.11851851851851847</v>
      </c>
      <c r="K15" s="63">
        <v>12531</v>
      </c>
      <c r="L15" s="64">
        <v>0.051543932245499004</v>
      </c>
      <c r="M15" s="63">
        <v>7782</v>
      </c>
      <c r="N15" s="65">
        <v>0.0432763692783379</v>
      </c>
      <c r="O15" s="66">
        <v>0.610254433307633</v>
      </c>
    </row>
    <row r="16" spans="2:15" ht="14.25" customHeight="1">
      <c r="B16" s="45">
        <v>6</v>
      </c>
      <c r="C16" s="46" t="s">
        <v>24</v>
      </c>
      <c r="D16" s="47">
        <v>2669</v>
      </c>
      <c r="E16" s="48">
        <v>0.061060145043581704</v>
      </c>
      <c r="F16" s="47">
        <v>1204</v>
      </c>
      <c r="G16" s="49">
        <v>0.03363410341648741</v>
      </c>
      <c r="H16" s="50">
        <v>1.2167774086378738</v>
      </c>
      <c r="I16" s="51">
        <v>2425</v>
      </c>
      <c r="J16" s="52">
        <v>0.10061855670103093</v>
      </c>
      <c r="K16" s="47">
        <v>12501</v>
      </c>
      <c r="L16" s="48">
        <v>0.05142053283863882</v>
      </c>
      <c r="M16" s="47">
        <v>7795</v>
      </c>
      <c r="N16" s="49">
        <v>0.04334866339304086</v>
      </c>
      <c r="O16" s="50">
        <v>0.6037203335471457</v>
      </c>
    </row>
    <row r="17" spans="2:15" ht="14.25" customHeight="1">
      <c r="B17" s="53">
        <v>7</v>
      </c>
      <c r="C17" s="54" t="s">
        <v>32</v>
      </c>
      <c r="D17" s="55">
        <v>1607</v>
      </c>
      <c r="E17" s="56">
        <v>0.036764201230811464</v>
      </c>
      <c r="F17" s="55">
        <v>1641</v>
      </c>
      <c r="G17" s="57">
        <v>0.04584183032097662</v>
      </c>
      <c r="H17" s="58">
        <v>-0.02071907373552717</v>
      </c>
      <c r="I17" s="59">
        <v>1736</v>
      </c>
      <c r="J17" s="60">
        <v>-0.07430875576036866</v>
      </c>
      <c r="K17" s="55">
        <v>10715</v>
      </c>
      <c r="L17" s="56">
        <v>0.04407415481689585</v>
      </c>
      <c r="M17" s="55">
        <v>8377</v>
      </c>
      <c r="N17" s="57">
        <v>0.04658521529743467</v>
      </c>
      <c r="O17" s="58">
        <v>0.27909752894831086</v>
      </c>
    </row>
    <row r="18" spans="2:15" ht="14.25" customHeight="1">
      <c r="B18" s="53">
        <v>8</v>
      </c>
      <c r="C18" s="54" t="s">
        <v>22</v>
      </c>
      <c r="D18" s="55">
        <v>1598</v>
      </c>
      <c r="E18" s="56">
        <v>0.03655830340188968</v>
      </c>
      <c r="F18" s="55">
        <v>1470</v>
      </c>
      <c r="G18" s="57">
        <v>0.0410648937061765</v>
      </c>
      <c r="H18" s="58">
        <v>0.0870748299319728</v>
      </c>
      <c r="I18" s="59">
        <v>1882</v>
      </c>
      <c r="J18" s="60">
        <v>-0.1509032943676939</v>
      </c>
      <c r="K18" s="55">
        <v>10679</v>
      </c>
      <c r="L18" s="56">
        <v>0.04392607552866363</v>
      </c>
      <c r="M18" s="55">
        <v>6868</v>
      </c>
      <c r="N18" s="57">
        <v>0.038193536906145555</v>
      </c>
      <c r="O18" s="58">
        <v>0.5548922539312755</v>
      </c>
    </row>
    <row r="19" spans="2:15" ht="14.25" customHeight="1">
      <c r="B19" s="53">
        <v>9</v>
      </c>
      <c r="C19" s="54" t="s">
        <v>33</v>
      </c>
      <c r="D19" s="55">
        <v>1956</v>
      </c>
      <c r="E19" s="56">
        <v>0.044748461485667225</v>
      </c>
      <c r="F19" s="55">
        <v>1322</v>
      </c>
      <c r="G19" s="57">
        <v>0.03693046903371791</v>
      </c>
      <c r="H19" s="58">
        <v>0.4795763993948563</v>
      </c>
      <c r="I19" s="59">
        <v>1972</v>
      </c>
      <c r="J19" s="60">
        <v>-0.008113590263691739</v>
      </c>
      <c r="K19" s="55">
        <v>10559</v>
      </c>
      <c r="L19" s="56">
        <v>0.043432477901222885</v>
      </c>
      <c r="M19" s="55">
        <v>6435</v>
      </c>
      <c r="N19" s="57">
        <v>0.03578558677796253</v>
      </c>
      <c r="O19" s="58">
        <v>0.6408702408702409</v>
      </c>
    </row>
    <row r="20" spans="2:15" ht="14.25" customHeight="1">
      <c r="B20" s="61">
        <v>10</v>
      </c>
      <c r="C20" s="62" t="s">
        <v>30</v>
      </c>
      <c r="D20" s="63">
        <v>2401</v>
      </c>
      <c r="E20" s="64">
        <v>0.05492896524902199</v>
      </c>
      <c r="F20" s="63">
        <v>2091</v>
      </c>
      <c r="G20" s="65">
        <v>0.058412716149398</v>
      </c>
      <c r="H20" s="66">
        <v>0.14825442372070774</v>
      </c>
      <c r="I20" s="67">
        <v>1587</v>
      </c>
      <c r="J20" s="68">
        <v>0.5129174543163202</v>
      </c>
      <c r="K20" s="63">
        <v>9991</v>
      </c>
      <c r="L20" s="64">
        <v>0.041096115798003395</v>
      </c>
      <c r="M20" s="63">
        <v>8803</v>
      </c>
      <c r="N20" s="65">
        <v>0.04895423782539303</v>
      </c>
      <c r="O20" s="66">
        <v>0.13495399295694654</v>
      </c>
    </row>
    <row r="21" spans="2:15" ht="14.25" customHeight="1">
      <c r="B21" s="45">
        <v>11</v>
      </c>
      <c r="C21" s="46" t="s">
        <v>21</v>
      </c>
      <c r="D21" s="47">
        <v>1790</v>
      </c>
      <c r="E21" s="48">
        <v>0.040950790418887696</v>
      </c>
      <c r="F21" s="47">
        <v>1307</v>
      </c>
      <c r="G21" s="49">
        <v>0.03651143950610387</v>
      </c>
      <c r="H21" s="50">
        <v>0.36954858454475903</v>
      </c>
      <c r="I21" s="51">
        <v>1325</v>
      </c>
      <c r="J21" s="52">
        <v>0.350943396226415</v>
      </c>
      <c r="K21" s="47">
        <v>8411</v>
      </c>
      <c r="L21" s="48">
        <v>0.034597080370033687</v>
      </c>
      <c r="M21" s="47">
        <v>6176</v>
      </c>
      <c r="N21" s="49">
        <v>0.03434526556964982</v>
      </c>
      <c r="O21" s="50">
        <v>0.3618847150259068</v>
      </c>
    </row>
    <row r="22" spans="2:15" ht="14.25" customHeight="1">
      <c r="B22" s="53">
        <v>12</v>
      </c>
      <c r="C22" s="54" t="s">
        <v>25</v>
      </c>
      <c r="D22" s="55">
        <v>2060</v>
      </c>
      <c r="E22" s="56">
        <v>0.04712772528654115</v>
      </c>
      <c r="F22" s="55">
        <v>2434</v>
      </c>
      <c r="G22" s="57">
        <v>0.06799452468083918</v>
      </c>
      <c r="H22" s="58">
        <v>-0.15365653245686117</v>
      </c>
      <c r="I22" s="59">
        <v>1513</v>
      </c>
      <c r="J22" s="60">
        <v>0.3615333773959022</v>
      </c>
      <c r="K22" s="55">
        <v>8038</v>
      </c>
      <c r="L22" s="56">
        <v>0.0330628144114054</v>
      </c>
      <c r="M22" s="55">
        <v>8949</v>
      </c>
      <c r="N22" s="57">
        <v>0.049766156344364675</v>
      </c>
      <c r="O22" s="58">
        <v>-0.10179908369650237</v>
      </c>
    </row>
    <row r="23" spans="2:15" ht="14.25" customHeight="1">
      <c r="B23" s="53">
        <v>13</v>
      </c>
      <c r="C23" s="54" t="s">
        <v>34</v>
      </c>
      <c r="D23" s="55">
        <v>1025</v>
      </c>
      <c r="E23" s="56">
        <v>0.02344947496053625</v>
      </c>
      <c r="F23" s="55">
        <v>1111</v>
      </c>
      <c r="G23" s="57">
        <v>0.031036120345280332</v>
      </c>
      <c r="H23" s="58">
        <v>-0.07740774077407742</v>
      </c>
      <c r="I23" s="59">
        <v>1021</v>
      </c>
      <c r="J23" s="60">
        <v>0.003917727717923647</v>
      </c>
      <c r="K23" s="55">
        <v>6982</v>
      </c>
      <c r="L23" s="56">
        <v>0.028719155289926905</v>
      </c>
      <c r="M23" s="55">
        <v>5533</v>
      </c>
      <c r="N23" s="57">
        <v>0.030769487434726756</v>
      </c>
      <c r="O23" s="58">
        <v>0.2618832459786735</v>
      </c>
    </row>
    <row r="24" spans="2:15" ht="14.25" customHeight="1">
      <c r="B24" s="53">
        <v>14</v>
      </c>
      <c r="C24" s="54" t="s">
        <v>28</v>
      </c>
      <c r="D24" s="55">
        <v>1006</v>
      </c>
      <c r="E24" s="56">
        <v>0.023014801766145822</v>
      </c>
      <c r="F24" s="55">
        <v>1071</v>
      </c>
      <c r="G24" s="57">
        <v>0.029918708271642874</v>
      </c>
      <c r="H24" s="58">
        <v>-0.06069094304388423</v>
      </c>
      <c r="I24" s="59">
        <v>1326</v>
      </c>
      <c r="J24" s="60">
        <v>-0.2413273001508296</v>
      </c>
      <c r="K24" s="55">
        <v>6633</v>
      </c>
      <c r="L24" s="56">
        <v>0.02728360885678676</v>
      </c>
      <c r="M24" s="55">
        <v>4653</v>
      </c>
      <c r="N24" s="57">
        <v>0.02587573197791137</v>
      </c>
      <c r="O24" s="58">
        <v>0.42553191489361697</v>
      </c>
    </row>
    <row r="25" spans="2:15" ht="14.25" customHeight="1">
      <c r="B25" s="61">
        <v>15</v>
      </c>
      <c r="C25" s="62" t="s">
        <v>31</v>
      </c>
      <c r="D25" s="63">
        <v>1077</v>
      </c>
      <c r="E25" s="64">
        <v>0.02463910686097321</v>
      </c>
      <c r="F25" s="63">
        <v>640</v>
      </c>
      <c r="G25" s="65">
        <v>0.01787859317819929</v>
      </c>
      <c r="H25" s="66">
        <v>0.6828125</v>
      </c>
      <c r="I25" s="67">
        <v>977</v>
      </c>
      <c r="J25" s="68">
        <v>0.10235414534288645</v>
      </c>
      <c r="K25" s="63">
        <v>5608</v>
      </c>
      <c r="L25" s="64">
        <v>0.023067462455730464</v>
      </c>
      <c r="M25" s="63">
        <v>2365</v>
      </c>
      <c r="N25" s="65">
        <v>0.013151967790191357</v>
      </c>
      <c r="O25" s="66">
        <v>1.371247357293869</v>
      </c>
    </row>
    <row r="26" spans="2:15" ht="14.25" customHeight="1">
      <c r="B26" s="45">
        <v>16</v>
      </c>
      <c r="C26" s="46" t="s">
        <v>49</v>
      </c>
      <c r="D26" s="47">
        <v>1082</v>
      </c>
      <c r="E26" s="48">
        <v>0.024753494543707535</v>
      </c>
      <c r="F26" s="47">
        <v>627</v>
      </c>
      <c r="G26" s="49">
        <v>0.017515434254267118</v>
      </c>
      <c r="H26" s="50">
        <v>0.7256778309409888</v>
      </c>
      <c r="I26" s="51">
        <v>856</v>
      </c>
      <c r="J26" s="52">
        <v>0.264018691588785</v>
      </c>
      <c r="K26" s="47">
        <v>5076</v>
      </c>
      <c r="L26" s="48">
        <v>0.020879179640743192</v>
      </c>
      <c r="M26" s="47">
        <v>3816</v>
      </c>
      <c r="N26" s="49">
        <v>0.021221103208190366</v>
      </c>
      <c r="O26" s="50">
        <v>0.33018867924528306</v>
      </c>
    </row>
    <row r="27" spans="2:15" ht="14.25" customHeight="1">
      <c r="B27" s="53">
        <v>17</v>
      </c>
      <c r="C27" s="54" t="s">
        <v>29</v>
      </c>
      <c r="D27" s="55">
        <v>665</v>
      </c>
      <c r="E27" s="56">
        <v>0.01521356180366498</v>
      </c>
      <c r="F27" s="55">
        <v>603</v>
      </c>
      <c r="G27" s="57">
        <v>0.016844987010084644</v>
      </c>
      <c r="H27" s="58">
        <v>0.10281923714759533</v>
      </c>
      <c r="I27" s="59">
        <v>877</v>
      </c>
      <c r="J27" s="60">
        <v>-0.24173318129988597</v>
      </c>
      <c r="K27" s="55">
        <v>4546</v>
      </c>
      <c r="L27" s="56">
        <v>0.018699123452879936</v>
      </c>
      <c r="M27" s="55">
        <v>3477</v>
      </c>
      <c r="N27" s="57">
        <v>0.019335895140167165</v>
      </c>
      <c r="O27" s="58">
        <v>0.3074489502444637</v>
      </c>
    </row>
    <row r="28" spans="2:15" ht="14.25" customHeight="1">
      <c r="B28" s="53">
        <v>18</v>
      </c>
      <c r="C28" s="54" t="s">
        <v>26</v>
      </c>
      <c r="D28" s="55">
        <v>495</v>
      </c>
      <c r="E28" s="56">
        <v>0.011324380590697994</v>
      </c>
      <c r="F28" s="55">
        <v>710</v>
      </c>
      <c r="G28" s="57">
        <v>0.019834064307064837</v>
      </c>
      <c r="H28" s="58">
        <v>-0.30281690140845074</v>
      </c>
      <c r="I28" s="59">
        <v>664</v>
      </c>
      <c r="J28" s="60">
        <v>-0.25451807228915657</v>
      </c>
      <c r="K28" s="55">
        <v>4367</v>
      </c>
      <c r="L28" s="56">
        <v>0.017962840325280838</v>
      </c>
      <c r="M28" s="55">
        <v>3926</v>
      </c>
      <c r="N28" s="57">
        <v>0.02183282264029229</v>
      </c>
      <c r="O28" s="58">
        <v>0.11232806928171168</v>
      </c>
    </row>
    <row r="29" spans="2:16" ht="14.25" customHeight="1">
      <c r="B29" s="53">
        <v>19</v>
      </c>
      <c r="C29" s="54" t="s">
        <v>27</v>
      </c>
      <c r="D29" s="55">
        <v>1257</v>
      </c>
      <c r="E29" s="56">
        <v>0.028757063439408845</v>
      </c>
      <c r="F29" s="55">
        <v>1036</v>
      </c>
      <c r="G29" s="57">
        <v>0.028940972707210102</v>
      </c>
      <c r="H29" s="58">
        <v>0.21332046332046328</v>
      </c>
      <c r="I29" s="59">
        <v>862</v>
      </c>
      <c r="J29" s="60">
        <v>0.4582366589327147</v>
      </c>
      <c r="K29" s="55">
        <v>3779</v>
      </c>
      <c r="L29" s="56">
        <v>0.015544211950821223</v>
      </c>
      <c r="M29" s="55">
        <v>4424</v>
      </c>
      <c r="N29" s="57">
        <v>0.024602243341990092</v>
      </c>
      <c r="O29" s="58">
        <v>-0.1457956600361664</v>
      </c>
      <c r="P29" s="44"/>
    </row>
    <row r="30" spans="2:16" ht="14.25" customHeight="1">
      <c r="B30" s="61">
        <v>20</v>
      </c>
      <c r="C30" s="62" t="s">
        <v>44</v>
      </c>
      <c r="D30" s="63">
        <v>757</v>
      </c>
      <c r="E30" s="64">
        <v>0.01731829516597653</v>
      </c>
      <c r="F30" s="63">
        <v>415</v>
      </c>
      <c r="G30" s="65">
        <v>0.011593150263988602</v>
      </c>
      <c r="H30" s="66">
        <v>0.8240963855421686</v>
      </c>
      <c r="I30" s="67">
        <v>746</v>
      </c>
      <c r="J30" s="68">
        <v>0.014745308310991856</v>
      </c>
      <c r="K30" s="63">
        <v>3661</v>
      </c>
      <c r="L30" s="64">
        <v>0.015058840950504498</v>
      </c>
      <c r="M30" s="63">
        <v>1926</v>
      </c>
      <c r="N30" s="65">
        <v>0.010710651147530044</v>
      </c>
      <c r="O30" s="66">
        <v>0.9008307372793354</v>
      </c>
      <c r="P30" s="44"/>
    </row>
    <row r="31" spans="2:15" ht="14.25" customHeight="1">
      <c r="B31" s="128" t="s">
        <v>47</v>
      </c>
      <c r="C31" s="129"/>
      <c r="D31" s="25">
        <f>SUM(D11:D30)</f>
        <v>41236</v>
      </c>
      <c r="E31" s="4">
        <f>D31/D33</f>
        <v>0.94337809704651</v>
      </c>
      <c r="F31" s="25">
        <f>SUM(F11:F30)</f>
        <v>33412</v>
      </c>
      <c r="G31" s="4">
        <f>F31/F33</f>
        <v>0.9333743051093667</v>
      </c>
      <c r="H31" s="7">
        <f>D31/F31-1</f>
        <v>0.23416736501855628</v>
      </c>
      <c r="I31" s="25">
        <f>SUM(I11:I30)</f>
        <v>39186</v>
      </c>
      <c r="J31" s="4">
        <f>D31/I31-1</f>
        <v>0.05231460215383055</v>
      </c>
      <c r="K31" s="25">
        <f>SUM(K11:K30)</f>
        <v>229600</v>
      </c>
      <c r="L31" s="4">
        <f>K31/K33</f>
        <v>0.9444167938366109</v>
      </c>
      <c r="M31" s="25">
        <f>SUM(M11:M30)</f>
        <v>167906</v>
      </c>
      <c r="N31" s="4">
        <f>M31/M33</f>
        <v>0.9337396633318689</v>
      </c>
      <c r="O31" s="7">
        <f>K31/M31-1</f>
        <v>0.3674317773039677</v>
      </c>
    </row>
    <row r="32" spans="2:15" ht="14.25" customHeight="1">
      <c r="B32" s="128" t="s">
        <v>12</v>
      </c>
      <c r="C32" s="129"/>
      <c r="D32" s="3">
        <f>D33-SUM(D11:D30)</f>
        <v>2475</v>
      </c>
      <c r="E32" s="4">
        <f>D32/D33</f>
        <v>0.05662190295348997</v>
      </c>
      <c r="F32" s="5">
        <f>F33-SUM(F11:F30)</f>
        <v>2385</v>
      </c>
      <c r="G32" s="6">
        <f>F32/F33</f>
        <v>0.06662569489063329</v>
      </c>
      <c r="H32" s="7">
        <f>D32/F32-1</f>
        <v>0.037735849056603765</v>
      </c>
      <c r="I32" s="5">
        <f>I33-SUM(I11:I30)</f>
        <v>2202</v>
      </c>
      <c r="J32" s="8">
        <f>D32/I32-1</f>
        <v>0.12397820163487738</v>
      </c>
      <c r="K32" s="3">
        <f>K33-SUM(K11:K30)</f>
        <v>13513</v>
      </c>
      <c r="L32" s="4">
        <f>K32/K33</f>
        <v>0.05558320616338904</v>
      </c>
      <c r="M32" s="3">
        <f>M33-SUM(M11:M30)</f>
        <v>11915</v>
      </c>
      <c r="N32" s="4">
        <f>M32/M33</f>
        <v>0.06626033666813108</v>
      </c>
      <c r="O32" s="7">
        <f>K32/M32-1</f>
        <v>0.1341166596726815</v>
      </c>
    </row>
    <row r="33" spans="2:17" ht="14.25" customHeight="1">
      <c r="B33" s="130" t="s">
        <v>13</v>
      </c>
      <c r="C33" s="131"/>
      <c r="D33" s="40">
        <v>43711</v>
      </c>
      <c r="E33" s="69">
        <v>1</v>
      </c>
      <c r="F33" s="40">
        <v>35797</v>
      </c>
      <c r="G33" s="70">
        <v>1</v>
      </c>
      <c r="H33" s="37">
        <v>0.22107997876917063</v>
      </c>
      <c r="I33" s="41">
        <v>41388</v>
      </c>
      <c r="J33" s="38">
        <v>0.05612737991688421</v>
      </c>
      <c r="K33" s="40">
        <v>243113</v>
      </c>
      <c r="L33" s="69">
        <v>1</v>
      </c>
      <c r="M33" s="40">
        <v>179821</v>
      </c>
      <c r="N33" s="70">
        <v>0.9999999999999997</v>
      </c>
      <c r="O33" s="37">
        <v>0.351972239059954</v>
      </c>
      <c r="P33" s="13"/>
      <c r="Q33" s="13"/>
    </row>
    <row r="34" ht="14.25" customHeight="1">
      <c r="B34" t="s">
        <v>102</v>
      </c>
    </row>
    <row r="35" ht="15">
      <c r="B35" s="9" t="s">
        <v>101</v>
      </c>
    </row>
    <row r="37" spans="2:12" ht="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22" ht="15">
      <c r="B38" s="154" t="s">
        <v>117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20"/>
      <c r="N38" s="20"/>
      <c r="O38" s="154" t="s">
        <v>87</v>
      </c>
      <c r="P38" s="154"/>
      <c r="Q38" s="154"/>
      <c r="R38" s="154"/>
      <c r="S38" s="154"/>
      <c r="T38" s="154"/>
      <c r="U38" s="154"/>
      <c r="V38" s="154"/>
    </row>
    <row r="39" spans="2:22" ht="15">
      <c r="B39" s="174" t="s">
        <v>118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20"/>
      <c r="N39" s="20"/>
      <c r="O39" s="155" t="s">
        <v>88</v>
      </c>
      <c r="P39" s="155"/>
      <c r="Q39" s="155"/>
      <c r="R39" s="155"/>
      <c r="S39" s="155"/>
      <c r="T39" s="155"/>
      <c r="U39" s="155"/>
      <c r="V39" s="155"/>
    </row>
    <row r="40" spans="2:22" ht="15" customHeight="1">
      <c r="B40" s="14"/>
      <c r="C40" s="14"/>
      <c r="D40" s="14"/>
      <c r="E40" s="14"/>
      <c r="F40" s="14"/>
      <c r="G40" s="14"/>
      <c r="H40" s="14"/>
      <c r="I40" s="14"/>
      <c r="J40" s="14"/>
      <c r="K40" s="71"/>
      <c r="L40" s="72" t="s">
        <v>4</v>
      </c>
      <c r="O40" s="14"/>
      <c r="P40" s="14"/>
      <c r="Q40" s="14"/>
      <c r="R40" s="14"/>
      <c r="S40" s="14"/>
      <c r="T40" s="14"/>
      <c r="U40" s="71"/>
      <c r="V40" s="72" t="s">
        <v>4</v>
      </c>
    </row>
    <row r="41" spans="2:22" ht="15">
      <c r="B41" s="156" t="s">
        <v>0</v>
      </c>
      <c r="C41" s="156" t="s">
        <v>46</v>
      </c>
      <c r="D41" s="158" t="s">
        <v>111</v>
      </c>
      <c r="E41" s="159"/>
      <c r="F41" s="159"/>
      <c r="G41" s="159"/>
      <c r="H41" s="159"/>
      <c r="I41" s="160"/>
      <c r="J41" s="158" t="s">
        <v>106</v>
      </c>
      <c r="K41" s="159"/>
      <c r="L41" s="160"/>
      <c r="O41" s="156" t="s">
        <v>0</v>
      </c>
      <c r="P41" s="156" t="s">
        <v>46</v>
      </c>
      <c r="Q41" s="158" t="s">
        <v>112</v>
      </c>
      <c r="R41" s="159"/>
      <c r="S41" s="159"/>
      <c r="T41" s="159"/>
      <c r="U41" s="159"/>
      <c r="V41" s="160"/>
    </row>
    <row r="42" spans="2:22" ht="15" customHeight="1">
      <c r="B42" s="157"/>
      <c r="C42" s="157"/>
      <c r="D42" s="132" t="s">
        <v>113</v>
      </c>
      <c r="E42" s="133"/>
      <c r="F42" s="133"/>
      <c r="G42" s="133"/>
      <c r="H42" s="133"/>
      <c r="I42" s="134"/>
      <c r="J42" s="132" t="s">
        <v>107</v>
      </c>
      <c r="K42" s="133"/>
      <c r="L42" s="134"/>
      <c r="O42" s="157"/>
      <c r="P42" s="157"/>
      <c r="Q42" s="132" t="s">
        <v>114</v>
      </c>
      <c r="R42" s="133"/>
      <c r="S42" s="133"/>
      <c r="T42" s="133"/>
      <c r="U42" s="133"/>
      <c r="V42" s="134"/>
    </row>
    <row r="43" spans="2:22" ht="15" customHeight="1">
      <c r="B43" s="157"/>
      <c r="C43" s="157"/>
      <c r="D43" s="135">
        <v>2021</v>
      </c>
      <c r="E43" s="136"/>
      <c r="F43" s="161">
        <v>2020</v>
      </c>
      <c r="G43" s="136"/>
      <c r="H43" s="139" t="s">
        <v>5</v>
      </c>
      <c r="I43" s="149" t="s">
        <v>53</v>
      </c>
      <c r="J43" s="163">
        <v>2021</v>
      </c>
      <c r="K43" s="150" t="s">
        <v>115</v>
      </c>
      <c r="L43" s="149" t="s">
        <v>147</v>
      </c>
      <c r="O43" s="157"/>
      <c r="P43" s="157"/>
      <c r="Q43" s="135">
        <v>2021</v>
      </c>
      <c r="R43" s="136"/>
      <c r="S43" s="135">
        <v>2020</v>
      </c>
      <c r="T43" s="136"/>
      <c r="U43" s="139" t="s">
        <v>5</v>
      </c>
      <c r="V43" s="141" t="s">
        <v>77</v>
      </c>
    </row>
    <row r="44" spans="2:22" ht="15">
      <c r="B44" s="143" t="s">
        <v>6</v>
      </c>
      <c r="C44" s="143" t="s">
        <v>46</v>
      </c>
      <c r="D44" s="137"/>
      <c r="E44" s="138"/>
      <c r="F44" s="162"/>
      <c r="G44" s="138"/>
      <c r="H44" s="140"/>
      <c r="I44" s="150"/>
      <c r="J44" s="163"/>
      <c r="K44" s="150"/>
      <c r="L44" s="150"/>
      <c r="O44" s="143" t="s">
        <v>6</v>
      </c>
      <c r="P44" s="143" t="s">
        <v>46</v>
      </c>
      <c r="Q44" s="137"/>
      <c r="R44" s="138"/>
      <c r="S44" s="137"/>
      <c r="T44" s="138"/>
      <c r="U44" s="140"/>
      <c r="V44" s="142"/>
    </row>
    <row r="45" spans="2:22" ht="15" customHeight="1">
      <c r="B45" s="143"/>
      <c r="C45" s="143"/>
      <c r="D45" s="115" t="s">
        <v>8</v>
      </c>
      <c r="E45" s="73" t="s">
        <v>2</v>
      </c>
      <c r="F45" s="115" t="s">
        <v>8</v>
      </c>
      <c r="G45" s="73" t="s">
        <v>2</v>
      </c>
      <c r="H45" s="145" t="s">
        <v>9</v>
      </c>
      <c r="I45" s="145" t="s">
        <v>54</v>
      </c>
      <c r="J45" s="74" t="s">
        <v>8</v>
      </c>
      <c r="K45" s="151" t="s">
        <v>116</v>
      </c>
      <c r="L45" s="151" t="s">
        <v>148</v>
      </c>
      <c r="O45" s="143"/>
      <c r="P45" s="143"/>
      <c r="Q45" s="106" t="s">
        <v>8</v>
      </c>
      <c r="R45" s="73" t="s">
        <v>2</v>
      </c>
      <c r="S45" s="106" t="s">
        <v>8</v>
      </c>
      <c r="T45" s="73" t="s">
        <v>2</v>
      </c>
      <c r="U45" s="145" t="s">
        <v>9</v>
      </c>
      <c r="V45" s="147" t="s">
        <v>78</v>
      </c>
    </row>
    <row r="46" spans="2:22" ht="15" customHeight="1">
      <c r="B46" s="144"/>
      <c r="C46" s="144"/>
      <c r="D46" s="116" t="s">
        <v>10</v>
      </c>
      <c r="E46" s="36" t="s">
        <v>11</v>
      </c>
      <c r="F46" s="116" t="s">
        <v>10</v>
      </c>
      <c r="G46" s="36" t="s">
        <v>11</v>
      </c>
      <c r="H46" s="153"/>
      <c r="I46" s="153"/>
      <c r="J46" s="116" t="s">
        <v>10</v>
      </c>
      <c r="K46" s="152"/>
      <c r="L46" s="152"/>
      <c r="O46" s="144"/>
      <c r="P46" s="144"/>
      <c r="Q46" s="107" t="s">
        <v>10</v>
      </c>
      <c r="R46" s="36" t="s">
        <v>11</v>
      </c>
      <c r="S46" s="107" t="s">
        <v>10</v>
      </c>
      <c r="T46" s="36" t="s">
        <v>11</v>
      </c>
      <c r="U46" s="146"/>
      <c r="V46" s="148"/>
    </row>
    <row r="47" spans="2:22" ht="15">
      <c r="B47" s="45">
        <v>1</v>
      </c>
      <c r="C47" s="75" t="s">
        <v>56</v>
      </c>
      <c r="D47" s="47">
        <v>1854</v>
      </c>
      <c r="E47" s="52">
        <v>0.04241495275788703</v>
      </c>
      <c r="F47" s="47">
        <v>897</v>
      </c>
      <c r="G47" s="52">
        <v>0.025057965751319942</v>
      </c>
      <c r="H47" s="76">
        <v>1.0668896321070234</v>
      </c>
      <c r="I47" s="77">
        <v>5</v>
      </c>
      <c r="J47" s="47">
        <v>1649</v>
      </c>
      <c r="K47" s="78">
        <v>0.12431776834445118</v>
      </c>
      <c r="L47" s="79">
        <v>0</v>
      </c>
      <c r="O47" s="45">
        <v>1</v>
      </c>
      <c r="P47" s="75" t="s">
        <v>56</v>
      </c>
      <c r="Q47" s="47">
        <v>12337</v>
      </c>
      <c r="R47" s="52">
        <v>0.05074594941446981</v>
      </c>
      <c r="S47" s="47">
        <v>7751</v>
      </c>
      <c r="T47" s="52">
        <v>0.04310397562020009</v>
      </c>
      <c r="U47" s="50">
        <v>0.5916655915365758</v>
      </c>
      <c r="V47" s="79">
        <v>0</v>
      </c>
    </row>
    <row r="48" spans="2:22" ht="15" customHeight="1">
      <c r="B48" s="80">
        <v>2</v>
      </c>
      <c r="C48" s="81" t="s">
        <v>41</v>
      </c>
      <c r="D48" s="55">
        <v>1496</v>
      </c>
      <c r="E48" s="60">
        <v>0.03422479467410949</v>
      </c>
      <c r="F48" s="55">
        <v>1314</v>
      </c>
      <c r="G48" s="60">
        <v>0.03670698661899042</v>
      </c>
      <c r="H48" s="82">
        <v>0.13850837138508365</v>
      </c>
      <c r="I48" s="83">
        <v>0</v>
      </c>
      <c r="J48" s="55">
        <v>1050</v>
      </c>
      <c r="K48" s="84">
        <v>0.4247619047619047</v>
      </c>
      <c r="L48" s="85">
        <v>2</v>
      </c>
      <c r="O48" s="80">
        <v>2</v>
      </c>
      <c r="P48" s="81" t="s">
        <v>42</v>
      </c>
      <c r="Q48" s="55">
        <v>9517</v>
      </c>
      <c r="R48" s="60">
        <v>0.039146405169612486</v>
      </c>
      <c r="S48" s="55">
        <v>6313</v>
      </c>
      <c r="T48" s="60">
        <v>0.03510713431690403</v>
      </c>
      <c r="U48" s="58">
        <v>0.5075241565024553</v>
      </c>
      <c r="V48" s="85">
        <v>1</v>
      </c>
    </row>
    <row r="49" spans="2:22" ht="15" customHeight="1">
      <c r="B49" s="80">
        <v>3</v>
      </c>
      <c r="C49" s="81" t="s">
        <v>69</v>
      </c>
      <c r="D49" s="55">
        <v>1307</v>
      </c>
      <c r="E49" s="60">
        <v>0.029900940266752076</v>
      </c>
      <c r="F49" s="55">
        <v>650</v>
      </c>
      <c r="G49" s="60">
        <v>0.018157946196608654</v>
      </c>
      <c r="H49" s="82">
        <v>1.0107692307692306</v>
      </c>
      <c r="I49" s="83">
        <v>4</v>
      </c>
      <c r="J49" s="55">
        <v>923</v>
      </c>
      <c r="K49" s="84">
        <v>0.4160346695557964</v>
      </c>
      <c r="L49" s="85">
        <v>4</v>
      </c>
      <c r="O49" s="80">
        <v>3</v>
      </c>
      <c r="P49" s="81" t="s">
        <v>36</v>
      </c>
      <c r="Q49" s="55">
        <v>8609</v>
      </c>
      <c r="R49" s="60">
        <v>0.035411516455310904</v>
      </c>
      <c r="S49" s="55">
        <v>7161</v>
      </c>
      <c r="T49" s="60">
        <v>0.03982293502983523</v>
      </c>
      <c r="U49" s="58">
        <v>0.20220639575478283</v>
      </c>
      <c r="V49" s="85">
        <v>-1</v>
      </c>
    </row>
    <row r="50" spans="2:22" ht="15">
      <c r="B50" s="80">
        <v>4</v>
      </c>
      <c r="C50" s="81" t="s">
        <v>36</v>
      </c>
      <c r="D50" s="55">
        <v>1219</v>
      </c>
      <c r="E50" s="60">
        <v>0.027887717050627987</v>
      </c>
      <c r="F50" s="55">
        <v>1298</v>
      </c>
      <c r="G50" s="60">
        <v>0.036260021789535433</v>
      </c>
      <c r="H50" s="82">
        <v>-0.0608628659476117</v>
      </c>
      <c r="I50" s="83">
        <v>-1</v>
      </c>
      <c r="J50" s="55">
        <v>1421</v>
      </c>
      <c r="K50" s="84">
        <v>-0.14215341308937368</v>
      </c>
      <c r="L50" s="85">
        <v>-1</v>
      </c>
      <c r="O50" s="80">
        <v>4</v>
      </c>
      <c r="P50" s="81" t="s">
        <v>41</v>
      </c>
      <c r="Q50" s="55">
        <v>6889</v>
      </c>
      <c r="R50" s="60">
        <v>0.028336617128660334</v>
      </c>
      <c r="S50" s="55">
        <v>4707</v>
      </c>
      <c r="T50" s="60">
        <v>0.02617603060821595</v>
      </c>
      <c r="U50" s="58">
        <v>0.46356490333545786</v>
      </c>
      <c r="V50" s="85">
        <v>1</v>
      </c>
    </row>
    <row r="51" spans="2:22" ht="15" customHeight="1">
      <c r="B51" s="80">
        <v>5</v>
      </c>
      <c r="C51" s="86" t="s">
        <v>42</v>
      </c>
      <c r="D51" s="63">
        <v>1131</v>
      </c>
      <c r="E51" s="68">
        <v>0.025874493834503902</v>
      </c>
      <c r="F51" s="63">
        <v>1195</v>
      </c>
      <c r="G51" s="68">
        <v>0.033382685699918986</v>
      </c>
      <c r="H51" s="87">
        <v>-0.0535564853556485</v>
      </c>
      <c r="I51" s="88">
        <v>-1</v>
      </c>
      <c r="J51" s="63">
        <v>1580</v>
      </c>
      <c r="K51" s="89">
        <v>-0.2841772151898734</v>
      </c>
      <c r="L51" s="90">
        <v>-3</v>
      </c>
      <c r="O51" s="80">
        <v>5</v>
      </c>
      <c r="P51" s="86" t="s">
        <v>38</v>
      </c>
      <c r="Q51" s="63">
        <v>5910</v>
      </c>
      <c r="R51" s="68">
        <v>0.02430968315145632</v>
      </c>
      <c r="S51" s="63">
        <v>6231</v>
      </c>
      <c r="T51" s="68">
        <v>0.03465112528570078</v>
      </c>
      <c r="U51" s="66">
        <v>-0.05151661049590761</v>
      </c>
      <c r="V51" s="90">
        <v>-1</v>
      </c>
    </row>
    <row r="52" spans="2:22" ht="15">
      <c r="B52" s="91">
        <v>6</v>
      </c>
      <c r="C52" s="75" t="s">
        <v>86</v>
      </c>
      <c r="D52" s="47">
        <v>1080</v>
      </c>
      <c r="E52" s="52">
        <v>0.024707739470613804</v>
      </c>
      <c r="F52" s="47">
        <v>165</v>
      </c>
      <c r="G52" s="52">
        <v>0.0046093248037545045</v>
      </c>
      <c r="H52" s="76">
        <v>5.545454545454546</v>
      </c>
      <c r="I52" s="77">
        <v>53</v>
      </c>
      <c r="J52" s="47">
        <v>731</v>
      </c>
      <c r="K52" s="78">
        <v>0.4774281805745555</v>
      </c>
      <c r="L52" s="79">
        <v>4</v>
      </c>
      <c r="O52" s="91">
        <v>6</v>
      </c>
      <c r="P52" s="75" t="s">
        <v>69</v>
      </c>
      <c r="Q52" s="47">
        <v>5759</v>
      </c>
      <c r="R52" s="52">
        <v>0.02368857280359339</v>
      </c>
      <c r="S52" s="47">
        <v>4067</v>
      </c>
      <c r="T52" s="52">
        <v>0.02261693573053203</v>
      </c>
      <c r="U52" s="50">
        <v>0.4160314728300958</v>
      </c>
      <c r="V52" s="79">
        <v>0</v>
      </c>
    </row>
    <row r="53" spans="2:22" ht="15">
      <c r="B53" s="80">
        <v>7</v>
      </c>
      <c r="C53" s="81" t="s">
        <v>38</v>
      </c>
      <c r="D53" s="55">
        <v>995</v>
      </c>
      <c r="E53" s="60">
        <v>0.02276314886413031</v>
      </c>
      <c r="F53" s="55">
        <v>1546</v>
      </c>
      <c r="G53" s="60">
        <v>0.04318797664608766</v>
      </c>
      <c r="H53" s="82">
        <v>-0.3564036222509702</v>
      </c>
      <c r="I53" s="83">
        <v>-6</v>
      </c>
      <c r="J53" s="55">
        <v>1046</v>
      </c>
      <c r="K53" s="84">
        <v>-0.04875717017208414</v>
      </c>
      <c r="L53" s="85">
        <v>-2</v>
      </c>
      <c r="O53" s="80">
        <v>7</v>
      </c>
      <c r="P53" s="81" t="s">
        <v>57</v>
      </c>
      <c r="Q53" s="55">
        <v>5067</v>
      </c>
      <c r="R53" s="60">
        <v>0.02084215981868514</v>
      </c>
      <c r="S53" s="55">
        <v>2731</v>
      </c>
      <c r="T53" s="60">
        <v>0.015187325173366848</v>
      </c>
      <c r="U53" s="58">
        <v>0.8553643354082754</v>
      </c>
      <c r="V53" s="85">
        <v>5</v>
      </c>
    </row>
    <row r="54" spans="2:22" ht="15">
      <c r="B54" s="80">
        <v>8</v>
      </c>
      <c r="C54" s="81" t="s">
        <v>45</v>
      </c>
      <c r="D54" s="55">
        <v>904</v>
      </c>
      <c r="E54" s="60">
        <v>0.02068129303836563</v>
      </c>
      <c r="F54" s="55">
        <v>408</v>
      </c>
      <c r="G54" s="60">
        <v>0.011397603151102048</v>
      </c>
      <c r="H54" s="82">
        <v>1.215686274509804</v>
      </c>
      <c r="I54" s="83">
        <v>15</v>
      </c>
      <c r="J54" s="55">
        <v>692</v>
      </c>
      <c r="K54" s="84">
        <v>0.3063583815028901</v>
      </c>
      <c r="L54" s="85">
        <v>4</v>
      </c>
      <c r="O54" s="80">
        <v>8</v>
      </c>
      <c r="P54" s="81" t="s">
        <v>59</v>
      </c>
      <c r="Q54" s="55">
        <v>4906</v>
      </c>
      <c r="R54" s="60">
        <v>0.02017991633520215</v>
      </c>
      <c r="S54" s="55">
        <v>3526</v>
      </c>
      <c r="T54" s="60">
        <v>0.019608388341739842</v>
      </c>
      <c r="U54" s="58">
        <v>0.39137833238797515</v>
      </c>
      <c r="V54" s="85">
        <v>0</v>
      </c>
    </row>
    <row r="55" spans="2:22" ht="15">
      <c r="B55" s="80">
        <v>9</v>
      </c>
      <c r="C55" s="81" t="s">
        <v>57</v>
      </c>
      <c r="D55" s="55">
        <v>866</v>
      </c>
      <c r="E55" s="60">
        <v>0.019811946649584772</v>
      </c>
      <c r="F55" s="55">
        <v>520</v>
      </c>
      <c r="G55" s="60">
        <v>0.014526356957286924</v>
      </c>
      <c r="H55" s="82">
        <v>0.6653846153846155</v>
      </c>
      <c r="I55" s="83">
        <v>5</v>
      </c>
      <c r="J55" s="55">
        <v>931</v>
      </c>
      <c r="K55" s="84">
        <v>-0.06981740064446829</v>
      </c>
      <c r="L55" s="85">
        <v>-3</v>
      </c>
      <c r="O55" s="80">
        <v>9</v>
      </c>
      <c r="P55" s="81" t="s">
        <v>45</v>
      </c>
      <c r="Q55" s="55">
        <v>4183</v>
      </c>
      <c r="R55" s="60">
        <v>0.017205990629871704</v>
      </c>
      <c r="S55" s="55">
        <v>2184</v>
      </c>
      <c r="T55" s="60">
        <v>0.012145411270096374</v>
      </c>
      <c r="U55" s="58">
        <v>0.9152930402930404</v>
      </c>
      <c r="V55" s="85">
        <v>11</v>
      </c>
    </row>
    <row r="56" spans="2:22" ht="15">
      <c r="B56" s="92">
        <v>10</v>
      </c>
      <c r="C56" s="86" t="s">
        <v>59</v>
      </c>
      <c r="D56" s="63">
        <v>849</v>
      </c>
      <c r="E56" s="68">
        <v>0.019423028528288075</v>
      </c>
      <c r="F56" s="63">
        <v>648</v>
      </c>
      <c r="G56" s="68">
        <v>0.018102075592926783</v>
      </c>
      <c r="H56" s="87">
        <v>0.3101851851851851</v>
      </c>
      <c r="I56" s="88">
        <v>-2</v>
      </c>
      <c r="J56" s="63">
        <v>604</v>
      </c>
      <c r="K56" s="89">
        <v>0.4056291390728477</v>
      </c>
      <c r="L56" s="90">
        <v>3</v>
      </c>
      <c r="O56" s="92">
        <v>10</v>
      </c>
      <c r="P56" s="86" t="s">
        <v>62</v>
      </c>
      <c r="Q56" s="63">
        <v>3947</v>
      </c>
      <c r="R56" s="68">
        <v>0.016235248629238256</v>
      </c>
      <c r="S56" s="63">
        <v>2275</v>
      </c>
      <c r="T56" s="68">
        <v>0.012651470073017056</v>
      </c>
      <c r="U56" s="66">
        <v>0.7349450549450549</v>
      </c>
      <c r="V56" s="90">
        <v>7</v>
      </c>
    </row>
    <row r="57" spans="2:22" ht="15">
      <c r="B57" s="91">
        <v>11</v>
      </c>
      <c r="C57" s="75" t="s">
        <v>75</v>
      </c>
      <c r="D57" s="47">
        <v>759</v>
      </c>
      <c r="E57" s="52">
        <v>0.017364050239070256</v>
      </c>
      <c r="F57" s="47">
        <v>294</v>
      </c>
      <c r="G57" s="52">
        <v>0.0082129787412353</v>
      </c>
      <c r="H57" s="76">
        <v>1.5816326530612246</v>
      </c>
      <c r="I57" s="77">
        <v>20</v>
      </c>
      <c r="J57" s="47">
        <v>731</v>
      </c>
      <c r="K57" s="78">
        <v>0.03830369357045149</v>
      </c>
      <c r="L57" s="79">
        <v>-1</v>
      </c>
      <c r="O57" s="91">
        <v>11</v>
      </c>
      <c r="P57" s="75" t="s">
        <v>82</v>
      </c>
      <c r="Q57" s="47">
        <v>3934</v>
      </c>
      <c r="R57" s="52">
        <v>0.016181775552932175</v>
      </c>
      <c r="S57" s="47">
        <v>1472</v>
      </c>
      <c r="T57" s="52">
        <v>0.008185918218673014</v>
      </c>
      <c r="U57" s="50">
        <v>1.672554347826087</v>
      </c>
      <c r="V57" s="79">
        <v>22</v>
      </c>
    </row>
    <row r="58" spans="2:22" ht="15">
      <c r="B58" s="80">
        <v>12</v>
      </c>
      <c r="C58" s="81" t="s">
        <v>62</v>
      </c>
      <c r="D58" s="55">
        <v>737</v>
      </c>
      <c r="E58" s="60">
        <v>0.016860744435039234</v>
      </c>
      <c r="F58" s="55">
        <v>530</v>
      </c>
      <c r="G58" s="60">
        <v>0.014805709975696288</v>
      </c>
      <c r="H58" s="82">
        <v>0.3905660377358491</v>
      </c>
      <c r="I58" s="83">
        <v>1</v>
      </c>
      <c r="J58" s="55">
        <v>522</v>
      </c>
      <c r="K58" s="84">
        <v>0.41187739463601525</v>
      </c>
      <c r="L58" s="85">
        <v>4</v>
      </c>
      <c r="O58" s="80">
        <v>12</v>
      </c>
      <c r="P58" s="81" t="s">
        <v>86</v>
      </c>
      <c r="Q58" s="55">
        <v>3640</v>
      </c>
      <c r="R58" s="60">
        <v>0.014972461365702369</v>
      </c>
      <c r="S58" s="55">
        <v>1164</v>
      </c>
      <c r="T58" s="60">
        <v>0.006473103808787628</v>
      </c>
      <c r="U58" s="58">
        <v>2.127147766323024</v>
      </c>
      <c r="V58" s="85">
        <v>31</v>
      </c>
    </row>
    <row r="59" spans="2:22" ht="15">
      <c r="B59" s="80">
        <v>13</v>
      </c>
      <c r="C59" s="81" t="s">
        <v>109</v>
      </c>
      <c r="D59" s="55">
        <v>717</v>
      </c>
      <c r="E59" s="60">
        <v>0.016403193704101943</v>
      </c>
      <c r="F59" s="55">
        <v>645</v>
      </c>
      <c r="G59" s="60">
        <v>0.018018269687403974</v>
      </c>
      <c r="H59" s="82">
        <v>0.1116279069767443</v>
      </c>
      <c r="I59" s="83">
        <v>-4</v>
      </c>
      <c r="J59" s="55">
        <v>514</v>
      </c>
      <c r="K59" s="84">
        <v>0.39494163424124507</v>
      </c>
      <c r="L59" s="85">
        <v>4</v>
      </c>
      <c r="O59" s="80">
        <v>13</v>
      </c>
      <c r="P59" s="81" t="s">
        <v>40</v>
      </c>
      <c r="Q59" s="55">
        <v>3536</v>
      </c>
      <c r="R59" s="60">
        <v>0.01454467675525373</v>
      </c>
      <c r="S59" s="55">
        <v>3170</v>
      </c>
      <c r="T59" s="60">
        <v>0.017628641816028162</v>
      </c>
      <c r="U59" s="58">
        <v>0.11545741324921144</v>
      </c>
      <c r="V59" s="85">
        <v>-4</v>
      </c>
    </row>
    <row r="60" spans="2:22" ht="15">
      <c r="B60" s="80">
        <v>14</v>
      </c>
      <c r="C60" s="81" t="s">
        <v>43</v>
      </c>
      <c r="D60" s="55">
        <v>611</v>
      </c>
      <c r="E60" s="60">
        <v>0.01397817483013429</v>
      </c>
      <c r="F60" s="55">
        <v>1132</v>
      </c>
      <c r="G60" s="60">
        <v>0.031622761683939994</v>
      </c>
      <c r="H60" s="82">
        <v>-0.4602473498233216</v>
      </c>
      <c r="I60" s="83">
        <v>-9</v>
      </c>
      <c r="J60" s="55">
        <v>738</v>
      </c>
      <c r="K60" s="84">
        <v>-0.17208672086720866</v>
      </c>
      <c r="L60" s="85">
        <v>-5</v>
      </c>
      <c r="O60" s="80">
        <v>14</v>
      </c>
      <c r="P60" s="81" t="s">
        <v>75</v>
      </c>
      <c r="Q60" s="55">
        <v>3427</v>
      </c>
      <c r="R60" s="60">
        <v>0.01409632557699506</v>
      </c>
      <c r="S60" s="55">
        <v>2162</v>
      </c>
      <c r="T60" s="60">
        <v>0.012023067383675989</v>
      </c>
      <c r="U60" s="58">
        <v>0.5851063829787233</v>
      </c>
      <c r="V60" s="85">
        <v>8</v>
      </c>
    </row>
    <row r="61" spans="2:22" ht="15">
      <c r="B61" s="92">
        <v>15</v>
      </c>
      <c r="C61" s="86" t="s">
        <v>60</v>
      </c>
      <c r="D61" s="63">
        <v>586</v>
      </c>
      <c r="E61" s="68">
        <v>0.013406236416462675</v>
      </c>
      <c r="F61" s="63">
        <v>400</v>
      </c>
      <c r="G61" s="68">
        <v>0.011174120736374556</v>
      </c>
      <c r="H61" s="87">
        <v>0.4650000000000001</v>
      </c>
      <c r="I61" s="88">
        <v>9</v>
      </c>
      <c r="J61" s="63">
        <v>503</v>
      </c>
      <c r="K61" s="89">
        <v>0.16500994035785288</v>
      </c>
      <c r="L61" s="90">
        <v>4</v>
      </c>
      <c r="O61" s="92">
        <v>15</v>
      </c>
      <c r="P61" s="86" t="s">
        <v>48</v>
      </c>
      <c r="Q61" s="63">
        <v>3393</v>
      </c>
      <c r="R61" s="68">
        <v>0.013956472915886852</v>
      </c>
      <c r="S61" s="63">
        <v>3011</v>
      </c>
      <c r="T61" s="68">
        <v>0.01674442918235356</v>
      </c>
      <c r="U61" s="66">
        <v>0.12686815011624053</v>
      </c>
      <c r="V61" s="90">
        <v>-4</v>
      </c>
    </row>
    <row r="62" spans="2:22" ht="15">
      <c r="B62" s="91">
        <v>16</v>
      </c>
      <c r="C62" s="75" t="s">
        <v>103</v>
      </c>
      <c r="D62" s="47">
        <v>575</v>
      </c>
      <c r="E62" s="52">
        <v>0.013154583514447165</v>
      </c>
      <c r="F62" s="47">
        <v>337</v>
      </c>
      <c r="G62" s="52">
        <v>0.009414196720395564</v>
      </c>
      <c r="H62" s="76">
        <v>0.7062314540059347</v>
      </c>
      <c r="I62" s="77">
        <v>12</v>
      </c>
      <c r="J62" s="47">
        <v>382</v>
      </c>
      <c r="K62" s="78">
        <v>0.5052356020942408</v>
      </c>
      <c r="L62" s="79">
        <v>9</v>
      </c>
      <c r="O62" s="91">
        <v>16</v>
      </c>
      <c r="P62" s="75" t="s">
        <v>71</v>
      </c>
      <c r="Q62" s="47">
        <v>3128</v>
      </c>
      <c r="R62" s="52">
        <v>0.012866444821955222</v>
      </c>
      <c r="S62" s="47">
        <v>2421</v>
      </c>
      <c r="T62" s="52">
        <v>0.013463388591988699</v>
      </c>
      <c r="U62" s="50">
        <v>0.29202808756712106</v>
      </c>
      <c r="V62" s="79">
        <v>-1</v>
      </c>
    </row>
    <row r="63" spans="2:22" ht="15">
      <c r="B63" s="80">
        <v>17</v>
      </c>
      <c r="C63" s="81" t="s">
        <v>119</v>
      </c>
      <c r="D63" s="55">
        <v>564</v>
      </c>
      <c r="E63" s="60">
        <v>0.012902930612431654</v>
      </c>
      <c r="F63" s="55">
        <v>164</v>
      </c>
      <c r="G63" s="60">
        <v>0.004581389501913568</v>
      </c>
      <c r="H63" s="82">
        <v>2.4390243902439024</v>
      </c>
      <c r="I63" s="83">
        <v>43</v>
      </c>
      <c r="J63" s="55">
        <v>366</v>
      </c>
      <c r="K63" s="84">
        <v>0.540983606557377</v>
      </c>
      <c r="L63" s="85">
        <v>13</v>
      </c>
      <c r="O63" s="80">
        <v>17</v>
      </c>
      <c r="P63" s="81" t="s">
        <v>60</v>
      </c>
      <c r="Q63" s="55">
        <v>3083</v>
      </c>
      <c r="R63" s="60">
        <v>0.012681345711664946</v>
      </c>
      <c r="S63" s="55">
        <v>2178</v>
      </c>
      <c r="T63" s="60">
        <v>0.012112044755618086</v>
      </c>
      <c r="U63" s="58">
        <v>0.41551882460973366</v>
      </c>
      <c r="V63" s="85">
        <v>4</v>
      </c>
    </row>
    <row r="64" spans="2:22" ht="15">
      <c r="B64" s="80">
        <v>18</v>
      </c>
      <c r="C64" s="81" t="s">
        <v>82</v>
      </c>
      <c r="D64" s="55">
        <v>552</v>
      </c>
      <c r="E64" s="60">
        <v>0.012628400173869278</v>
      </c>
      <c r="F64" s="55">
        <v>341</v>
      </c>
      <c r="G64" s="60">
        <v>0.00952593792775931</v>
      </c>
      <c r="H64" s="82">
        <v>0.6187683284457477</v>
      </c>
      <c r="I64" s="83">
        <v>9</v>
      </c>
      <c r="J64" s="55">
        <v>861</v>
      </c>
      <c r="K64" s="84">
        <v>-0.35888501742160284</v>
      </c>
      <c r="L64" s="85">
        <v>-10</v>
      </c>
      <c r="O64" s="80">
        <v>18</v>
      </c>
      <c r="P64" s="81" t="s">
        <v>43</v>
      </c>
      <c r="Q64" s="55">
        <v>2982</v>
      </c>
      <c r="R64" s="60">
        <v>0.012265901041902325</v>
      </c>
      <c r="S64" s="55">
        <v>3939</v>
      </c>
      <c r="T64" s="60">
        <v>0.021905116754995246</v>
      </c>
      <c r="U64" s="58">
        <v>-0.24295506473724293</v>
      </c>
      <c r="V64" s="85">
        <v>-11</v>
      </c>
    </row>
    <row r="65" spans="2:22" ht="15">
      <c r="B65" s="80">
        <v>19</v>
      </c>
      <c r="C65" s="81" t="s">
        <v>40</v>
      </c>
      <c r="D65" s="55">
        <v>548</v>
      </c>
      <c r="E65" s="60">
        <v>0.012536890027681819</v>
      </c>
      <c r="F65" s="55">
        <v>519</v>
      </c>
      <c r="G65" s="60">
        <v>0.014498421655445987</v>
      </c>
      <c r="H65" s="82">
        <v>0.05587668593448947</v>
      </c>
      <c r="I65" s="83">
        <v>-4</v>
      </c>
      <c r="J65" s="55">
        <v>554</v>
      </c>
      <c r="K65" s="84">
        <v>-0.010830324909747335</v>
      </c>
      <c r="L65" s="85">
        <v>-5</v>
      </c>
      <c r="O65" s="80">
        <v>19</v>
      </c>
      <c r="P65" s="81" t="s">
        <v>39</v>
      </c>
      <c r="Q65" s="55">
        <v>2765</v>
      </c>
      <c r="R65" s="60">
        <v>0.011373311998946992</v>
      </c>
      <c r="S65" s="55">
        <v>2290</v>
      </c>
      <c r="T65" s="60">
        <v>0.012734886359212773</v>
      </c>
      <c r="U65" s="58">
        <v>0.2074235807860263</v>
      </c>
      <c r="V65" s="85">
        <v>-3</v>
      </c>
    </row>
    <row r="66" spans="2:22" ht="15">
      <c r="B66" s="92">
        <v>20</v>
      </c>
      <c r="C66" s="86" t="s">
        <v>104</v>
      </c>
      <c r="D66" s="63">
        <v>536</v>
      </c>
      <c r="E66" s="68">
        <v>0.012262359589119443</v>
      </c>
      <c r="F66" s="63">
        <v>196</v>
      </c>
      <c r="G66" s="68">
        <v>0.005475319160823533</v>
      </c>
      <c r="H66" s="87">
        <v>1.7346938775510203</v>
      </c>
      <c r="I66" s="88">
        <v>29</v>
      </c>
      <c r="J66" s="63">
        <v>344</v>
      </c>
      <c r="K66" s="89">
        <v>0.558139534883721</v>
      </c>
      <c r="L66" s="90">
        <v>15</v>
      </c>
      <c r="O66" s="92">
        <v>20</v>
      </c>
      <c r="P66" s="86" t="s">
        <v>37</v>
      </c>
      <c r="Q66" s="63">
        <v>2754</v>
      </c>
      <c r="R66" s="68">
        <v>0.011328065549764925</v>
      </c>
      <c r="S66" s="63">
        <v>2571</v>
      </c>
      <c r="T66" s="68">
        <v>0.014297551453945869</v>
      </c>
      <c r="U66" s="66">
        <v>0.0711785297549592</v>
      </c>
      <c r="V66" s="90">
        <v>-6</v>
      </c>
    </row>
    <row r="67" spans="2:22" ht="15">
      <c r="B67" s="128" t="s">
        <v>47</v>
      </c>
      <c r="C67" s="129"/>
      <c r="D67" s="25">
        <f>SUM(D47:D66)</f>
        <v>17886</v>
      </c>
      <c r="E67" s="6">
        <f>D67/D69</f>
        <v>0.4091876186772208</v>
      </c>
      <c r="F67" s="25">
        <f>SUM(F47:F66)</f>
        <v>13199</v>
      </c>
      <c r="G67" s="6">
        <f>F67/F69</f>
        <v>0.36871804899851945</v>
      </c>
      <c r="H67" s="16">
        <f>D67/F67-1</f>
        <v>0.3551026592923707</v>
      </c>
      <c r="I67" s="24"/>
      <c r="J67" s="25">
        <f>SUM(J47:J66)</f>
        <v>16142</v>
      </c>
      <c r="K67" s="17">
        <f>E67/J67-1</f>
        <v>-0.9999746507484403</v>
      </c>
      <c r="L67" s="18"/>
      <c r="O67" s="128" t="s">
        <v>47</v>
      </c>
      <c r="P67" s="129"/>
      <c r="Q67" s="25">
        <f>SUM(Q47:Q66)</f>
        <v>99766</v>
      </c>
      <c r="R67" s="6">
        <f>Q67/Q69</f>
        <v>0.41036884082710506</v>
      </c>
      <c r="S67" s="25">
        <f>SUM(S47:S66)</f>
        <v>71324</v>
      </c>
      <c r="T67" s="6">
        <f>S67/S69</f>
        <v>0.39663887977488727</v>
      </c>
      <c r="U67" s="16">
        <f>Q67/S67-1</f>
        <v>0.398771801918008</v>
      </c>
      <c r="V67" s="100"/>
    </row>
    <row r="68" spans="2:22" ht="15">
      <c r="B68" s="128" t="s">
        <v>12</v>
      </c>
      <c r="C68" s="129"/>
      <c r="D68" s="25">
        <f>D69-SUM(D47:D66)</f>
        <v>25825</v>
      </c>
      <c r="E68" s="6">
        <f>D68/D69</f>
        <v>0.5908123813227791</v>
      </c>
      <c r="F68" s="25">
        <f>F69-SUM(F47:F66)</f>
        <v>22598</v>
      </c>
      <c r="G68" s="6">
        <f>F68/F69</f>
        <v>0.6312819510014805</v>
      </c>
      <c r="H68" s="16">
        <f>D68/F68-1</f>
        <v>0.1428002478095407</v>
      </c>
      <c r="I68" s="3"/>
      <c r="J68" s="25">
        <f>J69-SUM(J47:J66)</f>
        <v>25246</v>
      </c>
      <c r="K68" s="17">
        <f>E68/J68-1</f>
        <v>-0.9999765977825666</v>
      </c>
      <c r="L68" s="18"/>
      <c r="O68" s="128" t="s">
        <v>12</v>
      </c>
      <c r="P68" s="129"/>
      <c r="Q68" s="25">
        <f>Q69-SUM(Q47:Q66)</f>
        <v>143347</v>
      </c>
      <c r="R68" s="6">
        <f>Q68/Q69</f>
        <v>0.5896311591728949</v>
      </c>
      <c r="S68" s="25">
        <f>S69-SUM(S47:S66)</f>
        <v>108497</v>
      </c>
      <c r="T68" s="6">
        <f>S68/S69</f>
        <v>0.6033611202251128</v>
      </c>
      <c r="U68" s="16">
        <f>Q68/S68-1</f>
        <v>0.32120703798261707</v>
      </c>
      <c r="V68" s="101"/>
    </row>
    <row r="69" spans="2:22" ht="15">
      <c r="B69" s="130" t="s">
        <v>35</v>
      </c>
      <c r="C69" s="131"/>
      <c r="D69" s="23">
        <v>43711</v>
      </c>
      <c r="E69" s="93">
        <v>1</v>
      </c>
      <c r="F69" s="23">
        <v>35797</v>
      </c>
      <c r="G69" s="93">
        <v>1</v>
      </c>
      <c r="H69" s="19">
        <v>0.22107997876917063</v>
      </c>
      <c r="I69" s="19"/>
      <c r="J69" s="23">
        <v>41388</v>
      </c>
      <c r="K69" s="39">
        <v>0.05612737991688421</v>
      </c>
      <c r="L69" s="94"/>
      <c r="M69" s="13"/>
      <c r="O69" s="130" t="s">
        <v>35</v>
      </c>
      <c r="P69" s="131"/>
      <c r="Q69" s="23">
        <v>243113</v>
      </c>
      <c r="R69" s="93">
        <v>1</v>
      </c>
      <c r="S69" s="23">
        <v>179821</v>
      </c>
      <c r="T69" s="93">
        <v>1</v>
      </c>
      <c r="U69" s="102">
        <v>0.351972239059954</v>
      </c>
      <c r="V69" s="94"/>
    </row>
    <row r="70" spans="2:15" ht="15">
      <c r="B70" t="s">
        <v>102</v>
      </c>
      <c r="O70" t="s">
        <v>102</v>
      </c>
    </row>
    <row r="71" spans="2:15" ht="15">
      <c r="B71" s="9" t="s">
        <v>101</v>
      </c>
      <c r="O71" s="9" t="s">
        <v>101</v>
      </c>
    </row>
  </sheetData>
  <sheetProtection/>
  <mergeCells count="67"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I6:J6"/>
    <mergeCell ref="K6:O6"/>
    <mergeCell ref="I7:I8"/>
    <mergeCell ref="J7:J8"/>
    <mergeCell ref="K7:L8"/>
    <mergeCell ref="M7:N8"/>
    <mergeCell ref="O7:O8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</mergeCells>
  <conditionalFormatting sqref="H32 J32 O32">
    <cfRule type="cellIs" priority="1561" dxfId="146" operator="lessThan">
      <formula>0</formula>
    </cfRule>
  </conditionalFormatting>
  <conditionalFormatting sqref="H31 O31">
    <cfRule type="cellIs" priority="1521" dxfId="146" operator="lessThan">
      <formula>0</formula>
    </cfRule>
  </conditionalFormatting>
  <conditionalFormatting sqref="K68">
    <cfRule type="cellIs" priority="697" dxfId="146" operator="lessThan">
      <formula>0</formula>
    </cfRule>
  </conditionalFormatting>
  <conditionalFormatting sqref="H68 J68">
    <cfRule type="cellIs" priority="698" dxfId="146" operator="lessThan">
      <formula>0</formula>
    </cfRule>
  </conditionalFormatting>
  <conditionalFormatting sqref="K67">
    <cfRule type="cellIs" priority="695" dxfId="146" operator="lessThan">
      <formula>0</formula>
    </cfRule>
  </conditionalFormatting>
  <conditionalFormatting sqref="H67 J67">
    <cfRule type="cellIs" priority="696" dxfId="146" operator="lessThan">
      <formula>0</formula>
    </cfRule>
  </conditionalFormatting>
  <conditionalFormatting sqref="L68">
    <cfRule type="cellIs" priority="693" dxfId="146" operator="lessThan">
      <formula>0</formula>
    </cfRule>
  </conditionalFormatting>
  <conditionalFormatting sqref="K68">
    <cfRule type="cellIs" priority="694" dxfId="146" operator="lessThan">
      <formula>0</formula>
    </cfRule>
  </conditionalFormatting>
  <conditionalFormatting sqref="L67">
    <cfRule type="cellIs" priority="691" dxfId="146" operator="lessThan">
      <formula>0</formula>
    </cfRule>
  </conditionalFormatting>
  <conditionalFormatting sqref="K67">
    <cfRule type="cellIs" priority="692" dxfId="146" operator="lessThan">
      <formula>0</formula>
    </cfRule>
  </conditionalFormatting>
  <conditionalFormatting sqref="H11:H15 J11:J15 O11:O15">
    <cfRule type="cellIs" priority="41" dxfId="146" operator="lessThan">
      <formula>0</formula>
    </cfRule>
  </conditionalFormatting>
  <conditionalFormatting sqref="H16:H30 J16:J30 O16:O30">
    <cfRule type="cellIs" priority="40" dxfId="146" operator="lessThan">
      <formula>0</formula>
    </cfRule>
  </conditionalFormatting>
  <conditionalFormatting sqref="D11:E30 G11:J30 L11:L30 N11:O30">
    <cfRule type="cellIs" priority="39" dxfId="147" operator="equal">
      <formula>0</formula>
    </cfRule>
  </conditionalFormatting>
  <conditionalFormatting sqref="F11:F30">
    <cfRule type="cellIs" priority="38" dxfId="147" operator="equal">
      <formula>0</formula>
    </cfRule>
  </conditionalFormatting>
  <conditionalFormatting sqref="K11:K30">
    <cfRule type="cellIs" priority="37" dxfId="147" operator="equal">
      <formula>0</formula>
    </cfRule>
  </conditionalFormatting>
  <conditionalFormatting sqref="M11:M30">
    <cfRule type="cellIs" priority="36" dxfId="147" operator="equal">
      <formula>0</formula>
    </cfRule>
  </conditionalFormatting>
  <conditionalFormatting sqref="O33 J33 H33">
    <cfRule type="cellIs" priority="35" dxfId="146" operator="lessThan">
      <formula>0</formula>
    </cfRule>
  </conditionalFormatting>
  <conditionalFormatting sqref="H69:I69 K69">
    <cfRule type="cellIs" priority="27" dxfId="146" operator="lessThan">
      <formula>0</formula>
    </cfRule>
  </conditionalFormatting>
  <conditionalFormatting sqref="L69">
    <cfRule type="cellIs" priority="26" dxfId="146" operator="lessThan">
      <formula>0</formula>
    </cfRule>
  </conditionalFormatting>
  <conditionalFormatting sqref="V69">
    <cfRule type="cellIs" priority="8" dxfId="146" operator="lessThan">
      <formula>0</formula>
    </cfRule>
  </conditionalFormatting>
  <conditionalFormatting sqref="V67">
    <cfRule type="cellIs" priority="17" dxfId="146" operator="lessThan">
      <formula>0</formula>
    </cfRule>
    <cfRule type="cellIs" priority="18" dxfId="148" operator="equal">
      <formula>0</formula>
    </cfRule>
    <cfRule type="cellIs" priority="19" dxfId="149" operator="greaterThan">
      <formula>0</formula>
    </cfRule>
  </conditionalFormatting>
  <conditionalFormatting sqref="V68">
    <cfRule type="cellIs" priority="16" dxfId="146" operator="lessThan">
      <formula>0</formula>
    </cfRule>
  </conditionalFormatting>
  <conditionalFormatting sqref="U68">
    <cfRule type="cellIs" priority="15" dxfId="146" operator="lessThan">
      <formula>0</formula>
    </cfRule>
  </conditionalFormatting>
  <conditionalFormatting sqref="U67">
    <cfRule type="cellIs" priority="14" dxfId="146" operator="lessThan">
      <formula>0</formula>
    </cfRule>
  </conditionalFormatting>
  <conditionalFormatting sqref="U47:U66">
    <cfRule type="cellIs" priority="13" dxfId="146" operator="lessThan">
      <formula>0</formula>
    </cfRule>
  </conditionalFormatting>
  <conditionalFormatting sqref="V47:V66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U69">
    <cfRule type="cellIs" priority="9" dxfId="146" operator="lessThan">
      <formula>0</formula>
    </cfRule>
  </conditionalFormatting>
  <conditionalFormatting sqref="K47:K66 H47:H66">
    <cfRule type="cellIs" priority="7" dxfId="146" operator="lessThan">
      <formula>0</formula>
    </cfRule>
  </conditionalFormatting>
  <conditionalFormatting sqref="L47:L66">
    <cfRule type="cellIs" priority="4" dxfId="146" operator="lessThan">
      <formula>0</formula>
    </cfRule>
    <cfRule type="cellIs" priority="5" dxfId="148" operator="equal">
      <formula>0</formula>
    </cfRule>
    <cfRule type="cellIs" priority="6" dxfId="149" operator="greaterThan">
      <formula>0</formula>
    </cfRule>
  </conditionalFormatting>
  <conditionalFormatting sqref="I47:I66">
    <cfRule type="cellIs" priority="1" dxfId="146" operator="lessThan">
      <formula>0</formula>
    </cfRule>
    <cfRule type="cellIs" priority="2" dxfId="148" operator="equal">
      <formula>0</formula>
    </cfRule>
    <cfRule type="cellIs" priority="3" dxfId="149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34">
      <selection activeCell="C42" sqref="C42:K47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3"/>
      <c r="K1" s="44"/>
      <c r="O1" s="42"/>
      <c r="U1" s="44">
        <v>44382</v>
      </c>
    </row>
    <row r="2" spans="1:21" ht="14.25" customHeight="1">
      <c r="A2" s="154" t="s">
        <v>120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3"/>
      <c r="M2" s="20"/>
      <c r="N2" s="154" t="s">
        <v>91</v>
      </c>
      <c r="O2" s="154"/>
      <c r="P2" s="154"/>
      <c r="Q2" s="154"/>
      <c r="R2" s="154"/>
      <c r="S2" s="154"/>
      <c r="T2" s="154"/>
      <c r="U2" s="154"/>
    </row>
    <row r="3" spans="1:21" ht="14.25" customHeight="1">
      <c r="A3" s="155" t="s">
        <v>121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3"/>
      <c r="M3" s="20"/>
      <c r="N3" s="155" t="s">
        <v>92</v>
      </c>
      <c r="O3" s="155"/>
      <c r="P3" s="155"/>
      <c r="Q3" s="155"/>
      <c r="R3" s="155"/>
      <c r="S3" s="155"/>
      <c r="T3" s="155"/>
      <c r="U3" s="155"/>
    </row>
    <row r="4" spans="1:21" ht="14.25" customHeight="1">
      <c r="A4" s="14"/>
      <c r="B4" s="14"/>
      <c r="C4" s="14"/>
      <c r="D4" s="14"/>
      <c r="E4" s="14"/>
      <c r="F4" s="14"/>
      <c r="G4" s="14"/>
      <c r="H4" s="14"/>
      <c r="I4" s="14"/>
      <c r="J4" s="71"/>
      <c r="K4" s="72" t="s">
        <v>4</v>
      </c>
      <c r="L4" s="13"/>
      <c r="M4" s="13"/>
      <c r="N4" s="14"/>
      <c r="O4" s="14"/>
      <c r="P4" s="14"/>
      <c r="Q4" s="14"/>
      <c r="R4" s="14"/>
      <c r="S4" s="14"/>
      <c r="T4" s="71"/>
      <c r="U4" s="72" t="s">
        <v>4</v>
      </c>
    </row>
    <row r="5" spans="1:21" ht="14.25" customHeight="1">
      <c r="A5" s="156" t="s">
        <v>0</v>
      </c>
      <c r="B5" s="156" t="s">
        <v>1</v>
      </c>
      <c r="C5" s="158" t="s">
        <v>111</v>
      </c>
      <c r="D5" s="159"/>
      <c r="E5" s="159"/>
      <c r="F5" s="159"/>
      <c r="G5" s="159"/>
      <c r="H5" s="160"/>
      <c r="I5" s="158" t="s">
        <v>106</v>
      </c>
      <c r="J5" s="159"/>
      <c r="K5" s="160"/>
      <c r="L5" s="13"/>
      <c r="M5" s="13"/>
      <c r="N5" s="156" t="s">
        <v>0</v>
      </c>
      <c r="O5" s="156" t="s">
        <v>1</v>
      </c>
      <c r="P5" s="158" t="s">
        <v>112</v>
      </c>
      <c r="Q5" s="159"/>
      <c r="R5" s="159"/>
      <c r="S5" s="159"/>
      <c r="T5" s="159"/>
      <c r="U5" s="160"/>
    </row>
    <row r="6" spans="1:21" ht="14.25" customHeight="1">
      <c r="A6" s="157"/>
      <c r="B6" s="157"/>
      <c r="C6" s="132" t="s">
        <v>113</v>
      </c>
      <c r="D6" s="133"/>
      <c r="E6" s="133"/>
      <c r="F6" s="133"/>
      <c r="G6" s="133"/>
      <c r="H6" s="134"/>
      <c r="I6" s="132" t="s">
        <v>107</v>
      </c>
      <c r="J6" s="133"/>
      <c r="K6" s="134"/>
      <c r="L6" s="13"/>
      <c r="M6" s="13"/>
      <c r="N6" s="157"/>
      <c r="O6" s="157"/>
      <c r="P6" s="132" t="s">
        <v>114</v>
      </c>
      <c r="Q6" s="133"/>
      <c r="R6" s="133"/>
      <c r="S6" s="133"/>
      <c r="T6" s="133"/>
      <c r="U6" s="134"/>
    </row>
    <row r="7" spans="1:21" ht="14.25" customHeight="1">
      <c r="A7" s="157"/>
      <c r="B7" s="157"/>
      <c r="C7" s="135">
        <v>2021</v>
      </c>
      <c r="D7" s="136"/>
      <c r="E7" s="161">
        <v>2020</v>
      </c>
      <c r="F7" s="136"/>
      <c r="G7" s="139" t="s">
        <v>5</v>
      </c>
      <c r="H7" s="149" t="s">
        <v>53</v>
      </c>
      <c r="I7" s="163">
        <v>2021</v>
      </c>
      <c r="J7" s="150" t="s">
        <v>115</v>
      </c>
      <c r="K7" s="149" t="s">
        <v>147</v>
      </c>
      <c r="L7" s="13"/>
      <c r="M7" s="13"/>
      <c r="N7" s="157"/>
      <c r="O7" s="157"/>
      <c r="P7" s="135">
        <v>2021</v>
      </c>
      <c r="Q7" s="136"/>
      <c r="R7" s="135">
        <v>2020</v>
      </c>
      <c r="S7" s="136"/>
      <c r="T7" s="139" t="s">
        <v>5</v>
      </c>
      <c r="U7" s="141" t="s">
        <v>77</v>
      </c>
    </row>
    <row r="8" spans="1:21" ht="14.25" customHeight="1">
      <c r="A8" s="143" t="s">
        <v>6</v>
      </c>
      <c r="B8" s="143" t="s">
        <v>7</v>
      </c>
      <c r="C8" s="137"/>
      <c r="D8" s="138"/>
      <c r="E8" s="162"/>
      <c r="F8" s="138"/>
      <c r="G8" s="140"/>
      <c r="H8" s="150"/>
      <c r="I8" s="163"/>
      <c r="J8" s="150"/>
      <c r="K8" s="150"/>
      <c r="L8" s="13"/>
      <c r="M8" s="13"/>
      <c r="N8" s="143" t="s">
        <v>6</v>
      </c>
      <c r="O8" s="143" t="s">
        <v>7</v>
      </c>
      <c r="P8" s="137"/>
      <c r="Q8" s="138"/>
      <c r="R8" s="137"/>
      <c r="S8" s="138"/>
      <c r="T8" s="140"/>
      <c r="U8" s="142"/>
    </row>
    <row r="9" spans="1:21" ht="14.25" customHeight="1">
      <c r="A9" s="143"/>
      <c r="B9" s="143"/>
      <c r="C9" s="115" t="s">
        <v>8</v>
      </c>
      <c r="D9" s="73" t="s">
        <v>2</v>
      </c>
      <c r="E9" s="115" t="s">
        <v>8</v>
      </c>
      <c r="F9" s="73" t="s">
        <v>2</v>
      </c>
      <c r="G9" s="145" t="s">
        <v>9</v>
      </c>
      <c r="H9" s="145" t="s">
        <v>54</v>
      </c>
      <c r="I9" s="74" t="s">
        <v>8</v>
      </c>
      <c r="J9" s="151" t="s">
        <v>116</v>
      </c>
      <c r="K9" s="151" t="s">
        <v>148</v>
      </c>
      <c r="L9" s="13"/>
      <c r="M9" s="13"/>
      <c r="N9" s="143"/>
      <c r="O9" s="143"/>
      <c r="P9" s="109" t="s">
        <v>8</v>
      </c>
      <c r="Q9" s="73" t="s">
        <v>2</v>
      </c>
      <c r="R9" s="109" t="s">
        <v>8</v>
      </c>
      <c r="S9" s="73" t="s">
        <v>2</v>
      </c>
      <c r="T9" s="145" t="s">
        <v>9</v>
      </c>
      <c r="U9" s="147" t="s">
        <v>78</v>
      </c>
    </row>
    <row r="10" spans="1:21" ht="14.25" customHeight="1">
      <c r="A10" s="144"/>
      <c r="B10" s="144"/>
      <c r="C10" s="116" t="s">
        <v>10</v>
      </c>
      <c r="D10" s="36" t="s">
        <v>11</v>
      </c>
      <c r="E10" s="116" t="s">
        <v>10</v>
      </c>
      <c r="F10" s="36" t="s">
        <v>11</v>
      </c>
      <c r="G10" s="153"/>
      <c r="H10" s="153"/>
      <c r="I10" s="116" t="s">
        <v>10</v>
      </c>
      <c r="J10" s="152"/>
      <c r="K10" s="152"/>
      <c r="L10" s="13"/>
      <c r="M10" s="13"/>
      <c r="N10" s="144"/>
      <c r="O10" s="144"/>
      <c r="P10" s="108" t="s">
        <v>10</v>
      </c>
      <c r="Q10" s="36" t="s">
        <v>11</v>
      </c>
      <c r="R10" s="108" t="s">
        <v>10</v>
      </c>
      <c r="S10" s="36" t="s">
        <v>11</v>
      </c>
      <c r="T10" s="146"/>
      <c r="U10" s="148"/>
    </row>
    <row r="11" spans="1:21" ht="14.25" customHeight="1">
      <c r="A11" s="45">
        <v>1</v>
      </c>
      <c r="B11" s="75" t="s">
        <v>20</v>
      </c>
      <c r="C11" s="47">
        <v>1671</v>
      </c>
      <c r="D11" s="49">
        <v>0.16286549707602338</v>
      </c>
      <c r="E11" s="47">
        <v>1676</v>
      </c>
      <c r="F11" s="49">
        <v>0.16130895091434072</v>
      </c>
      <c r="G11" s="95">
        <v>-0.002983293556085953</v>
      </c>
      <c r="H11" s="77">
        <v>0</v>
      </c>
      <c r="I11" s="47">
        <v>1742</v>
      </c>
      <c r="J11" s="48">
        <v>-0.040757749712973634</v>
      </c>
      <c r="K11" s="79">
        <v>0</v>
      </c>
      <c r="L11" s="13"/>
      <c r="M11" s="13"/>
      <c r="N11" s="45">
        <v>1</v>
      </c>
      <c r="O11" s="75" t="s">
        <v>20</v>
      </c>
      <c r="P11" s="47">
        <v>12758</v>
      </c>
      <c r="Q11" s="49">
        <v>0.201024186559521</v>
      </c>
      <c r="R11" s="47">
        <v>10470</v>
      </c>
      <c r="S11" s="49">
        <v>0.18563500647151646</v>
      </c>
      <c r="T11" s="103">
        <v>0.21852913085004766</v>
      </c>
      <c r="U11" s="79">
        <v>0</v>
      </c>
    </row>
    <row r="12" spans="1:21" ht="14.25" customHeight="1">
      <c r="A12" s="80">
        <v>2</v>
      </c>
      <c r="B12" s="81" t="s">
        <v>23</v>
      </c>
      <c r="C12" s="55">
        <v>1321</v>
      </c>
      <c r="D12" s="57">
        <v>0.12875243664717348</v>
      </c>
      <c r="E12" s="55">
        <v>890</v>
      </c>
      <c r="F12" s="57">
        <v>0.08565928777670838</v>
      </c>
      <c r="G12" s="96">
        <v>0.4842696629213483</v>
      </c>
      <c r="H12" s="83">
        <v>1</v>
      </c>
      <c r="I12" s="55">
        <v>1082</v>
      </c>
      <c r="J12" s="56">
        <v>0.22088724584103514</v>
      </c>
      <c r="K12" s="85">
        <v>0</v>
      </c>
      <c r="L12" s="13"/>
      <c r="M12" s="13"/>
      <c r="N12" s="80">
        <v>2</v>
      </c>
      <c r="O12" s="81" t="s">
        <v>23</v>
      </c>
      <c r="P12" s="55">
        <v>7088</v>
      </c>
      <c r="Q12" s="57">
        <v>0.11168360513668951</v>
      </c>
      <c r="R12" s="55">
        <v>5136</v>
      </c>
      <c r="S12" s="57">
        <v>0.09106221520895019</v>
      </c>
      <c r="T12" s="104">
        <v>0.3800623052959502</v>
      </c>
      <c r="U12" s="85">
        <v>1</v>
      </c>
    </row>
    <row r="13" spans="1:21" ht="14.25" customHeight="1">
      <c r="A13" s="53">
        <v>3</v>
      </c>
      <c r="B13" s="81" t="s">
        <v>30</v>
      </c>
      <c r="C13" s="55">
        <v>1168</v>
      </c>
      <c r="D13" s="57">
        <v>0.1138401559454191</v>
      </c>
      <c r="E13" s="55">
        <v>822</v>
      </c>
      <c r="F13" s="57">
        <v>0.0791145332050048</v>
      </c>
      <c r="G13" s="96">
        <v>0.4209245742092458</v>
      </c>
      <c r="H13" s="83">
        <v>1</v>
      </c>
      <c r="I13" s="55">
        <v>748</v>
      </c>
      <c r="J13" s="56">
        <v>0.5614973262032086</v>
      </c>
      <c r="K13" s="85">
        <v>3</v>
      </c>
      <c r="L13" s="13"/>
      <c r="M13" s="13"/>
      <c r="N13" s="53">
        <v>3</v>
      </c>
      <c r="O13" s="81" t="s">
        <v>18</v>
      </c>
      <c r="P13" s="55">
        <v>6328</v>
      </c>
      <c r="Q13" s="57">
        <v>0.09970850074844402</v>
      </c>
      <c r="R13" s="55">
        <v>6986</v>
      </c>
      <c r="S13" s="57">
        <v>0.1238630520735448</v>
      </c>
      <c r="T13" s="104">
        <v>-0.094188376753507</v>
      </c>
      <c r="U13" s="85">
        <v>-1</v>
      </c>
    </row>
    <row r="14" spans="1:21" ht="14.25" customHeight="1">
      <c r="A14" s="53">
        <v>4</v>
      </c>
      <c r="B14" s="81" t="s">
        <v>24</v>
      </c>
      <c r="C14" s="55">
        <v>804</v>
      </c>
      <c r="D14" s="57">
        <v>0.0783625730994152</v>
      </c>
      <c r="E14" s="55">
        <v>661</v>
      </c>
      <c r="F14" s="57">
        <v>0.06361886429258903</v>
      </c>
      <c r="G14" s="96">
        <v>0.21633888048411487</v>
      </c>
      <c r="H14" s="83">
        <v>1</v>
      </c>
      <c r="I14" s="55">
        <v>824</v>
      </c>
      <c r="J14" s="56">
        <v>-0.024271844660194164</v>
      </c>
      <c r="K14" s="85">
        <v>1</v>
      </c>
      <c r="L14" s="13"/>
      <c r="M14" s="13"/>
      <c r="N14" s="53">
        <v>4</v>
      </c>
      <c r="O14" s="81" t="s">
        <v>19</v>
      </c>
      <c r="P14" s="55">
        <v>5142</v>
      </c>
      <c r="Q14" s="57">
        <v>0.08102103521626093</v>
      </c>
      <c r="R14" s="55">
        <v>3236</v>
      </c>
      <c r="S14" s="57">
        <v>0.057374869239907096</v>
      </c>
      <c r="T14" s="104">
        <v>0.5889987639060568</v>
      </c>
      <c r="U14" s="85">
        <v>2</v>
      </c>
    </row>
    <row r="15" spans="1:21" ht="14.25" customHeight="1">
      <c r="A15" s="61">
        <v>5</v>
      </c>
      <c r="B15" s="86" t="s">
        <v>19</v>
      </c>
      <c r="C15" s="63">
        <v>723</v>
      </c>
      <c r="D15" s="65">
        <v>0.07046783625730994</v>
      </c>
      <c r="E15" s="63">
        <v>636</v>
      </c>
      <c r="F15" s="65">
        <v>0.061212704523580366</v>
      </c>
      <c r="G15" s="97">
        <v>0.1367924528301887</v>
      </c>
      <c r="H15" s="88">
        <v>1</v>
      </c>
      <c r="I15" s="63">
        <v>845</v>
      </c>
      <c r="J15" s="64">
        <v>-0.14437869822485205</v>
      </c>
      <c r="K15" s="90">
        <v>-1</v>
      </c>
      <c r="L15" s="13"/>
      <c r="M15" s="13"/>
      <c r="N15" s="61">
        <v>5</v>
      </c>
      <c r="O15" s="86" t="s">
        <v>24</v>
      </c>
      <c r="P15" s="63">
        <v>4912</v>
      </c>
      <c r="Q15" s="65">
        <v>0.07739699046718664</v>
      </c>
      <c r="R15" s="63">
        <v>4495</v>
      </c>
      <c r="S15" s="65">
        <v>0.0796971684899204</v>
      </c>
      <c r="T15" s="105">
        <v>0.09276974416017802</v>
      </c>
      <c r="U15" s="90">
        <v>-1</v>
      </c>
    </row>
    <row r="16" spans="1:21" ht="14.25" customHeight="1">
      <c r="A16" s="45">
        <v>6</v>
      </c>
      <c r="B16" s="75" t="s">
        <v>18</v>
      </c>
      <c r="C16" s="47">
        <v>649</v>
      </c>
      <c r="D16" s="49">
        <v>0.06325536062378168</v>
      </c>
      <c r="E16" s="47">
        <v>1445</v>
      </c>
      <c r="F16" s="49">
        <v>0.13907603464870066</v>
      </c>
      <c r="G16" s="95">
        <v>-0.5508650519031142</v>
      </c>
      <c r="H16" s="77">
        <v>-4</v>
      </c>
      <c r="I16" s="47">
        <v>927</v>
      </c>
      <c r="J16" s="48">
        <v>-0.29989212513484353</v>
      </c>
      <c r="K16" s="79">
        <v>-3</v>
      </c>
      <c r="L16" s="13"/>
      <c r="M16" s="13"/>
      <c r="N16" s="45">
        <v>6</v>
      </c>
      <c r="O16" s="75" t="s">
        <v>30</v>
      </c>
      <c r="P16" s="47">
        <v>4640</v>
      </c>
      <c r="Q16" s="49">
        <v>0.07311116363349877</v>
      </c>
      <c r="R16" s="47">
        <v>3869</v>
      </c>
      <c r="S16" s="49">
        <v>0.06859807450222513</v>
      </c>
      <c r="T16" s="103">
        <v>0.1992762987852159</v>
      </c>
      <c r="U16" s="79">
        <v>-1</v>
      </c>
    </row>
    <row r="17" spans="1:21" ht="14.25" customHeight="1">
      <c r="A17" s="53">
        <v>7</v>
      </c>
      <c r="B17" s="81" t="s">
        <v>31</v>
      </c>
      <c r="C17" s="55">
        <v>509</v>
      </c>
      <c r="D17" s="57">
        <v>0.049610136452241715</v>
      </c>
      <c r="E17" s="55">
        <v>360</v>
      </c>
      <c r="F17" s="57">
        <v>0.03464870067372473</v>
      </c>
      <c r="G17" s="96">
        <v>0.413888888888889</v>
      </c>
      <c r="H17" s="83">
        <v>2</v>
      </c>
      <c r="I17" s="55">
        <v>450</v>
      </c>
      <c r="J17" s="56">
        <v>0.13111111111111118</v>
      </c>
      <c r="K17" s="85">
        <v>0</v>
      </c>
      <c r="L17" s="13"/>
      <c r="M17" s="13"/>
      <c r="N17" s="53">
        <v>7</v>
      </c>
      <c r="O17" s="81" t="s">
        <v>31</v>
      </c>
      <c r="P17" s="55">
        <v>2970</v>
      </c>
      <c r="Q17" s="57">
        <v>0.04679744741195935</v>
      </c>
      <c r="R17" s="55">
        <v>1407</v>
      </c>
      <c r="S17" s="57">
        <v>0.024946366199180867</v>
      </c>
      <c r="T17" s="104">
        <v>1.1108742004264394</v>
      </c>
      <c r="U17" s="85">
        <v>4</v>
      </c>
    </row>
    <row r="18" spans="1:21" ht="14.25" customHeight="1">
      <c r="A18" s="53">
        <v>8</v>
      </c>
      <c r="B18" s="81" t="s">
        <v>25</v>
      </c>
      <c r="C18" s="55">
        <v>416</v>
      </c>
      <c r="D18" s="57">
        <v>0.0405458089668616</v>
      </c>
      <c r="E18" s="55">
        <v>535</v>
      </c>
      <c r="F18" s="57">
        <v>0.05149181905678537</v>
      </c>
      <c r="G18" s="96">
        <v>-0.22242990654205608</v>
      </c>
      <c r="H18" s="83">
        <v>0</v>
      </c>
      <c r="I18" s="55">
        <v>283</v>
      </c>
      <c r="J18" s="56">
        <v>0.46996466431095407</v>
      </c>
      <c r="K18" s="85">
        <v>1</v>
      </c>
      <c r="L18" s="13"/>
      <c r="M18" s="13"/>
      <c r="N18" s="53">
        <v>8</v>
      </c>
      <c r="O18" s="81" t="s">
        <v>22</v>
      </c>
      <c r="P18" s="55">
        <v>2117</v>
      </c>
      <c r="Q18" s="57">
        <v>0.033356968407783814</v>
      </c>
      <c r="R18" s="55">
        <v>1102</v>
      </c>
      <c r="S18" s="57">
        <v>0.019538660662044998</v>
      </c>
      <c r="T18" s="104">
        <v>0.9210526315789473</v>
      </c>
      <c r="U18" s="85">
        <v>7</v>
      </c>
    </row>
    <row r="19" spans="1:21" ht="14.25" customHeight="1">
      <c r="A19" s="53">
        <v>9</v>
      </c>
      <c r="B19" s="81" t="s">
        <v>27</v>
      </c>
      <c r="C19" s="55">
        <v>395</v>
      </c>
      <c r="D19" s="57">
        <v>0.0384990253411306</v>
      </c>
      <c r="E19" s="55">
        <v>565</v>
      </c>
      <c r="F19" s="57">
        <v>0.05437921077959577</v>
      </c>
      <c r="G19" s="96">
        <v>-0.3008849557522124</v>
      </c>
      <c r="H19" s="83">
        <v>-2</v>
      </c>
      <c r="I19" s="55">
        <v>265</v>
      </c>
      <c r="J19" s="56">
        <v>0.49056603773584895</v>
      </c>
      <c r="K19" s="85">
        <v>2</v>
      </c>
      <c r="L19" s="13"/>
      <c r="M19" s="13"/>
      <c r="N19" s="53">
        <v>9</v>
      </c>
      <c r="O19" s="81" t="s">
        <v>25</v>
      </c>
      <c r="P19" s="55">
        <v>1774</v>
      </c>
      <c r="Q19" s="57">
        <v>0.027952414716773025</v>
      </c>
      <c r="R19" s="55">
        <v>2691</v>
      </c>
      <c r="S19" s="57">
        <v>0.04771192000141841</v>
      </c>
      <c r="T19" s="104">
        <v>-0.3407655146785582</v>
      </c>
      <c r="U19" s="85">
        <v>-2</v>
      </c>
    </row>
    <row r="20" spans="1:21" ht="14.25" customHeight="1">
      <c r="A20" s="61">
        <v>10</v>
      </c>
      <c r="B20" s="86" t="s">
        <v>22</v>
      </c>
      <c r="C20" s="63">
        <v>338</v>
      </c>
      <c r="D20" s="65">
        <v>0.032943469785575046</v>
      </c>
      <c r="E20" s="63">
        <v>242</v>
      </c>
      <c r="F20" s="65">
        <v>0.02329162656400385</v>
      </c>
      <c r="G20" s="97">
        <v>0.39669421487603307</v>
      </c>
      <c r="H20" s="88">
        <v>1</v>
      </c>
      <c r="I20" s="63">
        <v>399</v>
      </c>
      <c r="J20" s="64">
        <v>-0.1528822055137845</v>
      </c>
      <c r="K20" s="90">
        <v>-2</v>
      </c>
      <c r="L20" s="13"/>
      <c r="M20" s="13"/>
      <c r="N20" s="61">
        <v>10</v>
      </c>
      <c r="O20" s="86" t="s">
        <v>49</v>
      </c>
      <c r="P20" s="63">
        <v>1437</v>
      </c>
      <c r="Q20" s="65">
        <v>0.022642401323564168</v>
      </c>
      <c r="R20" s="63">
        <v>1186</v>
      </c>
      <c r="S20" s="65">
        <v>0.021027995957518485</v>
      </c>
      <c r="T20" s="105">
        <v>0.2116357504215851</v>
      </c>
      <c r="U20" s="90">
        <v>4</v>
      </c>
    </row>
    <row r="21" spans="1:21" ht="14.25" customHeight="1">
      <c r="A21" s="45">
        <v>11</v>
      </c>
      <c r="B21" s="75" t="s">
        <v>21</v>
      </c>
      <c r="C21" s="47">
        <v>277</v>
      </c>
      <c r="D21" s="49">
        <v>0.02699805068226121</v>
      </c>
      <c r="E21" s="47">
        <v>327</v>
      </c>
      <c r="F21" s="49">
        <v>0.0314725697786333</v>
      </c>
      <c r="G21" s="95">
        <v>-0.15290519877675846</v>
      </c>
      <c r="H21" s="77">
        <v>-1</v>
      </c>
      <c r="I21" s="47">
        <v>263</v>
      </c>
      <c r="J21" s="48">
        <v>0.05323193916349811</v>
      </c>
      <c r="K21" s="79">
        <v>1</v>
      </c>
      <c r="L21" s="13"/>
      <c r="M21" s="13"/>
      <c r="N21" s="45">
        <v>11</v>
      </c>
      <c r="O21" s="75" t="s">
        <v>44</v>
      </c>
      <c r="P21" s="47">
        <v>1412</v>
      </c>
      <c r="Q21" s="49">
        <v>0.022248483416056095</v>
      </c>
      <c r="R21" s="47">
        <v>860</v>
      </c>
      <c r="S21" s="49">
        <v>0.015247956596514246</v>
      </c>
      <c r="T21" s="103">
        <v>0.6418604651162791</v>
      </c>
      <c r="U21" s="79">
        <v>8</v>
      </c>
    </row>
    <row r="22" spans="1:21" ht="14.25" customHeight="1">
      <c r="A22" s="53">
        <v>12</v>
      </c>
      <c r="B22" s="81" t="s">
        <v>44</v>
      </c>
      <c r="C22" s="55">
        <v>239</v>
      </c>
      <c r="D22" s="57">
        <v>0.023294346978557506</v>
      </c>
      <c r="E22" s="55">
        <v>170</v>
      </c>
      <c r="F22" s="57">
        <v>0.016361886429258902</v>
      </c>
      <c r="G22" s="96">
        <v>0.40588235294117636</v>
      </c>
      <c r="H22" s="83">
        <v>5</v>
      </c>
      <c r="I22" s="55">
        <v>267</v>
      </c>
      <c r="J22" s="56">
        <v>-0.10486891385767794</v>
      </c>
      <c r="K22" s="85">
        <v>-2</v>
      </c>
      <c r="L22" s="13"/>
      <c r="M22" s="13"/>
      <c r="N22" s="53">
        <v>12</v>
      </c>
      <c r="O22" s="81" t="s">
        <v>26</v>
      </c>
      <c r="P22" s="55">
        <v>1269</v>
      </c>
      <c r="Q22" s="57">
        <v>0.019995272985109905</v>
      </c>
      <c r="R22" s="55">
        <v>1541</v>
      </c>
      <c r="S22" s="57">
        <v>0.027322210599102854</v>
      </c>
      <c r="T22" s="104">
        <v>-0.17650876054510056</v>
      </c>
      <c r="U22" s="85">
        <v>-2</v>
      </c>
    </row>
    <row r="23" spans="1:21" ht="14.25" customHeight="1">
      <c r="A23" s="53">
        <v>13</v>
      </c>
      <c r="B23" s="81" t="s">
        <v>49</v>
      </c>
      <c r="C23" s="55">
        <v>206</v>
      </c>
      <c r="D23" s="57">
        <v>0.020077972709551656</v>
      </c>
      <c r="E23" s="55">
        <v>188</v>
      </c>
      <c r="F23" s="57">
        <v>0.01809432146294514</v>
      </c>
      <c r="G23" s="96">
        <v>0.0957446808510638</v>
      </c>
      <c r="H23" s="83">
        <v>2</v>
      </c>
      <c r="I23" s="55">
        <v>182</v>
      </c>
      <c r="J23" s="56">
        <v>0.13186813186813184</v>
      </c>
      <c r="K23" s="85">
        <v>2</v>
      </c>
      <c r="L23" s="13"/>
      <c r="M23" s="13"/>
      <c r="N23" s="53">
        <v>13</v>
      </c>
      <c r="O23" s="81" t="s">
        <v>21</v>
      </c>
      <c r="P23" s="55">
        <v>1263</v>
      </c>
      <c r="Q23" s="57">
        <v>0.019900732687307965</v>
      </c>
      <c r="R23" s="55">
        <v>1780</v>
      </c>
      <c r="S23" s="57">
        <v>0.031559724118366696</v>
      </c>
      <c r="T23" s="104">
        <v>-0.2904494382022472</v>
      </c>
      <c r="U23" s="85">
        <v>-4</v>
      </c>
    </row>
    <row r="24" spans="1:21" ht="14.25" customHeight="1">
      <c r="A24" s="53">
        <v>14</v>
      </c>
      <c r="B24" s="81" t="s">
        <v>33</v>
      </c>
      <c r="C24" s="55">
        <v>180</v>
      </c>
      <c r="D24" s="57">
        <v>0.017543859649122806</v>
      </c>
      <c r="E24" s="55">
        <v>113</v>
      </c>
      <c r="F24" s="57">
        <v>0.010875842155919153</v>
      </c>
      <c r="G24" s="96">
        <v>0.5929203539823009</v>
      </c>
      <c r="H24" s="83">
        <v>8</v>
      </c>
      <c r="I24" s="55">
        <v>200</v>
      </c>
      <c r="J24" s="56">
        <v>-0.09999999999999998</v>
      </c>
      <c r="K24" s="85">
        <v>0</v>
      </c>
      <c r="L24" s="13"/>
      <c r="M24" s="13"/>
      <c r="N24" s="53">
        <v>14</v>
      </c>
      <c r="O24" s="81" t="s">
        <v>27</v>
      </c>
      <c r="P24" s="55">
        <v>1184</v>
      </c>
      <c r="Q24" s="57">
        <v>0.018655952099582446</v>
      </c>
      <c r="R24" s="55">
        <v>2345</v>
      </c>
      <c r="S24" s="57">
        <v>0.041577276998634775</v>
      </c>
      <c r="T24" s="104">
        <v>-0.49509594882729213</v>
      </c>
      <c r="U24" s="85">
        <v>-6</v>
      </c>
    </row>
    <row r="25" spans="1:21" ht="14.25" customHeight="1">
      <c r="A25" s="61">
        <v>15</v>
      </c>
      <c r="B25" s="86" t="s">
        <v>32</v>
      </c>
      <c r="C25" s="63">
        <v>159</v>
      </c>
      <c r="D25" s="65">
        <v>0.015497076023391813</v>
      </c>
      <c r="E25" s="63">
        <v>174</v>
      </c>
      <c r="F25" s="65">
        <v>0.016746871992300287</v>
      </c>
      <c r="G25" s="97">
        <v>-0.08620689655172409</v>
      </c>
      <c r="H25" s="88">
        <v>1</v>
      </c>
      <c r="I25" s="63">
        <v>163</v>
      </c>
      <c r="J25" s="64">
        <v>-0.024539877300613466</v>
      </c>
      <c r="K25" s="90">
        <v>2</v>
      </c>
      <c r="L25" s="13"/>
      <c r="M25" s="13"/>
      <c r="N25" s="61">
        <v>15</v>
      </c>
      <c r="O25" s="86" t="s">
        <v>32</v>
      </c>
      <c r="P25" s="63">
        <v>1179</v>
      </c>
      <c r="Q25" s="65">
        <v>0.018577168518080833</v>
      </c>
      <c r="R25" s="63">
        <v>982</v>
      </c>
      <c r="S25" s="65">
        <v>0.017411038811368594</v>
      </c>
      <c r="T25" s="105">
        <v>0.20061099796334014</v>
      </c>
      <c r="U25" s="90">
        <v>1</v>
      </c>
    </row>
    <row r="26" spans="1:21" ht="14.25" customHeight="1">
      <c r="A26" s="45">
        <v>16</v>
      </c>
      <c r="B26" s="75" t="s">
        <v>26</v>
      </c>
      <c r="C26" s="47">
        <v>155</v>
      </c>
      <c r="D26" s="49">
        <v>0.015107212475633527</v>
      </c>
      <c r="E26" s="47">
        <v>239</v>
      </c>
      <c r="F26" s="49">
        <v>0.02300288739172281</v>
      </c>
      <c r="G26" s="95">
        <v>-0.35146443514644354</v>
      </c>
      <c r="H26" s="77">
        <v>-4</v>
      </c>
      <c r="I26" s="47">
        <v>210</v>
      </c>
      <c r="J26" s="48">
        <v>-0.26190476190476186</v>
      </c>
      <c r="K26" s="79">
        <v>-3</v>
      </c>
      <c r="L26" s="13"/>
      <c r="M26" s="13"/>
      <c r="N26" s="45">
        <v>16</v>
      </c>
      <c r="O26" s="75" t="s">
        <v>33</v>
      </c>
      <c r="P26" s="47">
        <v>1100</v>
      </c>
      <c r="Q26" s="49">
        <v>0.017332387930355315</v>
      </c>
      <c r="R26" s="47">
        <v>822</v>
      </c>
      <c r="S26" s="49">
        <v>0.014574209677133384</v>
      </c>
      <c r="T26" s="103">
        <v>0.33819951338199505</v>
      </c>
      <c r="U26" s="79">
        <v>4</v>
      </c>
    </row>
    <row r="27" spans="1:21" ht="14.25" customHeight="1">
      <c r="A27" s="53">
        <v>17</v>
      </c>
      <c r="B27" s="81" t="s">
        <v>17</v>
      </c>
      <c r="C27" s="55">
        <v>149</v>
      </c>
      <c r="D27" s="57">
        <v>0.014522417153996102</v>
      </c>
      <c r="E27" s="55">
        <v>93</v>
      </c>
      <c r="F27" s="57">
        <v>0.008950914340712223</v>
      </c>
      <c r="G27" s="96">
        <v>0.6021505376344085</v>
      </c>
      <c r="H27" s="83">
        <v>6</v>
      </c>
      <c r="I27" s="55">
        <v>161</v>
      </c>
      <c r="J27" s="56">
        <v>-0.07453416149068326</v>
      </c>
      <c r="K27" s="85">
        <v>1</v>
      </c>
      <c r="L27" s="13"/>
      <c r="M27" s="13"/>
      <c r="N27" s="53">
        <v>17</v>
      </c>
      <c r="O27" s="81" t="s">
        <v>34</v>
      </c>
      <c r="P27" s="55">
        <v>987</v>
      </c>
      <c r="Q27" s="57">
        <v>0.015551878988418814</v>
      </c>
      <c r="R27" s="55">
        <v>781</v>
      </c>
      <c r="S27" s="57">
        <v>0.013847272211485613</v>
      </c>
      <c r="T27" s="104">
        <v>0.2637644046094749</v>
      </c>
      <c r="U27" s="85">
        <v>4</v>
      </c>
    </row>
    <row r="28" spans="1:21" ht="14.25" customHeight="1">
      <c r="A28" s="53">
        <v>18</v>
      </c>
      <c r="B28" s="81" t="s">
        <v>29</v>
      </c>
      <c r="C28" s="55">
        <v>147</v>
      </c>
      <c r="D28" s="57">
        <v>0.01432748538011696</v>
      </c>
      <c r="E28" s="55">
        <v>132</v>
      </c>
      <c r="F28" s="57">
        <v>0.012704523580365737</v>
      </c>
      <c r="G28" s="96">
        <v>0.11363636363636354</v>
      </c>
      <c r="H28" s="83">
        <v>2</v>
      </c>
      <c r="I28" s="55">
        <v>168</v>
      </c>
      <c r="J28" s="56">
        <v>-0.125</v>
      </c>
      <c r="K28" s="85">
        <v>-2</v>
      </c>
      <c r="L28" s="13"/>
      <c r="M28" s="13"/>
      <c r="N28" s="53">
        <v>18</v>
      </c>
      <c r="O28" s="81" t="s">
        <v>29</v>
      </c>
      <c r="P28" s="55">
        <v>962</v>
      </c>
      <c r="Q28" s="57">
        <v>0.015157961080910737</v>
      </c>
      <c r="R28" s="55">
        <v>872</v>
      </c>
      <c r="S28" s="57">
        <v>0.015460718781581886</v>
      </c>
      <c r="T28" s="104">
        <v>0.10321100917431192</v>
      </c>
      <c r="U28" s="85">
        <v>0</v>
      </c>
    </row>
    <row r="29" spans="1:21" ht="14.25" customHeight="1">
      <c r="A29" s="53">
        <v>19</v>
      </c>
      <c r="B29" s="81" t="s">
        <v>122</v>
      </c>
      <c r="C29" s="55">
        <v>111</v>
      </c>
      <c r="D29" s="57">
        <v>0.010818713450292398</v>
      </c>
      <c r="E29" s="55">
        <v>208</v>
      </c>
      <c r="F29" s="57">
        <v>0.02001924927815207</v>
      </c>
      <c r="G29" s="96">
        <v>-0.46634615384615385</v>
      </c>
      <c r="H29" s="83">
        <v>-5</v>
      </c>
      <c r="I29" s="55">
        <v>101</v>
      </c>
      <c r="J29" s="56">
        <v>0.0990099009900991</v>
      </c>
      <c r="K29" s="85">
        <v>2</v>
      </c>
      <c r="N29" s="53">
        <v>19</v>
      </c>
      <c r="O29" s="81" t="s">
        <v>17</v>
      </c>
      <c r="P29" s="55">
        <v>863</v>
      </c>
      <c r="Q29" s="57">
        <v>0.01359804616717876</v>
      </c>
      <c r="R29" s="55">
        <v>576</v>
      </c>
      <c r="S29" s="57">
        <v>0.01021258488324675</v>
      </c>
      <c r="T29" s="104">
        <v>0.49826388888888884</v>
      </c>
      <c r="U29" s="85">
        <v>3</v>
      </c>
    </row>
    <row r="30" spans="1:21" ht="14.25" customHeight="1">
      <c r="A30" s="61">
        <v>20</v>
      </c>
      <c r="B30" s="86" t="s">
        <v>72</v>
      </c>
      <c r="C30" s="63">
        <v>109</v>
      </c>
      <c r="D30" s="65">
        <v>0.010623781676413256</v>
      </c>
      <c r="E30" s="63">
        <v>74</v>
      </c>
      <c r="F30" s="65">
        <v>0.00712223291626564</v>
      </c>
      <c r="G30" s="97">
        <v>0.472972972972973</v>
      </c>
      <c r="H30" s="88">
        <v>4</v>
      </c>
      <c r="I30" s="63">
        <v>91</v>
      </c>
      <c r="J30" s="64">
        <v>0.19780219780219777</v>
      </c>
      <c r="K30" s="90">
        <v>2</v>
      </c>
      <c r="N30" s="61">
        <v>20</v>
      </c>
      <c r="O30" s="86" t="s">
        <v>28</v>
      </c>
      <c r="P30" s="63">
        <v>849</v>
      </c>
      <c r="Q30" s="65">
        <v>0.013377452138974238</v>
      </c>
      <c r="R30" s="63">
        <v>906</v>
      </c>
      <c r="S30" s="65">
        <v>0.01606354497260687</v>
      </c>
      <c r="T30" s="105">
        <v>-0.0629139072847682</v>
      </c>
      <c r="U30" s="90">
        <v>-3</v>
      </c>
    </row>
    <row r="31" spans="1:21" ht="14.25" customHeight="1">
      <c r="A31" s="128" t="s">
        <v>47</v>
      </c>
      <c r="B31" s="129"/>
      <c r="C31" s="3">
        <f>SUM(C11:C30)</f>
        <v>9726</v>
      </c>
      <c r="D31" s="6">
        <f>C31/C33</f>
        <v>0.947953216374269</v>
      </c>
      <c r="E31" s="3">
        <f>SUM(E11:E30)</f>
        <v>9550</v>
      </c>
      <c r="F31" s="6">
        <f>E31/E33</f>
        <v>0.9191530317613089</v>
      </c>
      <c r="G31" s="16">
        <f>C31/E31-1</f>
        <v>0.01842931937172776</v>
      </c>
      <c r="H31" s="16"/>
      <c r="I31" s="3">
        <f>SUM(I11:I30)</f>
        <v>9371</v>
      </c>
      <c r="J31" s="17">
        <f>C31/I31-1</f>
        <v>0.03788283000746984</v>
      </c>
      <c r="K31" s="18"/>
      <c r="N31" s="128" t="s">
        <v>47</v>
      </c>
      <c r="O31" s="129"/>
      <c r="P31" s="3">
        <f>SUM(P11:P30)</f>
        <v>60234</v>
      </c>
      <c r="Q31" s="6">
        <f>P31/P33</f>
        <v>0.9490900496336564</v>
      </c>
      <c r="R31" s="3">
        <f>SUM(R11:R30)</f>
        <v>52043</v>
      </c>
      <c r="S31" s="6">
        <f>R31/R33</f>
        <v>0.9227318664562685</v>
      </c>
      <c r="T31" s="16">
        <f>P31/R31-1</f>
        <v>0.1573890821051822</v>
      </c>
      <c r="U31" s="100"/>
    </row>
    <row r="32" spans="1:21" ht="14.25" customHeight="1">
      <c r="A32" s="128" t="s">
        <v>12</v>
      </c>
      <c r="B32" s="129"/>
      <c r="C32" s="3">
        <f>C33-SUM(C11:C30)</f>
        <v>534</v>
      </c>
      <c r="D32" s="6">
        <f>C32/C33</f>
        <v>0.052046783625730994</v>
      </c>
      <c r="E32" s="3">
        <f>E33-SUM(E11:E30)</f>
        <v>840</v>
      </c>
      <c r="F32" s="6">
        <f>E32/E33</f>
        <v>0.08084696823869104</v>
      </c>
      <c r="G32" s="16">
        <f>C32/E32-1</f>
        <v>-0.3642857142857143</v>
      </c>
      <c r="H32" s="16"/>
      <c r="I32" s="3">
        <f>I33-SUM(I11:I30)</f>
        <v>547</v>
      </c>
      <c r="J32" s="17">
        <f>C32/I32-1</f>
        <v>-0.02376599634369292</v>
      </c>
      <c r="K32" s="18"/>
      <c r="N32" s="128" t="s">
        <v>12</v>
      </c>
      <c r="O32" s="129"/>
      <c r="P32" s="3">
        <f>P33-SUM(P11:P30)</f>
        <v>3231</v>
      </c>
      <c r="Q32" s="6">
        <f>P32/P33</f>
        <v>0.05090995036634365</v>
      </c>
      <c r="R32" s="3">
        <f>R33-SUM(R11:R30)</f>
        <v>4358</v>
      </c>
      <c r="S32" s="6">
        <f>R32/R33</f>
        <v>0.0772681335437315</v>
      </c>
      <c r="T32" s="16">
        <f>P32/R32-1</f>
        <v>-0.25860486461679666</v>
      </c>
      <c r="U32" s="101"/>
    </row>
    <row r="33" spans="1:21" ht="14.25" customHeight="1">
      <c r="A33" s="130" t="s">
        <v>35</v>
      </c>
      <c r="B33" s="131"/>
      <c r="C33" s="23">
        <v>10260</v>
      </c>
      <c r="D33" s="93">
        <v>1</v>
      </c>
      <c r="E33" s="23">
        <v>10390</v>
      </c>
      <c r="F33" s="93">
        <v>0.9995187680461984</v>
      </c>
      <c r="G33" s="19">
        <v>-0.012512030798844997</v>
      </c>
      <c r="H33" s="19"/>
      <c r="I33" s="23">
        <v>9918</v>
      </c>
      <c r="J33" s="39">
        <v>0.034482758620689724</v>
      </c>
      <c r="K33" s="94"/>
      <c r="L33" s="13"/>
      <c r="M33" s="13"/>
      <c r="N33" s="130" t="s">
        <v>35</v>
      </c>
      <c r="O33" s="131"/>
      <c r="P33" s="23">
        <v>63465</v>
      </c>
      <c r="Q33" s="93">
        <v>1</v>
      </c>
      <c r="R33" s="23">
        <v>56401</v>
      </c>
      <c r="S33" s="93">
        <v>1</v>
      </c>
      <c r="T33" s="102">
        <v>0.1252460062764844</v>
      </c>
      <c r="U33" s="94"/>
    </row>
    <row r="34" spans="1:14" ht="14.25" customHeight="1">
      <c r="A34" t="s">
        <v>102</v>
      </c>
      <c r="N34" t="s">
        <v>102</v>
      </c>
    </row>
    <row r="35" spans="1:14" ht="15">
      <c r="A35" s="9" t="s">
        <v>101</v>
      </c>
      <c r="N35" s="9" t="s">
        <v>101</v>
      </c>
    </row>
    <row r="37" ht="15">
      <c r="V37" s="44"/>
    </row>
    <row r="39" spans="1:21" ht="15">
      <c r="A39" s="154" t="s">
        <v>123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3"/>
      <c r="M39" s="20"/>
      <c r="N39" s="154" t="s">
        <v>98</v>
      </c>
      <c r="O39" s="154"/>
      <c r="P39" s="154"/>
      <c r="Q39" s="154"/>
      <c r="R39" s="154"/>
      <c r="S39" s="154"/>
      <c r="T39" s="154"/>
      <c r="U39" s="154"/>
    </row>
    <row r="40" spans="1:21" ht="15">
      <c r="A40" s="155" t="s">
        <v>124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3"/>
      <c r="M40" s="20"/>
      <c r="N40" s="155" t="s">
        <v>96</v>
      </c>
      <c r="O40" s="155"/>
      <c r="P40" s="155"/>
      <c r="Q40" s="155"/>
      <c r="R40" s="155"/>
      <c r="S40" s="155"/>
      <c r="T40" s="155"/>
      <c r="U40" s="155"/>
    </row>
    <row r="41" spans="1:21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71"/>
      <c r="K41" s="72" t="s">
        <v>4</v>
      </c>
      <c r="L41" s="13"/>
      <c r="M41" s="13"/>
      <c r="N41" s="14"/>
      <c r="O41" s="14"/>
      <c r="P41" s="14"/>
      <c r="Q41" s="14"/>
      <c r="R41" s="14"/>
      <c r="S41" s="14"/>
      <c r="T41" s="71"/>
      <c r="U41" s="72" t="s">
        <v>4</v>
      </c>
    </row>
    <row r="42" spans="1:21" ht="15">
      <c r="A42" s="156" t="s">
        <v>0</v>
      </c>
      <c r="B42" s="156" t="s">
        <v>46</v>
      </c>
      <c r="C42" s="158" t="s">
        <v>111</v>
      </c>
      <c r="D42" s="159"/>
      <c r="E42" s="159"/>
      <c r="F42" s="159"/>
      <c r="G42" s="159"/>
      <c r="H42" s="160"/>
      <c r="I42" s="158" t="s">
        <v>106</v>
      </c>
      <c r="J42" s="159"/>
      <c r="K42" s="160"/>
      <c r="L42" s="13"/>
      <c r="M42" s="13"/>
      <c r="N42" s="156" t="s">
        <v>0</v>
      </c>
      <c r="O42" s="156" t="s">
        <v>46</v>
      </c>
      <c r="P42" s="158" t="s">
        <v>112</v>
      </c>
      <c r="Q42" s="159"/>
      <c r="R42" s="159"/>
      <c r="S42" s="159"/>
      <c r="T42" s="159"/>
      <c r="U42" s="160"/>
    </row>
    <row r="43" spans="1:21" ht="15">
      <c r="A43" s="157"/>
      <c r="B43" s="157"/>
      <c r="C43" s="132" t="s">
        <v>113</v>
      </c>
      <c r="D43" s="133"/>
      <c r="E43" s="133"/>
      <c r="F43" s="133"/>
      <c r="G43" s="133"/>
      <c r="H43" s="134"/>
      <c r="I43" s="132" t="s">
        <v>107</v>
      </c>
      <c r="J43" s="133"/>
      <c r="K43" s="134"/>
      <c r="L43" s="13"/>
      <c r="M43" s="13"/>
      <c r="N43" s="157"/>
      <c r="O43" s="157"/>
      <c r="P43" s="132" t="s">
        <v>114</v>
      </c>
      <c r="Q43" s="133"/>
      <c r="R43" s="133"/>
      <c r="S43" s="133"/>
      <c r="T43" s="133"/>
      <c r="U43" s="134"/>
    </row>
    <row r="44" spans="1:21" ht="15" customHeight="1">
      <c r="A44" s="157"/>
      <c r="B44" s="157"/>
      <c r="C44" s="135">
        <v>2021</v>
      </c>
      <c r="D44" s="136"/>
      <c r="E44" s="161">
        <v>2020</v>
      </c>
      <c r="F44" s="136"/>
      <c r="G44" s="139" t="s">
        <v>5</v>
      </c>
      <c r="H44" s="149" t="s">
        <v>53</v>
      </c>
      <c r="I44" s="163">
        <v>2021</v>
      </c>
      <c r="J44" s="150" t="s">
        <v>115</v>
      </c>
      <c r="K44" s="149" t="s">
        <v>147</v>
      </c>
      <c r="L44" s="13"/>
      <c r="M44" s="13"/>
      <c r="N44" s="157"/>
      <c r="O44" s="157"/>
      <c r="P44" s="135">
        <v>2021</v>
      </c>
      <c r="Q44" s="136"/>
      <c r="R44" s="135">
        <v>2020</v>
      </c>
      <c r="S44" s="136"/>
      <c r="T44" s="139" t="s">
        <v>5</v>
      </c>
      <c r="U44" s="141" t="s">
        <v>77</v>
      </c>
    </row>
    <row r="45" spans="1:21" ht="15" customHeight="1">
      <c r="A45" s="143" t="s">
        <v>6</v>
      </c>
      <c r="B45" s="143" t="s">
        <v>46</v>
      </c>
      <c r="C45" s="137"/>
      <c r="D45" s="138"/>
      <c r="E45" s="162"/>
      <c r="F45" s="138"/>
      <c r="G45" s="140"/>
      <c r="H45" s="150"/>
      <c r="I45" s="163"/>
      <c r="J45" s="150"/>
      <c r="K45" s="150"/>
      <c r="L45" s="13"/>
      <c r="M45" s="13"/>
      <c r="N45" s="143" t="s">
        <v>6</v>
      </c>
      <c r="O45" s="143" t="s">
        <v>46</v>
      </c>
      <c r="P45" s="137"/>
      <c r="Q45" s="138"/>
      <c r="R45" s="137"/>
      <c r="S45" s="138"/>
      <c r="T45" s="140"/>
      <c r="U45" s="142"/>
    </row>
    <row r="46" spans="1:21" ht="15" customHeight="1">
      <c r="A46" s="143"/>
      <c r="B46" s="143"/>
      <c r="C46" s="115" t="s">
        <v>8</v>
      </c>
      <c r="D46" s="73" t="s">
        <v>2</v>
      </c>
      <c r="E46" s="115" t="s">
        <v>8</v>
      </c>
      <c r="F46" s="73" t="s">
        <v>2</v>
      </c>
      <c r="G46" s="145" t="s">
        <v>9</v>
      </c>
      <c r="H46" s="145" t="s">
        <v>54</v>
      </c>
      <c r="I46" s="74" t="s">
        <v>8</v>
      </c>
      <c r="J46" s="151" t="s">
        <v>116</v>
      </c>
      <c r="K46" s="151" t="s">
        <v>148</v>
      </c>
      <c r="L46" s="13"/>
      <c r="M46" s="13"/>
      <c r="N46" s="143"/>
      <c r="O46" s="143"/>
      <c r="P46" s="109" t="s">
        <v>8</v>
      </c>
      <c r="Q46" s="73" t="s">
        <v>2</v>
      </c>
      <c r="R46" s="109" t="s">
        <v>8</v>
      </c>
      <c r="S46" s="73" t="s">
        <v>2</v>
      </c>
      <c r="T46" s="145" t="s">
        <v>9</v>
      </c>
      <c r="U46" s="147" t="s">
        <v>78</v>
      </c>
    </row>
    <row r="47" spans="1:21" ht="15" customHeight="1">
      <c r="A47" s="144"/>
      <c r="B47" s="144"/>
      <c r="C47" s="116" t="s">
        <v>10</v>
      </c>
      <c r="D47" s="36" t="s">
        <v>11</v>
      </c>
      <c r="E47" s="116" t="s">
        <v>10</v>
      </c>
      <c r="F47" s="36" t="s">
        <v>11</v>
      </c>
      <c r="G47" s="153"/>
      <c r="H47" s="153"/>
      <c r="I47" s="116" t="s">
        <v>10</v>
      </c>
      <c r="J47" s="152"/>
      <c r="K47" s="152"/>
      <c r="L47" s="13"/>
      <c r="M47" s="13"/>
      <c r="N47" s="144"/>
      <c r="O47" s="144"/>
      <c r="P47" s="108" t="s">
        <v>10</v>
      </c>
      <c r="Q47" s="36" t="s">
        <v>11</v>
      </c>
      <c r="R47" s="108" t="s">
        <v>10</v>
      </c>
      <c r="S47" s="36" t="s">
        <v>11</v>
      </c>
      <c r="T47" s="146"/>
      <c r="U47" s="148"/>
    </row>
    <row r="48" spans="1:21" ht="15">
      <c r="A48" s="45">
        <v>1</v>
      </c>
      <c r="B48" s="75" t="s">
        <v>41</v>
      </c>
      <c r="C48" s="47">
        <v>658</v>
      </c>
      <c r="D48" s="52">
        <v>0.06413255360623782</v>
      </c>
      <c r="E48" s="47">
        <v>512</v>
      </c>
      <c r="F48" s="52">
        <v>0.0492781520692974</v>
      </c>
      <c r="G48" s="76">
        <v>0.28515625</v>
      </c>
      <c r="H48" s="77">
        <v>1</v>
      </c>
      <c r="I48" s="47">
        <v>403</v>
      </c>
      <c r="J48" s="78">
        <v>0.6327543424317619</v>
      </c>
      <c r="K48" s="79">
        <v>1</v>
      </c>
      <c r="L48" s="13"/>
      <c r="M48" s="13"/>
      <c r="N48" s="45">
        <v>1</v>
      </c>
      <c r="O48" s="75" t="s">
        <v>42</v>
      </c>
      <c r="P48" s="47">
        <v>4450</v>
      </c>
      <c r="Q48" s="52">
        <v>0.07011738753643741</v>
      </c>
      <c r="R48" s="47">
        <v>3644</v>
      </c>
      <c r="S48" s="52">
        <v>0.06460878353220688</v>
      </c>
      <c r="T48" s="50">
        <v>0.22118551042810108</v>
      </c>
      <c r="U48" s="79">
        <v>0</v>
      </c>
    </row>
    <row r="49" spans="1:21" ht="15">
      <c r="A49" s="80">
        <v>2</v>
      </c>
      <c r="B49" s="81" t="s">
        <v>103</v>
      </c>
      <c r="C49" s="55">
        <v>427</v>
      </c>
      <c r="D49" s="60">
        <v>0.04161793372319688</v>
      </c>
      <c r="E49" s="55">
        <v>172</v>
      </c>
      <c r="F49" s="60">
        <v>0.016554379210779596</v>
      </c>
      <c r="G49" s="82">
        <v>1.4825581395348837</v>
      </c>
      <c r="H49" s="83">
        <v>16</v>
      </c>
      <c r="I49" s="55">
        <v>299</v>
      </c>
      <c r="J49" s="84">
        <v>0.42809364548494977</v>
      </c>
      <c r="K49" s="85">
        <v>5</v>
      </c>
      <c r="L49" s="13"/>
      <c r="M49" s="13"/>
      <c r="N49" s="80">
        <v>2</v>
      </c>
      <c r="O49" s="81" t="s">
        <v>41</v>
      </c>
      <c r="P49" s="55">
        <v>3057</v>
      </c>
      <c r="Q49" s="60">
        <v>0.04816828173008745</v>
      </c>
      <c r="R49" s="55">
        <v>2226</v>
      </c>
      <c r="S49" s="60">
        <v>0.03946738533004734</v>
      </c>
      <c r="T49" s="58">
        <v>0.3733153638814015</v>
      </c>
      <c r="U49" s="85">
        <v>1</v>
      </c>
    </row>
    <row r="50" spans="1:21" ht="15">
      <c r="A50" s="80">
        <v>3</v>
      </c>
      <c r="B50" s="81" t="s">
        <v>69</v>
      </c>
      <c r="C50" s="55">
        <v>413</v>
      </c>
      <c r="D50" s="60">
        <v>0.04025341130604289</v>
      </c>
      <c r="E50" s="55">
        <v>191</v>
      </c>
      <c r="F50" s="60">
        <v>0.01838306063522618</v>
      </c>
      <c r="G50" s="82">
        <v>1.162303664921466</v>
      </c>
      <c r="H50" s="83">
        <v>12</v>
      </c>
      <c r="I50" s="55">
        <v>243</v>
      </c>
      <c r="J50" s="84">
        <v>0.6995884773662551</v>
      </c>
      <c r="K50" s="85">
        <v>5</v>
      </c>
      <c r="L50" s="13"/>
      <c r="M50" s="13"/>
      <c r="N50" s="80">
        <v>3</v>
      </c>
      <c r="O50" s="81" t="s">
        <v>56</v>
      </c>
      <c r="P50" s="55">
        <v>2879</v>
      </c>
      <c r="Q50" s="60">
        <v>0.04536358622862995</v>
      </c>
      <c r="R50" s="55">
        <v>2348</v>
      </c>
      <c r="S50" s="60">
        <v>0.041630467544901684</v>
      </c>
      <c r="T50" s="58">
        <v>0.22614991482112434</v>
      </c>
      <c r="U50" s="85">
        <v>-1</v>
      </c>
    </row>
    <row r="51" spans="1:21" ht="15">
      <c r="A51" s="80">
        <v>4</v>
      </c>
      <c r="B51" s="81" t="s">
        <v>45</v>
      </c>
      <c r="C51" s="55">
        <v>399</v>
      </c>
      <c r="D51" s="60">
        <v>0.03888888888888889</v>
      </c>
      <c r="E51" s="55">
        <v>212</v>
      </c>
      <c r="F51" s="60">
        <v>0.020404234841193455</v>
      </c>
      <c r="G51" s="82">
        <v>0.8820754716981132</v>
      </c>
      <c r="H51" s="83">
        <v>6</v>
      </c>
      <c r="I51" s="55">
        <v>333</v>
      </c>
      <c r="J51" s="84">
        <v>0.19819819819819817</v>
      </c>
      <c r="K51" s="85">
        <v>2</v>
      </c>
      <c r="L51" s="13"/>
      <c r="M51" s="13"/>
      <c r="N51" s="80">
        <v>4</v>
      </c>
      <c r="O51" s="81" t="s">
        <v>57</v>
      </c>
      <c r="P51" s="55">
        <v>2216</v>
      </c>
      <c r="Q51" s="60">
        <v>0.034916883321515796</v>
      </c>
      <c r="R51" s="55">
        <v>1495</v>
      </c>
      <c r="S51" s="60">
        <v>0.02650662222301023</v>
      </c>
      <c r="T51" s="58">
        <v>0.48227424749163883</v>
      </c>
      <c r="U51" s="85">
        <v>3</v>
      </c>
    </row>
    <row r="52" spans="1:21" ht="15">
      <c r="A52" s="80">
        <v>5</v>
      </c>
      <c r="B52" s="86" t="s">
        <v>42</v>
      </c>
      <c r="C52" s="63">
        <v>346</v>
      </c>
      <c r="D52" s="68">
        <v>0.03372319688109162</v>
      </c>
      <c r="E52" s="63">
        <v>686</v>
      </c>
      <c r="F52" s="68">
        <v>0.06602502406159769</v>
      </c>
      <c r="G52" s="87">
        <v>-0.49562682215743437</v>
      </c>
      <c r="H52" s="88">
        <v>-4</v>
      </c>
      <c r="I52" s="63">
        <v>603</v>
      </c>
      <c r="J52" s="89">
        <v>-0.42620232172470973</v>
      </c>
      <c r="K52" s="90">
        <v>-4</v>
      </c>
      <c r="L52" s="13"/>
      <c r="M52" s="13"/>
      <c r="N52" s="80">
        <v>5</v>
      </c>
      <c r="O52" s="86" t="s">
        <v>45</v>
      </c>
      <c r="P52" s="63">
        <v>2192</v>
      </c>
      <c r="Q52" s="68">
        <v>0.03453872213030804</v>
      </c>
      <c r="R52" s="63">
        <v>1207</v>
      </c>
      <c r="S52" s="68">
        <v>0.021400329781386854</v>
      </c>
      <c r="T52" s="66">
        <v>0.8160729080364539</v>
      </c>
      <c r="U52" s="90">
        <v>7</v>
      </c>
    </row>
    <row r="53" spans="1:21" ht="15">
      <c r="A53" s="91">
        <v>6</v>
      </c>
      <c r="B53" s="75" t="s">
        <v>56</v>
      </c>
      <c r="C53" s="47">
        <v>323</v>
      </c>
      <c r="D53" s="52">
        <v>0.03148148148148148</v>
      </c>
      <c r="E53" s="47">
        <v>328</v>
      </c>
      <c r="F53" s="52">
        <v>0.031568816169393644</v>
      </c>
      <c r="G53" s="76">
        <v>-0.015243902439024404</v>
      </c>
      <c r="H53" s="77">
        <v>-1</v>
      </c>
      <c r="I53" s="47">
        <v>359</v>
      </c>
      <c r="J53" s="78">
        <v>-0.10027855153203347</v>
      </c>
      <c r="K53" s="79">
        <v>-3</v>
      </c>
      <c r="L53" s="13"/>
      <c r="M53" s="13"/>
      <c r="N53" s="91">
        <v>6</v>
      </c>
      <c r="O53" s="75" t="s">
        <v>69</v>
      </c>
      <c r="P53" s="47">
        <v>1794</v>
      </c>
      <c r="Q53" s="52">
        <v>0.028267549042779484</v>
      </c>
      <c r="R53" s="47">
        <v>1600</v>
      </c>
      <c r="S53" s="52">
        <v>0.028368291342352085</v>
      </c>
      <c r="T53" s="50">
        <v>0.12125000000000008</v>
      </c>
      <c r="U53" s="79">
        <v>0</v>
      </c>
    </row>
    <row r="54" spans="1:21" ht="15">
      <c r="A54" s="80">
        <v>7</v>
      </c>
      <c r="B54" s="81" t="s">
        <v>57</v>
      </c>
      <c r="C54" s="55">
        <v>311</v>
      </c>
      <c r="D54" s="60">
        <v>0.030311890838206627</v>
      </c>
      <c r="E54" s="55">
        <v>285</v>
      </c>
      <c r="F54" s="60">
        <v>0.02743022136669875</v>
      </c>
      <c r="G54" s="82">
        <v>0.09122807017543866</v>
      </c>
      <c r="H54" s="83">
        <v>-1</v>
      </c>
      <c r="I54" s="55">
        <v>334</v>
      </c>
      <c r="J54" s="84">
        <v>-0.06886227544910184</v>
      </c>
      <c r="K54" s="85">
        <v>-2</v>
      </c>
      <c r="L54" s="13"/>
      <c r="M54" s="13"/>
      <c r="N54" s="80">
        <v>7</v>
      </c>
      <c r="O54" s="81" t="s">
        <v>82</v>
      </c>
      <c r="P54" s="55">
        <v>1654</v>
      </c>
      <c r="Q54" s="60">
        <v>0.026061608760734264</v>
      </c>
      <c r="R54" s="55">
        <v>513</v>
      </c>
      <c r="S54" s="60">
        <v>0.009095583411641638</v>
      </c>
      <c r="T54" s="58">
        <v>2.224171539961014</v>
      </c>
      <c r="U54" s="85">
        <v>23</v>
      </c>
    </row>
    <row r="55" spans="1:21" ht="15">
      <c r="A55" s="80">
        <v>8</v>
      </c>
      <c r="B55" s="81" t="s">
        <v>60</v>
      </c>
      <c r="C55" s="55">
        <v>274</v>
      </c>
      <c r="D55" s="60">
        <v>0.026705653021442496</v>
      </c>
      <c r="E55" s="55">
        <v>217</v>
      </c>
      <c r="F55" s="60">
        <v>0.020885466794995186</v>
      </c>
      <c r="G55" s="82">
        <v>0.2626728110599079</v>
      </c>
      <c r="H55" s="83">
        <v>0</v>
      </c>
      <c r="I55" s="55">
        <v>230</v>
      </c>
      <c r="J55" s="84">
        <v>0.19130434782608696</v>
      </c>
      <c r="K55" s="85">
        <v>1</v>
      </c>
      <c r="L55" s="13"/>
      <c r="M55" s="13"/>
      <c r="N55" s="80">
        <v>8</v>
      </c>
      <c r="O55" s="81" t="s">
        <v>59</v>
      </c>
      <c r="P55" s="55">
        <v>1480</v>
      </c>
      <c r="Q55" s="60">
        <v>0.023319940124478057</v>
      </c>
      <c r="R55" s="55">
        <v>1239</v>
      </c>
      <c r="S55" s="60">
        <v>0.021967695608233896</v>
      </c>
      <c r="T55" s="58">
        <v>0.1945117029862793</v>
      </c>
      <c r="U55" s="85">
        <v>3</v>
      </c>
    </row>
    <row r="56" spans="1:21" ht="15">
      <c r="A56" s="80">
        <v>9</v>
      </c>
      <c r="B56" s="81" t="s">
        <v>62</v>
      </c>
      <c r="C56" s="55">
        <v>237</v>
      </c>
      <c r="D56" s="60">
        <v>0.023099415204678363</v>
      </c>
      <c r="E56" s="55">
        <v>176</v>
      </c>
      <c r="F56" s="60">
        <v>0.01693936477382098</v>
      </c>
      <c r="G56" s="82">
        <v>0.34659090909090917</v>
      </c>
      <c r="H56" s="83">
        <v>8</v>
      </c>
      <c r="I56" s="55">
        <v>151</v>
      </c>
      <c r="J56" s="84">
        <v>0.5695364238410596</v>
      </c>
      <c r="K56" s="85">
        <v>5</v>
      </c>
      <c r="L56" s="13"/>
      <c r="M56" s="13"/>
      <c r="N56" s="80">
        <v>9</v>
      </c>
      <c r="O56" s="81" t="s">
        <v>38</v>
      </c>
      <c r="P56" s="55">
        <v>1468</v>
      </c>
      <c r="Q56" s="60">
        <v>0.023130859528874184</v>
      </c>
      <c r="R56" s="55">
        <v>1848</v>
      </c>
      <c r="S56" s="60">
        <v>0.03276537650041666</v>
      </c>
      <c r="T56" s="58">
        <v>-0.2056277056277056</v>
      </c>
      <c r="U56" s="85">
        <v>-5</v>
      </c>
    </row>
    <row r="57" spans="1:21" ht="15">
      <c r="A57" s="92">
        <v>10</v>
      </c>
      <c r="B57" s="86" t="s">
        <v>82</v>
      </c>
      <c r="C57" s="63">
        <v>230</v>
      </c>
      <c r="D57" s="68">
        <v>0.022417153996101363</v>
      </c>
      <c r="E57" s="63">
        <v>103</v>
      </c>
      <c r="F57" s="68">
        <v>0.009913378248315688</v>
      </c>
      <c r="G57" s="87">
        <v>1.233009708737864</v>
      </c>
      <c r="H57" s="88">
        <v>15</v>
      </c>
      <c r="I57" s="63">
        <v>354</v>
      </c>
      <c r="J57" s="89">
        <v>-0.3502824858757062</v>
      </c>
      <c r="K57" s="90">
        <v>-6</v>
      </c>
      <c r="L57" s="13"/>
      <c r="M57" s="13"/>
      <c r="N57" s="92">
        <v>10</v>
      </c>
      <c r="O57" s="86" t="s">
        <v>60</v>
      </c>
      <c r="P57" s="63">
        <v>1414</v>
      </c>
      <c r="Q57" s="68">
        <v>0.02227999684865674</v>
      </c>
      <c r="R57" s="63">
        <v>1326</v>
      </c>
      <c r="S57" s="68">
        <v>0.023510221449974292</v>
      </c>
      <c r="T57" s="66">
        <v>0.06636500754147812</v>
      </c>
      <c r="U57" s="90">
        <v>-1</v>
      </c>
    </row>
    <row r="58" spans="1:21" ht="15">
      <c r="A58" s="91">
        <v>11</v>
      </c>
      <c r="B58" s="75" t="s">
        <v>73</v>
      </c>
      <c r="C58" s="47">
        <v>215</v>
      </c>
      <c r="D58" s="52">
        <v>0.020955165692007796</v>
      </c>
      <c r="E58" s="47">
        <v>207</v>
      </c>
      <c r="F58" s="52">
        <v>0.01992300288739172</v>
      </c>
      <c r="G58" s="76">
        <v>0.03864734299516903</v>
      </c>
      <c r="H58" s="77">
        <v>1</v>
      </c>
      <c r="I58" s="47">
        <v>168</v>
      </c>
      <c r="J58" s="78">
        <v>0.27976190476190466</v>
      </c>
      <c r="K58" s="79">
        <v>2</v>
      </c>
      <c r="L58" s="13"/>
      <c r="M58" s="13"/>
      <c r="N58" s="91">
        <v>11</v>
      </c>
      <c r="O58" s="75" t="s">
        <v>71</v>
      </c>
      <c r="P58" s="47">
        <v>1383</v>
      </c>
      <c r="Q58" s="52">
        <v>0.021791538643346726</v>
      </c>
      <c r="R58" s="47">
        <v>1292</v>
      </c>
      <c r="S58" s="52">
        <v>0.02290739525894931</v>
      </c>
      <c r="T58" s="50">
        <v>0.07043343653250767</v>
      </c>
      <c r="U58" s="79">
        <v>-1</v>
      </c>
    </row>
    <row r="59" spans="1:21" ht="15">
      <c r="A59" s="80">
        <v>12</v>
      </c>
      <c r="B59" s="81" t="s">
        <v>86</v>
      </c>
      <c r="C59" s="55">
        <v>199</v>
      </c>
      <c r="D59" s="60">
        <v>0.01939571150097466</v>
      </c>
      <c r="E59" s="55">
        <v>66</v>
      </c>
      <c r="F59" s="60">
        <v>0.0063522617901828685</v>
      </c>
      <c r="G59" s="82">
        <v>2.015151515151515</v>
      </c>
      <c r="H59" s="83">
        <v>32</v>
      </c>
      <c r="I59" s="55">
        <v>130</v>
      </c>
      <c r="J59" s="84">
        <v>0.5307692307692307</v>
      </c>
      <c r="K59" s="85">
        <v>8</v>
      </c>
      <c r="L59" s="13"/>
      <c r="M59" s="13"/>
      <c r="N59" s="80">
        <v>12</v>
      </c>
      <c r="O59" s="81" t="s">
        <v>80</v>
      </c>
      <c r="P59" s="55">
        <v>1300</v>
      </c>
      <c r="Q59" s="60">
        <v>0.020483731190419917</v>
      </c>
      <c r="R59" s="55">
        <v>435</v>
      </c>
      <c r="S59" s="60">
        <v>0.007712629208701974</v>
      </c>
      <c r="T59" s="58">
        <v>1.9885057471264367</v>
      </c>
      <c r="U59" s="85">
        <v>26</v>
      </c>
    </row>
    <row r="60" spans="1:21" ht="15">
      <c r="A60" s="80">
        <v>13</v>
      </c>
      <c r="B60" s="81" t="s">
        <v>80</v>
      </c>
      <c r="C60" s="55">
        <v>197</v>
      </c>
      <c r="D60" s="60">
        <v>0.019200779727095517</v>
      </c>
      <c r="E60" s="55">
        <v>117</v>
      </c>
      <c r="F60" s="60">
        <v>0.01126082771896054</v>
      </c>
      <c r="G60" s="82">
        <v>0.6837606837606838</v>
      </c>
      <c r="H60" s="83">
        <v>11</v>
      </c>
      <c r="I60" s="55">
        <v>185</v>
      </c>
      <c r="J60" s="84">
        <v>0.06486486486486487</v>
      </c>
      <c r="K60" s="85">
        <v>-1</v>
      </c>
      <c r="L60" s="13"/>
      <c r="M60" s="13"/>
      <c r="N60" s="80">
        <v>13</v>
      </c>
      <c r="O60" s="81" t="s">
        <v>103</v>
      </c>
      <c r="P60" s="55">
        <v>1284</v>
      </c>
      <c r="Q60" s="60">
        <v>0.020231623729614748</v>
      </c>
      <c r="R60" s="55">
        <v>955</v>
      </c>
      <c r="S60" s="60">
        <v>0.016932323894966402</v>
      </c>
      <c r="T60" s="58">
        <v>0.3445026178010471</v>
      </c>
      <c r="U60" s="85">
        <v>3</v>
      </c>
    </row>
    <row r="61" spans="1:21" ht="15">
      <c r="A61" s="80">
        <v>14</v>
      </c>
      <c r="B61" s="81" t="s">
        <v>59</v>
      </c>
      <c r="C61" s="55">
        <v>193</v>
      </c>
      <c r="D61" s="60">
        <v>0.018810916179337233</v>
      </c>
      <c r="E61" s="55">
        <v>213</v>
      </c>
      <c r="F61" s="60">
        <v>0.0205004812319538</v>
      </c>
      <c r="G61" s="82">
        <v>-0.0938967136150235</v>
      </c>
      <c r="H61" s="83">
        <v>-5</v>
      </c>
      <c r="I61" s="55">
        <v>151</v>
      </c>
      <c r="J61" s="84">
        <v>0.2781456953642385</v>
      </c>
      <c r="K61" s="85">
        <v>0</v>
      </c>
      <c r="L61" s="13"/>
      <c r="M61" s="13"/>
      <c r="N61" s="80">
        <v>14</v>
      </c>
      <c r="O61" s="81" t="s">
        <v>62</v>
      </c>
      <c r="P61" s="55">
        <v>1226</v>
      </c>
      <c r="Q61" s="60">
        <v>0.019317734184196012</v>
      </c>
      <c r="R61" s="55">
        <v>679</v>
      </c>
      <c r="S61" s="60">
        <v>0.012038793638410667</v>
      </c>
      <c r="T61" s="58">
        <v>0.8055964653902798</v>
      </c>
      <c r="U61" s="85">
        <v>9</v>
      </c>
    </row>
    <row r="62" spans="1:21" ht="15">
      <c r="A62" s="92">
        <v>15</v>
      </c>
      <c r="B62" s="86" t="s">
        <v>104</v>
      </c>
      <c r="C62" s="63">
        <v>191</v>
      </c>
      <c r="D62" s="68">
        <v>0.01861598440545809</v>
      </c>
      <c r="E62" s="63">
        <v>93</v>
      </c>
      <c r="F62" s="68">
        <v>0.008950914340712223</v>
      </c>
      <c r="G62" s="87">
        <v>1.053763440860215</v>
      </c>
      <c r="H62" s="88">
        <v>16</v>
      </c>
      <c r="I62" s="63">
        <v>147</v>
      </c>
      <c r="J62" s="89">
        <v>0.2993197278911566</v>
      </c>
      <c r="K62" s="90">
        <v>2</v>
      </c>
      <c r="L62" s="13"/>
      <c r="M62" s="13"/>
      <c r="N62" s="92">
        <v>15</v>
      </c>
      <c r="O62" s="86" t="s">
        <v>73</v>
      </c>
      <c r="P62" s="63">
        <v>1189</v>
      </c>
      <c r="Q62" s="68">
        <v>0.018734735681084063</v>
      </c>
      <c r="R62" s="63">
        <v>1087</v>
      </c>
      <c r="S62" s="68">
        <v>0.01927270793071045</v>
      </c>
      <c r="T62" s="66">
        <v>0.09383624655013789</v>
      </c>
      <c r="U62" s="90">
        <v>-1</v>
      </c>
    </row>
    <row r="63" spans="1:21" ht="15">
      <c r="A63" s="91">
        <v>16</v>
      </c>
      <c r="B63" s="75" t="s">
        <v>71</v>
      </c>
      <c r="C63" s="47">
        <v>175</v>
      </c>
      <c r="D63" s="52">
        <v>0.01705653021442495</v>
      </c>
      <c r="E63" s="47">
        <v>205</v>
      </c>
      <c r="F63" s="52">
        <v>0.01973051010587103</v>
      </c>
      <c r="G63" s="76">
        <v>-0.14634146341463417</v>
      </c>
      <c r="H63" s="77">
        <v>-3</v>
      </c>
      <c r="I63" s="47">
        <v>218</v>
      </c>
      <c r="J63" s="78">
        <v>-0.1972477064220184</v>
      </c>
      <c r="K63" s="79">
        <v>-5</v>
      </c>
      <c r="L63" s="13"/>
      <c r="M63" s="13"/>
      <c r="N63" s="91">
        <v>16</v>
      </c>
      <c r="O63" s="75" t="s">
        <v>36</v>
      </c>
      <c r="P63" s="47">
        <v>1094</v>
      </c>
      <c r="Q63" s="52">
        <v>0.017237847632553375</v>
      </c>
      <c r="R63" s="47">
        <v>1411</v>
      </c>
      <c r="S63" s="52">
        <v>0.025017286927536745</v>
      </c>
      <c r="T63" s="50">
        <v>-0.22466335931963144</v>
      </c>
      <c r="U63" s="79">
        <v>-8</v>
      </c>
    </row>
    <row r="64" spans="1:21" ht="15">
      <c r="A64" s="80">
        <v>17</v>
      </c>
      <c r="B64" s="81" t="s">
        <v>109</v>
      </c>
      <c r="C64" s="55">
        <v>166</v>
      </c>
      <c r="D64" s="60">
        <v>0.01617933723196881</v>
      </c>
      <c r="E64" s="55">
        <v>391</v>
      </c>
      <c r="F64" s="60">
        <v>0.03763233878729547</v>
      </c>
      <c r="G64" s="82">
        <v>-0.5754475703324808</v>
      </c>
      <c r="H64" s="83">
        <v>-13</v>
      </c>
      <c r="I64" s="55">
        <v>127</v>
      </c>
      <c r="J64" s="84">
        <v>0.30708661417322825</v>
      </c>
      <c r="K64" s="85">
        <v>4</v>
      </c>
      <c r="L64" s="13"/>
      <c r="M64" s="13"/>
      <c r="N64" s="80">
        <v>17</v>
      </c>
      <c r="O64" s="81" t="s">
        <v>83</v>
      </c>
      <c r="P64" s="55">
        <v>914</v>
      </c>
      <c r="Q64" s="60">
        <v>0.014401638698495233</v>
      </c>
      <c r="R64" s="55">
        <v>772</v>
      </c>
      <c r="S64" s="60">
        <v>0.013687700572684881</v>
      </c>
      <c r="T64" s="58">
        <v>0.18393782383419688</v>
      </c>
      <c r="U64" s="85">
        <v>2</v>
      </c>
    </row>
    <row r="65" spans="1:21" ht="15">
      <c r="A65" s="80">
        <v>18</v>
      </c>
      <c r="B65" s="81" t="s">
        <v>90</v>
      </c>
      <c r="C65" s="55">
        <v>165</v>
      </c>
      <c r="D65" s="60">
        <v>0.01608187134502924</v>
      </c>
      <c r="E65" s="55">
        <v>65</v>
      </c>
      <c r="F65" s="60">
        <v>0.006256015399422521</v>
      </c>
      <c r="G65" s="82">
        <v>1.5384615384615383</v>
      </c>
      <c r="H65" s="83">
        <v>27</v>
      </c>
      <c r="I65" s="55">
        <v>125</v>
      </c>
      <c r="J65" s="84">
        <v>0.32000000000000006</v>
      </c>
      <c r="K65" s="85">
        <v>4</v>
      </c>
      <c r="L65" s="13"/>
      <c r="M65" s="13"/>
      <c r="N65" s="80">
        <v>18</v>
      </c>
      <c r="O65" s="81" t="s">
        <v>58</v>
      </c>
      <c r="P65" s="55">
        <v>879</v>
      </c>
      <c r="Q65" s="60">
        <v>0.013850153627983927</v>
      </c>
      <c r="R65" s="55">
        <v>1107</v>
      </c>
      <c r="S65" s="60">
        <v>0.01962731157248985</v>
      </c>
      <c r="T65" s="58">
        <v>-0.20596205962059622</v>
      </c>
      <c r="U65" s="85">
        <v>-5</v>
      </c>
    </row>
    <row r="66" spans="1:21" ht="15">
      <c r="A66" s="80">
        <v>19</v>
      </c>
      <c r="B66" s="81" t="s">
        <v>125</v>
      </c>
      <c r="C66" s="55">
        <v>161</v>
      </c>
      <c r="D66" s="60">
        <v>0.015692007797270955</v>
      </c>
      <c r="E66" s="55">
        <v>88</v>
      </c>
      <c r="F66" s="60">
        <v>0.00846968238691049</v>
      </c>
      <c r="G66" s="82">
        <v>0.8295454545454546</v>
      </c>
      <c r="H66" s="83">
        <v>14</v>
      </c>
      <c r="I66" s="55">
        <v>91</v>
      </c>
      <c r="J66" s="84">
        <v>0.7692307692307692</v>
      </c>
      <c r="K66" s="85">
        <v>14</v>
      </c>
      <c r="N66" s="80">
        <v>19</v>
      </c>
      <c r="O66" s="81" t="s">
        <v>89</v>
      </c>
      <c r="P66" s="55">
        <v>869</v>
      </c>
      <c r="Q66" s="60">
        <v>0.013692586464980698</v>
      </c>
      <c r="R66" s="55">
        <v>839</v>
      </c>
      <c r="S66" s="60">
        <v>0.014875622772645876</v>
      </c>
      <c r="T66" s="58">
        <v>0.035756853396901045</v>
      </c>
      <c r="U66" s="85">
        <v>-2</v>
      </c>
    </row>
    <row r="67" spans="1:21" ht="15">
      <c r="A67" s="92">
        <v>20</v>
      </c>
      <c r="B67" s="86" t="s">
        <v>75</v>
      </c>
      <c r="C67" s="63">
        <v>159</v>
      </c>
      <c r="D67" s="68">
        <v>0.015497076023391813</v>
      </c>
      <c r="E67" s="63">
        <v>79</v>
      </c>
      <c r="F67" s="68">
        <v>0.007603464870067372</v>
      </c>
      <c r="G67" s="87">
        <v>1.0126582278481013</v>
      </c>
      <c r="H67" s="88">
        <v>16</v>
      </c>
      <c r="I67" s="63">
        <v>121</v>
      </c>
      <c r="J67" s="89">
        <v>0.31404958677685957</v>
      </c>
      <c r="K67" s="90">
        <v>3</v>
      </c>
      <c r="N67" s="92">
        <v>20</v>
      </c>
      <c r="O67" s="86" t="s">
        <v>86</v>
      </c>
      <c r="P67" s="63">
        <v>852</v>
      </c>
      <c r="Q67" s="68">
        <v>0.013424722287875206</v>
      </c>
      <c r="R67" s="63">
        <v>379</v>
      </c>
      <c r="S67" s="68">
        <v>0.00671973901171965</v>
      </c>
      <c r="T67" s="66">
        <v>1.2480211081794197</v>
      </c>
      <c r="U67" s="90">
        <v>24</v>
      </c>
    </row>
    <row r="68" spans="1:21" ht="15">
      <c r="A68" s="128" t="s">
        <v>47</v>
      </c>
      <c r="B68" s="129"/>
      <c r="C68" s="3">
        <f>SUM(C48:C67)</f>
        <v>5439</v>
      </c>
      <c r="D68" s="6">
        <f>C68/C70</f>
        <v>0.5301169590643274</v>
      </c>
      <c r="E68" s="3">
        <f>SUM(E48:E67)</f>
        <v>4406</v>
      </c>
      <c r="F68" s="6">
        <f>E68/E70</f>
        <v>0.4240615976900866</v>
      </c>
      <c r="G68" s="16">
        <f>C68/E68-1</f>
        <v>0.234453018610985</v>
      </c>
      <c r="H68" s="16"/>
      <c r="I68" s="3">
        <f>SUM(I48:I67)</f>
        <v>4772</v>
      </c>
      <c r="J68" s="17">
        <f>C68/I68-1</f>
        <v>0.1397736797988265</v>
      </c>
      <c r="K68" s="18"/>
      <c r="N68" s="128" t="s">
        <v>47</v>
      </c>
      <c r="O68" s="129"/>
      <c r="P68" s="3">
        <f>SUM(P48:P67)</f>
        <v>33594</v>
      </c>
      <c r="Q68" s="6">
        <f>P68/P70</f>
        <v>0.5293311273930513</v>
      </c>
      <c r="R68" s="3">
        <f>SUM(R48:R67)</f>
        <v>26402</v>
      </c>
      <c r="S68" s="6">
        <f>R68/R70</f>
        <v>0.46811226751298735</v>
      </c>
      <c r="T68" s="16">
        <f>P68/R68-1</f>
        <v>0.2724036057874404</v>
      </c>
      <c r="U68" s="100"/>
    </row>
    <row r="69" spans="1:21" ht="15">
      <c r="A69" s="128" t="s">
        <v>12</v>
      </c>
      <c r="B69" s="129"/>
      <c r="C69" s="25">
        <f>C70-SUM(C48:C67)</f>
        <v>4821</v>
      </c>
      <c r="D69" s="6">
        <f>C69/C70</f>
        <v>0.4698830409356725</v>
      </c>
      <c r="E69" s="25">
        <f>E70-SUM(E48:E67)</f>
        <v>5984</v>
      </c>
      <c r="F69" s="6">
        <f>E69/E70</f>
        <v>0.5759384023099133</v>
      </c>
      <c r="G69" s="16">
        <f>C69/E69-1</f>
        <v>-0.19435160427807485</v>
      </c>
      <c r="H69" s="16"/>
      <c r="I69" s="25">
        <f>I70-SUM(I48:I67)</f>
        <v>5146</v>
      </c>
      <c r="J69" s="17">
        <f>C69/I69-1</f>
        <v>-0.06315584920326467</v>
      </c>
      <c r="K69" s="18"/>
      <c r="N69" s="128" t="s">
        <v>12</v>
      </c>
      <c r="O69" s="129"/>
      <c r="P69" s="3">
        <f>P70-SUM(P48:P67)</f>
        <v>29871</v>
      </c>
      <c r="Q69" s="6">
        <f>P69/P70</f>
        <v>0.47066887260694873</v>
      </c>
      <c r="R69" s="3">
        <f>R70-SUM(R48:R67)</f>
        <v>29999</v>
      </c>
      <c r="S69" s="6">
        <f>R69/R70</f>
        <v>0.5318877324870126</v>
      </c>
      <c r="T69" s="16">
        <f>P69/R69-1</f>
        <v>-0.004266808893629737</v>
      </c>
      <c r="U69" s="101"/>
    </row>
    <row r="70" spans="1:21" ht="15">
      <c r="A70" s="130" t="s">
        <v>35</v>
      </c>
      <c r="B70" s="131"/>
      <c r="C70" s="23">
        <v>10260</v>
      </c>
      <c r="D70" s="93">
        <v>1</v>
      </c>
      <c r="E70" s="23">
        <v>10390</v>
      </c>
      <c r="F70" s="93">
        <v>1</v>
      </c>
      <c r="G70" s="19">
        <v>-0.012512030798844997</v>
      </c>
      <c r="H70" s="19"/>
      <c r="I70" s="23">
        <v>9918</v>
      </c>
      <c r="J70" s="39">
        <v>0.034482758620689724</v>
      </c>
      <c r="K70" s="94"/>
      <c r="L70" s="13"/>
      <c r="N70" s="130" t="s">
        <v>35</v>
      </c>
      <c r="O70" s="131"/>
      <c r="P70" s="23">
        <v>63465</v>
      </c>
      <c r="Q70" s="93">
        <v>1</v>
      </c>
      <c r="R70" s="23">
        <v>56401</v>
      </c>
      <c r="S70" s="93">
        <v>1</v>
      </c>
      <c r="T70" s="102">
        <v>0.1252460062764844</v>
      </c>
      <c r="U70" s="94"/>
    </row>
    <row r="71" spans="1:14" ht="15">
      <c r="A71" t="s">
        <v>102</v>
      </c>
      <c r="N71" t="s">
        <v>102</v>
      </c>
    </row>
    <row r="72" spans="1:14" ht="15" customHeight="1">
      <c r="A72" s="9" t="s">
        <v>101</v>
      </c>
      <c r="N72" s="9" t="s">
        <v>101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1010" dxfId="146" operator="lessThan">
      <formula>0</formula>
    </cfRule>
  </conditionalFormatting>
  <conditionalFormatting sqref="K31">
    <cfRule type="cellIs" priority="1009" dxfId="146" operator="lessThan">
      <formula>0</formula>
    </cfRule>
  </conditionalFormatting>
  <conditionalFormatting sqref="K32">
    <cfRule type="cellIs" priority="1011" dxfId="146" operator="lessThan">
      <formula>0</formula>
    </cfRule>
  </conditionalFormatting>
  <conditionalFormatting sqref="G32:H32 J32">
    <cfRule type="cellIs" priority="1012" dxfId="146" operator="lessThan">
      <formula>0</formula>
    </cfRule>
  </conditionalFormatting>
  <conditionalFormatting sqref="K68">
    <cfRule type="cellIs" priority="1005" dxfId="146" operator="lessThan">
      <formula>0</formula>
    </cfRule>
  </conditionalFormatting>
  <conditionalFormatting sqref="K69">
    <cfRule type="cellIs" priority="1007" dxfId="146" operator="lessThan">
      <formula>0</formula>
    </cfRule>
  </conditionalFormatting>
  <conditionalFormatting sqref="G69:H69 J69">
    <cfRule type="cellIs" priority="1008" dxfId="146" operator="lessThan">
      <formula>0</formula>
    </cfRule>
  </conditionalFormatting>
  <conditionalFormatting sqref="G68:H68 J68">
    <cfRule type="cellIs" priority="1006" dxfId="146" operator="lessThan">
      <formula>0</formula>
    </cfRule>
  </conditionalFormatting>
  <conditionalFormatting sqref="G11:G30 J11:J30">
    <cfRule type="cellIs" priority="92" dxfId="146" operator="lessThan">
      <formula>0</formula>
    </cfRule>
  </conditionalFormatting>
  <conditionalFormatting sqref="K11:K30">
    <cfRule type="cellIs" priority="89" dxfId="146" operator="lessThan">
      <formula>0</formula>
    </cfRule>
    <cfRule type="cellIs" priority="90" dxfId="148" operator="equal">
      <formula>0</formula>
    </cfRule>
    <cfRule type="cellIs" priority="91" dxfId="149" operator="greaterThan">
      <formula>0</formula>
    </cfRule>
  </conditionalFormatting>
  <conditionalFormatting sqref="H11:H30">
    <cfRule type="cellIs" priority="86" dxfId="146" operator="lessThan">
      <formula>0</formula>
    </cfRule>
    <cfRule type="cellIs" priority="87" dxfId="148" operator="equal">
      <formula>0</formula>
    </cfRule>
    <cfRule type="cellIs" priority="88" dxfId="149" operator="greaterThan">
      <formula>0</formula>
    </cfRule>
  </conditionalFormatting>
  <conditionalFormatting sqref="G33 J33">
    <cfRule type="cellIs" priority="85" dxfId="146" operator="lessThan">
      <formula>0</formula>
    </cfRule>
  </conditionalFormatting>
  <conditionalFormatting sqref="K33">
    <cfRule type="cellIs" priority="84" dxfId="146" operator="lessThan">
      <formula>0</formula>
    </cfRule>
  </conditionalFormatting>
  <conditionalFormatting sqref="H33">
    <cfRule type="cellIs" priority="83" dxfId="146" operator="lessThan">
      <formula>0</formula>
    </cfRule>
  </conditionalFormatting>
  <conditionalFormatting sqref="G48:G67 J48:J67">
    <cfRule type="cellIs" priority="76" dxfId="146" operator="lessThan">
      <formula>0</formula>
    </cfRule>
  </conditionalFormatting>
  <conditionalFormatting sqref="K48:K67">
    <cfRule type="cellIs" priority="73" dxfId="146" operator="lessThan">
      <formula>0</formula>
    </cfRule>
    <cfRule type="cellIs" priority="74" dxfId="148" operator="equal">
      <formula>0</formula>
    </cfRule>
    <cfRule type="cellIs" priority="75" dxfId="149" operator="greaterThan">
      <formula>0</formula>
    </cfRule>
  </conditionalFormatting>
  <conditionalFormatting sqref="H48:H67">
    <cfRule type="cellIs" priority="70" dxfId="146" operator="lessThan">
      <formula>0</formula>
    </cfRule>
    <cfRule type="cellIs" priority="71" dxfId="148" operator="equal">
      <formula>0</formula>
    </cfRule>
    <cfRule type="cellIs" priority="72" dxfId="149" operator="greaterThan">
      <formula>0</formula>
    </cfRule>
  </conditionalFormatting>
  <conditionalFormatting sqref="G70 J70">
    <cfRule type="cellIs" priority="69" dxfId="146" operator="lessThan">
      <formula>0</formula>
    </cfRule>
  </conditionalFormatting>
  <conditionalFormatting sqref="K70">
    <cfRule type="cellIs" priority="68" dxfId="146" operator="lessThan">
      <formula>0</formula>
    </cfRule>
  </conditionalFormatting>
  <conditionalFormatting sqref="H70">
    <cfRule type="cellIs" priority="67" dxfId="146" operator="lessThan">
      <formula>0</formula>
    </cfRule>
  </conditionalFormatting>
  <conditionalFormatting sqref="T68">
    <cfRule type="cellIs" priority="49" dxfId="146" operator="lessThan">
      <formula>0</formula>
    </cfRule>
  </conditionalFormatting>
  <conditionalFormatting sqref="U69">
    <cfRule type="cellIs" priority="51" dxfId="146" operator="lessThan">
      <formula>0</formula>
    </cfRule>
  </conditionalFormatting>
  <conditionalFormatting sqref="U68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T69">
    <cfRule type="cellIs" priority="50" dxfId="146" operator="lessThan">
      <formula>0</formula>
    </cfRule>
  </conditionalFormatting>
  <conditionalFormatting sqref="T48:T67">
    <cfRule type="cellIs" priority="42" dxfId="146" operator="lessThan">
      <formula>0</formula>
    </cfRule>
  </conditionalFormatting>
  <conditionalFormatting sqref="U48:U67">
    <cfRule type="cellIs" priority="39" dxfId="146" operator="lessThan">
      <formula>0</formula>
    </cfRule>
    <cfRule type="cellIs" priority="40" dxfId="148" operator="equal">
      <formula>0</formula>
    </cfRule>
    <cfRule type="cellIs" priority="41" dxfId="149" operator="greaterThan">
      <formula>0</formula>
    </cfRule>
  </conditionalFormatting>
  <conditionalFormatting sqref="T70">
    <cfRule type="cellIs" priority="38" dxfId="146" operator="lessThan">
      <formula>0</formula>
    </cfRule>
  </conditionalFormatting>
  <conditionalFormatting sqref="U70">
    <cfRule type="cellIs" priority="37" dxfId="146" operator="lessThan">
      <formula>0</formula>
    </cfRule>
  </conditionalFormatting>
  <conditionalFormatting sqref="U32">
    <cfRule type="cellIs" priority="9" dxfId="146" operator="lessThan">
      <formula>0</formula>
    </cfRule>
  </conditionalFormatting>
  <conditionalFormatting sqref="T32">
    <cfRule type="cellIs" priority="8" dxfId="146" operator="lessThan">
      <formula>0</formula>
    </cfRule>
  </conditionalFormatting>
  <conditionalFormatting sqref="T31">
    <cfRule type="cellIs" priority="7" dxfId="146" operator="lessThan">
      <formula>0</formula>
    </cfRule>
  </conditionalFormatting>
  <conditionalFormatting sqref="U3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T11:T30">
    <cfRule type="cellIs" priority="6" dxfId="146" operator="lessThan">
      <formula>0</formula>
    </cfRule>
  </conditionalFormatting>
  <conditionalFormatting sqref="U11:U3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33">
    <cfRule type="cellIs" priority="2" dxfId="146" operator="lessThan">
      <formula>0</formula>
    </cfRule>
  </conditionalFormatting>
  <conditionalFormatting sqref="U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37">
      <selection activeCell="C43" sqref="C43:K48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3"/>
      <c r="K1" s="44"/>
      <c r="O1" s="43"/>
      <c r="U1" s="44">
        <v>44382</v>
      </c>
    </row>
    <row r="2" spans="1:2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77" t="s">
        <v>93</v>
      </c>
      <c r="O2" s="177"/>
      <c r="P2" s="177"/>
      <c r="Q2" s="177"/>
      <c r="R2" s="177"/>
      <c r="S2" s="177"/>
      <c r="T2" s="177"/>
      <c r="U2" s="177"/>
    </row>
    <row r="3" spans="1:21" ht="14.25" customHeight="1">
      <c r="A3" s="154" t="s">
        <v>126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3"/>
      <c r="M3" s="20"/>
      <c r="N3" s="177"/>
      <c r="O3" s="177"/>
      <c r="P3" s="177"/>
      <c r="Q3" s="177"/>
      <c r="R3" s="177"/>
      <c r="S3" s="177"/>
      <c r="T3" s="177"/>
      <c r="U3" s="177"/>
    </row>
    <row r="4" spans="1:21" ht="14.25" customHeight="1">
      <c r="A4" s="155" t="s">
        <v>127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3"/>
      <c r="M4" s="20"/>
      <c r="N4" s="155" t="s">
        <v>94</v>
      </c>
      <c r="O4" s="155"/>
      <c r="P4" s="155"/>
      <c r="Q4" s="155"/>
      <c r="R4" s="155"/>
      <c r="S4" s="155"/>
      <c r="T4" s="155"/>
      <c r="U4" s="155"/>
    </row>
    <row r="5" spans="1:21" ht="14.25" customHeight="1">
      <c r="A5" s="14"/>
      <c r="B5" s="14"/>
      <c r="C5" s="14"/>
      <c r="D5" s="14"/>
      <c r="E5" s="14"/>
      <c r="F5" s="14"/>
      <c r="G5" s="14"/>
      <c r="H5" s="14"/>
      <c r="I5" s="14"/>
      <c r="J5" s="71"/>
      <c r="K5" s="72" t="s">
        <v>4</v>
      </c>
      <c r="L5" s="13"/>
      <c r="M5" s="13"/>
      <c r="N5" s="14"/>
      <c r="O5" s="14"/>
      <c r="P5" s="14"/>
      <c r="Q5" s="14"/>
      <c r="R5" s="14"/>
      <c r="S5" s="14"/>
      <c r="T5" s="71"/>
      <c r="U5" s="72" t="s">
        <v>4</v>
      </c>
    </row>
    <row r="6" spans="1:21" ht="14.25" customHeight="1">
      <c r="A6" s="156" t="s">
        <v>0</v>
      </c>
      <c r="B6" s="156" t="s">
        <v>1</v>
      </c>
      <c r="C6" s="158" t="s">
        <v>111</v>
      </c>
      <c r="D6" s="159"/>
      <c r="E6" s="159"/>
      <c r="F6" s="159"/>
      <c r="G6" s="159"/>
      <c r="H6" s="160"/>
      <c r="I6" s="158" t="s">
        <v>106</v>
      </c>
      <c r="J6" s="159"/>
      <c r="K6" s="160"/>
      <c r="L6" s="13"/>
      <c r="M6" s="13"/>
      <c r="N6" s="156" t="s">
        <v>0</v>
      </c>
      <c r="O6" s="156" t="s">
        <v>1</v>
      </c>
      <c r="P6" s="158" t="s">
        <v>112</v>
      </c>
      <c r="Q6" s="159"/>
      <c r="R6" s="159"/>
      <c r="S6" s="159"/>
      <c r="T6" s="159"/>
      <c r="U6" s="160"/>
    </row>
    <row r="7" spans="1:21" ht="14.25" customHeight="1">
      <c r="A7" s="157"/>
      <c r="B7" s="157"/>
      <c r="C7" s="132" t="s">
        <v>113</v>
      </c>
      <c r="D7" s="133"/>
      <c r="E7" s="133"/>
      <c r="F7" s="133"/>
      <c r="G7" s="133"/>
      <c r="H7" s="134"/>
      <c r="I7" s="132" t="s">
        <v>107</v>
      </c>
      <c r="J7" s="133"/>
      <c r="K7" s="134"/>
      <c r="L7" s="13"/>
      <c r="M7" s="13"/>
      <c r="N7" s="157"/>
      <c r="O7" s="157"/>
      <c r="P7" s="132" t="s">
        <v>114</v>
      </c>
      <c r="Q7" s="133"/>
      <c r="R7" s="133"/>
      <c r="S7" s="133"/>
      <c r="T7" s="133"/>
      <c r="U7" s="134"/>
    </row>
    <row r="8" spans="1:21" ht="14.25" customHeight="1">
      <c r="A8" s="157"/>
      <c r="B8" s="157"/>
      <c r="C8" s="135">
        <v>2021</v>
      </c>
      <c r="D8" s="136"/>
      <c r="E8" s="161">
        <v>2020</v>
      </c>
      <c r="F8" s="136"/>
      <c r="G8" s="139" t="s">
        <v>5</v>
      </c>
      <c r="H8" s="149" t="s">
        <v>53</v>
      </c>
      <c r="I8" s="163">
        <v>2021</v>
      </c>
      <c r="J8" s="150" t="s">
        <v>115</v>
      </c>
      <c r="K8" s="149" t="s">
        <v>147</v>
      </c>
      <c r="L8" s="13"/>
      <c r="M8" s="13"/>
      <c r="N8" s="157"/>
      <c r="O8" s="157"/>
      <c r="P8" s="135">
        <v>2021</v>
      </c>
      <c r="Q8" s="136"/>
      <c r="R8" s="135">
        <v>2020</v>
      </c>
      <c r="S8" s="136"/>
      <c r="T8" s="139" t="s">
        <v>5</v>
      </c>
      <c r="U8" s="141" t="s">
        <v>77</v>
      </c>
    </row>
    <row r="9" spans="1:21" ht="14.25" customHeight="1">
      <c r="A9" s="143" t="s">
        <v>6</v>
      </c>
      <c r="B9" s="143" t="s">
        <v>7</v>
      </c>
      <c r="C9" s="137"/>
      <c r="D9" s="138"/>
      <c r="E9" s="162"/>
      <c r="F9" s="138"/>
      <c r="G9" s="140"/>
      <c r="H9" s="150"/>
      <c r="I9" s="163"/>
      <c r="J9" s="150"/>
      <c r="K9" s="150"/>
      <c r="L9" s="13"/>
      <c r="M9" s="13"/>
      <c r="N9" s="143" t="s">
        <v>6</v>
      </c>
      <c r="O9" s="143" t="s">
        <v>7</v>
      </c>
      <c r="P9" s="137"/>
      <c r="Q9" s="138"/>
      <c r="R9" s="137"/>
      <c r="S9" s="138"/>
      <c r="T9" s="140"/>
      <c r="U9" s="142"/>
    </row>
    <row r="10" spans="1:21" ht="14.25" customHeight="1">
      <c r="A10" s="143"/>
      <c r="B10" s="143"/>
      <c r="C10" s="115" t="s">
        <v>8</v>
      </c>
      <c r="D10" s="73" t="s">
        <v>2</v>
      </c>
      <c r="E10" s="115" t="s">
        <v>8</v>
      </c>
      <c r="F10" s="73" t="s">
        <v>2</v>
      </c>
      <c r="G10" s="145" t="s">
        <v>9</v>
      </c>
      <c r="H10" s="145" t="s">
        <v>54</v>
      </c>
      <c r="I10" s="74" t="s">
        <v>8</v>
      </c>
      <c r="J10" s="151" t="s">
        <v>116</v>
      </c>
      <c r="K10" s="151" t="s">
        <v>148</v>
      </c>
      <c r="L10" s="13"/>
      <c r="M10" s="13"/>
      <c r="N10" s="143"/>
      <c r="O10" s="143"/>
      <c r="P10" s="109" t="s">
        <v>8</v>
      </c>
      <c r="Q10" s="73" t="s">
        <v>2</v>
      </c>
      <c r="R10" s="109" t="s">
        <v>8</v>
      </c>
      <c r="S10" s="73" t="s">
        <v>2</v>
      </c>
      <c r="T10" s="145" t="s">
        <v>9</v>
      </c>
      <c r="U10" s="147" t="s">
        <v>78</v>
      </c>
    </row>
    <row r="11" spans="1:21" ht="14.25" customHeight="1">
      <c r="A11" s="144"/>
      <c r="B11" s="144"/>
      <c r="C11" s="116" t="s">
        <v>10</v>
      </c>
      <c r="D11" s="36" t="s">
        <v>11</v>
      </c>
      <c r="E11" s="116" t="s">
        <v>10</v>
      </c>
      <c r="F11" s="36" t="s">
        <v>11</v>
      </c>
      <c r="G11" s="153"/>
      <c r="H11" s="153"/>
      <c r="I11" s="116" t="s">
        <v>10</v>
      </c>
      <c r="J11" s="152"/>
      <c r="K11" s="152"/>
      <c r="L11" s="13"/>
      <c r="M11" s="13"/>
      <c r="N11" s="144"/>
      <c r="O11" s="144"/>
      <c r="P11" s="108" t="s">
        <v>10</v>
      </c>
      <c r="Q11" s="36" t="s">
        <v>11</v>
      </c>
      <c r="R11" s="108" t="s">
        <v>10</v>
      </c>
      <c r="S11" s="36" t="s">
        <v>11</v>
      </c>
      <c r="T11" s="146"/>
      <c r="U11" s="148"/>
    </row>
    <row r="12" spans="1:21" ht="14.25" customHeight="1">
      <c r="A12" s="45">
        <v>1</v>
      </c>
      <c r="B12" s="75" t="s">
        <v>20</v>
      </c>
      <c r="C12" s="47">
        <v>5257</v>
      </c>
      <c r="D12" s="49">
        <v>0.15715524199575498</v>
      </c>
      <c r="E12" s="47">
        <v>2439</v>
      </c>
      <c r="F12" s="49">
        <v>0.09599716613531704</v>
      </c>
      <c r="G12" s="95">
        <v>1.155391553915539</v>
      </c>
      <c r="H12" s="77">
        <v>1</v>
      </c>
      <c r="I12" s="47">
        <v>4522</v>
      </c>
      <c r="J12" s="48">
        <v>0.16253869969040258</v>
      </c>
      <c r="K12" s="79">
        <v>0</v>
      </c>
      <c r="L12" s="13"/>
      <c r="M12" s="13"/>
      <c r="N12" s="45">
        <v>1</v>
      </c>
      <c r="O12" s="75" t="s">
        <v>20</v>
      </c>
      <c r="P12" s="47">
        <v>27880</v>
      </c>
      <c r="Q12" s="49">
        <v>0.15519237620235127</v>
      </c>
      <c r="R12" s="47">
        <v>15291</v>
      </c>
      <c r="S12" s="49">
        <v>0.12389402041808459</v>
      </c>
      <c r="T12" s="103">
        <v>0.8232947485448956</v>
      </c>
      <c r="U12" s="79">
        <v>1</v>
      </c>
    </row>
    <row r="13" spans="1:21" ht="14.25" customHeight="1">
      <c r="A13" s="80">
        <v>2</v>
      </c>
      <c r="B13" s="81" t="s">
        <v>18</v>
      </c>
      <c r="C13" s="55">
        <v>3443</v>
      </c>
      <c r="D13" s="57">
        <v>0.10292666885892798</v>
      </c>
      <c r="E13" s="55">
        <v>4068</v>
      </c>
      <c r="F13" s="57">
        <v>0.16011335458731846</v>
      </c>
      <c r="G13" s="96">
        <v>-0.1536381514257621</v>
      </c>
      <c r="H13" s="83">
        <v>-1</v>
      </c>
      <c r="I13" s="55">
        <v>3733</v>
      </c>
      <c r="J13" s="56">
        <v>-0.07768550763461024</v>
      </c>
      <c r="K13" s="85">
        <v>0</v>
      </c>
      <c r="L13" s="13"/>
      <c r="M13" s="13"/>
      <c r="N13" s="80">
        <v>2</v>
      </c>
      <c r="O13" s="81" t="s">
        <v>18</v>
      </c>
      <c r="P13" s="55">
        <v>22295</v>
      </c>
      <c r="Q13" s="57">
        <v>0.1241038029925187</v>
      </c>
      <c r="R13" s="55">
        <v>18311</v>
      </c>
      <c r="S13" s="57">
        <v>0.14836331226705557</v>
      </c>
      <c r="T13" s="104">
        <v>0.21757413576538687</v>
      </c>
      <c r="U13" s="85">
        <v>-1</v>
      </c>
    </row>
    <row r="14" spans="1:21" ht="14.25" customHeight="1">
      <c r="A14" s="53">
        <v>3</v>
      </c>
      <c r="B14" s="81" t="s">
        <v>19</v>
      </c>
      <c r="C14" s="55">
        <v>2606</v>
      </c>
      <c r="D14" s="57">
        <v>0.07790499536635676</v>
      </c>
      <c r="E14" s="55">
        <v>2160</v>
      </c>
      <c r="F14" s="57">
        <v>0.08501594048884166</v>
      </c>
      <c r="G14" s="96">
        <v>0.2064814814814815</v>
      </c>
      <c r="H14" s="83">
        <v>0</v>
      </c>
      <c r="I14" s="55">
        <v>2561</v>
      </c>
      <c r="J14" s="56">
        <v>0.017571261226083656</v>
      </c>
      <c r="K14" s="85">
        <v>0</v>
      </c>
      <c r="L14" s="13"/>
      <c r="M14" s="13"/>
      <c r="N14" s="53">
        <v>3</v>
      </c>
      <c r="O14" s="81" t="s">
        <v>19</v>
      </c>
      <c r="P14" s="55">
        <v>15333</v>
      </c>
      <c r="Q14" s="57">
        <v>0.08535024047025294</v>
      </c>
      <c r="R14" s="55">
        <v>11409</v>
      </c>
      <c r="S14" s="57">
        <v>0.09244044725328147</v>
      </c>
      <c r="T14" s="104">
        <v>0.34393899552984486</v>
      </c>
      <c r="U14" s="85">
        <v>0</v>
      </c>
    </row>
    <row r="15" spans="1:21" ht="14.25" customHeight="1">
      <c r="A15" s="53">
        <v>4</v>
      </c>
      <c r="B15" s="81" t="s">
        <v>23</v>
      </c>
      <c r="C15" s="55">
        <v>2098</v>
      </c>
      <c r="D15" s="57">
        <v>0.06271860333024423</v>
      </c>
      <c r="E15" s="55">
        <v>939</v>
      </c>
      <c r="F15" s="57">
        <v>0.036958318573621446</v>
      </c>
      <c r="G15" s="96">
        <v>1.2342917997870075</v>
      </c>
      <c r="H15" s="83">
        <v>8</v>
      </c>
      <c r="I15" s="55">
        <v>1710</v>
      </c>
      <c r="J15" s="56">
        <v>0.2269005847953216</v>
      </c>
      <c r="K15" s="85">
        <v>2</v>
      </c>
      <c r="L15" s="13"/>
      <c r="M15" s="13"/>
      <c r="N15" s="53">
        <v>4</v>
      </c>
      <c r="O15" s="81" t="s">
        <v>17</v>
      </c>
      <c r="P15" s="55">
        <v>11668</v>
      </c>
      <c r="Q15" s="57">
        <v>0.06494923405771286</v>
      </c>
      <c r="R15" s="55">
        <v>7206</v>
      </c>
      <c r="S15" s="57">
        <v>0.05838599902771026</v>
      </c>
      <c r="T15" s="104">
        <v>0.6192062170413544</v>
      </c>
      <c r="U15" s="85">
        <v>1</v>
      </c>
    </row>
    <row r="16" spans="1:21" ht="14.25" customHeight="1">
      <c r="A16" s="61">
        <v>5</v>
      </c>
      <c r="B16" s="86" t="s">
        <v>17</v>
      </c>
      <c r="C16" s="63">
        <v>1874</v>
      </c>
      <c r="D16" s="65">
        <v>0.05602224148754895</v>
      </c>
      <c r="E16" s="63">
        <v>1384</v>
      </c>
      <c r="F16" s="65">
        <v>0.05447317668359113</v>
      </c>
      <c r="G16" s="97">
        <v>0.35404624277456653</v>
      </c>
      <c r="H16" s="88">
        <v>1</v>
      </c>
      <c r="I16" s="63">
        <v>2134</v>
      </c>
      <c r="J16" s="64">
        <v>-0.12183692596063733</v>
      </c>
      <c r="K16" s="90">
        <v>-1</v>
      </c>
      <c r="L16" s="13"/>
      <c r="M16" s="13"/>
      <c r="N16" s="61">
        <v>5</v>
      </c>
      <c r="O16" s="86" t="s">
        <v>32</v>
      </c>
      <c r="P16" s="63">
        <v>9536</v>
      </c>
      <c r="Q16" s="65">
        <v>0.053081581759886</v>
      </c>
      <c r="R16" s="63">
        <v>7395</v>
      </c>
      <c r="S16" s="65">
        <v>0.05991735537190083</v>
      </c>
      <c r="T16" s="105">
        <v>0.2895199459093982</v>
      </c>
      <c r="U16" s="90">
        <v>-1</v>
      </c>
    </row>
    <row r="17" spans="1:21" ht="14.25" customHeight="1">
      <c r="A17" s="45">
        <v>6</v>
      </c>
      <c r="B17" s="75" t="s">
        <v>24</v>
      </c>
      <c r="C17" s="47">
        <v>1865</v>
      </c>
      <c r="D17" s="49">
        <v>0.05575319123494066</v>
      </c>
      <c r="E17" s="47">
        <v>543</v>
      </c>
      <c r="F17" s="49">
        <v>0.021372062817333806</v>
      </c>
      <c r="G17" s="95">
        <v>2.434622467771639</v>
      </c>
      <c r="H17" s="77">
        <v>8</v>
      </c>
      <c r="I17" s="47">
        <v>1601</v>
      </c>
      <c r="J17" s="48">
        <v>0.16489693941286698</v>
      </c>
      <c r="K17" s="79">
        <v>1</v>
      </c>
      <c r="L17" s="13"/>
      <c r="M17" s="13"/>
      <c r="N17" s="45">
        <v>6</v>
      </c>
      <c r="O17" s="75" t="s">
        <v>33</v>
      </c>
      <c r="P17" s="47">
        <v>9459</v>
      </c>
      <c r="Q17" s="49">
        <v>0.05265296579978625</v>
      </c>
      <c r="R17" s="47">
        <v>5613</v>
      </c>
      <c r="S17" s="49">
        <v>0.04547885269810403</v>
      </c>
      <c r="T17" s="103">
        <v>0.6851950828433993</v>
      </c>
      <c r="U17" s="79">
        <v>3</v>
      </c>
    </row>
    <row r="18" spans="1:21" ht="14.25" customHeight="1">
      <c r="A18" s="53">
        <v>7</v>
      </c>
      <c r="B18" s="81" t="s">
        <v>33</v>
      </c>
      <c r="C18" s="55">
        <v>1776</v>
      </c>
      <c r="D18" s="57">
        <v>0.053092583181369765</v>
      </c>
      <c r="E18" s="55">
        <v>1209</v>
      </c>
      <c r="F18" s="57">
        <v>0.04758531113472665</v>
      </c>
      <c r="G18" s="96">
        <v>0.46898263027295295</v>
      </c>
      <c r="H18" s="83">
        <v>2</v>
      </c>
      <c r="I18" s="55">
        <v>1772</v>
      </c>
      <c r="J18" s="56">
        <v>0.0022573363431150906</v>
      </c>
      <c r="K18" s="85">
        <v>-2</v>
      </c>
      <c r="L18" s="13"/>
      <c r="M18" s="13"/>
      <c r="N18" s="53">
        <v>7</v>
      </c>
      <c r="O18" s="81" t="s">
        <v>23</v>
      </c>
      <c r="P18" s="55">
        <v>8699</v>
      </c>
      <c r="Q18" s="57">
        <v>0.04842247060919131</v>
      </c>
      <c r="R18" s="55">
        <v>5762</v>
      </c>
      <c r="S18" s="57">
        <v>0.04668611246151353</v>
      </c>
      <c r="T18" s="104">
        <v>0.5097188476223533</v>
      </c>
      <c r="U18" s="85">
        <v>1</v>
      </c>
    </row>
    <row r="19" spans="1:21" ht="14.25" customHeight="1">
      <c r="A19" s="53">
        <v>8</v>
      </c>
      <c r="B19" s="81" t="s">
        <v>25</v>
      </c>
      <c r="C19" s="55">
        <v>1644</v>
      </c>
      <c r="D19" s="57">
        <v>0.049146512809781474</v>
      </c>
      <c r="E19" s="55">
        <v>1899</v>
      </c>
      <c r="F19" s="57">
        <v>0.07474318101310662</v>
      </c>
      <c r="G19" s="96">
        <v>-0.1342812006319115</v>
      </c>
      <c r="H19" s="83">
        <v>-4</v>
      </c>
      <c r="I19" s="55">
        <v>1230</v>
      </c>
      <c r="J19" s="56">
        <v>0.3365853658536586</v>
      </c>
      <c r="K19" s="85">
        <v>2</v>
      </c>
      <c r="L19" s="13"/>
      <c r="M19" s="13"/>
      <c r="N19" s="53">
        <v>8</v>
      </c>
      <c r="O19" s="81" t="s">
        <v>22</v>
      </c>
      <c r="P19" s="55">
        <v>8562</v>
      </c>
      <c r="Q19" s="57">
        <v>0.04765986818667617</v>
      </c>
      <c r="R19" s="55">
        <v>5766</v>
      </c>
      <c r="S19" s="57">
        <v>0.04671852211959164</v>
      </c>
      <c r="T19" s="104">
        <v>0.4849115504682622</v>
      </c>
      <c r="U19" s="85">
        <v>-1</v>
      </c>
    </row>
    <row r="20" spans="1:21" ht="14.25" customHeight="1">
      <c r="A20" s="53">
        <v>9</v>
      </c>
      <c r="B20" s="81" t="s">
        <v>21</v>
      </c>
      <c r="C20" s="55">
        <v>1513</v>
      </c>
      <c r="D20" s="57">
        <v>0.04523033691070521</v>
      </c>
      <c r="E20" s="55">
        <v>980</v>
      </c>
      <c r="F20" s="57">
        <v>0.03857204707364112</v>
      </c>
      <c r="G20" s="96">
        <v>0.5438775510204081</v>
      </c>
      <c r="H20" s="83">
        <v>1</v>
      </c>
      <c r="I20" s="55">
        <v>1062</v>
      </c>
      <c r="J20" s="56">
        <v>0.4246704331450095</v>
      </c>
      <c r="K20" s="85">
        <v>3</v>
      </c>
      <c r="L20" s="13"/>
      <c r="M20" s="13"/>
      <c r="N20" s="53">
        <v>9</v>
      </c>
      <c r="O20" s="81" t="s">
        <v>24</v>
      </c>
      <c r="P20" s="55">
        <v>7589</v>
      </c>
      <c r="Q20" s="57">
        <v>0.04224372105450659</v>
      </c>
      <c r="R20" s="55">
        <v>3300</v>
      </c>
      <c r="S20" s="57">
        <v>0.026737967914438502</v>
      </c>
      <c r="T20" s="104">
        <v>1.2996969696969698</v>
      </c>
      <c r="U20" s="85">
        <v>5</v>
      </c>
    </row>
    <row r="21" spans="1:21" ht="14.25" customHeight="1">
      <c r="A21" s="61">
        <v>10</v>
      </c>
      <c r="B21" s="86" t="s">
        <v>32</v>
      </c>
      <c r="C21" s="63">
        <v>1448</v>
      </c>
      <c r="D21" s="65">
        <v>0.0432871961974231</v>
      </c>
      <c r="E21" s="63">
        <v>1467</v>
      </c>
      <c r="F21" s="65">
        <v>0.057739992915338295</v>
      </c>
      <c r="G21" s="97">
        <v>-0.012951601908657073</v>
      </c>
      <c r="H21" s="88">
        <v>-5</v>
      </c>
      <c r="I21" s="63">
        <v>1573</v>
      </c>
      <c r="J21" s="64">
        <v>-0.07946598855689768</v>
      </c>
      <c r="K21" s="90">
        <v>-2</v>
      </c>
      <c r="L21" s="13"/>
      <c r="M21" s="13"/>
      <c r="N21" s="61">
        <v>10</v>
      </c>
      <c r="O21" s="86" t="s">
        <v>21</v>
      </c>
      <c r="P21" s="63">
        <v>7148</v>
      </c>
      <c r="Q21" s="65">
        <v>0.039788920555753476</v>
      </c>
      <c r="R21" s="63">
        <v>4396</v>
      </c>
      <c r="S21" s="65">
        <v>0.035618214227839895</v>
      </c>
      <c r="T21" s="105">
        <v>0.6260236578707916</v>
      </c>
      <c r="U21" s="90">
        <v>2</v>
      </c>
    </row>
    <row r="22" spans="1:21" ht="14.25" customHeight="1">
      <c r="A22" s="45">
        <v>11</v>
      </c>
      <c r="B22" s="75" t="s">
        <v>22</v>
      </c>
      <c r="C22" s="47">
        <v>1260</v>
      </c>
      <c r="D22" s="49">
        <v>0.03766703536516098</v>
      </c>
      <c r="E22" s="47">
        <v>1228</v>
      </c>
      <c r="F22" s="49">
        <v>0.048333136537174796</v>
      </c>
      <c r="G22" s="95">
        <v>0.026058631921824116</v>
      </c>
      <c r="H22" s="77">
        <v>-3</v>
      </c>
      <c r="I22" s="47">
        <v>1483</v>
      </c>
      <c r="J22" s="48">
        <v>-0.1503708698583951</v>
      </c>
      <c r="K22" s="79">
        <v>-2</v>
      </c>
      <c r="L22" s="13"/>
      <c r="M22" s="13"/>
      <c r="N22" s="45">
        <v>11</v>
      </c>
      <c r="O22" s="75" t="s">
        <v>25</v>
      </c>
      <c r="P22" s="47">
        <v>6264</v>
      </c>
      <c r="Q22" s="49">
        <v>0.03486818667616673</v>
      </c>
      <c r="R22" s="47">
        <v>6258</v>
      </c>
      <c r="S22" s="49">
        <v>0.050704910063198834</v>
      </c>
      <c r="T22" s="103">
        <v>0.0009587727708533222</v>
      </c>
      <c r="U22" s="79">
        <v>-5</v>
      </c>
    </row>
    <row r="23" spans="1:21" ht="14.25" customHeight="1">
      <c r="A23" s="53">
        <v>12</v>
      </c>
      <c r="B23" s="81" t="s">
        <v>30</v>
      </c>
      <c r="C23" s="55">
        <v>1233</v>
      </c>
      <c r="D23" s="57">
        <v>0.0368598846073361</v>
      </c>
      <c r="E23" s="55">
        <v>1269</v>
      </c>
      <c r="F23" s="57">
        <v>0.04994686503719448</v>
      </c>
      <c r="G23" s="96">
        <v>-0.028368794326241176</v>
      </c>
      <c r="H23" s="83">
        <v>-5</v>
      </c>
      <c r="I23" s="55">
        <v>839</v>
      </c>
      <c r="J23" s="56">
        <v>0.46960667461263417</v>
      </c>
      <c r="K23" s="85">
        <v>2</v>
      </c>
      <c r="L23" s="13"/>
      <c r="M23" s="13"/>
      <c r="N23" s="53">
        <v>12</v>
      </c>
      <c r="O23" s="81" t="s">
        <v>34</v>
      </c>
      <c r="P23" s="55">
        <v>5995</v>
      </c>
      <c r="Q23" s="57">
        <v>0.03337081403633773</v>
      </c>
      <c r="R23" s="55">
        <v>4752</v>
      </c>
      <c r="S23" s="57">
        <v>0.038502673796791446</v>
      </c>
      <c r="T23" s="104">
        <v>0.2615740740740742</v>
      </c>
      <c r="U23" s="85">
        <v>-1</v>
      </c>
    </row>
    <row r="24" spans="1:21" ht="14.25" customHeight="1">
      <c r="A24" s="53">
        <v>13</v>
      </c>
      <c r="B24" s="81" t="s">
        <v>34</v>
      </c>
      <c r="C24" s="55">
        <v>922</v>
      </c>
      <c r="D24" s="57">
        <v>0.02756270365609399</v>
      </c>
      <c r="E24" s="55">
        <v>954</v>
      </c>
      <c r="F24" s="57">
        <v>0.0375487070492384</v>
      </c>
      <c r="G24" s="96">
        <v>-0.033542976939203384</v>
      </c>
      <c r="H24" s="83">
        <v>-2</v>
      </c>
      <c r="I24" s="55">
        <v>892</v>
      </c>
      <c r="J24" s="56">
        <v>0.03363228699551568</v>
      </c>
      <c r="K24" s="85">
        <v>0</v>
      </c>
      <c r="L24" s="13"/>
      <c r="M24" s="13"/>
      <c r="N24" s="53">
        <v>13</v>
      </c>
      <c r="O24" s="81" t="s">
        <v>28</v>
      </c>
      <c r="P24" s="55">
        <v>5784</v>
      </c>
      <c r="Q24" s="57">
        <v>0.032196294976843606</v>
      </c>
      <c r="R24" s="55">
        <v>3747</v>
      </c>
      <c r="S24" s="57">
        <v>0.03035974720466699</v>
      </c>
      <c r="T24" s="104">
        <v>0.5436349079263412</v>
      </c>
      <c r="U24" s="85">
        <v>0</v>
      </c>
    </row>
    <row r="25" spans="1:21" ht="14.25" customHeight="1">
      <c r="A25" s="53">
        <v>14</v>
      </c>
      <c r="B25" s="81" t="s">
        <v>28</v>
      </c>
      <c r="C25" s="55">
        <v>905</v>
      </c>
      <c r="D25" s="57">
        <v>0.027054497623389434</v>
      </c>
      <c r="E25" s="55">
        <v>901</v>
      </c>
      <c r="F25" s="57">
        <v>0.035462667768725156</v>
      </c>
      <c r="G25" s="96">
        <v>0.004439511653718142</v>
      </c>
      <c r="H25" s="83">
        <v>-1</v>
      </c>
      <c r="I25" s="55">
        <v>1191</v>
      </c>
      <c r="J25" s="56">
        <v>-0.2401343408900084</v>
      </c>
      <c r="K25" s="85">
        <v>-3</v>
      </c>
      <c r="L25" s="13"/>
      <c r="M25" s="13"/>
      <c r="N25" s="53">
        <v>14</v>
      </c>
      <c r="O25" s="81" t="s">
        <v>30</v>
      </c>
      <c r="P25" s="55">
        <v>5351</v>
      </c>
      <c r="Q25" s="57">
        <v>0.02978602600641254</v>
      </c>
      <c r="R25" s="55">
        <v>4934</v>
      </c>
      <c r="S25" s="57">
        <v>0.03997731323934532</v>
      </c>
      <c r="T25" s="104">
        <v>0.08451560599918939</v>
      </c>
      <c r="U25" s="85">
        <v>-4</v>
      </c>
    </row>
    <row r="26" spans="1:21" ht="14.25" customHeight="1">
      <c r="A26" s="61">
        <v>15</v>
      </c>
      <c r="B26" s="86" t="s">
        <v>49</v>
      </c>
      <c r="C26" s="63">
        <v>876</v>
      </c>
      <c r="D26" s="65">
        <v>0.02618755792054049</v>
      </c>
      <c r="E26" s="63">
        <v>439</v>
      </c>
      <c r="F26" s="65">
        <v>0.01727870271972291</v>
      </c>
      <c r="G26" s="97">
        <v>0.9954441913439636</v>
      </c>
      <c r="H26" s="88">
        <v>3</v>
      </c>
      <c r="I26" s="63">
        <v>674</v>
      </c>
      <c r="J26" s="64">
        <v>0.2997032640949555</v>
      </c>
      <c r="K26" s="90">
        <v>1</v>
      </c>
      <c r="L26" s="13"/>
      <c r="M26" s="13"/>
      <c r="N26" s="61">
        <v>15</v>
      </c>
      <c r="O26" s="86" t="s">
        <v>49</v>
      </c>
      <c r="P26" s="63">
        <v>3639</v>
      </c>
      <c r="Q26" s="65">
        <v>0.02025627894549341</v>
      </c>
      <c r="R26" s="63">
        <v>2630</v>
      </c>
      <c r="S26" s="65">
        <v>0.021309350186355533</v>
      </c>
      <c r="T26" s="105">
        <v>0.38365019011406853</v>
      </c>
      <c r="U26" s="90">
        <v>0</v>
      </c>
    </row>
    <row r="27" spans="1:21" ht="14.25" customHeight="1">
      <c r="A27" s="45">
        <v>16</v>
      </c>
      <c r="B27" s="75" t="s">
        <v>27</v>
      </c>
      <c r="C27" s="47">
        <v>862</v>
      </c>
      <c r="D27" s="49">
        <v>0.025769035305372036</v>
      </c>
      <c r="E27" s="47">
        <v>471</v>
      </c>
      <c r="F27" s="49">
        <v>0.018538198134372418</v>
      </c>
      <c r="G27" s="95">
        <v>0.8301486199575372</v>
      </c>
      <c r="H27" s="77">
        <v>-1</v>
      </c>
      <c r="I27" s="47">
        <v>597</v>
      </c>
      <c r="J27" s="48">
        <v>0.44388609715242877</v>
      </c>
      <c r="K27" s="79">
        <v>1</v>
      </c>
      <c r="L27" s="13"/>
      <c r="M27" s="13"/>
      <c r="N27" s="45">
        <v>16</v>
      </c>
      <c r="O27" s="75" t="s">
        <v>29</v>
      </c>
      <c r="P27" s="47">
        <v>3584</v>
      </c>
      <c r="Q27" s="49">
        <v>0.0199501246882793</v>
      </c>
      <c r="R27" s="47">
        <v>2605</v>
      </c>
      <c r="S27" s="49">
        <v>0.021106789823367365</v>
      </c>
      <c r="T27" s="103">
        <v>0.3758157389635317</v>
      </c>
      <c r="U27" s="79">
        <v>0</v>
      </c>
    </row>
    <row r="28" spans="1:21" ht="14.25" customHeight="1">
      <c r="A28" s="53">
        <v>17</v>
      </c>
      <c r="B28" s="81" t="s">
        <v>31</v>
      </c>
      <c r="C28" s="55">
        <v>568</v>
      </c>
      <c r="D28" s="57">
        <v>0.016980060386834476</v>
      </c>
      <c r="E28" s="55">
        <v>280</v>
      </c>
      <c r="F28" s="57">
        <v>0.011020584878183177</v>
      </c>
      <c r="G28" s="96">
        <v>1.0285714285714285</v>
      </c>
      <c r="H28" s="83">
        <v>2</v>
      </c>
      <c r="I28" s="55">
        <v>527</v>
      </c>
      <c r="J28" s="56">
        <v>0.07779886148007598</v>
      </c>
      <c r="K28" s="85">
        <v>1</v>
      </c>
      <c r="L28" s="13"/>
      <c r="M28" s="13"/>
      <c r="N28" s="53">
        <v>17</v>
      </c>
      <c r="O28" s="81" t="s">
        <v>26</v>
      </c>
      <c r="P28" s="55">
        <v>3098</v>
      </c>
      <c r="Q28" s="57">
        <v>0.017244834342714642</v>
      </c>
      <c r="R28" s="55">
        <v>2385</v>
      </c>
      <c r="S28" s="57">
        <v>0.019324258629071462</v>
      </c>
      <c r="T28" s="104">
        <v>0.29895178197065</v>
      </c>
      <c r="U28" s="85">
        <v>0</v>
      </c>
    </row>
    <row r="29" spans="1:21" ht="14.25" customHeight="1">
      <c r="A29" s="53">
        <v>18</v>
      </c>
      <c r="B29" s="81" t="s">
        <v>44</v>
      </c>
      <c r="C29" s="55">
        <v>518</v>
      </c>
      <c r="D29" s="57">
        <v>0.015485336761232848</v>
      </c>
      <c r="E29" s="55">
        <v>245</v>
      </c>
      <c r="F29" s="57">
        <v>0.00964301176841028</v>
      </c>
      <c r="G29" s="96">
        <v>1.1142857142857143</v>
      </c>
      <c r="H29" s="83">
        <v>3</v>
      </c>
      <c r="I29" s="55">
        <v>479</v>
      </c>
      <c r="J29" s="56">
        <v>0.08141962421711901</v>
      </c>
      <c r="K29" s="85">
        <v>1</v>
      </c>
      <c r="L29" s="13"/>
      <c r="M29" s="13"/>
      <c r="N29" s="53">
        <v>18</v>
      </c>
      <c r="O29" s="81" t="s">
        <v>31</v>
      </c>
      <c r="P29" s="55">
        <v>2638</v>
      </c>
      <c r="Q29" s="57">
        <v>0.014684271464196652</v>
      </c>
      <c r="R29" s="55">
        <v>958</v>
      </c>
      <c r="S29" s="57">
        <v>0.007762113109706693</v>
      </c>
      <c r="T29" s="104">
        <v>1.7536534446764094</v>
      </c>
      <c r="U29" s="85">
        <v>4</v>
      </c>
    </row>
    <row r="30" spans="1:21" ht="14.25" customHeight="1">
      <c r="A30" s="53" t="s">
        <v>108</v>
      </c>
      <c r="B30" s="81" t="s">
        <v>29</v>
      </c>
      <c r="C30" s="55">
        <v>518</v>
      </c>
      <c r="D30" s="57">
        <v>0.015485336761232848</v>
      </c>
      <c r="E30" s="55">
        <v>471</v>
      </c>
      <c r="F30" s="57">
        <v>0.018538198134372418</v>
      </c>
      <c r="G30" s="96">
        <v>0.0997876857749469</v>
      </c>
      <c r="H30" s="83">
        <v>-3</v>
      </c>
      <c r="I30" s="55">
        <v>709</v>
      </c>
      <c r="J30" s="56">
        <v>-0.2693935119887165</v>
      </c>
      <c r="K30" s="85">
        <v>-3</v>
      </c>
      <c r="N30" s="53">
        <v>19</v>
      </c>
      <c r="O30" s="81" t="s">
        <v>27</v>
      </c>
      <c r="P30" s="55">
        <v>2595</v>
      </c>
      <c r="Q30" s="57">
        <v>0.014444914499465621</v>
      </c>
      <c r="R30" s="55">
        <v>2079</v>
      </c>
      <c r="S30" s="57">
        <v>0.016844919786096257</v>
      </c>
      <c r="T30" s="104">
        <v>0.2481962481962483</v>
      </c>
      <c r="U30" s="85">
        <v>-1</v>
      </c>
    </row>
    <row r="31" spans="1:21" ht="14.25" customHeight="1">
      <c r="A31" s="61">
        <v>20</v>
      </c>
      <c r="B31" s="86" t="s">
        <v>72</v>
      </c>
      <c r="C31" s="63">
        <v>448</v>
      </c>
      <c r="D31" s="65">
        <v>0.013392723685390571</v>
      </c>
      <c r="E31" s="63">
        <v>236</v>
      </c>
      <c r="F31" s="65">
        <v>0.009288778683040106</v>
      </c>
      <c r="G31" s="97">
        <v>0.8983050847457628</v>
      </c>
      <c r="H31" s="88">
        <v>2</v>
      </c>
      <c r="I31" s="63">
        <v>399</v>
      </c>
      <c r="J31" s="64">
        <v>0.12280701754385959</v>
      </c>
      <c r="K31" s="90">
        <v>1</v>
      </c>
      <c r="N31" s="61">
        <v>20</v>
      </c>
      <c r="O31" s="86" t="s">
        <v>72</v>
      </c>
      <c r="P31" s="63">
        <v>2470</v>
      </c>
      <c r="Q31" s="65">
        <v>0.013749109369433559</v>
      </c>
      <c r="R31" s="63">
        <v>1375</v>
      </c>
      <c r="S31" s="65">
        <v>0.011140819964349376</v>
      </c>
      <c r="T31" s="105">
        <v>0.7963636363636364</v>
      </c>
      <c r="U31" s="90">
        <v>-1</v>
      </c>
    </row>
    <row r="32" spans="1:21" ht="14.25" customHeight="1">
      <c r="A32" s="128" t="s">
        <v>47</v>
      </c>
      <c r="B32" s="129"/>
      <c r="C32" s="25">
        <f>SUM(C12:C31)</f>
        <v>31634</v>
      </c>
      <c r="D32" s="6">
        <f>C32/C34</f>
        <v>0.9456817434456369</v>
      </c>
      <c r="E32" s="25">
        <f>SUM(E12:E31)</f>
        <v>23582</v>
      </c>
      <c r="F32" s="6">
        <f>E32/E34</f>
        <v>0.9281694021332704</v>
      </c>
      <c r="G32" s="16">
        <f>C32/E32-1</f>
        <v>0.3414468662539225</v>
      </c>
      <c r="H32" s="16"/>
      <c r="I32" s="25">
        <f>SUM(I12:I31)</f>
        <v>29688</v>
      </c>
      <c r="J32" s="17">
        <f>C32/I32-1</f>
        <v>0.06554836971166811</v>
      </c>
      <c r="K32" s="18"/>
      <c r="N32" s="128" t="s">
        <v>47</v>
      </c>
      <c r="O32" s="129"/>
      <c r="P32" s="3">
        <f>SUM(P12:P31)</f>
        <v>169587</v>
      </c>
      <c r="Q32" s="6">
        <f>P32/P34</f>
        <v>0.9439960366939794</v>
      </c>
      <c r="R32" s="3">
        <f>SUM(R12:R31)</f>
        <v>116172</v>
      </c>
      <c r="S32" s="6">
        <f>R32/R34</f>
        <v>0.9412736995624696</v>
      </c>
      <c r="T32" s="16">
        <f>P32/R32-1</f>
        <v>0.4597923768205763</v>
      </c>
      <c r="U32" s="100"/>
    </row>
    <row r="33" spans="1:21" ht="14.25" customHeight="1">
      <c r="A33" s="128" t="s">
        <v>12</v>
      </c>
      <c r="B33" s="129"/>
      <c r="C33" s="25">
        <f>C34-SUM(C12:C31)</f>
        <v>1817</v>
      </c>
      <c r="D33" s="6">
        <f>C33/C34</f>
        <v>0.0543182565543631</v>
      </c>
      <c r="E33" s="25">
        <f>E34-SUM(E12:E31)</f>
        <v>1825</v>
      </c>
      <c r="F33" s="6">
        <f>E33/E34</f>
        <v>0.07183059786672964</v>
      </c>
      <c r="G33" s="16">
        <f>C33/E33-1</f>
        <v>-0.004383561643835576</v>
      </c>
      <c r="H33" s="16"/>
      <c r="I33" s="25">
        <f>I34-SUM(I12:I31)</f>
        <v>1782</v>
      </c>
      <c r="J33" s="17">
        <f>C33/I33-1</f>
        <v>0.019640852974186274</v>
      </c>
      <c r="K33" s="18"/>
      <c r="N33" s="128" t="s">
        <v>12</v>
      </c>
      <c r="O33" s="129"/>
      <c r="P33" s="3">
        <f>P34-SUM(P12:P31)</f>
        <v>10061</v>
      </c>
      <c r="Q33" s="6">
        <f>P33/P34</f>
        <v>0.056003963306020664</v>
      </c>
      <c r="R33" s="3">
        <f>R34-SUM(R12:R31)</f>
        <v>7248</v>
      </c>
      <c r="S33" s="6">
        <f>R33/R34</f>
        <v>0.05872630043753038</v>
      </c>
      <c r="T33" s="16">
        <f>P33/R33-1</f>
        <v>0.38810706401766004</v>
      </c>
      <c r="U33" s="101"/>
    </row>
    <row r="34" spans="1:21" ht="14.25" customHeight="1">
      <c r="A34" s="130" t="s">
        <v>35</v>
      </c>
      <c r="B34" s="131"/>
      <c r="C34" s="23">
        <v>33451</v>
      </c>
      <c r="D34" s="93">
        <v>1</v>
      </c>
      <c r="E34" s="23">
        <v>25407</v>
      </c>
      <c r="F34" s="93">
        <v>0.9994489707560907</v>
      </c>
      <c r="G34" s="19">
        <v>0.31660565985751954</v>
      </c>
      <c r="H34" s="19"/>
      <c r="I34" s="23">
        <v>31470</v>
      </c>
      <c r="J34" s="39">
        <v>0.06294884016523672</v>
      </c>
      <c r="K34" s="94"/>
      <c r="N34" s="130" t="s">
        <v>35</v>
      </c>
      <c r="O34" s="131"/>
      <c r="P34" s="23">
        <v>179648</v>
      </c>
      <c r="Q34" s="93">
        <v>1</v>
      </c>
      <c r="R34" s="23">
        <v>123420</v>
      </c>
      <c r="S34" s="93">
        <v>1</v>
      </c>
      <c r="T34" s="102">
        <v>0.4555825636039539</v>
      </c>
      <c r="U34" s="94"/>
    </row>
    <row r="35" spans="1:14" ht="14.25" customHeight="1">
      <c r="A35" t="s">
        <v>102</v>
      </c>
      <c r="C35" s="15"/>
      <c r="D35" s="15"/>
      <c r="E35" s="15"/>
      <c r="F35" s="15"/>
      <c r="G35" s="15"/>
      <c r="H35" s="15"/>
      <c r="I35" s="15"/>
      <c r="J35" s="15"/>
      <c r="N35" t="s">
        <v>102</v>
      </c>
    </row>
    <row r="36" spans="1:14" ht="15">
      <c r="A36" s="9" t="s">
        <v>101</v>
      </c>
      <c r="N36" s="9" t="s">
        <v>101</v>
      </c>
    </row>
    <row r="38" spans="1:1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21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77" t="s">
        <v>95</v>
      </c>
      <c r="O39" s="177"/>
      <c r="P39" s="177"/>
      <c r="Q39" s="177"/>
      <c r="R39" s="177"/>
      <c r="S39" s="177"/>
      <c r="T39" s="177"/>
      <c r="U39" s="177"/>
    </row>
    <row r="40" spans="1:21" ht="15" customHeight="1">
      <c r="A40" s="154" t="s">
        <v>128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3"/>
      <c r="M40" s="20"/>
      <c r="N40" s="177"/>
      <c r="O40" s="177"/>
      <c r="P40" s="177"/>
      <c r="Q40" s="177"/>
      <c r="R40" s="177"/>
      <c r="S40" s="177"/>
      <c r="T40" s="177"/>
      <c r="U40" s="177"/>
    </row>
    <row r="41" spans="1:21" ht="15">
      <c r="A41" s="155" t="s">
        <v>129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3"/>
      <c r="M41" s="20"/>
      <c r="N41" s="155" t="s">
        <v>96</v>
      </c>
      <c r="O41" s="155"/>
      <c r="P41" s="155"/>
      <c r="Q41" s="155"/>
      <c r="R41" s="155"/>
      <c r="S41" s="155"/>
      <c r="T41" s="155"/>
      <c r="U41" s="155"/>
    </row>
    <row r="42" spans="1:21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71"/>
      <c r="K42" s="72" t="s">
        <v>4</v>
      </c>
      <c r="L42" s="13"/>
      <c r="M42" s="13"/>
      <c r="N42" s="14"/>
      <c r="O42" s="14"/>
      <c r="P42" s="14"/>
      <c r="Q42" s="14"/>
      <c r="R42" s="14"/>
      <c r="S42" s="14"/>
      <c r="T42" s="71"/>
      <c r="U42" s="72" t="s">
        <v>4</v>
      </c>
    </row>
    <row r="43" spans="1:21" ht="15" customHeight="1">
      <c r="A43" s="156" t="s">
        <v>0</v>
      </c>
      <c r="B43" s="156" t="s">
        <v>46</v>
      </c>
      <c r="C43" s="158" t="s">
        <v>111</v>
      </c>
      <c r="D43" s="159"/>
      <c r="E43" s="159"/>
      <c r="F43" s="159"/>
      <c r="G43" s="159"/>
      <c r="H43" s="160"/>
      <c r="I43" s="158" t="s">
        <v>106</v>
      </c>
      <c r="J43" s="159"/>
      <c r="K43" s="160"/>
      <c r="L43" s="13"/>
      <c r="M43" s="13"/>
      <c r="N43" s="156" t="s">
        <v>0</v>
      </c>
      <c r="O43" s="156" t="s">
        <v>46</v>
      </c>
      <c r="P43" s="158" t="s">
        <v>112</v>
      </c>
      <c r="Q43" s="159"/>
      <c r="R43" s="159"/>
      <c r="S43" s="159"/>
      <c r="T43" s="159"/>
      <c r="U43" s="160"/>
    </row>
    <row r="44" spans="1:21" ht="15" customHeight="1">
      <c r="A44" s="157"/>
      <c r="B44" s="157"/>
      <c r="C44" s="132" t="s">
        <v>113</v>
      </c>
      <c r="D44" s="133"/>
      <c r="E44" s="133"/>
      <c r="F44" s="133"/>
      <c r="G44" s="133"/>
      <c r="H44" s="134"/>
      <c r="I44" s="132" t="s">
        <v>107</v>
      </c>
      <c r="J44" s="133"/>
      <c r="K44" s="134"/>
      <c r="L44" s="13"/>
      <c r="M44" s="13"/>
      <c r="N44" s="157"/>
      <c r="O44" s="157"/>
      <c r="P44" s="132" t="s">
        <v>114</v>
      </c>
      <c r="Q44" s="133"/>
      <c r="R44" s="133"/>
      <c r="S44" s="133"/>
      <c r="T44" s="133"/>
      <c r="U44" s="134"/>
    </row>
    <row r="45" spans="1:21" ht="15" customHeight="1">
      <c r="A45" s="157"/>
      <c r="B45" s="157"/>
      <c r="C45" s="135">
        <v>2021</v>
      </c>
      <c r="D45" s="136"/>
      <c r="E45" s="161">
        <v>2020</v>
      </c>
      <c r="F45" s="136"/>
      <c r="G45" s="139" t="s">
        <v>5</v>
      </c>
      <c r="H45" s="149" t="s">
        <v>53</v>
      </c>
      <c r="I45" s="163">
        <v>2021</v>
      </c>
      <c r="J45" s="150" t="s">
        <v>115</v>
      </c>
      <c r="K45" s="149" t="s">
        <v>147</v>
      </c>
      <c r="L45" s="13"/>
      <c r="M45" s="13"/>
      <c r="N45" s="157"/>
      <c r="O45" s="157"/>
      <c r="P45" s="135">
        <v>2021</v>
      </c>
      <c r="Q45" s="136"/>
      <c r="R45" s="135">
        <v>2020</v>
      </c>
      <c r="S45" s="136"/>
      <c r="T45" s="139" t="s">
        <v>5</v>
      </c>
      <c r="U45" s="141" t="s">
        <v>77</v>
      </c>
    </row>
    <row r="46" spans="1:21" ht="15" customHeight="1">
      <c r="A46" s="143" t="s">
        <v>6</v>
      </c>
      <c r="B46" s="143" t="s">
        <v>46</v>
      </c>
      <c r="C46" s="137"/>
      <c r="D46" s="138"/>
      <c r="E46" s="162"/>
      <c r="F46" s="138"/>
      <c r="G46" s="140"/>
      <c r="H46" s="150"/>
      <c r="I46" s="163"/>
      <c r="J46" s="150"/>
      <c r="K46" s="150"/>
      <c r="L46" s="13"/>
      <c r="M46" s="13"/>
      <c r="N46" s="143" t="s">
        <v>6</v>
      </c>
      <c r="O46" s="143" t="s">
        <v>46</v>
      </c>
      <c r="P46" s="137"/>
      <c r="Q46" s="138"/>
      <c r="R46" s="137"/>
      <c r="S46" s="138"/>
      <c r="T46" s="140"/>
      <c r="U46" s="142"/>
    </row>
    <row r="47" spans="1:21" ht="15" customHeight="1">
      <c r="A47" s="143"/>
      <c r="B47" s="143"/>
      <c r="C47" s="115" t="s">
        <v>8</v>
      </c>
      <c r="D47" s="73" t="s">
        <v>2</v>
      </c>
      <c r="E47" s="115" t="s">
        <v>8</v>
      </c>
      <c r="F47" s="73" t="s">
        <v>2</v>
      </c>
      <c r="G47" s="145" t="s">
        <v>9</v>
      </c>
      <c r="H47" s="145" t="s">
        <v>54</v>
      </c>
      <c r="I47" s="74" t="s">
        <v>8</v>
      </c>
      <c r="J47" s="151" t="s">
        <v>116</v>
      </c>
      <c r="K47" s="151" t="s">
        <v>148</v>
      </c>
      <c r="L47" s="13"/>
      <c r="M47" s="13"/>
      <c r="N47" s="143"/>
      <c r="O47" s="143"/>
      <c r="P47" s="109" t="s">
        <v>8</v>
      </c>
      <c r="Q47" s="73" t="s">
        <v>2</v>
      </c>
      <c r="R47" s="109" t="s">
        <v>8</v>
      </c>
      <c r="S47" s="73" t="s">
        <v>2</v>
      </c>
      <c r="T47" s="145" t="s">
        <v>9</v>
      </c>
      <c r="U47" s="147" t="s">
        <v>78</v>
      </c>
    </row>
    <row r="48" spans="1:21" ht="15" customHeight="1">
      <c r="A48" s="144"/>
      <c r="B48" s="144"/>
      <c r="C48" s="116" t="s">
        <v>10</v>
      </c>
      <c r="D48" s="36" t="s">
        <v>11</v>
      </c>
      <c r="E48" s="116" t="s">
        <v>10</v>
      </c>
      <c r="F48" s="36" t="s">
        <v>11</v>
      </c>
      <c r="G48" s="153"/>
      <c r="H48" s="153"/>
      <c r="I48" s="116" t="s">
        <v>10</v>
      </c>
      <c r="J48" s="152"/>
      <c r="K48" s="152"/>
      <c r="L48" s="13"/>
      <c r="M48" s="13"/>
      <c r="N48" s="144"/>
      <c r="O48" s="144"/>
      <c r="P48" s="108" t="s">
        <v>10</v>
      </c>
      <c r="Q48" s="36" t="s">
        <v>11</v>
      </c>
      <c r="R48" s="108" t="s">
        <v>10</v>
      </c>
      <c r="S48" s="36" t="s">
        <v>11</v>
      </c>
      <c r="T48" s="146"/>
      <c r="U48" s="148"/>
    </row>
    <row r="49" spans="1:21" ht="15">
      <c r="A49" s="45">
        <v>1</v>
      </c>
      <c r="B49" s="75" t="s">
        <v>56</v>
      </c>
      <c r="C49" s="47">
        <v>1531</v>
      </c>
      <c r="D49" s="52">
        <v>0.0457684374159218</v>
      </c>
      <c r="E49" s="47">
        <v>569</v>
      </c>
      <c r="F49" s="52">
        <v>0.02239540284173653</v>
      </c>
      <c r="G49" s="76">
        <v>1.6906854130052724</v>
      </c>
      <c r="H49" s="77">
        <v>4</v>
      </c>
      <c r="I49" s="47">
        <v>1290</v>
      </c>
      <c r="J49" s="78">
        <v>0.18682170542635657</v>
      </c>
      <c r="K49" s="79">
        <v>0</v>
      </c>
      <c r="L49" s="13"/>
      <c r="M49" s="13"/>
      <c r="N49" s="45">
        <v>1</v>
      </c>
      <c r="O49" s="75" t="s">
        <v>56</v>
      </c>
      <c r="P49" s="47">
        <v>9458</v>
      </c>
      <c r="Q49" s="52">
        <v>0.05264739935874599</v>
      </c>
      <c r="R49" s="47">
        <v>5403</v>
      </c>
      <c r="S49" s="52">
        <v>0.0437773456490034</v>
      </c>
      <c r="T49" s="50">
        <v>0.7505089764945401</v>
      </c>
      <c r="U49" s="79">
        <v>1</v>
      </c>
    </row>
    <row r="50" spans="1:21" ht="15">
      <c r="A50" s="80">
        <v>2</v>
      </c>
      <c r="B50" s="81" t="s">
        <v>36</v>
      </c>
      <c r="C50" s="55">
        <v>1140</v>
      </c>
      <c r="D50" s="60">
        <v>0.03407969866371708</v>
      </c>
      <c r="E50" s="55">
        <v>1031</v>
      </c>
      <c r="F50" s="60">
        <v>0.04057936789073877</v>
      </c>
      <c r="G50" s="82">
        <v>0.10572259941804063</v>
      </c>
      <c r="H50" s="83">
        <v>0</v>
      </c>
      <c r="I50" s="55">
        <v>1272</v>
      </c>
      <c r="J50" s="84">
        <v>-0.10377358490566035</v>
      </c>
      <c r="K50" s="85">
        <v>0</v>
      </c>
      <c r="L50" s="13"/>
      <c r="M50" s="13"/>
      <c r="N50" s="80">
        <v>2</v>
      </c>
      <c r="O50" s="81" t="s">
        <v>36</v>
      </c>
      <c r="P50" s="55">
        <v>7515</v>
      </c>
      <c r="Q50" s="60">
        <v>0.04183180441752761</v>
      </c>
      <c r="R50" s="55">
        <v>5750</v>
      </c>
      <c r="S50" s="60">
        <v>0.04658888348727921</v>
      </c>
      <c r="T50" s="58">
        <v>0.30695652173913035</v>
      </c>
      <c r="U50" s="85">
        <v>-1</v>
      </c>
    </row>
    <row r="51" spans="1:21" ht="15">
      <c r="A51" s="80">
        <v>3</v>
      </c>
      <c r="B51" s="81" t="s">
        <v>69</v>
      </c>
      <c r="C51" s="55">
        <v>894</v>
      </c>
      <c r="D51" s="60">
        <v>0.026725658425757078</v>
      </c>
      <c r="E51" s="55">
        <v>459</v>
      </c>
      <c r="F51" s="60">
        <v>0.018065887353878853</v>
      </c>
      <c r="G51" s="82">
        <v>0.9477124183006536</v>
      </c>
      <c r="H51" s="83">
        <v>6</v>
      </c>
      <c r="I51" s="55">
        <v>680</v>
      </c>
      <c r="J51" s="84">
        <v>0.31470588235294117</v>
      </c>
      <c r="K51" s="85">
        <v>2</v>
      </c>
      <c r="L51" s="13"/>
      <c r="M51" s="13"/>
      <c r="N51" s="80">
        <v>3</v>
      </c>
      <c r="O51" s="81" t="s">
        <v>42</v>
      </c>
      <c r="P51" s="55">
        <v>5067</v>
      </c>
      <c r="Q51" s="60">
        <v>0.028205156750979694</v>
      </c>
      <c r="R51" s="55">
        <v>2669</v>
      </c>
      <c r="S51" s="60">
        <v>0.02162534435261708</v>
      </c>
      <c r="T51" s="58">
        <v>0.8984638441363806</v>
      </c>
      <c r="U51" s="85">
        <v>2</v>
      </c>
    </row>
    <row r="52" spans="1:21" ht="15">
      <c r="A52" s="80">
        <v>4</v>
      </c>
      <c r="B52" s="81" t="s">
        <v>86</v>
      </c>
      <c r="C52" s="55">
        <v>881</v>
      </c>
      <c r="D52" s="60">
        <v>0.026337030283100655</v>
      </c>
      <c r="E52" s="55">
        <v>99</v>
      </c>
      <c r="F52" s="60">
        <v>0.0038965639390719092</v>
      </c>
      <c r="G52" s="82">
        <v>7.8989898989899</v>
      </c>
      <c r="H52" s="83">
        <v>65</v>
      </c>
      <c r="I52" s="55">
        <v>601</v>
      </c>
      <c r="J52" s="84">
        <v>0.4658901830282862</v>
      </c>
      <c r="K52" s="85">
        <v>5</v>
      </c>
      <c r="L52" s="13"/>
      <c r="M52" s="13"/>
      <c r="N52" s="80">
        <v>4</v>
      </c>
      <c r="O52" s="81" t="s">
        <v>38</v>
      </c>
      <c r="P52" s="55">
        <v>4442</v>
      </c>
      <c r="Q52" s="60">
        <v>0.02472613110081938</v>
      </c>
      <c r="R52" s="55">
        <v>4383</v>
      </c>
      <c r="S52" s="60">
        <v>0.035512882839086046</v>
      </c>
      <c r="T52" s="58">
        <v>0.013461099703399482</v>
      </c>
      <c r="U52" s="85">
        <v>-1</v>
      </c>
    </row>
    <row r="53" spans="1:21" ht="15">
      <c r="A53" s="80">
        <v>5</v>
      </c>
      <c r="B53" s="86" t="s">
        <v>38</v>
      </c>
      <c r="C53" s="63">
        <v>867</v>
      </c>
      <c r="D53" s="68">
        <v>0.0259185076679322</v>
      </c>
      <c r="E53" s="63">
        <v>1098</v>
      </c>
      <c r="F53" s="68">
        <v>0.04321643641516117</v>
      </c>
      <c r="G53" s="87">
        <v>-0.2103825136612022</v>
      </c>
      <c r="H53" s="88">
        <v>-4</v>
      </c>
      <c r="I53" s="63">
        <v>821</v>
      </c>
      <c r="J53" s="89">
        <v>0.05602923264311821</v>
      </c>
      <c r="K53" s="90">
        <v>-1</v>
      </c>
      <c r="L53" s="13"/>
      <c r="M53" s="13"/>
      <c r="N53" s="80">
        <v>5</v>
      </c>
      <c r="O53" s="86" t="s">
        <v>69</v>
      </c>
      <c r="P53" s="63">
        <v>3965</v>
      </c>
      <c r="Q53" s="68">
        <v>0.022070938724617028</v>
      </c>
      <c r="R53" s="63">
        <v>2467</v>
      </c>
      <c r="S53" s="68">
        <v>0.01998865661967266</v>
      </c>
      <c r="T53" s="66">
        <v>0.6072152411836238</v>
      </c>
      <c r="U53" s="90">
        <v>4</v>
      </c>
    </row>
    <row r="54" spans="1:21" ht="15">
      <c r="A54" s="91">
        <v>6</v>
      </c>
      <c r="B54" s="75" t="s">
        <v>41</v>
      </c>
      <c r="C54" s="47">
        <v>838</v>
      </c>
      <c r="D54" s="52">
        <v>0.025051567965083257</v>
      </c>
      <c r="E54" s="47">
        <v>802</v>
      </c>
      <c r="F54" s="52">
        <v>0.03156610382965325</v>
      </c>
      <c r="G54" s="76">
        <v>0.04488778054862852</v>
      </c>
      <c r="H54" s="77">
        <v>-2</v>
      </c>
      <c r="I54" s="47">
        <v>647</v>
      </c>
      <c r="J54" s="78">
        <v>0.295208655332303</v>
      </c>
      <c r="K54" s="79">
        <v>1</v>
      </c>
      <c r="L54" s="13"/>
      <c r="M54" s="13"/>
      <c r="N54" s="91">
        <v>6</v>
      </c>
      <c r="O54" s="75" t="s">
        <v>41</v>
      </c>
      <c r="P54" s="47">
        <v>3832</v>
      </c>
      <c r="Q54" s="52">
        <v>0.021330602066262912</v>
      </c>
      <c r="R54" s="47">
        <v>2481</v>
      </c>
      <c r="S54" s="52">
        <v>0.02010209042294604</v>
      </c>
      <c r="T54" s="50">
        <v>0.5445384925433292</v>
      </c>
      <c r="U54" s="79">
        <v>2</v>
      </c>
    </row>
    <row r="55" spans="1:21" ht="15">
      <c r="A55" s="80">
        <v>7</v>
      </c>
      <c r="B55" s="81" t="s">
        <v>42</v>
      </c>
      <c r="C55" s="55">
        <v>785</v>
      </c>
      <c r="D55" s="60">
        <v>0.02346716092194553</v>
      </c>
      <c r="E55" s="55">
        <v>509</v>
      </c>
      <c r="F55" s="60">
        <v>0.020033848939268704</v>
      </c>
      <c r="G55" s="82">
        <v>0.5422396856581533</v>
      </c>
      <c r="H55" s="83">
        <v>-1</v>
      </c>
      <c r="I55" s="55">
        <v>977</v>
      </c>
      <c r="J55" s="84">
        <v>-0.19651995905834185</v>
      </c>
      <c r="K55" s="85">
        <v>-4</v>
      </c>
      <c r="L55" s="13"/>
      <c r="M55" s="13"/>
      <c r="N55" s="80">
        <v>7</v>
      </c>
      <c r="O55" s="81" t="s">
        <v>59</v>
      </c>
      <c r="P55" s="55">
        <v>3426</v>
      </c>
      <c r="Q55" s="60">
        <v>0.019070627003918775</v>
      </c>
      <c r="R55" s="55">
        <v>2287</v>
      </c>
      <c r="S55" s="60">
        <v>0.018530222006157834</v>
      </c>
      <c r="T55" s="58">
        <v>0.49803235679930036</v>
      </c>
      <c r="U55" s="85">
        <v>3</v>
      </c>
    </row>
    <row r="56" spans="1:21" ht="15">
      <c r="A56" s="80">
        <v>8</v>
      </c>
      <c r="B56" s="81" t="s">
        <v>59</v>
      </c>
      <c r="C56" s="55">
        <v>656</v>
      </c>
      <c r="D56" s="60">
        <v>0.019610773967893336</v>
      </c>
      <c r="E56" s="55">
        <v>435</v>
      </c>
      <c r="F56" s="60">
        <v>0.01712126579289172</v>
      </c>
      <c r="G56" s="82">
        <v>0.5080459770114942</v>
      </c>
      <c r="H56" s="83">
        <v>5</v>
      </c>
      <c r="I56" s="55">
        <v>453</v>
      </c>
      <c r="J56" s="84">
        <v>0.44812362030905084</v>
      </c>
      <c r="K56" s="85">
        <v>6</v>
      </c>
      <c r="L56" s="13"/>
      <c r="M56" s="13"/>
      <c r="N56" s="80">
        <v>8</v>
      </c>
      <c r="O56" s="81" t="s">
        <v>48</v>
      </c>
      <c r="P56" s="55">
        <v>3033</v>
      </c>
      <c r="Q56" s="60">
        <v>0.01688301567509797</v>
      </c>
      <c r="R56" s="55">
        <v>2507</v>
      </c>
      <c r="S56" s="60">
        <v>0.020312753200453736</v>
      </c>
      <c r="T56" s="58">
        <v>0.20981252493019542</v>
      </c>
      <c r="U56" s="85">
        <v>-1</v>
      </c>
    </row>
    <row r="57" spans="1:21" ht="15">
      <c r="A57" s="80">
        <v>9</v>
      </c>
      <c r="B57" s="81" t="s">
        <v>75</v>
      </c>
      <c r="C57" s="55">
        <v>600</v>
      </c>
      <c r="D57" s="60">
        <v>0.017936683507219515</v>
      </c>
      <c r="E57" s="55">
        <v>215</v>
      </c>
      <c r="F57" s="60">
        <v>0.008462234817176369</v>
      </c>
      <c r="G57" s="82">
        <v>1.7906976744186047</v>
      </c>
      <c r="H57" s="83">
        <v>21</v>
      </c>
      <c r="I57" s="55">
        <v>610</v>
      </c>
      <c r="J57" s="84">
        <v>-0.016393442622950838</v>
      </c>
      <c r="K57" s="85">
        <v>-1</v>
      </c>
      <c r="L57" s="13"/>
      <c r="M57" s="13"/>
      <c r="N57" s="80">
        <v>9</v>
      </c>
      <c r="O57" s="81" t="s">
        <v>40</v>
      </c>
      <c r="P57" s="55">
        <v>2994</v>
      </c>
      <c r="Q57" s="60">
        <v>0.016665924474527964</v>
      </c>
      <c r="R57" s="55">
        <v>2644</v>
      </c>
      <c r="S57" s="60">
        <v>0.02142278398962891</v>
      </c>
      <c r="T57" s="58">
        <v>0.13237518910741297</v>
      </c>
      <c r="U57" s="85">
        <v>-3</v>
      </c>
    </row>
    <row r="58" spans="1:21" ht="15">
      <c r="A58" s="92">
        <v>10</v>
      </c>
      <c r="B58" s="86" t="s">
        <v>57</v>
      </c>
      <c r="C58" s="63">
        <v>555</v>
      </c>
      <c r="D58" s="68">
        <v>0.016591432244178052</v>
      </c>
      <c r="E58" s="63">
        <v>235</v>
      </c>
      <c r="F58" s="68">
        <v>0.00924941945133231</v>
      </c>
      <c r="G58" s="87">
        <v>1.3617021276595747</v>
      </c>
      <c r="H58" s="88">
        <v>17</v>
      </c>
      <c r="I58" s="63">
        <v>597</v>
      </c>
      <c r="J58" s="89">
        <v>-0.07035175879396982</v>
      </c>
      <c r="K58" s="90">
        <v>0</v>
      </c>
      <c r="L58" s="13"/>
      <c r="M58" s="13"/>
      <c r="N58" s="92">
        <v>10</v>
      </c>
      <c r="O58" s="86" t="s">
        <v>57</v>
      </c>
      <c r="P58" s="63">
        <v>2851</v>
      </c>
      <c r="Q58" s="68">
        <v>0.015869923405771286</v>
      </c>
      <c r="R58" s="63">
        <v>1236</v>
      </c>
      <c r="S58" s="68">
        <v>0.010014584346135148</v>
      </c>
      <c r="T58" s="66">
        <v>1.3066343042071198</v>
      </c>
      <c r="U58" s="90">
        <v>12</v>
      </c>
    </row>
    <row r="59" spans="1:21" ht="15">
      <c r="A59" s="91">
        <v>11</v>
      </c>
      <c r="B59" s="75" t="s">
        <v>109</v>
      </c>
      <c r="C59" s="47">
        <v>551</v>
      </c>
      <c r="D59" s="52">
        <v>0.01647185435412992</v>
      </c>
      <c r="E59" s="47">
        <v>254</v>
      </c>
      <c r="F59" s="52">
        <v>0.009997244853780455</v>
      </c>
      <c r="G59" s="76">
        <v>1.1692913385826773</v>
      </c>
      <c r="H59" s="77">
        <v>11</v>
      </c>
      <c r="I59" s="47">
        <v>387</v>
      </c>
      <c r="J59" s="78">
        <v>0.42377260981912146</v>
      </c>
      <c r="K59" s="79">
        <v>6</v>
      </c>
      <c r="L59" s="13"/>
      <c r="M59" s="13"/>
      <c r="N59" s="91">
        <v>11</v>
      </c>
      <c r="O59" s="75" t="s">
        <v>86</v>
      </c>
      <c r="P59" s="47">
        <v>2788</v>
      </c>
      <c r="Q59" s="52">
        <v>0.015519237620235127</v>
      </c>
      <c r="R59" s="47">
        <v>785</v>
      </c>
      <c r="S59" s="52">
        <v>0.006360395397828553</v>
      </c>
      <c r="T59" s="50">
        <v>2.551592356687898</v>
      </c>
      <c r="U59" s="79">
        <v>34</v>
      </c>
    </row>
    <row r="60" spans="1:21" ht="15">
      <c r="A60" s="80">
        <v>12</v>
      </c>
      <c r="B60" s="81" t="s">
        <v>119</v>
      </c>
      <c r="C60" s="55">
        <v>512</v>
      </c>
      <c r="D60" s="60">
        <v>0.015305969926160653</v>
      </c>
      <c r="E60" s="55">
        <v>144</v>
      </c>
      <c r="F60" s="60">
        <v>0.005667729365922777</v>
      </c>
      <c r="G60" s="82">
        <v>2.5555555555555554</v>
      </c>
      <c r="H60" s="83">
        <v>40</v>
      </c>
      <c r="I60" s="55">
        <v>310</v>
      </c>
      <c r="J60" s="84">
        <v>0.6516129032258065</v>
      </c>
      <c r="K60" s="85">
        <v>15</v>
      </c>
      <c r="L60" s="13"/>
      <c r="M60" s="13"/>
      <c r="N60" s="80">
        <v>12</v>
      </c>
      <c r="O60" s="81" t="s">
        <v>62</v>
      </c>
      <c r="P60" s="55">
        <v>2721</v>
      </c>
      <c r="Q60" s="60">
        <v>0.01514628607053794</v>
      </c>
      <c r="R60" s="55">
        <v>1596</v>
      </c>
      <c r="S60" s="60">
        <v>0.012931453573164803</v>
      </c>
      <c r="T60" s="58">
        <v>0.7048872180451127</v>
      </c>
      <c r="U60" s="85">
        <v>4</v>
      </c>
    </row>
    <row r="61" spans="1:21" ht="15">
      <c r="A61" s="80">
        <v>13</v>
      </c>
      <c r="B61" s="81" t="s">
        <v>40</v>
      </c>
      <c r="C61" s="55">
        <v>506</v>
      </c>
      <c r="D61" s="60">
        <v>0.015126603091088459</v>
      </c>
      <c r="E61" s="55">
        <v>445</v>
      </c>
      <c r="F61" s="60">
        <v>0.017514858109969694</v>
      </c>
      <c r="G61" s="82">
        <v>0.13707865168539324</v>
      </c>
      <c r="H61" s="83">
        <v>-3</v>
      </c>
      <c r="I61" s="55">
        <v>491</v>
      </c>
      <c r="J61" s="84">
        <v>0.03054989816700604</v>
      </c>
      <c r="K61" s="85">
        <v>-1</v>
      </c>
      <c r="L61" s="13"/>
      <c r="M61" s="13"/>
      <c r="N61" s="80">
        <v>13</v>
      </c>
      <c r="O61" s="81" t="s">
        <v>75</v>
      </c>
      <c r="P61" s="55">
        <v>2624</v>
      </c>
      <c r="Q61" s="60">
        <v>0.01460634128963306</v>
      </c>
      <c r="R61" s="55">
        <v>1654</v>
      </c>
      <c r="S61" s="60">
        <v>0.01340139361529736</v>
      </c>
      <c r="T61" s="58">
        <v>0.5864570737605803</v>
      </c>
      <c r="U61" s="85">
        <v>2</v>
      </c>
    </row>
    <row r="62" spans="1:21" ht="15">
      <c r="A62" s="80">
        <v>14</v>
      </c>
      <c r="B62" s="81" t="s">
        <v>45</v>
      </c>
      <c r="C62" s="55">
        <v>505</v>
      </c>
      <c r="D62" s="60">
        <v>0.015096708618576425</v>
      </c>
      <c r="E62" s="55">
        <v>196</v>
      </c>
      <c r="F62" s="60">
        <v>0.007714409414728224</v>
      </c>
      <c r="G62" s="82">
        <v>1.5765306122448979</v>
      </c>
      <c r="H62" s="83">
        <v>21</v>
      </c>
      <c r="I62" s="55">
        <v>359</v>
      </c>
      <c r="J62" s="84">
        <v>0.4066852367688023</v>
      </c>
      <c r="K62" s="85">
        <v>7</v>
      </c>
      <c r="L62" s="13"/>
      <c r="M62" s="13"/>
      <c r="N62" s="80">
        <v>14</v>
      </c>
      <c r="O62" s="81" t="s">
        <v>43</v>
      </c>
      <c r="P62" s="55">
        <v>2501</v>
      </c>
      <c r="Q62" s="60">
        <v>0.01392166904168151</v>
      </c>
      <c r="R62" s="55">
        <v>2937</v>
      </c>
      <c r="S62" s="60">
        <v>0.023796791443850267</v>
      </c>
      <c r="T62" s="58">
        <v>-0.14845080013619338</v>
      </c>
      <c r="U62" s="85">
        <v>-10</v>
      </c>
    </row>
    <row r="63" spans="1:21" ht="15">
      <c r="A63" s="92" t="s">
        <v>108</v>
      </c>
      <c r="B63" s="86" t="s">
        <v>43</v>
      </c>
      <c r="C63" s="63">
        <v>505</v>
      </c>
      <c r="D63" s="68">
        <v>0.015096708618576425</v>
      </c>
      <c r="E63" s="63">
        <v>934</v>
      </c>
      <c r="F63" s="68">
        <v>0.03676152241508246</v>
      </c>
      <c r="G63" s="87">
        <v>-0.4593147751605996</v>
      </c>
      <c r="H63" s="88">
        <v>-11</v>
      </c>
      <c r="I63" s="63">
        <v>657</v>
      </c>
      <c r="J63" s="89">
        <v>-0.2313546423135464</v>
      </c>
      <c r="K63" s="90">
        <v>-8</v>
      </c>
      <c r="L63" s="13"/>
      <c r="M63" s="13"/>
      <c r="N63" s="92">
        <v>15</v>
      </c>
      <c r="O63" s="86" t="s">
        <v>39</v>
      </c>
      <c r="P63" s="63">
        <v>2472</v>
      </c>
      <c r="Q63" s="68">
        <v>0.013760242251514072</v>
      </c>
      <c r="R63" s="63">
        <v>2099</v>
      </c>
      <c r="S63" s="68">
        <v>0.017006968076486793</v>
      </c>
      <c r="T63" s="66">
        <v>0.17770366841353025</v>
      </c>
      <c r="U63" s="90">
        <v>-3</v>
      </c>
    </row>
    <row r="64" spans="1:21" ht="15">
      <c r="A64" s="91">
        <v>16</v>
      </c>
      <c r="B64" s="75" t="s">
        <v>62</v>
      </c>
      <c r="C64" s="47">
        <v>500</v>
      </c>
      <c r="D64" s="52">
        <v>0.014947236256016263</v>
      </c>
      <c r="E64" s="47">
        <v>354</v>
      </c>
      <c r="F64" s="52">
        <v>0.01393316802456016</v>
      </c>
      <c r="G64" s="76">
        <v>0.41242937853107353</v>
      </c>
      <c r="H64" s="77">
        <v>2</v>
      </c>
      <c r="I64" s="47">
        <v>371</v>
      </c>
      <c r="J64" s="78">
        <v>0.34770889487870615</v>
      </c>
      <c r="K64" s="79">
        <v>2</v>
      </c>
      <c r="L64" s="13"/>
      <c r="M64" s="13"/>
      <c r="N64" s="91">
        <v>16</v>
      </c>
      <c r="O64" s="75" t="s">
        <v>76</v>
      </c>
      <c r="P64" s="47">
        <v>2413</v>
      </c>
      <c r="Q64" s="52">
        <v>0.013431822230138939</v>
      </c>
      <c r="R64" s="47">
        <v>1916</v>
      </c>
      <c r="S64" s="52">
        <v>0.015524226219413385</v>
      </c>
      <c r="T64" s="50">
        <v>0.2593945720250521</v>
      </c>
      <c r="U64" s="79">
        <v>-2</v>
      </c>
    </row>
    <row r="65" spans="1:21" ht="15">
      <c r="A65" s="80">
        <v>17</v>
      </c>
      <c r="B65" s="81" t="s">
        <v>105</v>
      </c>
      <c r="C65" s="55">
        <v>473</v>
      </c>
      <c r="D65" s="60">
        <v>0.014140085498191384</v>
      </c>
      <c r="E65" s="55">
        <v>261</v>
      </c>
      <c r="F65" s="60">
        <v>0.010272759475735034</v>
      </c>
      <c r="G65" s="82">
        <v>0.8122605363984674</v>
      </c>
      <c r="H65" s="83">
        <v>4</v>
      </c>
      <c r="I65" s="55">
        <v>394</v>
      </c>
      <c r="J65" s="84">
        <v>0.20050761421319807</v>
      </c>
      <c r="K65" s="85">
        <v>-1</v>
      </c>
      <c r="L65" s="13"/>
      <c r="M65" s="13"/>
      <c r="N65" s="80">
        <v>17</v>
      </c>
      <c r="O65" s="81" t="s">
        <v>37</v>
      </c>
      <c r="P65" s="55">
        <v>2305</v>
      </c>
      <c r="Q65" s="60">
        <v>0.012830646597791236</v>
      </c>
      <c r="R65" s="55">
        <v>2175</v>
      </c>
      <c r="S65" s="60">
        <v>0.01762275157997083</v>
      </c>
      <c r="T65" s="58">
        <v>0.05977011494252871</v>
      </c>
      <c r="U65" s="85">
        <v>-6</v>
      </c>
    </row>
    <row r="66" spans="1:21" ht="15">
      <c r="A66" s="80">
        <v>18</v>
      </c>
      <c r="B66" s="81" t="s">
        <v>39</v>
      </c>
      <c r="C66" s="55">
        <v>461</v>
      </c>
      <c r="D66" s="60">
        <v>0.013781351828046995</v>
      </c>
      <c r="E66" s="55">
        <v>322</v>
      </c>
      <c r="F66" s="60">
        <v>0.012673672609910655</v>
      </c>
      <c r="G66" s="82">
        <v>0.43167701863354035</v>
      </c>
      <c r="H66" s="83">
        <v>1</v>
      </c>
      <c r="I66" s="55">
        <v>339</v>
      </c>
      <c r="J66" s="84">
        <v>0.359882005899705</v>
      </c>
      <c r="K66" s="85">
        <v>5</v>
      </c>
      <c r="L66" s="13"/>
      <c r="M66" s="13"/>
      <c r="N66" s="80">
        <v>18</v>
      </c>
      <c r="O66" s="81" t="s">
        <v>82</v>
      </c>
      <c r="P66" s="55">
        <v>2280</v>
      </c>
      <c r="Q66" s="60">
        <v>0.012691485571784823</v>
      </c>
      <c r="R66" s="55">
        <v>959</v>
      </c>
      <c r="S66" s="60">
        <v>0.007770215524226219</v>
      </c>
      <c r="T66" s="58">
        <v>1.3774765380604799</v>
      </c>
      <c r="U66" s="85">
        <v>15</v>
      </c>
    </row>
    <row r="67" spans="1:21" ht="15">
      <c r="A67" s="80">
        <v>19</v>
      </c>
      <c r="B67" s="81" t="s">
        <v>130</v>
      </c>
      <c r="C67" s="55">
        <v>428</v>
      </c>
      <c r="D67" s="60">
        <v>0.01279483423514992</v>
      </c>
      <c r="E67" s="55">
        <v>473</v>
      </c>
      <c r="F67" s="60">
        <v>0.01861691659778801</v>
      </c>
      <c r="G67" s="82">
        <v>-0.09513742071881603</v>
      </c>
      <c r="H67" s="83">
        <v>-12</v>
      </c>
      <c r="I67" s="55">
        <v>269</v>
      </c>
      <c r="J67" s="84">
        <v>0.5910780669144982</v>
      </c>
      <c r="K67" s="85">
        <v>12</v>
      </c>
      <c r="N67" s="80">
        <v>19</v>
      </c>
      <c r="O67" s="81" t="s">
        <v>97</v>
      </c>
      <c r="P67" s="55">
        <v>2068</v>
      </c>
      <c r="Q67" s="60">
        <v>0.011511400071250445</v>
      </c>
      <c r="R67" s="55">
        <v>1316</v>
      </c>
      <c r="S67" s="60">
        <v>0.010662777507697294</v>
      </c>
      <c r="T67" s="58">
        <v>0.5714285714285714</v>
      </c>
      <c r="U67" s="85">
        <v>2</v>
      </c>
    </row>
    <row r="68" spans="1:21" ht="15">
      <c r="A68" s="92">
        <v>20</v>
      </c>
      <c r="B68" s="86" t="s">
        <v>131</v>
      </c>
      <c r="C68" s="63">
        <v>409</v>
      </c>
      <c r="D68" s="68">
        <v>0.012226839257421303</v>
      </c>
      <c r="E68" s="63">
        <v>107</v>
      </c>
      <c r="F68" s="68">
        <v>0.0042114377927342855</v>
      </c>
      <c r="G68" s="87">
        <v>2.822429906542056</v>
      </c>
      <c r="H68" s="88">
        <v>42</v>
      </c>
      <c r="I68" s="63">
        <v>319</v>
      </c>
      <c r="J68" s="89">
        <v>0.2821316614420062</v>
      </c>
      <c r="K68" s="90">
        <v>5</v>
      </c>
      <c r="N68" s="92">
        <v>20</v>
      </c>
      <c r="O68" s="86" t="s">
        <v>45</v>
      </c>
      <c r="P68" s="63">
        <v>1991</v>
      </c>
      <c r="Q68" s="68">
        <v>0.011082784111150695</v>
      </c>
      <c r="R68" s="63">
        <v>977</v>
      </c>
      <c r="S68" s="68">
        <v>0.007916058985577703</v>
      </c>
      <c r="T68" s="66">
        <v>1.037871033776868</v>
      </c>
      <c r="U68" s="90">
        <v>12</v>
      </c>
    </row>
    <row r="69" spans="1:21" ht="15">
      <c r="A69" s="128" t="s">
        <v>47</v>
      </c>
      <c r="B69" s="129"/>
      <c r="C69" s="25">
        <f>SUM(C49:C68)</f>
        <v>13597</v>
      </c>
      <c r="D69" s="6">
        <f>C69/C71</f>
        <v>0.40647514274610624</v>
      </c>
      <c r="E69" s="25">
        <f>SUM(E49:E68)</f>
        <v>8942</v>
      </c>
      <c r="F69" s="6">
        <f>E69/E71</f>
        <v>0.35195024993112134</v>
      </c>
      <c r="G69" s="16">
        <f>C69/E69-1</f>
        <v>0.520577052113621</v>
      </c>
      <c r="H69" s="16"/>
      <c r="I69" s="25">
        <f>SUM(I49:I68)</f>
        <v>11844</v>
      </c>
      <c r="J69" s="17">
        <f>C69/I69-1</f>
        <v>0.14800742992232352</v>
      </c>
      <c r="K69" s="18"/>
      <c r="N69" s="128" t="s">
        <v>47</v>
      </c>
      <c r="O69" s="129"/>
      <c r="P69" s="3">
        <f>SUM(P49:P68)</f>
        <v>70746</v>
      </c>
      <c r="Q69" s="6">
        <f>P69/P71</f>
        <v>0.39380343783398647</v>
      </c>
      <c r="R69" s="3">
        <f>SUM(R49:R68)</f>
        <v>48241</v>
      </c>
      <c r="S69" s="6">
        <f>R69/R71</f>
        <v>0.3908685788364933</v>
      </c>
      <c r="T69" s="16">
        <f>P69/R69-1</f>
        <v>0.46651188822785605</v>
      </c>
      <c r="U69" s="100"/>
    </row>
    <row r="70" spans="1:21" ht="15">
      <c r="A70" s="128" t="s">
        <v>12</v>
      </c>
      <c r="B70" s="129"/>
      <c r="C70" s="25">
        <f>C71-SUM(C49:C68)</f>
        <v>19854</v>
      </c>
      <c r="D70" s="6">
        <f>C70/C71</f>
        <v>0.5935248572538937</v>
      </c>
      <c r="E70" s="25">
        <f>E71-SUM(E49:E68)</f>
        <v>16465</v>
      </c>
      <c r="F70" s="6">
        <f>E70/E71</f>
        <v>0.6480497500688787</v>
      </c>
      <c r="G70" s="16">
        <f>C70/E70-1</f>
        <v>0.2058305496507744</v>
      </c>
      <c r="H70" s="16"/>
      <c r="I70" s="25">
        <f>I71-SUM(I49:I68)</f>
        <v>19626</v>
      </c>
      <c r="J70" s="17">
        <f>C70/I70-1</f>
        <v>0.011617242433506592</v>
      </c>
      <c r="K70" s="18"/>
      <c r="N70" s="128" t="s">
        <v>12</v>
      </c>
      <c r="O70" s="129"/>
      <c r="P70" s="3">
        <f>P71-SUM(P49:P68)</f>
        <v>108902</v>
      </c>
      <c r="Q70" s="6">
        <f>P70/P71</f>
        <v>0.6061965621660136</v>
      </c>
      <c r="R70" s="3">
        <f>R71-SUM(R49:R68)</f>
        <v>75179</v>
      </c>
      <c r="S70" s="6">
        <f>R70/R71</f>
        <v>0.6091314211635067</v>
      </c>
      <c r="T70" s="16">
        <f>P70/R70-1</f>
        <v>0.4485694143311296</v>
      </c>
      <c r="U70" s="101"/>
    </row>
    <row r="71" spans="1:21" ht="15">
      <c r="A71" s="130" t="s">
        <v>35</v>
      </c>
      <c r="B71" s="131"/>
      <c r="C71" s="23">
        <v>33451</v>
      </c>
      <c r="D71" s="93">
        <v>1</v>
      </c>
      <c r="E71" s="23">
        <v>25407</v>
      </c>
      <c r="F71" s="93">
        <v>1</v>
      </c>
      <c r="G71" s="19">
        <v>0.31660565985751954</v>
      </c>
      <c r="H71" s="19"/>
      <c r="I71" s="23">
        <v>31470</v>
      </c>
      <c r="J71" s="39">
        <v>0.06294884016523672</v>
      </c>
      <c r="K71" s="94"/>
      <c r="N71" s="130" t="s">
        <v>35</v>
      </c>
      <c r="O71" s="131"/>
      <c r="P71" s="23">
        <v>179648</v>
      </c>
      <c r="Q71" s="93">
        <v>1</v>
      </c>
      <c r="R71" s="23">
        <v>123420</v>
      </c>
      <c r="S71" s="93">
        <v>1</v>
      </c>
      <c r="T71" s="102">
        <v>0.4555825636039539</v>
      </c>
      <c r="U71" s="94"/>
    </row>
    <row r="72" spans="1:14" ht="15">
      <c r="A72" t="s">
        <v>102</v>
      </c>
      <c r="N72" t="s">
        <v>102</v>
      </c>
    </row>
    <row r="73" spans="1:14" ht="15">
      <c r="A73" s="9" t="s">
        <v>101</v>
      </c>
      <c r="N73" s="9" t="s">
        <v>101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957" dxfId="146" operator="lessThan">
      <formula>0</formula>
    </cfRule>
  </conditionalFormatting>
  <conditionalFormatting sqref="K33">
    <cfRule type="cellIs" priority="959" dxfId="146" operator="lessThan">
      <formula>0</formula>
    </cfRule>
  </conditionalFormatting>
  <conditionalFormatting sqref="G32:H32 J32">
    <cfRule type="cellIs" priority="958" dxfId="146" operator="lessThan">
      <formula>0</formula>
    </cfRule>
  </conditionalFormatting>
  <conditionalFormatting sqref="G33:H33 J33">
    <cfRule type="cellIs" priority="960" dxfId="146" operator="lessThan">
      <formula>0</formula>
    </cfRule>
  </conditionalFormatting>
  <conditionalFormatting sqref="K69">
    <cfRule type="cellIs" priority="953" dxfId="146" operator="lessThan">
      <formula>0</formula>
    </cfRule>
  </conditionalFormatting>
  <conditionalFormatting sqref="K70">
    <cfRule type="cellIs" priority="955" dxfId="146" operator="lessThan">
      <formula>0</formula>
    </cfRule>
  </conditionalFormatting>
  <conditionalFormatting sqref="G69:H69 J69">
    <cfRule type="cellIs" priority="954" dxfId="146" operator="lessThan">
      <formula>0</formula>
    </cfRule>
  </conditionalFormatting>
  <conditionalFormatting sqref="G70:H70 J70">
    <cfRule type="cellIs" priority="956" dxfId="146" operator="lessThan">
      <formula>0</formula>
    </cfRule>
  </conditionalFormatting>
  <conditionalFormatting sqref="G12:G31 J12:J31">
    <cfRule type="cellIs" priority="55" dxfId="146" operator="lessThan">
      <formula>0</formula>
    </cfRule>
  </conditionalFormatting>
  <conditionalFormatting sqref="K12:K31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H12:H31">
    <cfRule type="cellIs" priority="49" dxfId="146" operator="lessThan">
      <formula>0</formula>
    </cfRule>
    <cfRule type="cellIs" priority="50" dxfId="148" operator="equal">
      <formula>0</formula>
    </cfRule>
    <cfRule type="cellIs" priority="51" dxfId="149" operator="greaterThan">
      <formula>0</formula>
    </cfRule>
  </conditionalFormatting>
  <conditionalFormatting sqref="G34 J34">
    <cfRule type="cellIs" priority="48" dxfId="146" operator="lessThan">
      <formula>0</formula>
    </cfRule>
  </conditionalFormatting>
  <conditionalFormatting sqref="K34">
    <cfRule type="cellIs" priority="47" dxfId="146" operator="lessThan">
      <formula>0</formula>
    </cfRule>
  </conditionalFormatting>
  <conditionalFormatting sqref="H34">
    <cfRule type="cellIs" priority="46" dxfId="146" operator="lessThan">
      <formula>0</formula>
    </cfRule>
  </conditionalFormatting>
  <conditionalFormatting sqref="G49:G68 J49:J68">
    <cfRule type="cellIs" priority="39" dxfId="146" operator="lessThan">
      <formula>0</formula>
    </cfRule>
  </conditionalFormatting>
  <conditionalFormatting sqref="K49:K68">
    <cfRule type="cellIs" priority="36" dxfId="146" operator="lessThan">
      <formula>0</formula>
    </cfRule>
    <cfRule type="cellIs" priority="37" dxfId="148" operator="equal">
      <formula>0</formula>
    </cfRule>
    <cfRule type="cellIs" priority="38" dxfId="149" operator="greaterThan">
      <formula>0</formula>
    </cfRule>
  </conditionalFormatting>
  <conditionalFormatting sqref="H49:H68">
    <cfRule type="cellIs" priority="33" dxfId="146" operator="lessThan">
      <formula>0</formula>
    </cfRule>
    <cfRule type="cellIs" priority="34" dxfId="148" operator="equal">
      <formula>0</formula>
    </cfRule>
    <cfRule type="cellIs" priority="35" dxfId="149" operator="greaterThan">
      <formula>0</formula>
    </cfRule>
  </conditionalFormatting>
  <conditionalFormatting sqref="G71 J71">
    <cfRule type="cellIs" priority="32" dxfId="146" operator="lessThan">
      <formula>0</formula>
    </cfRule>
  </conditionalFormatting>
  <conditionalFormatting sqref="K71">
    <cfRule type="cellIs" priority="31" dxfId="146" operator="lessThan">
      <formula>0</formula>
    </cfRule>
  </conditionalFormatting>
  <conditionalFormatting sqref="H71">
    <cfRule type="cellIs" priority="30" dxfId="146" operator="lessThan">
      <formula>0</formula>
    </cfRule>
  </conditionalFormatting>
  <conditionalFormatting sqref="U33">
    <cfRule type="cellIs" priority="21" dxfId="146" operator="lessThan">
      <formula>0</formula>
    </cfRule>
  </conditionalFormatting>
  <conditionalFormatting sqref="T33">
    <cfRule type="cellIs" priority="20" dxfId="146" operator="lessThan">
      <formula>0</formula>
    </cfRule>
  </conditionalFormatting>
  <conditionalFormatting sqref="T32">
    <cfRule type="cellIs" priority="19" dxfId="146" operator="lessThan">
      <formula>0</formula>
    </cfRule>
  </conditionalFormatting>
  <conditionalFormatting sqref="U32">
    <cfRule type="cellIs" priority="22" dxfId="146" operator="lessThan">
      <formula>0</formula>
    </cfRule>
    <cfRule type="cellIs" priority="23" dxfId="148" operator="equal">
      <formula>0</formula>
    </cfRule>
    <cfRule type="cellIs" priority="24" dxfId="149" operator="greaterThan">
      <formula>0</formula>
    </cfRule>
  </conditionalFormatting>
  <conditionalFormatting sqref="T69">
    <cfRule type="cellIs" priority="13" dxfId="146" operator="lessThan">
      <formula>0</formula>
    </cfRule>
  </conditionalFormatting>
  <conditionalFormatting sqref="U70">
    <cfRule type="cellIs" priority="15" dxfId="146" operator="lessThan">
      <formula>0</formula>
    </cfRule>
  </conditionalFormatting>
  <conditionalFormatting sqref="U69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T70">
    <cfRule type="cellIs" priority="14" dxfId="146" operator="lessThan">
      <formula>0</formula>
    </cfRule>
  </conditionalFormatting>
  <conditionalFormatting sqref="U71">
    <cfRule type="cellIs" priority="12" dxfId="146" operator="lessThan">
      <formula>0</formula>
    </cfRule>
  </conditionalFormatting>
  <conditionalFormatting sqref="T12:T31">
    <cfRule type="cellIs" priority="11" dxfId="146" operator="lessThan">
      <formula>0</formula>
    </cfRule>
  </conditionalFormatting>
  <conditionalFormatting sqref="U12:U31">
    <cfRule type="cellIs" priority="8" dxfId="146" operator="lessThan">
      <formula>0</formula>
    </cfRule>
    <cfRule type="cellIs" priority="9" dxfId="148" operator="equal">
      <formula>0</formula>
    </cfRule>
    <cfRule type="cellIs" priority="10" dxfId="149" operator="greaterThan">
      <formula>0</formula>
    </cfRule>
  </conditionalFormatting>
  <conditionalFormatting sqref="T34">
    <cfRule type="cellIs" priority="7" dxfId="146" operator="lessThan">
      <formula>0</formula>
    </cfRule>
  </conditionalFormatting>
  <conditionalFormatting sqref="U34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8" operator="equal">
      <formula>0</formula>
    </cfRule>
    <cfRule type="cellIs" priority="4" dxfId="149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28125" style="0" customWidth="1"/>
    <col min="16" max="16" width="9.421875" style="0" customWidth="1"/>
    <col min="17" max="17" width="20.8515625" style="0" customWidth="1"/>
    <col min="18" max="22" width="11.00390625" style="0" customWidth="1"/>
  </cols>
  <sheetData>
    <row r="1" spans="2:15" ht="15">
      <c r="B1" t="s">
        <v>3</v>
      </c>
      <c r="D1" s="43"/>
      <c r="O1" s="44">
        <v>44382</v>
      </c>
    </row>
    <row r="2" spans="2:15" ht="14.25" customHeight="1">
      <c r="B2" s="175" t="s">
        <v>81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2:15" ht="14.25" customHeight="1">
      <c r="B3" s="176" t="s">
        <v>14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6" t="s">
        <v>0</v>
      </c>
      <c r="C5" s="168" t="s">
        <v>1</v>
      </c>
      <c r="D5" s="158" t="s">
        <v>111</v>
      </c>
      <c r="E5" s="159"/>
      <c r="F5" s="159"/>
      <c r="G5" s="159"/>
      <c r="H5" s="160"/>
      <c r="I5" s="159" t="s">
        <v>106</v>
      </c>
      <c r="J5" s="159"/>
      <c r="K5" s="158" t="s">
        <v>112</v>
      </c>
      <c r="L5" s="159"/>
      <c r="M5" s="159"/>
      <c r="N5" s="159"/>
      <c r="O5" s="160"/>
    </row>
    <row r="6" spans="2:15" ht="14.25" customHeight="1">
      <c r="B6" s="157"/>
      <c r="C6" s="169"/>
      <c r="D6" s="132" t="s">
        <v>113</v>
      </c>
      <c r="E6" s="133"/>
      <c r="F6" s="133"/>
      <c r="G6" s="133"/>
      <c r="H6" s="134"/>
      <c r="I6" s="133" t="s">
        <v>107</v>
      </c>
      <c r="J6" s="133"/>
      <c r="K6" s="132" t="s">
        <v>114</v>
      </c>
      <c r="L6" s="133"/>
      <c r="M6" s="133"/>
      <c r="N6" s="133"/>
      <c r="O6" s="134"/>
    </row>
    <row r="7" spans="2:15" ht="14.25" customHeight="1">
      <c r="B7" s="157"/>
      <c r="C7" s="157"/>
      <c r="D7" s="135">
        <v>2021</v>
      </c>
      <c r="E7" s="136"/>
      <c r="F7" s="161">
        <v>2020</v>
      </c>
      <c r="G7" s="161"/>
      <c r="H7" s="139" t="s">
        <v>5</v>
      </c>
      <c r="I7" s="164">
        <v>2021</v>
      </c>
      <c r="J7" s="135" t="s">
        <v>115</v>
      </c>
      <c r="K7" s="135">
        <v>2021</v>
      </c>
      <c r="L7" s="136"/>
      <c r="M7" s="161">
        <v>2020</v>
      </c>
      <c r="N7" s="136"/>
      <c r="O7" s="167" t="s">
        <v>5</v>
      </c>
    </row>
    <row r="8" spans="2:15" ht="14.25" customHeight="1">
      <c r="B8" s="143" t="s">
        <v>6</v>
      </c>
      <c r="C8" s="143" t="s">
        <v>7</v>
      </c>
      <c r="D8" s="137"/>
      <c r="E8" s="138"/>
      <c r="F8" s="162"/>
      <c r="G8" s="162"/>
      <c r="H8" s="140"/>
      <c r="I8" s="165"/>
      <c r="J8" s="166"/>
      <c r="K8" s="137"/>
      <c r="L8" s="138"/>
      <c r="M8" s="162"/>
      <c r="N8" s="138"/>
      <c r="O8" s="167"/>
    </row>
    <row r="9" spans="2:15" ht="14.25" customHeight="1">
      <c r="B9" s="143"/>
      <c r="C9" s="143"/>
      <c r="D9" s="111" t="s">
        <v>8</v>
      </c>
      <c r="E9" s="112" t="s">
        <v>2</v>
      </c>
      <c r="F9" s="110" t="s">
        <v>8</v>
      </c>
      <c r="G9" s="33" t="s">
        <v>2</v>
      </c>
      <c r="H9" s="145" t="s">
        <v>9</v>
      </c>
      <c r="I9" s="34" t="s">
        <v>8</v>
      </c>
      <c r="J9" s="172" t="s">
        <v>116</v>
      </c>
      <c r="K9" s="111" t="s">
        <v>8</v>
      </c>
      <c r="L9" s="32" t="s">
        <v>2</v>
      </c>
      <c r="M9" s="110" t="s">
        <v>8</v>
      </c>
      <c r="N9" s="32" t="s">
        <v>2</v>
      </c>
      <c r="O9" s="170" t="s">
        <v>9</v>
      </c>
    </row>
    <row r="10" spans="2:15" ht="14.25" customHeight="1">
      <c r="B10" s="144"/>
      <c r="C10" s="144"/>
      <c r="D10" s="114" t="s">
        <v>10</v>
      </c>
      <c r="E10" s="113" t="s">
        <v>11</v>
      </c>
      <c r="F10" s="31" t="s">
        <v>10</v>
      </c>
      <c r="G10" s="36" t="s">
        <v>11</v>
      </c>
      <c r="H10" s="146"/>
      <c r="I10" s="35" t="s">
        <v>10</v>
      </c>
      <c r="J10" s="173"/>
      <c r="K10" s="114" t="s">
        <v>10</v>
      </c>
      <c r="L10" s="113" t="s">
        <v>11</v>
      </c>
      <c r="M10" s="31" t="s">
        <v>10</v>
      </c>
      <c r="N10" s="113" t="s">
        <v>11</v>
      </c>
      <c r="O10" s="171"/>
    </row>
    <row r="11" spans="2:15" ht="14.25" customHeight="1">
      <c r="B11" s="45">
        <v>1</v>
      </c>
      <c r="C11" s="46" t="s">
        <v>25</v>
      </c>
      <c r="D11" s="47">
        <v>1835</v>
      </c>
      <c r="E11" s="48">
        <v>0.24707149589336205</v>
      </c>
      <c r="F11" s="47">
        <v>675</v>
      </c>
      <c r="G11" s="49">
        <v>0.13165593914569923</v>
      </c>
      <c r="H11" s="50">
        <v>1.7185185185185183</v>
      </c>
      <c r="I11" s="51">
        <v>1362</v>
      </c>
      <c r="J11" s="52">
        <v>0.3472834067547723</v>
      </c>
      <c r="K11" s="47">
        <v>7288</v>
      </c>
      <c r="L11" s="48">
        <v>0.18675686756867568</v>
      </c>
      <c r="M11" s="47">
        <v>3416</v>
      </c>
      <c r="N11" s="49">
        <v>0.13873771423929818</v>
      </c>
      <c r="O11" s="50">
        <v>1.1334894613583137</v>
      </c>
    </row>
    <row r="12" spans="2:15" ht="14.25" customHeight="1">
      <c r="B12" s="53">
        <v>2</v>
      </c>
      <c r="C12" s="54" t="s">
        <v>22</v>
      </c>
      <c r="D12" s="55">
        <v>824</v>
      </c>
      <c r="E12" s="56">
        <v>0.11094654638481218</v>
      </c>
      <c r="F12" s="55">
        <v>668</v>
      </c>
      <c r="G12" s="57">
        <v>0.1302906182952994</v>
      </c>
      <c r="H12" s="58">
        <v>0.23353293413173648</v>
      </c>
      <c r="I12" s="59">
        <v>858</v>
      </c>
      <c r="J12" s="60">
        <v>-0.03962703962703962</v>
      </c>
      <c r="K12" s="55">
        <v>5116</v>
      </c>
      <c r="L12" s="56">
        <v>0.13109881098810988</v>
      </c>
      <c r="M12" s="55">
        <v>3307</v>
      </c>
      <c r="N12" s="57">
        <v>0.1343107789781496</v>
      </c>
      <c r="O12" s="58">
        <v>0.5470214696099183</v>
      </c>
    </row>
    <row r="13" spans="2:15" ht="14.25" customHeight="1">
      <c r="B13" s="53">
        <v>3</v>
      </c>
      <c r="C13" s="54" t="s">
        <v>27</v>
      </c>
      <c r="D13" s="55">
        <v>805</v>
      </c>
      <c r="E13" s="56">
        <v>0.10838831291234684</v>
      </c>
      <c r="F13" s="55">
        <v>774</v>
      </c>
      <c r="G13" s="57">
        <v>0.15096547688706846</v>
      </c>
      <c r="H13" s="58">
        <v>0.040051679586563305</v>
      </c>
      <c r="I13" s="59">
        <v>706</v>
      </c>
      <c r="J13" s="60">
        <v>0.1402266288951841</v>
      </c>
      <c r="K13" s="55">
        <v>4921</v>
      </c>
      <c r="L13" s="56">
        <v>0.1261018860188602</v>
      </c>
      <c r="M13" s="55">
        <v>3171</v>
      </c>
      <c r="N13" s="57">
        <v>0.12878726342295507</v>
      </c>
      <c r="O13" s="58">
        <v>0.5518763796909492</v>
      </c>
    </row>
    <row r="14" spans="2:15" ht="14.25" customHeight="1">
      <c r="B14" s="53">
        <v>4</v>
      </c>
      <c r="C14" s="54" t="s">
        <v>55</v>
      </c>
      <c r="D14" s="55">
        <v>633</v>
      </c>
      <c r="E14" s="56">
        <v>0.08522956779318702</v>
      </c>
      <c r="F14" s="55">
        <v>432</v>
      </c>
      <c r="G14" s="57">
        <v>0.08425980105324751</v>
      </c>
      <c r="H14" s="58">
        <v>0.4652777777777777</v>
      </c>
      <c r="I14" s="59">
        <v>614</v>
      </c>
      <c r="J14" s="60">
        <v>0.030944625407166138</v>
      </c>
      <c r="K14" s="55">
        <v>3469</v>
      </c>
      <c r="L14" s="56">
        <v>0.0888940139401394</v>
      </c>
      <c r="M14" s="55">
        <v>1921</v>
      </c>
      <c r="N14" s="57">
        <v>0.0780196572171229</v>
      </c>
      <c r="O14" s="58">
        <v>0.805830296720458</v>
      </c>
    </row>
    <row r="15" spans="2:15" ht="14.25" customHeight="1">
      <c r="B15" s="61">
        <v>5</v>
      </c>
      <c r="C15" s="62" t="s">
        <v>32</v>
      </c>
      <c r="D15" s="63">
        <v>646</v>
      </c>
      <c r="E15" s="64">
        <v>0.08697993806382119</v>
      </c>
      <c r="F15" s="63">
        <v>512</v>
      </c>
      <c r="G15" s="65">
        <v>0.09986346791496002</v>
      </c>
      <c r="H15" s="66">
        <v>0.26171875</v>
      </c>
      <c r="I15" s="67">
        <v>615</v>
      </c>
      <c r="J15" s="68">
        <v>0.05040650406504055</v>
      </c>
      <c r="K15" s="63">
        <v>3082</v>
      </c>
      <c r="L15" s="64">
        <v>0.0789770397703977</v>
      </c>
      <c r="M15" s="63">
        <v>2834</v>
      </c>
      <c r="N15" s="65">
        <v>0.11510031678986272</v>
      </c>
      <c r="O15" s="66">
        <v>0.08750882145377559</v>
      </c>
    </row>
    <row r="16" spans="2:15" ht="14.25" customHeight="1">
      <c r="B16" s="45">
        <v>6</v>
      </c>
      <c r="C16" s="46" t="s">
        <v>19</v>
      </c>
      <c r="D16" s="47">
        <v>503</v>
      </c>
      <c r="E16" s="48">
        <v>0.06772586508684529</v>
      </c>
      <c r="F16" s="47">
        <v>437</v>
      </c>
      <c r="G16" s="49">
        <v>0.08523503023210455</v>
      </c>
      <c r="H16" s="50">
        <v>0.15102974828375282</v>
      </c>
      <c r="I16" s="51">
        <v>391</v>
      </c>
      <c r="J16" s="52">
        <v>0.28644501278772383</v>
      </c>
      <c r="K16" s="47">
        <v>3037</v>
      </c>
      <c r="L16" s="48">
        <v>0.07782390323903239</v>
      </c>
      <c r="M16" s="47">
        <v>2115</v>
      </c>
      <c r="N16" s="49">
        <v>0.08589878970026806</v>
      </c>
      <c r="O16" s="50">
        <v>0.43593380614657207</v>
      </c>
    </row>
    <row r="17" spans="2:15" ht="14.25" customHeight="1">
      <c r="B17" s="53">
        <v>7</v>
      </c>
      <c r="C17" s="54" t="s">
        <v>20</v>
      </c>
      <c r="D17" s="55">
        <v>480</v>
      </c>
      <c r="E17" s="56">
        <v>0.06462905614649253</v>
      </c>
      <c r="F17" s="55">
        <v>200</v>
      </c>
      <c r="G17" s="57">
        <v>0.03900916715428126</v>
      </c>
      <c r="H17" s="58">
        <v>1.4</v>
      </c>
      <c r="I17" s="59">
        <v>523</v>
      </c>
      <c r="J17" s="60">
        <v>-0.0822179732313576</v>
      </c>
      <c r="K17" s="55">
        <v>2636</v>
      </c>
      <c r="L17" s="56">
        <v>0.06754817548175482</v>
      </c>
      <c r="M17" s="55">
        <v>1165</v>
      </c>
      <c r="N17" s="57">
        <v>0.04731540898383559</v>
      </c>
      <c r="O17" s="58">
        <v>1.2626609442060084</v>
      </c>
    </row>
    <row r="18" spans="2:15" ht="14.25" customHeight="1">
      <c r="B18" s="53">
        <v>8</v>
      </c>
      <c r="C18" s="54" t="s">
        <v>28</v>
      </c>
      <c r="D18" s="55">
        <v>463</v>
      </c>
      <c r="E18" s="56">
        <v>0.06234011040797092</v>
      </c>
      <c r="F18" s="55">
        <v>361</v>
      </c>
      <c r="G18" s="57">
        <v>0.07041154671347767</v>
      </c>
      <c r="H18" s="58">
        <v>0.2825484764542936</v>
      </c>
      <c r="I18" s="59">
        <v>297</v>
      </c>
      <c r="J18" s="60">
        <v>0.5589225589225588</v>
      </c>
      <c r="K18" s="55">
        <v>2549</v>
      </c>
      <c r="L18" s="56">
        <v>0.06531877818778188</v>
      </c>
      <c r="M18" s="55">
        <v>2039</v>
      </c>
      <c r="N18" s="57">
        <v>0.08281211924295345</v>
      </c>
      <c r="O18" s="58">
        <v>0.2501226091221187</v>
      </c>
    </row>
    <row r="19" spans="2:15" ht="14.25" customHeight="1">
      <c r="B19" s="53">
        <v>9</v>
      </c>
      <c r="C19" s="54" t="s">
        <v>21</v>
      </c>
      <c r="D19" s="55">
        <v>417</v>
      </c>
      <c r="E19" s="56">
        <v>0.05614649252726538</v>
      </c>
      <c r="F19" s="55">
        <v>256</v>
      </c>
      <c r="G19" s="57">
        <v>0.04993173395748001</v>
      </c>
      <c r="H19" s="58">
        <v>0.62890625</v>
      </c>
      <c r="I19" s="59">
        <v>341</v>
      </c>
      <c r="J19" s="60">
        <v>0.22287390029325516</v>
      </c>
      <c r="K19" s="55">
        <v>1824</v>
      </c>
      <c r="L19" s="56">
        <v>0.046740467404674045</v>
      </c>
      <c r="M19" s="55">
        <v>1314</v>
      </c>
      <c r="N19" s="57">
        <v>0.05336690764357079</v>
      </c>
      <c r="O19" s="58">
        <v>0.38812785388127846</v>
      </c>
    </row>
    <row r="20" spans="2:15" ht="14.25" customHeight="1">
      <c r="B20" s="61">
        <v>10</v>
      </c>
      <c r="C20" s="62" t="s">
        <v>29</v>
      </c>
      <c r="D20" s="63">
        <v>300</v>
      </c>
      <c r="E20" s="64">
        <v>0.04039316009155783</v>
      </c>
      <c r="F20" s="63">
        <v>271</v>
      </c>
      <c r="G20" s="65">
        <v>0.0528574214940511</v>
      </c>
      <c r="H20" s="66">
        <v>0.10701107011070121</v>
      </c>
      <c r="I20" s="67">
        <v>262</v>
      </c>
      <c r="J20" s="68">
        <v>0.1450381679389312</v>
      </c>
      <c r="K20" s="63">
        <v>1802</v>
      </c>
      <c r="L20" s="64">
        <v>0.04617671176711767</v>
      </c>
      <c r="M20" s="63">
        <v>1374</v>
      </c>
      <c r="N20" s="65">
        <v>0.05580375274145073</v>
      </c>
      <c r="O20" s="66">
        <v>0.31149927219796214</v>
      </c>
    </row>
    <row r="21" spans="2:15" ht="14.25" customHeight="1">
      <c r="B21" s="45">
        <v>11</v>
      </c>
      <c r="C21" s="46" t="s">
        <v>30</v>
      </c>
      <c r="D21" s="47">
        <v>67</v>
      </c>
      <c r="E21" s="48">
        <v>0.009021139087114582</v>
      </c>
      <c r="F21" s="47">
        <v>122</v>
      </c>
      <c r="G21" s="49">
        <v>0.023795591964111566</v>
      </c>
      <c r="H21" s="50">
        <v>-0.4508196721311475</v>
      </c>
      <c r="I21" s="51">
        <v>121</v>
      </c>
      <c r="J21" s="52">
        <v>-0.44628099173553715</v>
      </c>
      <c r="K21" s="47">
        <v>934</v>
      </c>
      <c r="L21" s="48">
        <v>0.023933989339893397</v>
      </c>
      <c r="M21" s="47">
        <v>507</v>
      </c>
      <c r="N21" s="49">
        <v>0.020591341077085535</v>
      </c>
      <c r="O21" s="50">
        <v>0.8422090729783038</v>
      </c>
    </row>
    <row r="22" spans="2:15" ht="14.25" customHeight="1">
      <c r="B22" s="53">
        <v>12</v>
      </c>
      <c r="C22" s="54" t="s">
        <v>61</v>
      </c>
      <c r="D22" s="55">
        <v>25</v>
      </c>
      <c r="E22" s="56">
        <v>0.0033660966742964857</v>
      </c>
      <c r="F22" s="55">
        <v>94</v>
      </c>
      <c r="G22" s="57">
        <v>0.01833430856251219</v>
      </c>
      <c r="H22" s="58">
        <v>-0.7340425531914894</v>
      </c>
      <c r="I22" s="59">
        <v>96</v>
      </c>
      <c r="J22" s="60">
        <v>-0.7395833333333333</v>
      </c>
      <c r="K22" s="55">
        <v>539</v>
      </c>
      <c r="L22" s="56">
        <v>0.013812013120131202</v>
      </c>
      <c r="M22" s="55">
        <v>370</v>
      </c>
      <c r="N22" s="57">
        <v>0.015027211436926325</v>
      </c>
      <c r="O22" s="58">
        <v>0.45675675675675675</v>
      </c>
    </row>
    <row r="23" spans="2:15" ht="14.25" customHeight="1">
      <c r="B23" s="53">
        <v>13</v>
      </c>
      <c r="C23" s="54" t="s">
        <v>18</v>
      </c>
      <c r="D23" s="55">
        <v>43</v>
      </c>
      <c r="E23" s="56">
        <v>0.005789686279789956</v>
      </c>
      <c r="F23" s="55">
        <v>30</v>
      </c>
      <c r="G23" s="57">
        <v>0.005851375073142188</v>
      </c>
      <c r="H23" s="58">
        <v>0.43333333333333335</v>
      </c>
      <c r="I23" s="59">
        <v>60</v>
      </c>
      <c r="J23" s="60">
        <v>-0.2833333333333333</v>
      </c>
      <c r="K23" s="55">
        <v>216</v>
      </c>
      <c r="L23" s="56">
        <v>0.005535055350553505</v>
      </c>
      <c r="M23" s="55">
        <v>150</v>
      </c>
      <c r="N23" s="57">
        <v>0.006092112744699862</v>
      </c>
      <c r="O23" s="58">
        <v>0.43999999999999995</v>
      </c>
    </row>
    <row r="24" spans="2:15" ht="14.25" customHeight="1">
      <c r="B24" s="53">
        <v>14</v>
      </c>
      <c r="C24" s="54" t="s">
        <v>85</v>
      </c>
      <c r="D24" s="55">
        <v>23</v>
      </c>
      <c r="E24" s="56">
        <v>0.003096808940352767</v>
      </c>
      <c r="F24" s="55">
        <v>42</v>
      </c>
      <c r="G24" s="57">
        <v>0.008191925102399064</v>
      </c>
      <c r="H24" s="58">
        <v>-0.45238095238095233</v>
      </c>
      <c r="I24" s="59">
        <v>47</v>
      </c>
      <c r="J24" s="60">
        <v>-0.5106382978723405</v>
      </c>
      <c r="K24" s="55">
        <v>198</v>
      </c>
      <c r="L24" s="56">
        <v>0.00507380073800738</v>
      </c>
      <c r="M24" s="55">
        <v>89</v>
      </c>
      <c r="N24" s="57">
        <v>0.0036146535618552513</v>
      </c>
      <c r="O24" s="58">
        <v>1.2247191011235956</v>
      </c>
    </row>
    <row r="25" spans="2:15" ht="15">
      <c r="B25" s="61">
        <v>15</v>
      </c>
      <c r="C25" s="62" t="s">
        <v>132</v>
      </c>
      <c r="D25" s="63">
        <v>67</v>
      </c>
      <c r="E25" s="64">
        <v>0.009021139087114582</v>
      </c>
      <c r="F25" s="63">
        <v>22</v>
      </c>
      <c r="G25" s="65">
        <v>0.004291008386970939</v>
      </c>
      <c r="H25" s="66">
        <v>2.0454545454545454</v>
      </c>
      <c r="I25" s="67">
        <v>48</v>
      </c>
      <c r="J25" s="68">
        <v>0.39583333333333326</v>
      </c>
      <c r="K25" s="63">
        <v>190</v>
      </c>
      <c r="L25" s="64">
        <v>0.00486879868798688</v>
      </c>
      <c r="M25" s="63">
        <v>51</v>
      </c>
      <c r="N25" s="65">
        <v>0.002071318333197953</v>
      </c>
      <c r="O25" s="66">
        <v>2.7254901960784315</v>
      </c>
    </row>
    <row r="26" spans="2:15" ht="15">
      <c r="B26" s="128" t="s">
        <v>52</v>
      </c>
      <c r="C26" s="129"/>
      <c r="D26" s="25">
        <f>SUM(D11:D25)</f>
        <v>7131</v>
      </c>
      <c r="E26" s="4">
        <f>D26/D28</f>
        <v>0.9601454153763296</v>
      </c>
      <c r="F26" s="25">
        <f>SUM(F11:F25)</f>
        <v>4896</v>
      </c>
      <c r="G26" s="4">
        <f>F26/F28</f>
        <v>0.9549444119368051</v>
      </c>
      <c r="H26" s="7">
        <f>D26/F26-1</f>
        <v>0.45649509803921573</v>
      </c>
      <c r="I26" s="25">
        <f>SUM(I11:I25)</f>
        <v>6341</v>
      </c>
      <c r="J26" s="4">
        <f>D26/I26-1</f>
        <v>0.12458602744046687</v>
      </c>
      <c r="K26" s="25">
        <f>SUM(K11:K25)</f>
        <v>37801</v>
      </c>
      <c r="L26" s="4">
        <f>K26/K28</f>
        <v>0.968660311603116</v>
      </c>
      <c r="M26" s="25">
        <f>SUM(M11:M25)</f>
        <v>23823</v>
      </c>
      <c r="N26" s="4">
        <f>M26/M28</f>
        <v>0.9675493461132321</v>
      </c>
      <c r="O26" s="7">
        <f>K26/M26-1</f>
        <v>0.5867439029509298</v>
      </c>
    </row>
    <row r="27" spans="2:15" ht="15">
      <c r="B27" s="128" t="s">
        <v>12</v>
      </c>
      <c r="C27" s="129"/>
      <c r="D27" s="3">
        <f>D28-SUM(D11:D25)</f>
        <v>296</v>
      </c>
      <c r="E27" s="4">
        <f>D27/D28</f>
        <v>0.03985458462367039</v>
      </c>
      <c r="F27" s="3">
        <f>F28-SUM(F11:F25)</f>
        <v>231</v>
      </c>
      <c r="G27" s="6">
        <f>F27/F28</f>
        <v>0.04505558806319485</v>
      </c>
      <c r="H27" s="7">
        <f>D27/F27-1</f>
        <v>0.2813852813852813</v>
      </c>
      <c r="I27" s="3">
        <f>I28-SUM(I11:I25)</f>
        <v>264</v>
      </c>
      <c r="J27" s="8">
        <f>D27/I27-1</f>
        <v>0.1212121212121211</v>
      </c>
      <c r="K27" s="3">
        <f>K28-SUM(K11:K25)</f>
        <v>1223</v>
      </c>
      <c r="L27" s="4">
        <f>K27/K28</f>
        <v>0.03133968839688397</v>
      </c>
      <c r="M27" s="3">
        <f>M28-SUM(M11:M25)</f>
        <v>799</v>
      </c>
      <c r="N27" s="4">
        <f>M27/M28</f>
        <v>0.03245065388676793</v>
      </c>
      <c r="O27" s="7">
        <f>K27/M27-1</f>
        <v>0.5306633291614518</v>
      </c>
    </row>
    <row r="28" spans="2:15" ht="15">
      <c r="B28" s="130" t="s">
        <v>13</v>
      </c>
      <c r="C28" s="131"/>
      <c r="D28" s="40">
        <v>7427</v>
      </c>
      <c r="E28" s="69">
        <v>1</v>
      </c>
      <c r="F28" s="40">
        <v>5127</v>
      </c>
      <c r="G28" s="70">
        <v>1.0000000000000004</v>
      </c>
      <c r="H28" s="37">
        <v>0.4486054222742344</v>
      </c>
      <c r="I28" s="41">
        <v>6605</v>
      </c>
      <c r="J28" s="38">
        <v>0.12445117335352007</v>
      </c>
      <c r="K28" s="40">
        <v>39024</v>
      </c>
      <c r="L28" s="69">
        <v>1</v>
      </c>
      <c r="M28" s="40">
        <v>24622</v>
      </c>
      <c r="N28" s="70">
        <v>1.0000000000000002</v>
      </c>
      <c r="O28" s="37">
        <v>0.584924051661116</v>
      </c>
    </row>
    <row r="29" spans="2:3" ht="15">
      <c r="B29" t="s">
        <v>102</v>
      </c>
      <c r="C29" s="20"/>
    </row>
    <row r="30" ht="15">
      <c r="B30" s="9" t="s">
        <v>101</v>
      </c>
    </row>
    <row r="31" ht="15">
      <c r="B31" s="21"/>
    </row>
    <row r="32" spans="2:23" ht="15">
      <c r="B32" s="154" t="s">
        <v>152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20"/>
      <c r="P32" s="154" t="s">
        <v>99</v>
      </c>
      <c r="Q32" s="154"/>
      <c r="R32" s="154"/>
      <c r="S32" s="154"/>
      <c r="T32" s="154"/>
      <c r="U32" s="154"/>
      <c r="V32" s="154"/>
      <c r="W32" s="154"/>
    </row>
    <row r="33" spans="2:23" ht="15">
      <c r="B33" s="155" t="s">
        <v>153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20"/>
      <c r="P33" s="155" t="s">
        <v>100</v>
      </c>
      <c r="Q33" s="155"/>
      <c r="R33" s="155"/>
      <c r="S33" s="155"/>
      <c r="T33" s="155"/>
      <c r="U33" s="155"/>
      <c r="V33" s="155"/>
      <c r="W33" s="155"/>
    </row>
    <row r="34" spans="2:23" ht="25.5" customHeight="1">
      <c r="B34" s="14"/>
      <c r="C34" s="14"/>
      <c r="D34" s="14"/>
      <c r="E34" s="14"/>
      <c r="F34" s="14"/>
      <c r="G34" s="14"/>
      <c r="H34" s="14"/>
      <c r="I34" s="14"/>
      <c r="J34" s="14"/>
      <c r="K34" s="71"/>
      <c r="L34" s="72" t="s">
        <v>4</v>
      </c>
      <c r="P34" s="14"/>
      <c r="Q34" s="14"/>
      <c r="R34" s="14"/>
      <c r="S34" s="14"/>
      <c r="T34" s="14"/>
      <c r="U34" s="14"/>
      <c r="V34" s="71"/>
      <c r="W34" s="72" t="s">
        <v>4</v>
      </c>
    </row>
    <row r="35" spans="2:23" ht="15">
      <c r="B35" s="168" t="s">
        <v>0</v>
      </c>
      <c r="C35" s="168" t="s">
        <v>46</v>
      </c>
      <c r="D35" s="158" t="s">
        <v>111</v>
      </c>
      <c r="E35" s="159"/>
      <c r="F35" s="159"/>
      <c r="G35" s="159"/>
      <c r="H35" s="159"/>
      <c r="I35" s="160"/>
      <c r="J35" s="158" t="s">
        <v>106</v>
      </c>
      <c r="K35" s="159"/>
      <c r="L35" s="160"/>
      <c r="P35" s="156" t="s">
        <v>0</v>
      </c>
      <c r="Q35" s="156" t="s">
        <v>46</v>
      </c>
      <c r="R35" s="158" t="s">
        <v>112</v>
      </c>
      <c r="S35" s="159"/>
      <c r="T35" s="159"/>
      <c r="U35" s="159"/>
      <c r="V35" s="159"/>
      <c r="W35" s="160"/>
    </row>
    <row r="36" spans="2:23" ht="15" customHeight="1">
      <c r="B36" s="169"/>
      <c r="C36" s="169"/>
      <c r="D36" s="132" t="s">
        <v>113</v>
      </c>
      <c r="E36" s="133"/>
      <c r="F36" s="133"/>
      <c r="G36" s="133"/>
      <c r="H36" s="133"/>
      <c r="I36" s="134"/>
      <c r="J36" s="132" t="s">
        <v>107</v>
      </c>
      <c r="K36" s="133"/>
      <c r="L36" s="134"/>
      <c r="P36" s="157"/>
      <c r="Q36" s="157"/>
      <c r="R36" s="132" t="s">
        <v>114</v>
      </c>
      <c r="S36" s="133"/>
      <c r="T36" s="133"/>
      <c r="U36" s="133"/>
      <c r="V36" s="133"/>
      <c r="W36" s="134"/>
    </row>
    <row r="37" spans="2:23" ht="15" customHeight="1">
      <c r="B37" s="169"/>
      <c r="C37" s="169"/>
      <c r="D37" s="135">
        <v>2021</v>
      </c>
      <c r="E37" s="136"/>
      <c r="F37" s="161">
        <v>2020</v>
      </c>
      <c r="G37" s="136"/>
      <c r="H37" s="139" t="s">
        <v>5</v>
      </c>
      <c r="I37" s="149" t="s">
        <v>53</v>
      </c>
      <c r="J37" s="163">
        <v>2021</v>
      </c>
      <c r="K37" s="150" t="s">
        <v>115</v>
      </c>
      <c r="L37" s="149" t="s">
        <v>147</v>
      </c>
      <c r="P37" s="157"/>
      <c r="Q37" s="157"/>
      <c r="R37" s="135">
        <v>2021</v>
      </c>
      <c r="S37" s="136"/>
      <c r="T37" s="135">
        <v>2020</v>
      </c>
      <c r="U37" s="136"/>
      <c r="V37" s="139" t="s">
        <v>5</v>
      </c>
      <c r="W37" s="141" t="s">
        <v>77</v>
      </c>
    </row>
    <row r="38" spans="2:23" ht="15">
      <c r="B38" s="178" t="s">
        <v>6</v>
      </c>
      <c r="C38" s="178" t="s">
        <v>46</v>
      </c>
      <c r="D38" s="137"/>
      <c r="E38" s="138"/>
      <c r="F38" s="162"/>
      <c r="G38" s="138"/>
      <c r="H38" s="140"/>
      <c r="I38" s="150"/>
      <c r="J38" s="163"/>
      <c r="K38" s="150"/>
      <c r="L38" s="150"/>
      <c r="P38" s="143" t="s">
        <v>6</v>
      </c>
      <c r="Q38" s="143" t="s">
        <v>46</v>
      </c>
      <c r="R38" s="137"/>
      <c r="S38" s="138"/>
      <c r="T38" s="137"/>
      <c r="U38" s="138"/>
      <c r="V38" s="140"/>
      <c r="W38" s="142"/>
    </row>
    <row r="39" spans="2:23" ht="15" customHeight="1">
      <c r="B39" s="178"/>
      <c r="C39" s="178"/>
      <c r="D39" s="115" t="s">
        <v>8</v>
      </c>
      <c r="E39" s="73" t="s">
        <v>2</v>
      </c>
      <c r="F39" s="115" t="s">
        <v>8</v>
      </c>
      <c r="G39" s="73" t="s">
        <v>2</v>
      </c>
      <c r="H39" s="145" t="s">
        <v>9</v>
      </c>
      <c r="I39" s="145" t="s">
        <v>54</v>
      </c>
      <c r="J39" s="74" t="s">
        <v>8</v>
      </c>
      <c r="K39" s="151" t="s">
        <v>116</v>
      </c>
      <c r="L39" s="151" t="s">
        <v>148</v>
      </c>
      <c r="P39" s="143"/>
      <c r="Q39" s="143"/>
      <c r="R39" s="109" t="s">
        <v>8</v>
      </c>
      <c r="S39" s="73" t="s">
        <v>2</v>
      </c>
      <c r="T39" s="109" t="s">
        <v>8</v>
      </c>
      <c r="U39" s="73" t="s">
        <v>2</v>
      </c>
      <c r="V39" s="145" t="s">
        <v>9</v>
      </c>
      <c r="W39" s="147" t="s">
        <v>78</v>
      </c>
    </row>
    <row r="40" spans="2:23" ht="14.25" customHeight="1">
      <c r="B40" s="179"/>
      <c r="C40" s="179"/>
      <c r="D40" s="116" t="s">
        <v>10</v>
      </c>
      <c r="E40" s="36" t="s">
        <v>11</v>
      </c>
      <c r="F40" s="116" t="s">
        <v>10</v>
      </c>
      <c r="G40" s="36" t="s">
        <v>11</v>
      </c>
      <c r="H40" s="153"/>
      <c r="I40" s="153"/>
      <c r="J40" s="116" t="s">
        <v>10</v>
      </c>
      <c r="K40" s="152"/>
      <c r="L40" s="152"/>
      <c r="P40" s="144"/>
      <c r="Q40" s="144"/>
      <c r="R40" s="108" t="s">
        <v>10</v>
      </c>
      <c r="S40" s="36" t="s">
        <v>11</v>
      </c>
      <c r="T40" s="108" t="s">
        <v>10</v>
      </c>
      <c r="U40" s="36" t="s">
        <v>11</v>
      </c>
      <c r="V40" s="146"/>
      <c r="W40" s="148"/>
    </row>
    <row r="41" spans="2:23" ht="15">
      <c r="B41" s="45">
        <v>1</v>
      </c>
      <c r="C41" s="75" t="s">
        <v>63</v>
      </c>
      <c r="D41" s="47">
        <v>1390</v>
      </c>
      <c r="E41" s="52">
        <v>0.1871549750908846</v>
      </c>
      <c r="F41" s="47">
        <v>490</v>
      </c>
      <c r="G41" s="52">
        <v>0.09557245952798908</v>
      </c>
      <c r="H41" s="76">
        <v>1.8367346938775508</v>
      </c>
      <c r="I41" s="77">
        <v>1</v>
      </c>
      <c r="J41" s="47">
        <v>1032</v>
      </c>
      <c r="K41" s="78">
        <v>0.3468992248062015</v>
      </c>
      <c r="L41" s="79">
        <v>0</v>
      </c>
      <c r="P41" s="45">
        <v>1</v>
      </c>
      <c r="Q41" s="75" t="s">
        <v>63</v>
      </c>
      <c r="R41" s="47">
        <v>5809</v>
      </c>
      <c r="S41" s="52">
        <v>0.1488571135711357</v>
      </c>
      <c r="T41" s="47">
        <v>2820</v>
      </c>
      <c r="U41" s="52">
        <v>0.1145317196003574</v>
      </c>
      <c r="V41" s="50">
        <v>1.0599290780141843</v>
      </c>
      <c r="W41" s="79">
        <v>0</v>
      </c>
    </row>
    <row r="42" spans="2:23" ht="15">
      <c r="B42" s="80">
        <v>2</v>
      </c>
      <c r="C42" s="81" t="s">
        <v>65</v>
      </c>
      <c r="D42" s="55">
        <v>633</v>
      </c>
      <c r="E42" s="60">
        <v>0.08522956779318702</v>
      </c>
      <c r="F42" s="55">
        <v>432</v>
      </c>
      <c r="G42" s="60">
        <v>0.08425980105324751</v>
      </c>
      <c r="H42" s="82">
        <v>0.4652777777777777</v>
      </c>
      <c r="I42" s="83">
        <v>1</v>
      </c>
      <c r="J42" s="55">
        <v>614</v>
      </c>
      <c r="K42" s="84">
        <v>0.030944625407166138</v>
      </c>
      <c r="L42" s="85">
        <v>0</v>
      </c>
      <c r="P42" s="80">
        <v>2</v>
      </c>
      <c r="Q42" s="81" t="s">
        <v>65</v>
      </c>
      <c r="R42" s="55">
        <v>3469</v>
      </c>
      <c r="S42" s="60">
        <v>0.0888940139401394</v>
      </c>
      <c r="T42" s="55">
        <v>1920</v>
      </c>
      <c r="U42" s="60">
        <v>0.07797904313215823</v>
      </c>
      <c r="V42" s="58">
        <v>0.8067708333333334</v>
      </c>
      <c r="W42" s="85">
        <v>2</v>
      </c>
    </row>
    <row r="43" spans="2:23" ht="15">
      <c r="B43" s="80">
        <v>3</v>
      </c>
      <c r="C43" s="81" t="s">
        <v>70</v>
      </c>
      <c r="D43" s="55">
        <v>538</v>
      </c>
      <c r="E43" s="60">
        <v>0.07243840043086038</v>
      </c>
      <c r="F43" s="55">
        <v>411</v>
      </c>
      <c r="G43" s="60">
        <v>0.08016383850204799</v>
      </c>
      <c r="H43" s="82">
        <v>0.3090024330900243</v>
      </c>
      <c r="I43" s="83">
        <v>1</v>
      </c>
      <c r="J43" s="55">
        <v>463</v>
      </c>
      <c r="K43" s="84">
        <v>0.16198704103671702</v>
      </c>
      <c r="L43" s="85">
        <v>0</v>
      </c>
      <c r="P43" s="80">
        <v>3</v>
      </c>
      <c r="Q43" s="81" t="s">
        <v>64</v>
      </c>
      <c r="R43" s="55">
        <v>3119</v>
      </c>
      <c r="S43" s="60">
        <v>0.07992517425174252</v>
      </c>
      <c r="T43" s="55">
        <v>2479</v>
      </c>
      <c r="U43" s="60">
        <v>0.10068231662740638</v>
      </c>
      <c r="V43" s="58">
        <v>0.2581686163775716</v>
      </c>
      <c r="W43" s="85">
        <v>-1</v>
      </c>
    </row>
    <row r="44" spans="2:23" ht="15">
      <c r="B44" s="80">
        <v>4</v>
      </c>
      <c r="C44" s="81" t="s">
        <v>64</v>
      </c>
      <c r="D44" s="55">
        <v>438</v>
      </c>
      <c r="E44" s="60">
        <v>0.05897401373367443</v>
      </c>
      <c r="F44" s="55">
        <v>639</v>
      </c>
      <c r="G44" s="60">
        <v>0.12463428905792862</v>
      </c>
      <c r="H44" s="82">
        <v>-0.3145539906103286</v>
      </c>
      <c r="I44" s="83">
        <v>-3</v>
      </c>
      <c r="J44" s="55">
        <v>454</v>
      </c>
      <c r="K44" s="84">
        <v>-0.03524229074889873</v>
      </c>
      <c r="L44" s="85">
        <v>0</v>
      </c>
      <c r="P44" s="80">
        <v>4</v>
      </c>
      <c r="Q44" s="81" t="s">
        <v>70</v>
      </c>
      <c r="R44" s="55">
        <v>2437</v>
      </c>
      <c r="S44" s="60">
        <v>0.062448749487494876</v>
      </c>
      <c r="T44" s="55">
        <v>2359</v>
      </c>
      <c r="U44" s="60">
        <v>0.09580862643164649</v>
      </c>
      <c r="V44" s="58">
        <v>0.033064857990674046</v>
      </c>
      <c r="W44" s="85">
        <v>-1</v>
      </c>
    </row>
    <row r="45" spans="2:23" ht="15">
      <c r="B45" s="80">
        <v>5</v>
      </c>
      <c r="C45" s="86" t="s">
        <v>66</v>
      </c>
      <c r="D45" s="63">
        <v>315</v>
      </c>
      <c r="E45" s="68">
        <v>0.04241281809613572</v>
      </c>
      <c r="F45" s="63">
        <v>263</v>
      </c>
      <c r="G45" s="68">
        <v>0.051297054807879855</v>
      </c>
      <c r="H45" s="87">
        <v>0.19771863117870714</v>
      </c>
      <c r="I45" s="88">
        <v>0</v>
      </c>
      <c r="J45" s="63">
        <v>192</v>
      </c>
      <c r="K45" s="89">
        <v>0.640625</v>
      </c>
      <c r="L45" s="90">
        <v>3</v>
      </c>
      <c r="P45" s="80">
        <v>5</v>
      </c>
      <c r="Q45" s="86" t="s">
        <v>66</v>
      </c>
      <c r="R45" s="63">
        <v>1733</v>
      </c>
      <c r="S45" s="68">
        <v>0.04440856908569086</v>
      </c>
      <c r="T45" s="63">
        <v>1316</v>
      </c>
      <c r="U45" s="68">
        <v>0.05344813581350012</v>
      </c>
      <c r="V45" s="66">
        <v>0.31686930091185417</v>
      </c>
      <c r="W45" s="90">
        <v>1</v>
      </c>
    </row>
    <row r="46" spans="2:23" ht="15">
      <c r="B46" s="91">
        <v>6</v>
      </c>
      <c r="C46" s="75" t="s">
        <v>149</v>
      </c>
      <c r="D46" s="47">
        <v>311</v>
      </c>
      <c r="E46" s="52">
        <v>0.041874242628248286</v>
      </c>
      <c r="F46" s="47">
        <v>80</v>
      </c>
      <c r="G46" s="52">
        <v>0.015603666861712502</v>
      </c>
      <c r="H46" s="76">
        <v>2.8875</v>
      </c>
      <c r="I46" s="77">
        <v>13</v>
      </c>
      <c r="J46" s="47">
        <v>129</v>
      </c>
      <c r="K46" s="78">
        <v>1.4108527131782944</v>
      </c>
      <c r="L46" s="79">
        <v>11</v>
      </c>
      <c r="P46" s="91">
        <v>6</v>
      </c>
      <c r="Q46" s="75" t="s">
        <v>67</v>
      </c>
      <c r="R46" s="47">
        <v>1692</v>
      </c>
      <c r="S46" s="52">
        <v>0.043357933579335796</v>
      </c>
      <c r="T46" s="47">
        <v>1330</v>
      </c>
      <c r="U46" s="52">
        <v>0.05401673300300544</v>
      </c>
      <c r="V46" s="50">
        <v>0.27218045112781963</v>
      </c>
      <c r="W46" s="79">
        <v>-1</v>
      </c>
    </row>
    <row r="47" spans="2:23" ht="15">
      <c r="B47" s="80">
        <v>7</v>
      </c>
      <c r="C47" s="81" t="s">
        <v>150</v>
      </c>
      <c r="D47" s="55">
        <v>276</v>
      </c>
      <c r="E47" s="60">
        <v>0.0371617072842332</v>
      </c>
      <c r="F47" s="55">
        <v>146</v>
      </c>
      <c r="G47" s="60">
        <v>0.028476692022625316</v>
      </c>
      <c r="H47" s="82">
        <v>0.8904109589041096</v>
      </c>
      <c r="I47" s="83">
        <v>3</v>
      </c>
      <c r="J47" s="55">
        <v>173</v>
      </c>
      <c r="K47" s="84">
        <v>0.5953757225433527</v>
      </c>
      <c r="L47" s="85">
        <v>4</v>
      </c>
      <c r="P47" s="80">
        <v>7</v>
      </c>
      <c r="Q47" s="81" t="s">
        <v>84</v>
      </c>
      <c r="R47" s="55">
        <v>1322</v>
      </c>
      <c r="S47" s="60">
        <v>0.03387658876588766</v>
      </c>
      <c r="T47" s="55">
        <v>289</v>
      </c>
      <c r="U47" s="60">
        <v>0.0117374705547884</v>
      </c>
      <c r="V47" s="58">
        <v>3.5743944636678204</v>
      </c>
      <c r="W47" s="85">
        <v>18</v>
      </c>
    </row>
    <row r="48" spans="2:23" ht="15">
      <c r="B48" s="80">
        <v>8</v>
      </c>
      <c r="C48" s="81" t="s">
        <v>84</v>
      </c>
      <c r="D48" s="55">
        <v>275</v>
      </c>
      <c r="E48" s="60">
        <v>0.03702706341726134</v>
      </c>
      <c r="F48" s="55">
        <v>53</v>
      </c>
      <c r="G48" s="60">
        <v>0.010337429295884533</v>
      </c>
      <c r="H48" s="82">
        <v>4.188679245283019</v>
      </c>
      <c r="I48" s="83">
        <v>18</v>
      </c>
      <c r="J48" s="55">
        <v>207</v>
      </c>
      <c r="K48" s="84">
        <v>0.3285024154589371</v>
      </c>
      <c r="L48" s="85">
        <v>-2</v>
      </c>
      <c r="P48" s="80">
        <v>8</v>
      </c>
      <c r="Q48" s="81" t="s">
        <v>79</v>
      </c>
      <c r="R48" s="55">
        <v>1291</v>
      </c>
      <c r="S48" s="60">
        <v>0.033082205822058224</v>
      </c>
      <c r="T48" s="55">
        <v>761</v>
      </c>
      <c r="U48" s="60">
        <v>0.03090731865811063</v>
      </c>
      <c r="V48" s="58">
        <v>0.6964520367936926</v>
      </c>
      <c r="W48" s="85">
        <v>-1</v>
      </c>
    </row>
    <row r="49" spans="2:23" ht="15">
      <c r="B49" s="80">
        <v>9</v>
      </c>
      <c r="C49" s="81" t="s">
        <v>110</v>
      </c>
      <c r="D49" s="55">
        <v>260</v>
      </c>
      <c r="E49" s="60">
        <v>0.035007405412683455</v>
      </c>
      <c r="F49" s="55">
        <v>114</v>
      </c>
      <c r="G49" s="60">
        <v>0.022235225277940317</v>
      </c>
      <c r="H49" s="82">
        <v>1.280701754385965</v>
      </c>
      <c r="I49" s="83">
        <v>3</v>
      </c>
      <c r="J49" s="55">
        <v>176</v>
      </c>
      <c r="K49" s="84">
        <v>0.4772727272727273</v>
      </c>
      <c r="L49" s="85">
        <v>1</v>
      </c>
      <c r="P49" s="80">
        <v>9</v>
      </c>
      <c r="Q49" s="81" t="s">
        <v>74</v>
      </c>
      <c r="R49" s="55">
        <v>1169</v>
      </c>
      <c r="S49" s="60">
        <v>0.029955924559245593</v>
      </c>
      <c r="T49" s="55">
        <v>760</v>
      </c>
      <c r="U49" s="60">
        <v>0.030866704573145966</v>
      </c>
      <c r="V49" s="58">
        <v>0.5381578947368422</v>
      </c>
      <c r="W49" s="85">
        <v>-1</v>
      </c>
    </row>
    <row r="50" spans="2:23" ht="15">
      <c r="B50" s="92">
        <v>10</v>
      </c>
      <c r="C50" s="86" t="s">
        <v>151</v>
      </c>
      <c r="D50" s="63">
        <v>212</v>
      </c>
      <c r="E50" s="68">
        <v>0.0285444997980342</v>
      </c>
      <c r="F50" s="63">
        <v>108</v>
      </c>
      <c r="G50" s="68">
        <v>0.021064950263311878</v>
      </c>
      <c r="H50" s="87">
        <v>0.962962962962963</v>
      </c>
      <c r="I50" s="88">
        <v>3</v>
      </c>
      <c r="J50" s="63">
        <v>143</v>
      </c>
      <c r="K50" s="89">
        <v>0.4825174825174825</v>
      </c>
      <c r="L50" s="90">
        <v>5</v>
      </c>
      <c r="P50" s="92">
        <v>10</v>
      </c>
      <c r="Q50" s="86" t="s">
        <v>154</v>
      </c>
      <c r="R50" s="63">
        <v>1048</v>
      </c>
      <c r="S50" s="68">
        <v>0.026855268552685527</v>
      </c>
      <c r="T50" s="63">
        <v>584</v>
      </c>
      <c r="U50" s="68">
        <v>0.023718625619364796</v>
      </c>
      <c r="V50" s="66">
        <v>0.7945205479452055</v>
      </c>
      <c r="W50" s="90">
        <v>2</v>
      </c>
    </row>
    <row r="51" spans="2:23" ht="15">
      <c r="B51" s="128" t="s">
        <v>68</v>
      </c>
      <c r="C51" s="129"/>
      <c r="D51" s="25">
        <f>SUM(D41:D50)</f>
        <v>4648</v>
      </c>
      <c r="E51" s="6">
        <f>D51/D53</f>
        <v>0.6258246936852027</v>
      </c>
      <c r="F51" s="25">
        <f>SUM(F41:F50)</f>
        <v>2736</v>
      </c>
      <c r="G51" s="6">
        <f>F51/F53</f>
        <v>0.5336454066705676</v>
      </c>
      <c r="H51" s="16">
        <f>D51/F51-1</f>
        <v>0.6988304093567252</v>
      </c>
      <c r="I51" s="24"/>
      <c r="J51" s="25">
        <f>SUM(J41:J50)</f>
        <v>3583</v>
      </c>
      <c r="K51" s="17">
        <f>E51/J51-1</f>
        <v>-0.999825335000367</v>
      </c>
      <c r="L51" s="18"/>
      <c r="P51" s="128" t="s">
        <v>68</v>
      </c>
      <c r="Q51" s="129"/>
      <c r="R51" s="25">
        <f>SUM(R41:R50)</f>
        <v>23089</v>
      </c>
      <c r="S51" s="6">
        <f>R51/R53</f>
        <v>0.5916615416154162</v>
      </c>
      <c r="T51" s="25">
        <f>SUM(T41:T50)</f>
        <v>14618</v>
      </c>
      <c r="U51" s="6">
        <f>T51/T53</f>
        <v>0.5936966940134839</v>
      </c>
      <c r="V51" s="16">
        <f>R51/T51-1</f>
        <v>0.5794910384457519</v>
      </c>
      <c r="W51" s="100"/>
    </row>
    <row r="52" spans="2:23" ht="15">
      <c r="B52" s="128" t="s">
        <v>12</v>
      </c>
      <c r="C52" s="129"/>
      <c r="D52" s="25">
        <f>D53-D51</f>
        <v>2779</v>
      </c>
      <c r="E52" s="6">
        <f>D52/D53</f>
        <v>0.37417530631479734</v>
      </c>
      <c r="F52" s="25">
        <f>F53-F51</f>
        <v>2391</v>
      </c>
      <c r="G52" s="6">
        <f>F52/F53</f>
        <v>0.4663545933294324</v>
      </c>
      <c r="H52" s="16">
        <f>D52/F52-1</f>
        <v>0.16227519866164775</v>
      </c>
      <c r="I52" s="3"/>
      <c r="J52" s="25">
        <f>J53-SUM(J41:J50)</f>
        <v>3022</v>
      </c>
      <c r="K52" s="17">
        <f>E52/J52-1</f>
        <v>-0.9998761828900348</v>
      </c>
      <c r="L52" s="18"/>
      <c r="P52" s="128" t="s">
        <v>12</v>
      </c>
      <c r="Q52" s="129"/>
      <c r="R52" s="25">
        <f>R53-R51</f>
        <v>15935</v>
      </c>
      <c r="S52" s="6">
        <f>R52/R53</f>
        <v>0.4083384583845838</v>
      </c>
      <c r="T52" s="25">
        <f>T53-T51</f>
        <v>10004</v>
      </c>
      <c r="U52" s="6">
        <f>T52/T53</f>
        <v>0.40630330598651615</v>
      </c>
      <c r="V52" s="16">
        <f>R52/T52-1</f>
        <v>0.5928628548580568</v>
      </c>
      <c r="W52" s="101"/>
    </row>
    <row r="53" spans="2:23" ht="15">
      <c r="B53" s="130" t="s">
        <v>35</v>
      </c>
      <c r="C53" s="131"/>
      <c r="D53" s="23">
        <v>7427</v>
      </c>
      <c r="E53" s="93">
        <v>1</v>
      </c>
      <c r="F53" s="23">
        <v>5127</v>
      </c>
      <c r="G53" s="93">
        <v>1</v>
      </c>
      <c r="H53" s="19">
        <v>0.4486054222742344</v>
      </c>
      <c r="I53" s="19"/>
      <c r="J53" s="23">
        <v>6605</v>
      </c>
      <c r="K53" s="39">
        <v>0.12445117335352007</v>
      </c>
      <c r="L53" s="94"/>
      <c r="P53" s="130" t="s">
        <v>35</v>
      </c>
      <c r="Q53" s="131"/>
      <c r="R53" s="23">
        <v>39024</v>
      </c>
      <c r="S53" s="93">
        <v>1</v>
      </c>
      <c r="T53" s="23">
        <v>24622</v>
      </c>
      <c r="U53" s="93">
        <v>1</v>
      </c>
      <c r="V53" s="102">
        <v>0.584924051661116</v>
      </c>
      <c r="W53" s="94"/>
    </row>
    <row r="54" spans="2:16" ht="15">
      <c r="B54" t="s">
        <v>102</v>
      </c>
      <c r="P54" t="s">
        <v>102</v>
      </c>
    </row>
    <row r="55" spans="2:16" ht="15">
      <c r="B55" s="9" t="s">
        <v>101</v>
      </c>
      <c r="P55" s="9" t="s">
        <v>101</v>
      </c>
    </row>
    <row r="63" ht="15" customHeight="1"/>
    <row r="65" ht="15" customHeight="1"/>
  </sheetData>
  <sheetProtection/>
  <mergeCells count="67"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  <mergeCell ref="P32:W32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P53:Q53"/>
    <mergeCell ref="P38:P40"/>
    <mergeCell ref="Q38:Q40"/>
    <mergeCell ref="V39:V40"/>
    <mergeCell ref="W39:W40"/>
    <mergeCell ref="P51:Q51"/>
    <mergeCell ref="P52:Q52"/>
  </mergeCells>
  <conditionalFormatting sqref="H27 J27 O27">
    <cfRule type="cellIs" priority="688" dxfId="146" operator="lessThan">
      <formula>0</formula>
    </cfRule>
  </conditionalFormatting>
  <conditionalFormatting sqref="H26 O26">
    <cfRule type="cellIs" priority="488" dxfId="146" operator="lessThan">
      <formula>0</formula>
    </cfRule>
  </conditionalFormatting>
  <conditionalFormatting sqref="K52">
    <cfRule type="cellIs" priority="405" dxfId="146" operator="lessThan">
      <formula>0</formula>
    </cfRule>
  </conditionalFormatting>
  <conditionalFormatting sqref="H52 J52">
    <cfRule type="cellIs" priority="406" dxfId="146" operator="lessThan">
      <formula>0</formula>
    </cfRule>
  </conditionalFormatting>
  <conditionalFormatting sqref="K51">
    <cfRule type="cellIs" priority="403" dxfId="146" operator="lessThan">
      <formula>0</formula>
    </cfRule>
  </conditionalFormatting>
  <conditionalFormatting sqref="H51">
    <cfRule type="cellIs" priority="404" dxfId="146" operator="lessThan">
      <formula>0</formula>
    </cfRule>
  </conditionalFormatting>
  <conditionalFormatting sqref="L52">
    <cfRule type="cellIs" priority="401" dxfId="146" operator="lessThan">
      <formula>0</formula>
    </cfRule>
  </conditionalFormatting>
  <conditionalFormatting sqref="K52">
    <cfRule type="cellIs" priority="402" dxfId="146" operator="lessThan">
      <formula>0</formula>
    </cfRule>
  </conditionalFormatting>
  <conditionalFormatting sqref="L51">
    <cfRule type="cellIs" priority="399" dxfId="146" operator="lessThan">
      <formula>0</formula>
    </cfRule>
  </conditionalFormatting>
  <conditionalFormatting sqref="K51">
    <cfRule type="cellIs" priority="400" dxfId="146" operator="lessThan">
      <formula>0</formula>
    </cfRule>
  </conditionalFormatting>
  <conditionalFormatting sqref="O28 J28 H28">
    <cfRule type="cellIs" priority="58" dxfId="146" operator="lessThan">
      <formula>0</formula>
    </cfRule>
  </conditionalFormatting>
  <conditionalFormatting sqref="K41:K50 H41:H50">
    <cfRule type="cellIs" priority="57" dxfId="146" operator="lessThan">
      <formula>0</formula>
    </cfRule>
  </conditionalFormatting>
  <conditionalFormatting sqref="L41:L50">
    <cfRule type="cellIs" priority="54" dxfId="146" operator="lessThan">
      <formula>0</formula>
    </cfRule>
    <cfRule type="cellIs" priority="55" dxfId="148" operator="equal">
      <formula>0</formula>
    </cfRule>
    <cfRule type="cellIs" priority="56" dxfId="149" operator="greaterThan">
      <formula>0</formula>
    </cfRule>
  </conditionalFormatting>
  <conditionalFormatting sqref="I41:I50">
    <cfRule type="cellIs" priority="51" dxfId="146" operator="lessThan">
      <formula>0</formula>
    </cfRule>
    <cfRule type="cellIs" priority="52" dxfId="148" operator="equal">
      <formula>0</formula>
    </cfRule>
    <cfRule type="cellIs" priority="53" dxfId="149" operator="greaterThan">
      <formula>0</formula>
    </cfRule>
  </conditionalFormatting>
  <conditionalFormatting sqref="H53:I53 K53">
    <cfRule type="cellIs" priority="50" dxfId="146" operator="lessThan">
      <formula>0</formula>
    </cfRule>
  </conditionalFormatting>
  <conditionalFormatting sqref="L53">
    <cfRule type="cellIs" priority="49" dxfId="146" operator="lessThan">
      <formula>0</formula>
    </cfRule>
  </conditionalFormatting>
  <conditionalFormatting sqref="H11:H15 J11:J15 O11:O15">
    <cfRule type="cellIs" priority="30" dxfId="146" operator="lessThan">
      <formula>0</formula>
    </cfRule>
  </conditionalFormatting>
  <conditionalFormatting sqref="H16:H25 J16:J25 O16:O25">
    <cfRule type="cellIs" priority="29" dxfId="146" operator="lessThan">
      <formula>0</formula>
    </cfRule>
  </conditionalFormatting>
  <conditionalFormatting sqref="D11:E25 G11:J25 L11:L25 N11:O25">
    <cfRule type="cellIs" priority="28" dxfId="147" operator="equal">
      <formula>0</formula>
    </cfRule>
  </conditionalFormatting>
  <conditionalFormatting sqref="F11:F25">
    <cfRule type="cellIs" priority="27" dxfId="147" operator="equal">
      <formula>0</formula>
    </cfRule>
  </conditionalFormatting>
  <conditionalFormatting sqref="K11:K25">
    <cfRule type="cellIs" priority="26" dxfId="147" operator="equal">
      <formula>0</formula>
    </cfRule>
  </conditionalFormatting>
  <conditionalFormatting sqref="M11:M25">
    <cfRule type="cellIs" priority="25" dxfId="147" operator="equal">
      <formula>0</formula>
    </cfRule>
  </conditionalFormatting>
  <conditionalFormatting sqref="V51">
    <cfRule type="cellIs" priority="7" dxfId="146" operator="lessThan">
      <formula>0</formula>
    </cfRule>
  </conditionalFormatting>
  <conditionalFormatting sqref="W5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W52">
    <cfRule type="cellIs" priority="9" dxfId="146" operator="lessThan">
      <formula>0</formula>
    </cfRule>
  </conditionalFormatting>
  <conditionalFormatting sqref="V52">
    <cfRule type="cellIs" priority="8" dxfId="146" operator="lessThan">
      <formula>0</formula>
    </cfRule>
  </conditionalFormatting>
  <conditionalFormatting sqref="V41:V50">
    <cfRule type="cellIs" priority="6" dxfId="146" operator="lessThan">
      <formula>0</formula>
    </cfRule>
  </conditionalFormatting>
  <conditionalFormatting sqref="W41:W5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V53">
    <cfRule type="cellIs" priority="2" dxfId="146" operator="lessThan">
      <formula>0</formula>
    </cfRule>
  </conditionalFormatting>
  <conditionalFormatting sqref="W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3"/>
      <c r="O1" s="44">
        <v>44382</v>
      </c>
    </row>
    <row r="2" spans="2:15" ht="14.25" customHeight="1">
      <c r="B2" s="175" t="s">
        <v>15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2:15" ht="14.25" customHeight="1">
      <c r="B3" s="176" t="s">
        <v>16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6" t="s">
        <v>0</v>
      </c>
      <c r="C5" s="168" t="s">
        <v>1</v>
      </c>
      <c r="D5" s="158" t="s">
        <v>111</v>
      </c>
      <c r="E5" s="159"/>
      <c r="F5" s="159"/>
      <c r="G5" s="159"/>
      <c r="H5" s="160"/>
      <c r="I5" s="159" t="s">
        <v>106</v>
      </c>
      <c r="J5" s="159"/>
      <c r="K5" s="158" t="s">
        <v>112</v>
      </c>
      <c r="L5" s="159"/>
      <c r="M5" s="159"/>
      <c r="N5" s="159"/>
      <c r="O5" s="160"/>
    </row>
    <row r="6" spans="2:15" ht="14.25" customHeight="1">
      <c r="B6" s="157"/>
      <c r="C6" s="169"/>
      <c r="D6" s="132" t="s">
        <v>113</v>
      </c>
      <c r="E6" s="133"/>
      <c r="F6" s="133"/>
      <c r="G6" s="133"/>
      <c r="H6" s="134"/>
      <c r="I6" s="133" t="s">
        <v>107</v>
      </c>
      <c r="J6" s="133"/>
      <c r="K6" s="132" t="s">
        <v>114</v>
      </c>
      <c r="L6" s="133"/>
      <c r="M6" s="133"/>
      <c r="N6" s="133"/>
      <c r="O6" s="134"/>
    </row>
    <row r="7" spans="2:15" ht="14.25" customHeight="1">
      <c r="B7" s="157"/>
      <c r="C7" s="157"/>
      <c r="D7" s="135">
        <v>2021</v>
      </c>
      <c r="E7" s="136"/>
      <c r="F7" s="161">
        <v>2020</v>
      </c>
      <c r="G7" s="161"/>
      <c r="H7" s="139" t="s">
        <v>5</v>
      </c>
      <c r="I7" s="164">
        <v>2021</v>
      </c>
      <c r="J7" s="135" t="s">
        <v>115</v>
      </c>
      <c r="K7" s="135">
        <v>2021</v>
      </c>
      <c r="L7" s="136"/>
      <c r="M7" s="161">
        <v>2020</v>
      </c>
      <c r="N7" s="136"/>
      <c r="O7" s="167" t="s">
        <v>5</v>
      </c>
    </row>
    <row r="8" spans="2:15" ht="14.25" customHeight="1">
      <c r="B8" s="143" t="s">
        <v>6</v>
      </c>
      <c r="C8" s="143" t="s">
        <v>7</v>
      </c>
      <c r="D8" s="137"/>
      <c r="E8" s="138"/>
      <c r="F8" s="162"/>
      <c r="G8" s="162"/>
      <c r="H8" s="140"/>
      <c r="I8" s="165"/>
      <c r="J8" s="166"/>
      <c r="K8" s="137"/>
      <c r="L8" s="138"/>
      <c r="M8" s="162"/>
      <c r="N8" s="138"/>
      <c r="O8" s="167"/>
    </row>
    <row r="9" spans="2:15" ht="14.25" customHeight="1">
      <c r="B9" s="143"/>
      <c r="C9" s="143"/>
      <c r="D9" s="111" t="s">
        <v>8</v>
      </c>
      <c r="E9" s="112" t="s">
        <v>2</v>
      </c>
      <c r="F9" s="110" t="s">
        <v>8</v>
      </c>
      <c r="G9" s="33" t="s">
        <v>2</v>
      </c>
      <c r="H9" s="145" t="s">
        <v>9</v>
      </c>
      <c r="I9" s="34" t="s">
        <v>8</v>
      </c>
      <c r="J9" s="172" t="s">
        <v>116</v>
      </c>
      <c r="K9" s="111" t="s">
        <v>8</v>
      </c>
      <c r="L9" s="32" t="s">
        <v>2</v>
      </c>
      <c r="M9" s="110" t="s">
        <v>8</v>
      </c>
      <c r="N9" s="32" t="s">
        <v>2</v>
      </c>
      <c r="O9" s="170" t="s">
        <v>9</v>
      </c>
    </row>
    <row r="10" spans="2:15" ht="14.25" customHeight="1">
      <c r="B10" s="144"/>
      <c r="C10" s="144"/>
      <c r="D10" s="114" t="s">
        <v>10</v>
      </c>
      <c r="E10" s="113" t="s">
        <v>11</v>
      </c>
      <c r="F10" s="31" t="s">
        <v>10</v>
      </c>
      <c r="G10" s="36" t="s">
        <v>11</v>
      </c>
      <c r="H10" s="146"/>
      <c r="I10" s="35" t="s">
        <v>10</v>
      </c>
      <c r="J10" s="173"/>
      <c r="K10" s="114" t="s">
        <v>10</v>
      </c>
      <c r="L10" s="113" t="s">
        <v>11</v>
      </c>
      <c r="M10" s="31" t="s">
        <v>10</v>
      </c>
      <c r="N10" s="113" t="s">
        <v>11</v>
      </c>
      <c r="O10" s="171"/>
    </row>
    <row r="11" spans="2:15" ht="14.25" customHeight="1">
      <c r="B11" s="45">
        <v>1</v>
      </c>
      <c r="C11" s="46" t="s">
        <v>20</v>
      </c>
      <c r="D11" s="47">
        <v>7408</v>
      </c>
      <c r="E11" s="48">
        <v>0.14486291994211742</v>
      </c>
      <c r="F11" s="47">
        <v>4315</v>
      </c>
      <c r="G11" s="49">
        <v>0.10543935099208289</v>
      </c>
      <c r="H11" s="50">
        <v>0.7168018539976826</v>
      </c>
      <c r="I11" s="51">
        <v>6787</v>
      </c>
      <c r="J11" s="52">
        <v>0.09149845292470893</v>
      </c>
      <c r="K11" s="47">
        <v>43274</v>
      </c>
      <c r="L11" s="48">
        <v>0.15337938661005115</v>
      </c>
      <c r="M11" s="47">
        <v>26926</v>
      </c>
      <c r="N11" s="49">
        <v>0.13170419138830872</v>
      </c>
      <c r="O11" s="50">
        <v>0.6071455099160663</v>
      </c>
    </row>
    <row r="12" spans="2:15" ht="14.25" customHeight="1">
      <c r="B12" s="53">
        <v>2</v>
      </c>
      <c r="C12" s="54" t="s">
        <v>18</v>
      </c>
      <c r="D12" s="55">
        <v>4135</v>
      </c>
      <c r="E12" s="56">
        <v>0.08085963471391137</v>
      </c>
      <c r="F12" s="55">
        <v>5543</v>
      </c>
      <c r="G12" s="57">
        <v>0.13544619294301632</v>
      </c>
      <c r="H12" s="58">
        <v>-0.2540140718022731</v>
      </c>
      <c r="I12" s="59">
        <v>4720</v>
      </c>
      <c r="J12" s="60">
        <v>-0.12394067796610164</v>
      </c>
      <c r="K12" s="55">
        <v>28839</v>
      </c>
      <c r="L12" s="56">
        <v>0.10221629917380563</v>
      </c>
      <c r="M12" s="55">
        <v>25447</v>
      </c>
      <c r="N12" s="57">
        <v>0.1244699011460407</v>
      </c>
      <c r="O12" s="58">
        <v>0.1332966557943962</v>
      </c>
    </row>
    <row r="13" spans="2:15" ht="14.25" customHeight="1">
      <c r="B13" s="53">
        <v>3</v>
      </c>
      <c r="C13" s="54" t="s">
        <v>19</v>
      </c>
      <c r="D13" s="55">
        <v>3832</v>
      </c>
      <c r="E13" s="56">
        <v>0.07493449098517736</v>
      </c>
      <c r="F13" s="55">
        <v>3233</v>
      </c>
      <c r="G13" s="57">
        <v>0.07900009774215619</v>
      </c>
      <c r="H13" s="58">
        <v>0.18527683266316108</v>
      </c>
      <c r="I13" s="59">
        <v>3797</v>
      </c>
      <c r="J13" s="60">
        <v>0.009217803529101953</v>
      </c>
      <c r="K13" s="55">
        <v>23512</v>
      </c>
      <c r="L13" s="56">
        <v>0.08333540088680322</v>
      </c>
      <c r="M13" s="55">
        <v>16760</v>
      </c>
      <c r="N13" s="57">
        <v>0.08197884006789179</v>
      </c>
      <c r="O13" s="58">
        <v>0.40286396181384254</v>
      </c>
    </row>
    <row r="14" spans="2:15" ht="14.25" customHeight="1">
      <c r="B14" s="53">
        <v>4</v>
      </c>
      <c r="C14" s="54" t="s">
        <v>23</v>
      </c>
      <c r="D14" s="55">
        <v>3427</v>
      </c>
      <c r="E14" s="56">
        <v>0.06701474441706755</v>
      </c>
      <c r="F14" s="55">
        <v>1832</v>
      </c>
      <c r="G14" s="57">
        <v>0.04476590753592024</v>
      </c>
      <c r="H14" s="58">
        <v>0.8706331877729259</v>
      </c>
      <c r="I14" s="59">
        <v>2805</v>
      </c>
      <c r="J14" s="60">
        <v>0.22174688057040992</v>
      </c>
      <c r="K14" s="55">
        <v>15832</v>
      </c>
      <c r="L14" s="56">
        <v>0.05611458263184198</v>
      </c>
      <c r="M14" s="55">
        <v>10913</v>
      </c>
      <c r="N14" s="57">
        <v>0.053379181483347436</v>
      </c>
      <c r="O14" s="58">
        <v>0.4507468157243655</v>
      </c>
    </row>
    <row r="15" spans="2:15" ht="14.25" customHeight="1">
      <c r="B15" s="61">
        <v>5</v>
      </c>
      <c r="C15" s="62" t="s">
        <v>22</v>
      </c>
      <c r="D15" s="63">
        <v>2422</v>
      </c>
      <c r="E15" s="64">
        <v>0.04736203997027651</v>
      </c>
      <c r="F15" s="63">
        <v>2138</v>
      </c>
      <c r="G15" s="65">
        <v>0.05224318248460561</v>
      </c>
      <c r="H15" s="66">
        <v>0.13283442469597762</v>
      </c>
      <c r="I15" s="67">
        <v>2740</v>
      </c>
      <c r="J15" s="68">
        <v>-0.11605839416058394</v>
      </c>
      <c r="K15" s="63">
        <v>15795</v>
      </c>
      <c r="L15" s="64">
        <v>0.0559834406688949</v>
      </c>
      <c r="M15" s="63">
        <v>10175</v>
      </c>
      <c r="N15" s="65">
        <v>0.049769373370572724</v>
      </c>
      <c r="O15" s="66">
        <v>0.5523341523341523</v>
      </c>
    </row>
    <row r="16" spans="2:15" ht="14.25" customHeight="1">
      <c r="B16" s="45">
        <v>6</v>
      </c>
      <c r="C16" s="46" t="s">
        <v>25</v>
      </c>
      <c r="D16" s="47">
        <v>3895</v>
      </c>
      <c r="E16" s="48">
        <v>0.0761664515624389</v>
      </c>
      <c r="F16" s="47">
        <v>3109</v>
      </c>
      <c r="G16" s="49">
        <v>0.07597009090020526</v>
      </c>
      <c r="H16" s="50">
        <v>0.2528144097780636</v>
      </c>
      <c r="I16" s="51">
        <v>2875</v>
      </c>
      <c r="J16" s="52">
        <v>0.35478260869565226</v>
      </c>
      <c r="K16" s="47">
        <v>15326</v>
      </c>
      <c r="L16" s="48">
        <v>0.05432112767910625</v>
      </c>
      <c r="M16" s="47">
        <v>12365</v>
      </c>
      <c r="N16" s="49">
        <v>0.060481405575148084</v>
      </c>
      <c r="O16" s="50">
        <v>0.23946623534169031</v>
      </c>
    </row>
    <row r="17" spans="2:15" ht="14.25" customHeight="1">
      <c r="B17" s="53">
        <v>7</v>
      </c>
      <c r="C17" s="54" t="s">
        <v>32</v>
      </c>
      <c r="D17" s="55">
        <v>2253</v>
      </c>
      <c r="E17" s="56">
        <v>0.044057256834447965</v>
      </c>
      <c r="F17" s="55">
        <v>2153</v>
      </c>
      <c r="G17" s="57">
        <v>0.05260971557032548</v>
      </c>
      <c r="H17" s="58">
        <v>0.04644681839294007</v>
      </c>
      <c r="I17" s="59">
        <v>2351</v>
      </c>
      <c r="J17" s="60">
        <v>-0.04168438962143772</v>
      </c>
      <c r="K17" s="55">
        <v>13797</v>
      </c>
      <c r="L17" s="56">
        <v>0.04890177466975264</v>
      </c>
      <c r="M17" s="55">
        <v>11211</v>
      </c>
      <c r="N17" s="57">
        <v>0.05483680047739468</v>
      </c>
      <c r="O17" s="58">
        <v>0.23066630987423076</v>
      </c>
    </row>
    <row r="18" spans="2:15" ht="14.25" customHeight="1">
      <c r="B18" s="53">
        <v>8</v>
      </c>
      <c r="C18" s="54" t="s">
        <v>17</v>
      </c>
      <c r="D18" s="55">
        <v>2023</v>
      </c>
      <c r="E18" s="56">
        <v>0.0395596229809535</v>
      </c>
      <c r="F18" s="55">
        <v>1477</v>
      </c>
      <c r="G18" s="57">
        <v>0.036091291173883294</v>
      </c>
      <c r="H18" s="58">
        <v>0.3696682464454977</v>
      </c>
      <c r="I18" s="59">
        <v>2295</v>
      </c>
      <c r="J18" s="60">
        <v>-0.11851851851851847</v>
      </c>
      <c r="K18" s="55">
        <v>12531</v>
      </c>
      <c r="L18" s="56">
        <v>0.04441459291053637</v>
      </c>
      <c r="M18" s="55">
        <v>7782</v>
      </c>
      <c r="N18" s="57">
        <v>0.038064399368039015</v>
      </c>
      <c r="O18" s="58">
        <v>0.610254433307633</v>
      </c>
    </row>
    <row r="19" spans="2:15" ht="14.25" customHeight="1">
      <c r="B19" s="53">
        <v>9</v>
      </c>
      <c r="C19" s="54" t="s">
        <v>24</v>
      </c>
      <c r="D19" s="55">
        <v>2671</v>
      </c>
      <c r="E19" s="56">
        <v>0.05223121748992921</v>
      </c>
      <c r="F19" s="55">
        <v>1206</v>
      </c>
      <c r="G19" s="57">
        <v>0.029469260091877628</v>
      </c>
      <c r="H19" s="58">
        <v>1.214759535655058</v>
      </c>
      <c r="I19" s="59">
        <v>2426</v>
      </c>
      <c r="J19" s="60">
        <v>0.10098928276999186</v>
      </c>
      <c r="K19" s="55">
        <v>12508</v>
      </c>
      <c r="L19" s="56">
        <v>0.04433307223086656</v>
      </c>
      <c r="M19" s="55">
        <v>7833</v>
      </c>
      <c r="N19" s="57">
        <v>0.03831385765225515</v>
      </c>
      <c r="O19" s="58">
        <v>0.5968339078258649</v>
      </c>
    </row>
    <row r="20" spans="2:15" ht="14.25" customHeight="1">
      <c r="B20" s="61">
        <v>10</v>
      </c>
      <c r="C20" s="62" t="s">
        <v>30</v>
      </c>
      <c r="D20" s="63">
        <v>2468</v>
      </c>
      <c r="E20" s="64">
        <v>0.0482615667409754</v>
      </c>
      <c r="F20" s="63">
        <v>2213</v>
      </c>
      <c r="G20" s="65">
        <v>0.054075847913204966</v>
      </c>
      <c r="H20" s="66">
        <v>0.11522819701762321</v>
      </c>
      <c r="I20" s="67">
        <v>1708</v>
      </c>
      <c r="J20" s="68">
        <v>0.44496487119437944</v>
      </c>
      <c r="K20" s="63">
        <v>10925</v>
      </c>
      <c r="L20" s="64">
        <v>0.038722322843157755</v>
      </c>
      <c r="M20" s="63">
        <v>9310</v>
      </c>
      <c r="N20" s="65">
        <v>0.04553836521671077</v>
      </c>
      <c r="O20" s="66">
        <v>0.17346938775510212</v>
      </c>
    </row>
    <row r="21" spans="2:15" ht="14.25" customHeight="1">
      <c r="B21" s="45">
        <v>11</v>
      </c>
      <c r="C21" s="46" t="s">
        <v>33</v>
      </c>
      <c r="D21" s="47">
        <v>1956</v>
      </c>
      <c r="E21" s="48">
        <v>0.03824944268450076</v>
      </c>
      <c r="F21" s="47">
        <v>1322</v>
      </c>
      <c r="G21" s="49">
        <v>0.03230378262144463</v>
      </c>
      <c r="H21" s="50">
        <v>0.4795763993948563</v>
      </c>
      <c r="I21" s="51">
        <v>1972</v>
      </c>
      <c r="J21" s="52">
        <v>-0.008113590263691739</v>
      </c>
      <c r="K21" s="47">
        <v>10559</v>
      </c>
      <c r="L21" s="48">
        <v>0.03742508072319476</v>
      </c>
      <c r="M21" s="47">
        <v>6435</v>
      </c>
      <c r="N21" s="49">
        <v>0.03147576586138924</v>
      </c>
      <c r="O21" s="50">
        <v>0.6408702408702409</v>
      </c>
    </row>
    <row r="22" spans="2:15" ht="14.25" customHeight="1">
      <c r="B22" s="53">
        <v>12</v>
      </c>
      <c r="C22" s="54" t="s">
        <v>21</v>
      </c>
      <c r="D22" s="55">
        <v>2207</v>
      </c>
      <c r="E22" s="56">
        <v>0.043157730063749074</v>
      </c>
      <c r="F22" s="55">
        <v>1563</v>
      </c>
      <c r="G22" s="57">
        <v>0.03819274753201055</v>
      </c>
      <c r="H22" s="58">
        <v>0.41202815099168255</v>
      </c>
      <c r="I22" s="59">
        <v>1666</v>
      </c>
      <c r="J22" s="60">
        <v>0.3247298919567827</v>
      </c>
      <c r="K22" s="55">
        <v>10235</v>
      </c>
      <c r="L22" s="56">
        <v>0.03627670245306358</v>
      </c>
      <c r="M22" s="55">
        <v>7490</v>
      </c>
      <c r="N22" s="57">
        <v>0.03663612840742896</v>
      </c>
      <c r="O22" s="58">
        <v>0.36648865153538046</v>
      </c>
    </row>
    <row r="23" spans="2:15" ht="14.25" customHeight="1">
      <c r="B23" s="53">
        <v>13</v>
      </c>
      <c r="C23" s="54" t="s">
        <v>28</v>
      </c>
      <c r="D23" s="55">
        <v>1469</v>
      </c>
      <c r="E23" s="56">
        <v>0.028726191872971176</v>
      </c>
      <c r="F23" s="55">
        <v>1432</v>
      </c>
      <c r="G23" s="57">
        <v>0.03499169191672368</v>
      </c>
      <c r="H23" s="58">
        <v>0.02583798882681565</v>
      </c>
      <c r="I23" s="59">
        <v>1623</v>
      </c>
      <c r="J23" s="60">
        <v>-0.09488601355514481</v>
      </c>
      <c r="K23" s="55">
        <v>9182</v>
      </c>
      <c r="L23" s="56">
        <v>0.032544473075137255</v>
      </c>
      <c r="M23" s="55">
        <v>6692</v>
      </c>
      <c r="N23" s="57">
        <v>0.032732839960282326</v>
      </c>
      <c r="O23" s="58">
        <v>0.372086072922893</v>
      </c>
    </row>
    <row r="24" spans="2:15" ht="14.25" customHeight="1">
      <c r="B24" s="53">
        <v>14</v>
      </c>
      <c r="C24" s="54" t="s">
        <v>27</v>
      </c>
      <c r="D24" s="55">
        <v>2062</v>
      </c>
      <c r="E24" s="56">
        <v>0.04032226524306778</v>
      </c>
      <c r="F24" s="55">
        <v>1810</v>
      </c>
      <c r="G24" s="57">
        <v>0.04422832567686443</v>
      </c>
      <c r="H24" s="58">
        <v>0.13922651933701657</v>
      </c>
      <c r="I24" s="59">
        <v>1568</v>
      </c>
      <c r="J24" s="60">
        <v>0.31505102040816335</v>
      </c>
      <c r="K24" s="55">
        <v>8700</v>
      </c>
      <c r="L24" s="56">
        <v>0.030836083179448283</v>
      </c>
      <c r="M24" s="55">
        <v>7595</v>
      </c>
      <c r="N24" s="57">
        <v>0.037149718992579836</v>
      </c>
      <c r="O24" s="58">
        <v>0.14549045424621454</v>
      </c>
    </row>
    <row r="25" spans="2:15" ht="14.25" customHeight="1">
      <c r="B25" s="61">
        <v>15</v>
      </c>
      <c r="C25" s="62" t="s">
        <v>34</v>
      </c>
      <c r="D25" s="63">
        <v>1025</v>
      </c>
      <c r="E25" s="64">
        <v>0.020043803042747076</v>
      </c>
      <c r="F25" s="63">
        <v>1111</v>
      </c>
      <c r="G25" s="65">
        <v>0.027147883882318445</v>
      </c>
      <c r="H25" s="66">
        <v>-0.07740774077407742</v>
      </c>
      <c r="I25" s="67">
        <v>1021</v>
      </c>
      <c r="J25" s="68">
        <v>0.003917727717923647</v>
      </c>
      <c r="K25" s="63">
        <v>6982</v>
      </c>
      <c r="L25" s="64">
        <v>0.024746842845851484</v>
      </c>
      <c r="M25" s="63">
        <v>5533</v>
      </c>
      <c r="N25" s="65">
        <v>0.027063778167997925</v>
      </c>
      <c r="O25" s="66">
        <v>0.2618832459786735</v>
      </c>
    </row>
    <row r="26" spans="2:15" ht="14.25" customHeight="1">
      <c r="B26" s="45">
        <v>16</v>
      </c>
      <c r="C26" s="46" t="s">
        <v>29</v>
      </c>
      <c r="D26" s="47">
        <v>965</v>
      </c>
      <c r="E26" s="48">
        <v>0.018870507254878956</v>
      </c>
      <c r="F26" s="47">
        <v>874</v>
      </c>
      <c r="G26" s="49">
        <v>0.021356661127944484</v>
      </c>
      <c r="H26" s="50">
        <v>0.1041189931350115</v>
      </c>
      <c r="I26" s="51">
        <v>1139</v>
      </c>
      <c r="J26" s="52">
        <v>-0.15276558384547845</v>
      </c>
      <c r="K26" s="47">
        <v>6348</v>
      </c>
      <c r="L26" s="48">
        <v>0.0224997075888664</v>
      </c>
      <c r="M26" s="47">
        <v>4851</v>
      </c>
      <c r="N26" s="49">
        <v>0.023727885033970348</v>
      </c>
      <c r="O26" s="50">
        <v>0.3085961657390228</v>
      </c>
    </row>
    <row r="27" spans="2:15" ht="14.25" customHeight="1">
      <c r="B27" s="53">
        <v>17</v>
      </c>
      <c r="C27" s="54" t="s">
        <v>31</v>
      </c>
      <c r="D27" s="55">
        <v>1126</v>
      </c>
      <c r="E27" s="56">
        <v>0.02201885095232508</v>
      </c>
      <c r="F27" s="55">
        <v>640</v>
      </c>
      <c r="G27" s="57">
        <v>0.015638744990714496</v>
      </c>
      <c r="H27" s="58">
        <v>0.7593749999999999</v>
      </c>
      <c r="I27" s="59">
        <v>1041</v>
      </c>
      <c r="J27" s="60">
        <v>0.08165225744476468</v>
      </c>
      <c r="K27" s="55">
        <v>5727</v>
      </c>
      <c r="L27" s="56">
        <v>0.020298649237781644</v>
      </c>
      <c r="M27" s="55">
        <v>2365</v>
      </c>
      <c r="N27" s="57">
        <v>0.011568016513160147</v>
      </c>
      <c r="O27" s="58">
        <v>1.4215644820295985</v>
      </c>
    </row>
    <row r="28" spans="2:15" ht="14.25" customHeight="1">
      <c r="B28" s="53">
        <v>18</v>
      </c>
      <c r="C28" s="54" t="s">
        <v>49</v>
      </c>
      <c r="D28" s="55">
        <v>1083</v>
      </c>
      <c r="E28" s="56">
        <v>0.021177988971019593</v>
      </c>
      <c r="F28" s="55">
        <v>627</v>
      </c>
      <c r="G28" s="57">
        <v>0.015321082983090607</v>
      </c>
      <c r="H28" s="58">
        <v>0.7272727272727273</v>
      </c>
      <c r="I28" s="59">
        <v>856</v>
      </c>
      <c r="J28" s="60">
        <v>0.26518691588785037</v>
      </c>
      <c r="K28" s="55">
        <v>5077</v>
      </c>
      <c r="L28" s="56">
        <v>0.017994803942765394</v>
      </c>
      <c r="M28" s="55">
        <v>3831</v>
      </c>
      <c r="N28" s="57">
        <v>0.01873871934964758</v>
      </c>
      <c r="O28" s="58">
        <v>0.3252414513181936</v>
      </c>
    </row>
    <row r="29" spans="2:15" ht="14.25" customHeight="1">
      <c r="B29" s="53">
        <v>19</v>
      </c>
      <c r="C29" s="54" t="s">
        <v>26</v>
      </c>
      <c r="D29" s="55">
        <v>516</v>
      </c>
      <c r="E29" s="56">
        <v>0.010090343775665846</v>
      </c>
      <c r="F29" s="55">
        <v>736</v>
      </c>
      <c r="G29" s="57">
        <v>0.01798455673932167</v>
      </c>
      <c r="H29" s="58">
        <v>-0.29891304347826086</v>
      </c>
      <c r="I29" s="59">
        <v>682</v>
      </c>
      <c r="J29" s="60">
        <v>-0.2434017595307918</v>
      </c>
      <c r="K29" s="55">
        <v>4473</v>
      </c>
      <c r="L29" s="56">
        <v>0.015854000007088753</v>
      </c>
      <c r="M29" s="55">
        <v>4078</v>
      </c>
      <c r="N29" s="57">
        <v>0.019946880059478683</v>
      </c>
      <c r="O29" s="58">
        <v>0.09686120647376173</v>
      </c>
    </row>
    <row r="30" spans="2:15" ht="14.25" customHeight="1">
      <c r="B30" s="61">
        <v>20</v>
      </c>
      <c r="C30" s="62" t="s">
        <v>44</v>
      </c>
      <c r="D30" s="63">
        <v>757</v>
      </c>
      <c r="E30" s="64">
        <v>0.014803081856936134</v>
      </c>
      <c r="F30" s="63">
        <v>415</v>
      </c>
      <c r="G30" s="65">
        <v>0.01014074870491643</v>
      </c>
      <c r="H30" s="66">
        <v>0.8240963855421686</v>
      </c>
      <c r="I30" s="67">
        <v>746</v>
      </c>
      <c r="J30" s="68">
        <v>0.014745308310991856</v>
      </c>
      <c r="K30" s="63">
        <v>3661</v>
      </c>
      <c r="L30" s="64">
        <v>0.012975965577006915</v>
      </c>
      <c r="M30" s="63">
        <v>1926</v>
      </c>
      <c r="N30" s="65">
        <v>0.009420718733338877</v>
      </c>
      <c r="O30" s="66">
        <v>0.9008307372793354</v>
      </c>
    </row>
    <row r="31" spans="2:15" ht="14.25" customHeight="1">
      <c r="B31" s="128" t="s">
        <v>47</v>
      </c>
      <c r="C31" s="129"/>
      <c r="D31" s="25">
        <f>SUM(D11:D30)</f>
        <v>47700</v>
      </c>
      <c r="E31" s="4">
        <f>D31/D33</f>
        <v>0.9327701513551566</v>
      </c>
      <c r="F31" s="25">
        <f>SUM(F11:F30)</f>
        <v>37749</v>
      </c>
      <c r="G31" s="4">
        <f>F31/F33</f>
        <v>0.9224171635226273</v>
      </c>
      <c r="H31" s="7">
        <f>D31/F31-1</f>
        <v>0.26360963204323284</v>
      </c>
      <c r="I31" s="25">
        <f>SUM(I11:I30)</f>
        <v>44818</v>
      </c>
      <c r="J31" s="4">
        <f>D31/I31-1</f>
        <v>0.06430452050515423</v>
      </c>
      <c r="K31" s="25">
        <f>SUM(K11:K30)</f>
        <v>263283</v>
      </c>
      <c r="L31" s="4">
        <f>K31/K33</f>
        <v>0.933174308935021</v>
      </c>
      <c r="M31" s="25">
        <f>SUM(M11:M30)</f>
        <v>189518</v>
      </c>
      <c r="N31" s="4">
        <f>M31/M33</f>
        <v>0.926996766824983</v>
      </c>
      <c r="O31" s="7">
        <f>K31/M31-1</f>
        <v>0.3892242425521586</v>
      </c>
    </row>
    <row r="32" spans="2:15" ht="14.25" customHeight="1">
      <c r="B32" s="128" t="s">
        <v>12</v>
      </c>
      <c r="C32" s="129"/>
      <c r="D32" s="3">
        <f>D33-SUM(D11:D30)</f>
        <v>3438</v>
      </c>
      <c r="E32" s="4">
        <f>D32/D33</f>
        <v>0.06722984864484337</v>
      </c>
      <c r="F32" s="5">
        <f>F33-SUM(F11:F30)</f>
        <v>3175</v>
      </c>
      <c r="G32" s="6">
        <f>F32/F33</f>
        <v>0.07758283647737269</v>
      </c>
      <c r="H32" s="7">
        <f>D32/F32-1</f>
        <v>0.08283464566929144</v>
      </c>
      <c r="I32" s="5">
        <f>I33-SUM(I11:I30)</f>
        <v>3175</v>
      </c>
      <c r="J32" s="8">
        <f>D32/I32-1</f>
        <v>0.08283464566929144</v>
      </c>
      <c r="K32" s="3">
        <f>K33-SUM(K11:K30)</f>
        <v>18854</v>
      </c>
      <c r="L32" s="4">
        <f>K32/K33</f>
        <v>0.06682569106497907</v>
      </c>
      <c r="M32" s="3">
        <f>M33-SUM(M11:M30)</f>
        <v>14925</v>
      </c>
      <c r="N32" s="4">
        <f>M32/M33</f>
        <v>0.073003233175017</v>
      </c>
      <c r="O32" s="7">
        <f>K32/M32-1</f>
        <v>0.263249581239531</v>
      </c>
    </row>
    <row r="33" spans="2:16" ht="14.25" customHeight="1">
      <c r="B33" s="130" t="s">
        <v>13</v>
      </c>
      <c r="C33" s="131"/>
      <c r="D33" s="40">
        <v>51138</v>
      </c>
      <c r="E33" s="69">
        <v>1</v>
      </c>
      <c r="F33" s="40">
        <v>40924</v>
      </c>
      <c r="G33" s="70">
        <v>1.0000000000000002</v>
      </c>
      <c r="H33" s="37">
        <v>0.2495845958361842</v>
      </c>
      <c r="I33" s="41">
        <v>47993</v>
      </c>
      <c r="J33" s="38">
        <v>0.06553038984851955</v>
      </c>
      <c r="K33" s="40">
        <v>282137</v>
      </c>
      <c r="L33" s="69">
        <v>1</v>
      </c>
      <c r="M33" s="40">
        <v>204443</v>
      </c>
      <c r="N33" s="70">
        <v>1.0000000000000004</v>
      </c>
      <c r="O33" s="37">
        <v>0.38002768497820916</v>
      </c>
      <c r="P33" s="13"/>
    </row>
    <row r="34" ht="14.25" customHeight="1">
      <c r="B34" t="s">
        <v>102</v>
      </c>
    </row>
    <row r="35" ht="15">
      <c r="B35" s="9" t="s">
        <v>101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7" operator="equal">
      <formula>0</formula>
    </cfRule>
  </conditionalFormatting>
  <conditionalFormatting sqref="F11:F30">
    <cfRule type="cellIs" priority="4" dxfId="147" operator="equal">
      <formula>0</formula>
    </cfRule>
  </conditionalFormatting>
  <conditionalFormatting sqref="K11:K30">
    <cfRule type="cellIs" priority="3" dxfId="147" operator="equal">
      <formula>0</formula>
    </cfRule>
  </conditionalFormatting>
  <conditionalFormatting sqref="M11:M30">
    <cfRule type="cellIs" priority="2" dxfId="147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2021-07-05T08:11:47Z</dcterms:modified>
  <cp:category/>
  <cp:version/>
  <cp:contentType/>
  <cp:contentStatus/>
</cp:coreProperties>
</file>