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Summary table" sheetId="1" r:id="rId1"/>
    <sheet name="Passenger Cars" sheetId="2" r:id="rId2"/>
    <sheet name="PC for Business-Ranking" sheetId="3" r:id="rId3"/>
    <sheet name="PC for Ind.Cust.-Ranking" sheetId="4" r:id="rId4"/>
    <sheet name="LCV up to 3.5T" sheetId="5" r:id="rId5"/>
    <sheet name="PC &amp; LCV up to 3.5T" sheetId="6" r:id="rId6"/>
  </sheets>
  <externalReferences>
    <externalReference r:id="rId9"/>
  </externalReferences>
  <definedNames>
    <definedName name="_xlfn.IFERROR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<sst xmlns="http://schemas.openxmlformats.org/spreadsheetml/2006/main" count="515" uniqueCount="131">
  <si>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</si>
  <si>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</si>
  <si>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</si>
  <si>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</si>
  <si>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</si>
  <si>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</si>
  <si>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</si>
  <si>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</si>
  <si>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</si>
  <si>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</si>
  <si>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</si>
  <si>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</si>
  <si>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</si>
  <si>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</si>
  <si>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</si>
  <si>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</si>
  <si>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</si>
  <si>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</si>
  <si>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</si>
  <si>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</si>
  <si>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</si>
  <si>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</si>
  <si>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</si>
  <si>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</si>
  <si>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</si>
  <si>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</si>
  <si>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</si>
  <si>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</si>
  <si>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</si>
  <si>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</si>
  <si>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</si>
  <si>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</si>
  <si>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</si>
  <si>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</si>
  <si>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</si>
  <si>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</si>
  <si>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</si>
  <si>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</si>
  <si>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</si>
  <si>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Skoda Fabia</t>
  </si>
  <si>
    <t>Volkswagen Passat</t>
  </si>
  <si>
    <t>Volkswagen Golf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</si>
  <si>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</si>
  <si>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</si>
  <si>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</si>
  <si>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</si>
  <si>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</si>
  <si>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</si>
  <si>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</si>
  <si>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</si>
  <si>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</si>
  <si>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</si>
  <si>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</si>
  <si>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</si>
  <si>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</si>
  <si>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</si>
  <si>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</si>
  <si>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`</t>
  </si>
  <si>
    <t>Hyundai Tucson</t>
  </si>
  <si>
    <t>Hyundai I20</t>
  </si>
  <si>
    <t>Toyota C-HR</t>
  </si>
  <si>
    <t>Dacia Sandero</t>
  </si>
  <si>
    <t>Toyota Aygo</t>
  </si>
  <si>
    <t>MAN</t>
  </si>
  <si>
    <t>Volkswagen Tiguan</t>
  </si>
  <si>
    <t>Renault Master</t>
  </si>
  <si>
    <t>Fiat Ducato</t>
  </si>
  <si>
    <t>Iveco Daily</t>
  </si>
  <si>
    <t>Ford Transit</t>
  </si>
  <si>
    <t>RAZEM 1-10</t>
  </si>
  <si>
    <t>* PZPM na podstawie CEP (MC)</t>
  </si>
  <si>
    <t>ISUZU</t>
  </si>
  <si>
    <t>Toyota RAV4</t>
  </si>
  <si>
    <t>Mercedes-Benz Sprinter</t>
  </si>
  <si>
    <t>Skoda Kamiq</t>
  </si>
  <si>
    <t>Grudzień</t>
  </si>
  <si>
    <t>December</t>
  </si>
  <si>
    <t>Citroen Jumper</t>
  </si>
  <si>
    <t>Styczeń</t>
  </si>
  <si>
    <t>Rok narastająco Styczeń - Styczeń</t>
  </si>
  <si>
    <t>January</t>
  </si>
  <si>
    <t>YTD January - January</t>
  </si>
  <si>
    <t>Sty/Gru
Zmiana %</t>
  </si>
  <si>
    <t>Jan/Dec Ch %</t>
  </si>
  <si>
    <t>Sty/Gru
Zmiana poz</t>
  </si>
  <si>
    <t>Jan/Dec Ch position</t>
  </si>
  <si>
    <t>LEXUS</t>
  </si>
  <si>
    <t>Volkswagen T-Roc</t>
  </si>
  <si>
    <t>BMW Seria 3</t>
  </si>
  <si>
    <t>Kia Stonic</t>
  </si>
  <si>
    <t>Kia RIO</t>
  </si>
  <si>
    <t>Ford Transit Custom</t>
  </si>
  <si>
    <t>Rejestracje nowych samochodów osobowych OGÓŁEM, ranking modeli - Styczeń 2021</t>
  </si>
  <si>
    <t>Registrations of new PC, Top Models - January 2021</t>
  </si>
  <si>
    <t>Skoda Karoq</t>
  </si>
  <si>
    <t>Suzuki Vitara</t>
  </si>
  <si>
    <t>Skoda Kodiaq</t>
  </si>
  <si>
    <t>Rejestracje nowych samochodów osobowych na REGON, ranking modeli - Styczeń 2021</t>
  </si>
  <si>
    <t>Registrations of New PC For Business Activity, Top Models - January 2021</t>
  </si>
  <si>
    <t>BMW Seria 1</t>
  </si>
  <si>
    <t>Mercedes-Benz Klasa GLE</t>
  </si>
  <si>
    <t>Opel Astra</t>
  </si>
  <si>
    <t>Rejestracje nowych samochodów osobowych na REGON, ranking marek - Styczeń 2021</t>
  </si>
  <si>
    <t>Registrations of New PC For Business Activity, Top Makes - January 2021</t>
  </si>
  <si>
    <t>Rejestracje nowych samochodów osobowych na KLIENTÓW INDYWIDUALNYCH, ranking marek - Styczeń 2021</t>
  </si>
  <si>
    <t>Registrations of New PC For Indyvidual Customers, Top Makes - January 2021</t>
  </si>
  <si>
    <t>Rejestracje nowych samochodów osobowych na KLIENTÓW INDYWIDUALNYCH, ranking modeli - Styczeń 2021</t>
  </si>
  <si>
    <t>Registrations of New PC For Indyvidual Customers, Top Models - January 2021</t>
  </si>
  <si>
    <t>Volkswagen T-Cross</t>
  </si>
  <si>
    <t>ROLLER TEAM</t>
  </si>
  <si>
    <t>Rejestracje nowych samochodów dostawczych do 3,5T, ranking modeli - Styczeń 2021</t>
  </si>
  <si>
    <t>Registrations of new LCV up to 3.5T, Top Models - January 2021</t>
  </si>
  <si>
    <t>FIRST REGISTRATIONS OF NEW PC &amp; LCV UP TO 3.5T</t>
  </si>
  <si>
    <t>2020
Jan</t>
  </si>
  <si>
    <t>% change y/y</t>
  </si>
  <si>
    <t>2020
Jan - Jan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</si>
  <si>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</si>
  <si>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</si>
  <si>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</si>
  <si>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</si>
  <si>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</si>
  <si>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</si>
  <si>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2021
Jan</t>
  </si>
  <si>
    <t>2021
Jan - Jan</t>
  </si>
  <si>
    <t>Volkswagen Crafter</t>
  </si>
  <si>
    <t>Toyota Proace City</t>
  </si>
  <si>
    <t>Volkswagen Transporter</t>
  </si>
  <si>
    <t>PZPM based on CEP (Central Register of Vehicles)</t>
  </si>
  <si>
    <t>* PZPM na podstawie CEP</t>
  </si>
  <si>
    <t xml:space="preserve">   Source: PZPM on the basis of CEP (Central Register of Vehicles)</t>
  </si>
  <si>
    <t xml:space="preserve">* PZPM na podstawie CEP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</si>
</sst>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2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0" fillId="0" borderId="0" xfId="60">
      <alignment/>
      <protection/>
    </xf>
    <xf numFmtId="167" fontId="54" fillId="0" borderId="14" xfId="42" applyNumberFormat="1" applyFont="1" applyBorder="1" applyAlignment="1">
      <alignment horizontal="center"/>
    </xf>
    <xf numFmtId="166" fontId="54" fillId="0" borderId="14" xfId="68" applyNumberFormat="1" applyFont="1" applyBorder="1" applyAlignment="1">
      <alignment horizontal="center"/>
    </xf>
    <xf numFmtId="0" fontId="2" fillId="0" borderId="0" xfId="57" applyFont="1" applyFill="1" applyBorder="1">
      <alignment/>
      <protection/>
    </xf>
    <xf numFmtId="0" fontId="55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15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6" fillId="0" borderId="0" xfId="0" applyFont="1" applyBorder="1" applyAlignment="1">
      <alignment wrapText="1" shrinkToFit="1"/>
    </xf>
    <xf numFmtId="0" fontId="58" fillId="0" borderId="0" xfId="0" applyFont="1" applyAlignment="1">
      <alignment/>
    </xf>
    <xf numFmtId="0" fontId="54" fillId="33" borderId="16" xfId="0" applyFont="1" applyFill="1" applyBorder="1" applyAlignment="1">
      <alignment wrapText="1"/>
    </xf>
    <xf numFmtId="0" fontId="54" fillId="33" borderId="17" xfId="0" applyFont="1" applyFill="1" applyBorder="1" applyAlignment="1">
      <alignment horizontal="center" vertical="center" wrapText="1"/>
    </xf>
    <xf numFmtId="166" fontId="54" fillId="0" borderId="13" xfId="73" applyNumberFormat="1" applyFont="1" applyBorder="1" applyAlignment="1">
      <alignment horizontal="center"/>
    </xf>
    <xf numFmtId="166" fontId="54" fillId="0" borderId="17" xfId="73" applyNumberFormat="1" applyFont="1" applyBorder="1" applyAlignment="1">
      <alignment horizontal="center"/>
    </xf>
    <xf numFmtId="0" fontId="54" fillId="33" borderId="13" xfId="0" applyFont="1" applyFill="1" applyBorder="1" applyAlignment="1">
      <alignment wrapText="1"/>
    </xf>
    <xf numFmtId="166" fontId="54" fillId="33" borderId="13" xfId="73" applyNumberFormat="1" applyFont="1" applyFill="1" applyBorder="1" applyAlignment="1">
      <alignment horizontal="center"/>
    </xf>
    <xf numFmtId="0" fontId="59" fillId="33" borderId="18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54" fillId="33" borderId="20" xfId="57" applyFont="1" applyFill="1" applyBorder="1" applyAlignment="1">
      <alignment horizontal="center" vertical="center" wrapText="1"/>
      <protection/>
    </xf>
    <xf numFmtId="0" fontId="59" fillId="33" borderId="21" xfId="57" applyFont="1" applyFill="1" applyBorder="1" applyAlignment="1">
      <alignment horizontal="center" vertical="center" wrapText="1"/>
      <protection/>
    </xf>
    <xf numFmtId="0" fontId="59" fillId="33" borderId="18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8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22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19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5" xfId="57" applyNumberFormat="1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0" fontId="4" fillId="0" borderId="16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6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22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22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8" xfId="57" applyNumberFormat="1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9" fontId="3" fillId="33" borderId="21" xfId="69" applyFont="1" applyFill="1" applyBorder="1" applyAlignment="1">
      <alignment vertical="center"/>
    </xf>
    <xf numFmtId="9" fontId="3" fillId="33" borderId="18" xfId="69" applyFont="1" applyFill="1" applyBorder="1" applyAlignment="1">
      <alignment vertical="center"/>
    </xf>
    <xf numFmtId="0" fontId="2" fillId="0" borderId="0" xfId="57">
      <alignment/>
      <protection/>
    </xf>
    <xf numFmtId="0" fontId="52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4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19" xfId="69" applyNumberFormat="1" applyFont="1" applyBorder="1" applyAlignment="1">
      <alignment vertical="center"/>
    </xf>
    <xf numFmtId="1" fontId="4" fillId="0" borderId="19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22" xfId="57" applyFont="1" applyBorder="1" applyAlignment="1">
      <alignment vertical="center"/>
      <protection/>
    </xf>
    <xf numFmtId="166" fontId="4" fillId="0" borderId="22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0" fontId="4" fillId="0" borderId="22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4" fillId="0" borderId="13" xfId="42" applyNumberFormat="1" applyFont="1" applyBorder="1" applyAlignment="1">
      <alignment horizontal="center"/>
    </xf>
    <xf numFmtId="167" fontId="54" fillId="33" borderId="13" xfId="42" applyNumberFormat="1" applyFont="1" applyFill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4" fillId="0" borderId="18" xfId="57" applyFont="1" applyBorder="1" applyAlignment="1">
      <alignment vertical="center"/>
      <protection/>
    </xf>
    <xf numFmtId="1" fontId="4" fillId="0" borderId="22" xfId="69" applyNumberFormat="1" applyFont="1" applyBorder="1" applyAlignment="1">
      <alignment horizontal="center"/>
    </xf>
    <xf numFmtId="3" fontId="4" fillId="0" borderId="0" xfId="57" applyNumberFormat="1" applyFont="1" applyBorder="1" applyAlignment="1">
      <alignment vertical="center"/>
      <protection/>
    </xf>
    <xf numFmtId="1" fontId="4" fillId="0" borderId="0" xfId="69" applyNumberFormat="1" applyFont="1" applyBorder="1" applyAlignment="1">
      <alignment horizontal="center"/>
    </xf>
    <xf numFmtId="0" fontId="4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left" wrapText="1"/>
    </xf>
    <xf numFmtId="0" fontId="54" fillId="0" borderId="16" xfId="0" applyFont="1" applyBorder="1" applyAlignment="1">
      <alignment horizontal="left" wrapText="1"/>
    </xf>
    <xf numFmtId="0" fontId="54" fillId="0" borderId="22" xfId="0" applyFont="1" applyBorder="1" applyAlignment="1">
      <alignment horizontal="left" wrapText="1"/>
    </xf>
    <xf numFmtId="0" fontId="54" fillId="0" borderId="0" xfId="0" applyFont="1" applyAlignment="1">
      <alignment horizontal="left" indent="1"/>
    </xf>
    <xf numFmtId="0" fontId="54" fillId="33" borderId="10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2" fillId="33" borderId="16" xfId="57" applyFont="1" applyFill="1" applyBorder="1" applyAlignment="1">
      <alignment horizontal="center" vertical="top"/>
      <protection/>
    </xf>
    <xf numFmtId="0" fontId="62" fillId="33" borderId="22" xfId="57" applyFont="1" applyFill="1" applyBorder="1" applyAlignment="1">
      <alignment horizontal="center" vertical="top"/>
      <protection/>
    </xf>
    <xf numFmtId="0" fontId="63" fillId="33" borderId="23" xfId="57" applyFont="1" applyFill="1" applyBorder="1" applyAlignment="1">
      <alignment horizontal="center" vertical="center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2" fillId="33" borderId="18" xfId="57" applyFont="1" applyFill="1" applyBorder="1" applyAlignment="1">
      <alignment horizontal="center" vertical="center"/>
      <protection/>
    </xf>
    <xf numFmtId="0" fontId="62" fillId="33" borderId="22" xfId="57" applyFont="1" applyFill="1" applyBorder="1" applyAlignment="1">
      <alignment horizontal="center" vertical="center"/>
      <protection/>
    </xf>
    <xf numFmtId="0" fontId="62" fillId="33" borderId="21" xfId="57" applyFont="1" applyFill="1" applyBorder="1" applyAlignment="1">
      <alignment horizontal="center" vertical="center"/>
      <protection/>
    </xf>
    <xf numFmtId="0" fontId="2" fillId="33" borderId="19" xfId="57" applyFill="1" applyBorder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center" wrapText="1"/>
      <protection/>
    </xf>
    <xf numFmtId="0" fontId="59" fillId="33" borderId="17" xfId="57" applyFont="1" applyFill="1" applyBorder="1" applyAlignment="1">
      <alignment horizontal="center" vertical="center" wrapText="1"/>
      <protection/>
    </xf>
    <xf numFmtId="0" fontId="59" fillId="33" borderId="14" xfId="57" applyFont="1" applyFill="1" applyBorder="1" applyAlignment="1">
      <alignment horizontal="center" vertical="top" wrapText="1"/>
      <protection/>
    </xf>
    <xf numFmtId="0" fontId="59" fillId="33" borderId="22" xfId="57" applyFont="1" applyFill="1" applyBorder="1" applyAlignment="1">
      <alignment horizontal="center" vertical="top" wrapText="1"/>
      <protection/>
    </xf>
    <xf numFmtId="0" fontId="62" fillId="0" borderId="0" xfId="57" applyFont="1" applyAlignment="1">
      <alignment horizontal="center" vertical="center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2" fillId="0" borderId="0" xfId="57" applyFont="1" applyFill="1" applyBorder="1" applyAlignment="1">
      <alignment horizontal="center" vertical="center"/>
      <protection/>
    </xf>
    <xf numFmtId="0" fontId="59" fillId="33" borderId="17" xfId="57" applyFont="1" applyFill="1" applyBorder="1" applyAlignment="1">
      <alignment horizontal="center" vertical="top" wrapText="1"/>
      <protection/>
    </xf>
    <xf numFmtId="0" fontId="59" fillId="33" borderId="20" xfId="57" applyFont="1" applyFill="1" applyBorder="1" applyAlignment="1">
      <alignment horizontal="center" vertical="top" wrapText="1"/>
      <protection/>
    </xf>
    <xf numFmtId="0" fontId="59" fillId="33" borderId="21" xfId="57" applyFont="1" applyFill="1" applyBorder="1" applyAlignment="1">
      <alignment horizontal="center" vertical="top" wrapText="1"/>
      <protection/>
    </xf>
    <xf numFmtId="0" fontId="59" fillId="33" borderId="16" xfId="57" applyFont="1" applyFill="1" applyBorder="1" applyAlignment="1">
      <alignment horizontal="center" vertical="center" wrapText="1"/>
      <protection/>
    </xf>
    <xf numFmtId="0" fontId="59" fillId="33" borderId="22" xfId="57" applyFont="1" applyFill="1" applyBorder="1" applyAlignment="1">
      <alignment horizontal="center" vertical="center" wrapText="1"/>
      <protection/>
    </xf>
    <xf numFmtId="0" fontId="62" fillId="33" borderId="16" xfId="57" applyFont="1" applyFill="1" applyBorder="1" applyAlignment="1">
      <alignment horizontal="center" vertical="center"/>
      <protection/>
    </xf>
    <xf numFmtId="0" fontId="62" fillId="33" borderId="0" xfId="57" applyFont="1" applyFill="1" applyAlignment="1">
      <alignment horizontal="center" vertical="center"/>
      <protection/>
    </xf>
    <xf numFmtId="0" fontId="62" fillId="33" borderId="20" xfId="57" applyFont="1" applyFill="1" applyBorder="1" applyAlignment="1">
      <alignment horizontal="center" vertical="center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0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714375</xdr:colOff>
      <xdr:row>27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714375</xdr:colOff>
      <xdr:row>46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400050</xdr:colOff>
      <xdr:row>66</xdr:row>
      <xdr:rowOff>57150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5"/>
      <c r="B1" t="s">
        <v>127</v>
      </c>
      <c r="C1" s="46"/>
      <c r="E1" s="45"/>
      <c r="F1" s="45"/>
      <c r="G1" s="45"/>
      <c r="H1" s="47">
        <v>44230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ht="11.25" customHeight="1"/>
    <row r="3" spans="2:8" ht="24.75" customHeight="1">
      <c r="B3" s="119" t="s">
        <v>112</v>
      </c>
      <c r="C3" s="120"/>
      <c r="D3" s="120"/>
      <c r="E3" s="120"/>
      <c r="F3" s="120"/>
      <c r="G3" s="120"/>
      <c r="H3" s="121"/>
    </row>
    <row r="4" spans="2:8" ht="24.75" customHeight="1">
      <c r="B4" s="28"/>
      <c r="C4" s="101" t="s">
        <v>122</v>
      </c>
      <c r="D4" s="101" t="s">
        <v>113</v>
      </c>
      <c r="E4" s="29" t="s">
        <v>114</v>
      </c>
      <c r="F4" s="101" t="s">
        <v>123</v>
      </c>
      <c r="G4" s="101" t="s">
        <v>115</v>
      </c>
      <c r="H4" s="29" t="s">
        <v>114</v>
      </c>
    </row>
    <row r="5" spans="2:8" ht="24.75" customHeight="1">
      <c r="B5" s="115" t="s">
        <v>116</v>
      </c>
      <c r="C5" s="102">
        <v>32262</v>
      </c>
      <c r="D5" s="102">
        <v>39471</v>
      </c>
      <c r="E5" s="30">
        <v>-0.18264041954852928</v>
      </c>
      <c r="F5" s="102">
        <v>32262</v>
      </c>
      <c r="G5" s="102">
        <v>39471</v>
      </c>
      <c r="H5" s="30">
        <v>-0.18264041954852928</v>
      </c>
    </row>
    <row r="6" spans="2:8" ht="24.75" customHeight="1">
      <c r="B6" s="115" t="s">
        <v>117</v>
      </c>
      <c r="C6" s="102">
        <v>4626</v>
      </c>
      <c r="D6" s="102">
        <v>4417</v>
      </c>
      <c r="E6" s="30">
        <v>0.04731718360878423</v>
      </c>
      <c r="F6" s="102">
        <v>4626</v>
      </c>
      <c r="G6" s="102">
        <v>4417</v>
      </c>
      <c r="H6" s="30">
        <v>0.04731718360878423</v>
      </c>
    </row>
    <row r="7" spans="2:8" ht="24.75" customHeight="1">
      <c r="B7" s="116" t="s">
        <v>118</v>
      </c>
      <c r="C7" s="11">
        <f>C6-C8</f>
        <v>4512</v>
      </c>
      <c r="D7" s="11">
        <f>D6-D8</f>
        <v>4316</v>
      </c>
      <c r="E7" s="12">
        <f>C7/D7-1</f>
        <v>0.045412418906394914</v>
      </c>
      <c r="F7" s="11">
        <f>F6-F8</f>
        <v>4512</v>
      </c>
      <c r="G7" s="11">
        <f>G6-G8</f>
        <v>4316</v>
      </c>
      <c r="H7" s="12">
        <f>F7/G7-1</f>
        <v>0.045412418906394914</v>
      </c>
    </row>
    <row r="8" spans="2:8" ht="24.75" customHeight="1">
      <c r="B8" s="117" t="s">
        <v>119</v>
      </c>
      <c r="C8" s="11">
        <v>114</v>
      </c>
      <c r="D8" s="11">
        <v>101</v>
      </c>
      <c r="E8" s="31">
        <v>0.1287128712871286</v>
      </c>
      <c r="F8" s="11">
        <v>114</v>
      </c>
      <c r="G8" s="11">
        <v>101</v>
      </c>
      <c r="H8" s="31">
        <v>0.1287128712871286</v>
      </c>
    </row>
    <row r="9" spans="2:8" ht="15">
      <c r="B9" s="32" t="s">
        <v>120</v>
      </c>
      <c r="C9" s="103">
        <v>36888</v>
      </c>
      <c r="D9" s="103">
        <v>43888</v>
      </c>
      <c r="E9" s="33">
        <v>-0.15949690120306237</v>
      </c>
      <c r="F9" s="103">
        <v>36888</v>
      </c>
      <c r="G9" s="103">
        <v>43888</v>
      </c>
      <c r="H9" s="33">
        <v>-0.15949690120306237</v>
      </c>
    </row>
    <row r="10" spans="2:8" ht="15">
      <c r="B10" s="118" t="s">
        <v>121</v>
      </c>
      <c r="C10" s="22"/>
      <c r="D10" s="22"/>
      <c r="E10" s="22"/>
      <c r="F10" s="22"/>
      <c r="G10" s="22"/>
      <c r="H10" s="22"/>
    </row>
    <row r="11" spans="2:8" ht="15">
      <c r="B11" s="27"/>
      <c r="C11" s="26"/>
      <c r="D11" s="26"/>
      <c r="E11" s="26"/>
      <c r="F11" s="26"/>
      <c r="G11" s="26"/>
      <c r="H11" s="26"/>
    </row>
    <row r="12" spans="2:8" ht="15">
      <c r="B12" s="26"/>
      <c r="C12" s="26"/>
      <c r="D12" s="26"/>
      <c r="E12" s="26"/>
      <c r="F12" s="26"/>
      <c r="G12" s="26"/>
      <c r="H12" s="2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57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4" dxfId="97" operator="lessThan">
      <formula>0</formula>
    </cfRule>
  </conditionalFormatting>
  <conditionalFormatting sqref="E5 H5">
    <cfRule type="cellIs" priority="3" dxfId="97" operator="lessThan">
      <formula>0</formula>
    </cfRule>
  </conditionalFormatting>
  <conditionalFormatting sqref="H6 E6">
    <cfRule type="cellIs" priority="2" dxfId="97" operator="lessThan">
      <formula>0</formula>
    </cfRule>
  </conditionalFormatting>
  <conditionalFormatting sqref="H8:H9 E8:E9">
    <cfRule type="cellIs" priority="1" dxfId="97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6"/>
      <c r="O1" s="47">
        <v>44230</v>
      </c>
    </row>
    <row r="2" spans="2:15" ht="14.25" customHeight="1">
      <c r="B2" s="159" t="s">
        <v>50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4.25" customHeight="1">
      <c r="B3" s="160" t="s">
        <v>51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9" t="s">
        <v>0</v>
      </c>
      <c r="C5" s="141" t="s">
        <v>1</v>
      </c>
      <c r="D5" s="145" t="s">
        <v>78</v>
      </c>
      <c r="E5" s="146"/>
      <c r="F5" s="146"/>
      <c r="G5" s="146"/>
      <c r="H5" s="147"/>
      <c r="I5" s="146" t="s">
        <v>75</v>
      </c>
      <c r="J5" s="146"/>
      <c r="K5" s="145" t="s">
        <v>79</v>
      </c>
      <c r="L5" s="146"/>
      <c r="M5" s="146"/>
      <c r="N5" s="146"/>
      <c r="O5" s="147"/>
    </row>
    <row r="6" spans="2:15" ht="14.25" customHeight="1">
      <c r="B6" s="140"/>
      <c r="C6" s="142"/>
      <c r="D6" s="149" t="s">
        <v>80</v>
      </c>
      <c r="E6" s="148"/>
      <c r="F6" s="148"/>
      <c r="G6" s="148"/>
      <c r="H6" s="150"/>
      <c r="I6" s="148" t="s">
        <v>76</v>
      </c>
      <c r="J6" s="148"/>
      <c r="K6" s="149" t="s">
        <v>81</v>
      </c>
      <c r="L6" s="148"/>
      <c r="M6" s="148"/>
      <c r="N6" s="148"/>
      <c r="O6" s="150"/>
    </row>
    <row r="7" spans="2:15" ht="14.25" customHeight="1">
      <c r="B7" s="140"/>
      <c r="C7" s="140"/>
      <c r="D7" s="131">
        <v>2021</v>
      </c>
      <c r="E7" s="127"/>
      <c r="F7" s="126">
        <v>2020</v>
      </c>
      <c r="G7" s="126"/>
      <c r="H7" s="137" t="s">
        <v>5</v>
      </c>
      <c r="I7" s="151">
        <v>2020</v>
      </c>
      <c r="J7" s="131" t="s">
        <v>82</v>
      </c>
      <c r="K7" s="131">
        <v>2021</v>
      </c>
      <c r="L7" s="127"/>
      <c r="M7" s="126">
        <v>2020</v>
      </c>
      <c r="N7" s="127"/>
      <c r="O7" s="134" t="s">
        <v>5</v>
      </c>
    </row>
    <row r="8" spans="2:15" ht="14.25" customHeight="1">
      <c r="B8" s="143" t="s">
        <v>6</v>
      </c>
      <c r="C8" s="143" t="s">
        <v>7</v>
      </c>
      <c r="D8" s="133"/>
      <c r="E8" s="129"/>
      <c r="F8" s="128"/>
      <c r="G8" s="128"/>
      <c r="H8" s="138"/>
      <c r="I8" s="152"/>
      <c r="J8" s="132"/>
      <c r="K8" s="133"/>
      <c r="L8" s="129"/>
      <c r="M8" s="128"/>
      <c r="N8" s="129"/>
      <c r="O8" s="134"/>
    </row>
    <row r="9" spans="2:15" ht="14.25" customHeight="1">
      <c r="B9" s="143"/>
      <c r="C9" s="143"/>
      <c r="D9" s="104" t="s">
        <v>8</v>
      </c>
      <c r="E9" s="106" t="s">
        <v>2</v>
      </c>
      <c r="F9" s="105" t="s">
        <v>8</v>
      </c>
      <c r="G9" s="36" t="s">
        <v>2</v>
      </c>
      <c r="H9" s="156" t="s">
        <v>9</v>
      </c>
      <c r="I9" s="37" t="s">
        <v>8</v>
      </c>
      <c r="J9" s="164" t="s">
        <v>83</v>
      </c>
      <c r="K9" s="104" t="s">
        <v>8</v>
      </c>
      <c r="L9" s="35" t="s">
        <v>2</v>
      </c>
      <c r="M9" s="105" t="s">
        <v>8</v>
      </c>
      <c r="N9" s="35" t="s">
        <v>2</v>
      </c>
      <c r="O9" s="162" t="s">
        <v>9</v>
      </c>
    </row>
    <row r="10" spans="2:15" ht="14.25" customHeight="1">
      <c r="B10" s="144"/>
      <c r="C10" s="144"/>
      <c r="D10" s="108" t="s">
        <v>10</v>
      </c>
      <c r="E10" s="107" t="s">
        <v>11</v>
      </c>
      <c r="F10" s="34" t="s">
        <v>10</v>
      </c>
      <c r="G10" s="39" t="s">
        <v>11</v>
      </c>
      <c r="H10" s="161"/>
      <c r="I10" s="38" t="s">
        <v>10</v>
      </c>
      <c r="J10" s="165"/>
      <c r="K10" s="108" t="s">
        <v>10</v>
      </c>
      <c r="L10" s="107" t="s">
        <v>11</v>
      </c>
      <c r="M10" s="34" t="s">
        <v>10</v>
      </c>
      <c r="N10" s="107" t="s">
        <v>11</v>
      </c>
      <c r="O10" s="163"/>
    </row>
    <row r="11" spans="2:15" ht="14.25" customHeight="1">
      <c r="B11" s="48">
        <v>1</v>
      </c>
      <c r="C11" s="49" t="s">
        <v>21</v>
      </c>
      <c r="D11" s="50">
        <v>5856</v>
      </c>
      <c r="E11" s="51">
        <v>0.18151385530965222</v>
      </c>
      <c r="F11" s="50">
        <v>6700</v>
      </c>
      <c r="G11" s="52">
        <v>0.16974487598490032</v>
      </c>
      <c r="H11" s="53">
        <v>-0.1259701492537313</v>
      </c>
      <c r="I11" s="54">
        <v>7019</v>
      </c>
      <c r="J11" s="55">
        <v>-0.1656931186778744</v>
      </c>
      <c r="K11" s="50">
        <v>5856</v>
      </c>
      <c r="L11" s="51">
        <v>0.18151385530965222</v>
      </c>
      <c r="M11" s="50">
        <v>6700</v>
      </c>
      <c r="N11" s="52">
        <v>0.16974487598490032</v>
      </c>
      <c r="O11" s="53">
        <v>-0.1259701492537313</v>
      </c>
    </row>
    <row r="12" spans="2:15" ht="14.25" customHeight="1">
      <c r="B12" s="56">
        <v>2</v>
      </c>
      <c r="C12" s="57" t="s">
        <v>19</v>
      </c>
      <c r="D12" s="58">
        <v>4119</v>
      </c>
      <c r="E12" s="59">
        <v>0.12767342384229124</v>
      </c>
      <c r="F12" s="58">
        <v>5631</v>
      </c>
      <c r="G12" s="60">
        <v>0.14266170099566772</v>
      </c>
      <c r="H12" s="61">
        <v>-0.2685135855087907</v>
      </c>
      <c r="I12" s="62">
        <v>5332</v>
      </c>
      <c r="J12" s="63">
        <v>-0.2274943735933983</v>
      </c>
      <c r="K12" s="58">
        <v>4119</v>
      </c>
      <c r="L12" s="59">
        <v>0.12767342384229124</v>
      </c>
      <c r="M12" s="58">
        <v>5631</v>
      </c>
      <c r="N12" s="60">
        <v>0.14266170099566772</v>
      </c>
      <c r="O12" s="61">
        <v>-0.2685135855087907</v>
      </c>
    </row>
    <row r="13" spans="2:15" ht="14.25" customHeight="1">
      <c r="B13" s="56">
        <v>3</v>
      </c>
      <c r="C13" s="57" t="s">
        <v>20</v>
      </c>
      <c r="D13" s="58">
        <v>3326</v>
      </c>
      <c r="E13" s="59">
        <v>0.1030934226024425</v>
      </c>
      <c r="F13" s="58">
        <v>3955</v>
      </c>
      <c r="G13" s="60">
        <v>0.10020014694332548</v>
      </c>
      <c r="H13" s="61">
        <v>-0.159039190897598</v>
      </c>
      <c r="I13" s="62">
        <v>5056</v>
      </c>
      <c r="J13" s="63">
        <v>-0.34216772151898733</v>
      </c>
      <c r="K13" s="58">
        <v>3326</v>
      </c>
      <c r="L13" s="59">
        <v>0.1030934226024425</v>
      </c>
      <c r="M13" s="58">
        <v>3955</v>
      </c>
      <c r="N13" s="60">
        <v>0.10020014694332548</v>
      </c>
      <c r="O13" s="61">
        <v>-0.159039190897598</v>
      </c>
    </row>
    <row r="14" spans="2:15" ht="14.25" customHeight="1">
      <c r="B14" s="56">
        <v>4</v>
      </c>
      <c r="C14" s="57" t="s">
        <v>24</v>
      </c>
      <c r="D14" s="58">
        <v>1970</v>
      </c>
      <c r="E14" s="59">
        <v>0.061062550368855</v>
      </c>
      <c r="F14" s="58">
        <v>2202</v>
      </c>
      <c r="G14" s="60">
        <v>0.05578779356996276</v>
      </c>
      <c r="H14" s="61">
        <v>-0.10535876475930972</v>
      </c>
      <c r="I14" s="62">
        <v>2538</v>
      </c>
      <c r="J14" s="63">
        <v>-0.22379826635145783</v>
      </c>
      <c r="K14" s="58">
        <v>1970</v>
      </c>
      <c r="L14" s="59">
        <v>0.061062550368855</v>
      </c>
      <c r="M14" s="58">
        <v>2202</v>
      </c>
      <c r="N14" s="60">
        <v>0.05578779356996276</v>
      </c>
      <c r="O14" s="61">
        <v>-0.10535876475930972</v>
      </c>
    </row>
    <row r="15" spans="2:15" ht="14.25" customHeight="1">
      <c r="B15" s="64">
        <v>5</v>
      </c>
      <c r="C15" s="65" t="s">
        <v>18</v>
      </c>
      <c r="D15" s="66">
        <v>1811</v>
      </c>
      <c r="E15" s="67">
        <v>0.05613415163350071</v>
      </c>
      <c r="F15" s="66">
        <v>1385</v>
      </c>
      <c r="G15" s="68">
        <v>0.03508905272225178</v>
      </c>
      <c r="H15" s="69">
        <v>0.30758122743682303</v>
      </c>
      <c r="I15" s="70">
        <v>2681</v>
      </c>
      <c r="J15" s="71">
        <v>-0.32450578142484143</v>
      </c>
      <c r="K15" s="66">
        <v>1811</v>
      </c>
      <c r="L15" s="67">
        <v>0.05613415163350071</v>
      </c>
      <c r="M15" s="66">
        <v>1385</v>
      </c>
      <c r="N15" s="68">
        <v>0.03508905272225178</v>
      </c>
      <c r="O15" s="69">
        <v>0.30758122743682303</v>
      </c>
    </row>
    <row r="16" spans="2:15" ht="14.25" customHeight="1">
      <c r="B16" s="48">
        <v>6</v>
      </c>
      <c r="C16" s="49" t="s">
        <v>23</v>
      </c>
      <c r="D16" s="50">
        <v>1680</v>
      </c>
      <c r="E16" s="51">
        <v>0.05207364701506416</v>
      </c>
      <c r="F16" s="50">
        <v>1491</v>
      </c>
      <c r="G16" s="52">
        <v>0.037774568670669605</v>
      </c>
      <c r="H16" s="53">
        <v>0.12676056338028174</v>
      </c>
      <c r="I16" s="54">
        <v>2500</v>
      </c>
      <c r="J16" s="55">
        <v>-0.32799999999999996</v>
      </c>
      <c r="K16" s="50">
        <v>1680</v>
      </c>
      <c r="L16" s="51">
        <v>0.05207364701506416</v>
      </c>
      <c r="M16" s="50">
        <v>1491</v>
      </c>
      <c r="N16" s="52">
        <v>0.037774568670669605</v>
      </c>
      <c r="O16" s="53">
        <v>0.12676056338028174</v>
      </c>
    </row>
    <row r="17" spans="2:15" ht="14.25" customHeight="1">
      <c r="B17" s="56">
        <v>7</v>
      </c>
      <c r="C17" s="57" t="s">
        <v>33</v>
      </c>
      <c r="D17" s="58">
        <v>1578</v>
      </c>
      <c r="E17" s="59">
        <v>0.04891203273200669</v>
      </c>
      <c r="F17" s="58">
        <v>1650</v>
      </c>
      <c r="G17" s="60">
        <v>0.04180284259329634</v>
      </c>
      <c r="H17" s="61">
        <v>-0.043636363636363584</v>
      </c>
      <c r="I17" s="62">
        <v>2338</v>
      </c>
      <c r="J17" s="63">
        <v>-0.3250641573994867</v>
      </c>
      <c r="K17" s="58">
        <v>1578</v>
      </c>
      <c r="L17" s="59">
        <v>0.04891203273200669</v>
      </c>
      <c r="M17" s="58">
        <v>1650</v>
      </c>
      <c r="N17" s="60">
        <v>0.04180284259329634</v>
      </c>
      <c r="O17" s="61">
        <v>-0.043636363636363584</v>
      </c>
    </row>
    <row r="18" spans="2:15" ht="14.25" customHeight="1">
      <c r="B18" s="56">
        <v>8</v>
      </c>
      <c r="C18" s="57" t="s">
        <v>31</v>
      </c>
      <c r="D18" s="58">
        <v>1339</v>
      </c>
      <c r="E18" s="59">
        <v>0.04150393651974459</v>
      </c>
      <c r="F18" s="58">
        <v>1466</v>
      </c>
      <c r="G18" s="60">
        <v>0.037141192267740875</v>
      </c>
      <c r="H18" s="61">
        <v>-0.08663028649386084</v>
      </c>
      <c r="I18" s="62">
        <v>2606</v>
      </c>
      <c r="J18" s="63">
        <v>-0.4861857252494244</v>
      </c>
      <c r="K18" s="58">
        <v>1339</v>
      </c>
      <c r="L18" s="59">
        <v>0.04150393651974459</v>
      </c>
      <c r="M18" s="58">
        <v>1466</v>
      </c>
      <c r="N18" s="60">
        <v>0.037141192267740875</v>
      </c>
      <c r="O18" s="61">
        <v>-0.08663028649386084</v>
      </c>
    </row>
    <row r="19" spans="2:15" ht="14.25" customHeight="1">
      <c r="B19" s="56">
        <v>9</v>
      </c>
      <c r="C19" s="57" t="s">
        <v>34</v>
      </c>
      <c r="D19" s="58">
        <v>1219</v>
      </c>
      <c r="E19" s="59">
        <v>0.03778439030438287</v>
      </c>
      <c r="F19" s="58">
        <v>1353</v>
      </c>
      <c r="G19" s="60">
        <v>0.034278330926503</v>
      </c>
      <c r="H19" s="61">
        <v>-0.09903917220990388</v>
      </c>
      <c r="I19" s="62">
        <v>1719</v>
      </c>
      <c r="J19" s="63">
        <v>-0.29086678301337987</v>
      </c>
      <c r="K19" s="58">
        <v>1219</v>
      </c>
      <c r="L19" s="59">
        <v>0.03778439030438287</v>
      </c>
      <c r="M19" s="58">
        <v>1353</v>
      </c>
      <c r="N19" s="60">
        <v>0.034278330926503</v>
      </c>
      <c r="O19" s="61">
        <v>-0.09903917220990388</v>
      </c>
    </row>
    <row r="20" spans="2:15" ht="14.25" customHeight="1">
      <c r="B20" s="64">
        <v>10</v>
      </c>
      <c r="C20" s="65" t="s">
        <v>25</v>
      </c>
      <c r="D20" s="66">
        <v>1145</v>
      </c>
      <c r="E20" s="67">
        <v>0.035490670138243134</v>
      </c>
      <c r="F20" s="66">
        <v>2033</v>
      </c>
      <c r="G20" s="68">
        <v>0.051506169086164524</v>
      </c>
      <c r="H20" s="69">
        <v>-0.43679291687161825</v>
      </c>
      <c r="I20" s="70">
        <v>2372</v>
      </c>
      <c r="J20" s="71">
        <v>-0.5172849915682968</v>
      </c>
      <c r="K20" s="66">
        <v>1145</v>
      </c>
      <c r="L20" s="67">
        <v>0.035490670138243134</v>
      </c>
      <c r="M20" s="66">
        <v>2033</v>
      </c>
      <c r="N20" s="68">
        <v>0.051506169086164524</v>
      </c>
      <c r="O20" s="69">
        <v>-0.43679291687161825</v>
      </c>
    </row>
    <row r="21" spans="2:15" ht="14.25" customHeight="1">
      <c r="B21" s="48">
        <v>11</v>
      </c>
      <c r="C21" s="49" t="s">
        <v>22</v>
      </c>
      <c r="D21" s="50">
        <v>954</v>
      </c>
      <c r="E21" s="51">
        <v>0.02957039241212572</v>
      </c>
      <c r="F21" s="50">
        <v>1100</v>
      </c>
      <c r="G21" s="52">
        <v>0.02786856172886423</v>
      </c>
      <c r="H21" s="53">
        <v>-0.1327272727272727</v>
      </c>
      <c r="I21" s="54">
        <v>1393</v>
      </c>
      <c r="J21" s="55">
        <v>-0.3151471643933955</v>
      </c>
      <c r="K21" s="50">
        <v>954</v>
      </c>
      <c r="L21" s="51">
        <v>0.02957039241212572</v>
      </c>
      <c r="M21" s="50">
        <v>1100</v>
      </c>
      <c r="N21" s="52">
        <v>0.02786856172886423</v>
      </c>
      <c r="O21" s="53">
        <v>-0.1327272727272727</v>
      </c>
    </row>
    <row r="22" spans="2:15" ht="14.25" customHeight="1">
      <c r="B22" s="56">
        <v>12</v>
      </c>
      <c r="C22" s="57" t="s">
        <v>32</v>
      </c>
      <c r="D22" s="58">
        <v>890</v>
      </c>
      <c r="E22" s="59">
        <v>0.027586634430599468</v>
      </c>
      <c r="F22" s="58">
        <v>381</v>
      </c>
      <c r="G22" s="60">
        <v>0.009652656380633883</v>
      </c>
      <c r="H22" s="61">
        <v>1.3359580052493438</v>
      </c>
      <c r="I22" s="62">
        <v>1015</v>
      </c>
      <c r="J22" s="63">
        <v>-0.12315270935960587</v>
      </c>
      <c r="K22" s="58">
        <v>890</v>
      </c>
      <c r="L22" s="59">
        <v>0.027586634430599468</v>
      </c>
      <c r="M22" s="58">
        <v>381</v>
      </c>
      <c r="N22" s="60">
        <v>0.009652656380633883</v>
      </c>
      <c r="O22" s="61">
        <v>1.3359580052493438</v>
      </c>
    </row>
    <row r="23" spans="2:15" ht="14.25" customHeight="1">
      <c r="B23" s="56">
        <v>13</v>
      </c>
      <c r="C23" s="57" t="s">
        <v>26</v>
      </c>
      <c r="D23" s="58">
        <v>884</v>
      </c>
      <c r="E23" s="59">
        <v>0.02740065711983138</v>
      </c>
      <c r="F23" s="58">
        <v>1530</v>
      </c>
      <c r="G23" s="60">
        <v>0.03876263585923843</v>
      </c>
      <c r="H23" s="61">
        <v>-0.4222222222222223</v>
      </c>
      <c r="I23" s="62">
        <v>2517</v>
      </c>
      <c r="J23" s="63">
        <v>-0.6487882399682161</v>
      </c>
      <c r="K23" s="58">
        <v>884</v>
      </c>
      <c r="L23" s="59">
        <v>0.02740065711983138</v>
      </c>
      <c r="M23" s="58">
        <v>1530</v>
      </c>
      <c r="N23" s="60">
        <v>0.03876263585923843</v>
      </c>
      <c r="O23" s="61">
        <v>-0.4222222222222223</v>
      </c>
    </row>
    <row r="24" spans="2:15" ht="14.25" customHeight="1">
      <c r="B24" s="56">
        <v>14</v>
      </c>
      <c r="C24" s="57" t="s">
        <v>29</v>
      </c>
      <c r="D24" s="58">
        <v>805</v>
      </c>
      <c r="E24" s="59">
        <v>0.024951955861384913</v>
      </c>
      <c r="F24" s="58">
        <v>962</v>
      </c>
      <c r="G24" s="60">
        <v>0.024372323984697627</v>
      </c>
      <c r="H24" s="61">
        <v>-0.16320166320166318</v>
      </c>
      <c r="I24" s="62">
        <v>1398</v>
      </c>
      <c r="J24" s="63">
        <v>-0.4241773962804005</v>
      </c>
      <c r="K24" s="58">
        <v>805</v>
      </c>
      <c r="L24" s="59">
        <v>0.024951955861384913</v>
      </c>
      <c r="M24" s="58">
        <v>962</v>
      </c>
      <c r="N24" s="60">
        <v>0.024372323984697627</v>
      </c>
      <c r="O24" s="61">
        <v>-0.16320166320166318</v>
      </c>
    </row>
    <row r="25" spans="2:15" ht="14.25" customHeight="1">
      <c r="B25" s="64">
        <v>15</v>
      </c>
      <c r="C25" s="65" t="s">
        <v>49</v>
      </c>
      <c r="D25" s="66">
        <v>737</v>
      </c>
      <c r="E25" s="67">
        <v>0.022844213006013265</v>
      </c>
      <c r="F25" s="66">
        <v>906</v>
      </c>
      <c r="G25" s="68">
        <v>0.022953560842137264</v>
      </c>
      <c r="H25" s="69">
        <v>-0.1865342163355408</v>
      </c>
      <c r="I25" s="70">
        <v>1454</v>
      </c>
      <c r="J25" s="71">
        <v>-0.4931224209078404</v>
      </c>
      <c r="K25" s="66">
        <v>737</v>
      </c>
      <c r="L25" s="67">
        <v>0.022844213006013265</v>
      </c>
      <c r="M25" s="66">
        <v>906</v>
      </c>
      <c r="N25" s="68">
        <v>0.022953560842137264</v>
      </c>
      <c r="O25" s="69">
        <v>-0.1865342163355408</v>
      </c>
    </row>
    <row r="26" spans="2:15" ht="14.25" customHeight="1">
      <c r="B26" s="48">
        <v>16</v>
      </c>
      <c r="C26" s="49" t="s">
        <v>35</v>
      </c>
      <c r="D26" s="50">
        <v>667</v>
      </c>
      <c r="E26" s="51">
        <v>0.020674477713718928</v>
      </c>
      <c r="F26" s="50">
        <v>701</v>
      </c>
      <c r="G26" s="52">
        <v>0.017759874338121658</v>
      </c>
      <c r="H26" s="53">
        <v>-0.04850213980028528</v>
      </c>
      <c r="I26" s="54">
        <v>842</v>
      </c>
      <c r="J26" s="55">
        <v>-0.20783847980997627</v>
      </c>
      <c r="K26" s="50">
        <v>667</v>
      </c>
      <c r="L26" s="51">
        <v>0.020674477713718928</v>
      </c>
      <c r="M26" s="50">
        <v>701</v>
      </c>
      <c r="N26" s="52">
        <v>0.017759874338121658</v>
      </c>
      <c r="O26" s="53">
        <v>-0.04850213980028528</v>
      </c>
    </row>
    <row r="27" spans="2:15" ht="14.25" customHeight="1">
      <c r="B27" s="56">
        <v>17</v>
      </c>
      <c r="C27" s="57" t="s">
        <v>86</v>
      </c>
      <c r="D27" s="58">
        <v>602</v>
      </c>
      <c r="E27" s="59">
        <v>0.018659723513731324</v>
      </c>
      <c r="F27" s="58">
        <v>423</v>
      </c>
      <c r="G27" s="60">
        <v>0.010716728737554153</v>
      </c>
      <c r="H27" s="61">
        <v>0.42316784869976365</v>
      </c>
      <c r="I27" s="62">
        <v>637</v>
      </c>
      <c r="J27" s="63">
        <v>-0.05494505494505497</v>
      </c>
      <c r="K27" s="58">
        <v>602</v>
      </c>
      <c r="L27" s="59">
        <v>0.018659723513731324</v>
      </c>
      <c r="M27" s="58">
        <v>423</v>
      </c>
      <c r="N27" s="60">
        <v>0.010716728737554153</v>
      </c>
      <c r="O27" s="61">
        <v>0.42316784869976365</v>
      </c>
    </row>
    <row r="28" spans="2:15" ht="14.25" customHeight="1">
      <c r="B28" s="56">
        <v>18</v>
      </c>
      <c r="C28" s="57" t="s">
        <v>27</v>
      </c>
      <c r="D28" s="58">
        <v>543</v>
      </c>
      <c r="E28" s="59">
        <v>0.01683094662451181</v>
      </c>
      <c r="F28" s="58">
        <v>938</v>
      </c>
      <c r="G28" s="60">
        <v>0.023764282637886044</v>
      </c>
      <c r="H28" s="61">
        <v>-0.4211087420042644</v>
      </c>
      <c r="I28" s="62">
        <v>946</v>
      </c>
      <c r="J28" s="63">
        <v>-0.4260042283298098</v>
      </c>
      <c r="K28" s="58">
        <v>543</v>
      </c>
      <c r="L28" s="59">
        <v>0.01683094662451181</v>
      </c>
      <c r="M28" s="58">
        <v>938</v>
      </c>
      <c r="N28" s="60">
        <v>0.023764282637886044</v>
      </c>
      <c r="O28" s="61">
        <v>-0.4211087420042644</v>
      </c>
    </row>
    <row r="29" spans="2:16" ht="14.25" customHeight="1">
      <c r="B29" s="56">
        <v>19</v>
      </c>
      <c r="C29" s="57" t="s">
        <v>44</v>
      </c>
      <c r="D29" s="58">
        <v>448</v>
      </c>
      <c r="E29" s="59">
        <v>0.013886305870683777</v>
      </c>
      <c r="F29" s="58">
        <v>442</v>
      </c>
      <c r="G29" s="60">
        <v>0.011198094803779991</v>
      </c>
      <c r="H29" s="61">
        <v>0.013574660633484115</v>
      </c>
      <c r="I29" s="62">
        <v>568</v>
      </c>
      <c r="J29" s="63">
        <v>-0.21126760563380287</v>
      </c>
      <c r="K29" s="58">
        <v>448</v>
      </c>
      <c r="L29" s="59">
        <v>0.013886305870683777</v>
      </c>
      <c r="M29" s="58">
        <v>442</v>
      </c>
      <c r="N29" s="60">
        <v>0.011198094803779991</v>
      </c>
      <c r="O29" s="61">
        <v>0.013574660633484115</v>
      </c>
      <c r="P29" s="47"/>
    </row>
    <row r="30" spans="2:16" ht="14.25" customHeight="1">
      <c r="B30" s="64">
        <v>20</v>
      </c>
      <c r="C30" s="65" t="s">
        <v>30</v>
      </c>
      <c r="D30" s="66">
        <v>447</v>
      </c>
      <c r="E30" s="67">
        <v>0.013855309652222429</v>
      </c>
      <c r="F30" s="66">
        <v>775</v>
      </c>
      <c r="G30" s="68">
        <v>0.019634668490790708</v>
      </c>
      <c r="H30" s="69">
        <v>-0.4232258064516129</v>
      </c>
      <c r="I30" s="70">
        <v>955</v>
      </c>
      <c r="J30" s="71">
        <v>-0.5319371727748692</v>
      </c>
      <c r="K30" s="66">
        <v>447</v>
      </c>
      <c r="L30" s="67">
        <v>0.013855309652222429</v>
      </c>
      <c r="M30" s="66">
        <v>775</v>
      </c>
      <c r="N30" s="68">
        <v>0.019634668490790708</v>
      </c>
      <c r="O30" s="69">
        <v>-0.4232258064516129</v>
      </c>
      <c r="P30" s="47"/>
    </row>
    <row r="31" spans="2:15" ht="14.25" customHeight="1">
      <c r="B31" s="122" t="s">
        <v>47</v>
      </c>
      <c r="C31" s="123"/>
      <c r="D31" s="25">
        <f>SUM(D11:D30)</f>
        <v>31020</v>
      </c>
      <c r="E31" s="4">
        <f>D31/D33</f>
        <v>0.9615026966710062</v>
      </c>
      <c r="F31" s="25">
        <f>SUM(F11:F30)</f>
        <v>36024</v>
      </c>
      <c r="G31" s="4">
        <f>F31/F33</f>
        <v>0.9126700615641864</v>
      </c>
      <c r="H31" s="7">
        <f>D31/F31-1</f>
        <v>-0.1389073950699533</v>
      </c>
      <c r="I31" s="25">
        <f>SUM(I11:I30)</f>
        <v>45886</v>
      </c>
      <c r="J31" s="4">
        <f>D31/I31-1</f>
        <v>-0.3239768120995511</v>
      </c>
      <c r="K31" s="25">
        <f>SUM(K11:K30)</f>
        <v>31020</v>
      </c>
      <c r="L31" s="4">
        <f>K31/K33</f>
        <v>0.9615026966710062</v>
      </c>
      <c r="M31" s="25">
        <f>SUM(M11:M30)</f>
        <v>36024</v>
      </c>
      <c r="N31" s="4">
        <f>M31/M33</f>
        <v>0.9126700615641864</v>
      </c>
      <c r="O31" s="7">
        <f>K31/M31-1</f>
        <v>-0.1389073950699533</v>
      </c>
    </row>
    <row r="32" spans="2:15" ht="14.25" customHeight="1">
      <c r="B32" s="122" t="s">
        <v>12</v>
      </c>
      <c r="C32" s="123"/>
      <c r="D32" s="3">
        <f>D33-SUM(D11:D30)</f>
        <v>1242</v>
      </c>
      <c r="E32" s="4">
        <f>D32/D33</f>
        <v>0.038497303328993863</v>
      </c>
      <c r="F32" s="5">
        <f>F33-SUM(F11:F30)</f>
        <v>3447</v>
      </c>
      <c r="G32" s="6">
        <f>F32/F33</f>
        <v>0.08732993843581363</v>
      </c>
      <c r="H32" s="7">
        <f>D32/F32-1</f>
        <v>-0.639686684073107</v>
      </c>
      <c r="I32" s="5">
        <f>I33-SUM(I11:I30)</f>
        <v>5621</v>
      </c>
      <c r="J32" s="8">
        <f>D32/I32-1</f>
        <v>-0.7790428749332858</v>
      </c>
      <c r="K32" s="3">
        <f>K33-SUM(K11:K30)</f>
        <v>1242</v>
      </c>
      <c r="L32" s="4">
        <f>K32/K33</f>
        <v>0.038497303328993863</v>
      </c>
      <c r="M32" s="3">
        <f>M33-SUM(M11:M30)</f>
        <v>3447</v>
      </c>
      <c r="N32" s="4">
        <f>M32/M33</f>
        <v>0.08732993843581363</v>
      </c>
      <c r="O32" s="7">
        <f>K32/M32-1</f>
        <v>-0.639686684073107</v>
      </c>
    </row>
    <row r="33" spans="2:17" ht="14.25" customHeight="1">
      <c r="B33" s="124" t="s">
        <v>13</v>
      </c>
      <c r="C33" s="125"/>
      <c r="D33" s="43">
        <v>32262</v>
      </c>
      <c r="E33" s="72">
        <v>1</v>
      </c>
      <c r="F33" s="43">
        <v>39471</v>
      </c>
      <c r="G33" s="73">
        <v>1</v>
      </c>
      <c r="H33" s="40">
        <v>-0.18264041954852928</v>
      </c>
      <c r="I33" s="44">
        <v>51507</v>
      </c>
      <c r="J33" s="41">
        <v>-0.3736385345681169</v>
      </c>
      <c r="K33" s="43">
        <v>32262</v>
      </c>
      <c r="L33" s="72">
        <v>1</v>
      </c>
      <c r="M33" s="43">
        <v>39471</v>
      </c>
      <c r="N33" s="73">
        <v>1</v>
      </c>
      <c r="O33" s="40">
        <v>-0.18264041954852928</v>
      </c>
      <c r="P33" s="13"/>
      <c r="Q33" s="13"/>
    </row>
    <row r="34" ht="14.25" customHeight="1">
      <c r="B34" t="s">
        <v>128</v>
      </c>
    </row>
    <row r="35" ht="15">
      <c r="B35" s="9" t="s">
        <v>129</v>
      </c>
    </row>
    <row r="37" spans="2:12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2:14" ht="15">
      <c r="B38" s="130" t="s">
        <v>92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20"/>
      <c r="N38" s="20"/>
    </row>
    <row r="39" spans="2:14" ht="15">
      <c r="B39" s="158" t="s">
        <v>93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20"/>
      <c r="N39" s="20"/>
    </row>
    <row r="40" spans="2:12" ht="15" customHeight="1">
      <c r="B40" s="14"/>
      <c r="C40" s="14"/>
      <c r="D40" s="14"/>
      <c r="E40" s="14"/>
      <c r="F40" s="14"/>
      <c r="G40" s="14"/>
      <c r="H40" s="14"/>
      <c r="I40" s="14"/>
      <c r="J40" s="14"/>
      <c r="K40" s="74"/>
      <c r="L40" s="75" t="s">
        <v>4</v>
      </c>
    </row>
    <row r="41" spans="2:12" ht="15">
      <c r="B41" s="139" t="s">
        <v>0</v>
      </c>
      <c r="C41" s="139" t="s">
        <v>46</v>
      </c>
      <c r="D41" s="145" t="s">
        <v>78</v>
      </c>
      <c r="E41" s="146"/>
      <c r="F41" s="146"/>
      <c r="G41" s="146"/>
      <c r="H41" s="146"/>
      <c r="I41" s="147"/>
      <c r="J41" s="145" t="s">
        <v>75</v>
      </c>
      <c r="K41" s="146"/>
      <c r="L41" s="147"/>
    </row>
    <row r="42" spans="2:12" ht="15" customHeight="1">
      <c r="B42" s="140"/>
      <c r="C42" s="140"/>
      <c r="D42" s="149" t="s">
        <v>80</v>
      </c>
      <c r="E42" s="148"/>
      <c r="F42" s="148"/>
      <c r="G42" s="148"/>
      <c r="H42" s="148"/>
      <c r="I42" s="150"/>
      <c r="J42" s="149" t="s">
        <v>76</v>
      </c>
      <c r="K42" s="148"/>
      <c r="L42" s="150"/>
    </row>
    <row r="43" spans="2:12" ht="15" customHeight="1">
      <c r="B43" s="140"/>
      <c r="C43" s="140"/>
      <c r="D43" s="131">
        <v>2021</v>
      </c>
      <c r="E43" s="127"/>
      <c r="F43" s="126">
        <v>2020</v>
      </c>
      <c r="G43" s="127"/>
      <c r="H43" s="137" t="s">
        <v>5</v>
      </c>
      <c r="I43" s="135" t="s">
        <v>53</v>
      </c>
      <c r="J43" s="153">
        <v>2020</v>
      </c>
      <c r="K43" s="136" t="s">
        <v>82</v>
      </c>
      <c r="L43" s="135" t="s">
        <v>84</v>
      </c>
    </row>
    <row r="44" spans="2:12" ht="15">
      <c r="B44" s="143" t="s">
        <v>6</v>
      </c>
      <c r="C44" s="143" t="s">
        <v>46</v>
      </c>
      <c r="D44" s="133"/>
      <c r="E44" s="129"/>
      <c r="F44" s="128"/>
      <c r="G44" s="129"/>
      <c r="H44" s="138"/>
      <c r="I44" s="136"/>
      <c r="J44" s="153"/>
      <c r="K44" s="136"/>
      <c r="L44" s="136"/>
    </row>
    <row r="45" spans="2:12" ht="15" customHeight="1">
      <c r="B45" s="143"/>
      <c r="C45" s="143"/>
      <c r="D45" s="104" t="s">
        <v>8</v>
      </c>
      <c r="E45" s="76" t="s">
        <v>2</v>
      </c>
      <c r="F45" s="104" t="s">
        <v>8</v>
      </c>
      <c r="G45" s="76" t="s">
        <v>2</v>
      </c>
      <c r="H45" s="156" t="s">
        <v>9</v>
      </c>
      <c r="I45" s="156" t="s">
        <v>54</v>
      </c>
      <c r="J45" s="77" t="s">
        <v>8</v>
      </c>
      <c r="K45" s="154" t="s">
        <v>83</v>
      </c>
      <c r="L45" s="154" t="s">
        <v>85</v>
      </c>
    </row>
    <row r="46" spans="2:12" ht="15" customHeight="1">
      <c r="B46" s="144"/>
      <c r="C46" s="144"/>
      <c r="D46" s="108" t="s">
        <v>10</v>
      </c>
      <c r="E46" s="39" t="s">
        <v>11</v>
      </c>
      <c r="F46" s="108" t="s">
        <v>10</v>
      </c>
      <c r="G46" s="39" t="s">
        <v>11</v>
      </c>
      <c r="H46" s="157"/>
      <c r="I46" s="157"/>
      <c r="J46" s="108" t="s">
        <v>10</v>
      </c>
      <c r="K46" s="155"/>
      <c r="L46" s="155"/>
    </row>
    <row r="47" spans="2:12" ht="15">
      <c r="B47" s="48">
        <v>1</v>
      </c>
      <c r="C47" s="78" t="s">
        <v>56</v>
      </c>
      <c r="D47" s="50">
        <v>1628</v>
      </c>
      <c r="E47" s="55">
        <v>0.05046184365507408</v>
      </c>
      <c r="F47" s="50">
        <v>2053</v>
      </c>
      <c r="G47" s="55">
        <v>0.05201287020850751</v>
      </c>
      <c r="H47" s="79">
        <v>-0.20701412566975164</v>
      </c>
      <c r="I47" s="80">
        <v>0</v>
      </c>
      <c r="J47" s="50">
        <v>1991</v>
      </c>
      <c r="K47" s="81">
        <v>-0.18232044198895025</v>
      </c>
      <c r="L47" s="82">
        <v>0</v>
      </c>
    </row>
    <row r="48" spans="2:12" ht="15" customHeight="1">
      <c r="B48" s="83">
        <v>2</v>
      </c>
      <c r="C48" s="84" t="s">
        <v>43</v>
      </c>
      <c r="D48" s="58">
        <v>1543</v>
      </c>
      <c r="E48" s="63">
        <v>0.047827165085859526</v>
      </c>
      <c r="F48" s="58">
        <v>2016</v>
      </c>
      <c r="G48" s="63">
        <v>0.05107547313217299</v>
      </c>
      <c r="H48" s="85">
        <v>-0.23462301587301593</v>
      </c>
      <c r="I48" s="86">
        <v>0</v>
      </c>
      <c r="J48" s="58">
        <v>1634</v>
      </c>
      <c r="K48" s="87">
        <v>-0.05569155446756424</v>
      </c>
      <c r="L48" s="88">
        <v>2</v>
      </c>
    </row>
    <row r="49" spans="2:12" ht="15" customHeight="1">
      <c r="B49" s="83">
        <v>3</v>
      </c>
      <c r="C49" s="84" t="s">
        <v>38</v>
      </c>
      <c r="D49" s="58">
        <v>1194</v>
      </c>
      <c r="E49" s="63">
        <v>0.037009484842849175</v>
      </c>
      <c r="F49" s="58">
        <v>1690</v>
      </c>
      <c r="G49" s="63">
        <v>0.04281624483798232</v>
      </c>
      <c r="H49" s="85">
        <v>-0.29349112426035506</v>
      </c>
      <c r="I49" s="86">
        <v>0</v>
      </c>
      <c r="J49" s="58">
        <v>1855</v>
      </c>
      <c r="K49" s="87">
        <v>-0.35633423180592994</v>
      </c>
      <c r="L49" s="88">
        <v>0</v>
      </c>
    </row>
    <row r="50" spans="2:12" ht="15">
      <c r="B50" s="83">
        <v>4</v>
      </c>
      <c r="C50" s="84" t="s">
        <v>87</v>
      </c>
      <c r="D50" s="58">
        <v>1013</v>
      </c>
      <c r="E50" s="63">
        <v>0.03139916930134524</v>
      </c>
      <c r="F50" s="58">
        <v>451</v>
      </c>
      <c r="G50" s="63">
        <v>0.011426110308834335</v>
      </c>
      <c r="H50" s="85">
        <v>1.246119733924612</v>
      </c>
      <c r="I50" s="86">
        <v>18</v>
      </c>
      <c r="J50" s="58">
        <v>1005</v>
      </c>
      <c r="K50" s="87">
        <v>0.007960199004975133</v>
      </c>
      <c r="L50" s="88">
        <v>4</v>
      </c>
    </row>
    <row r="51" spans="2:12" ht="15" customHeight="1">
      <c r="B51" s="83">
        <v>5</v>
      </c>
      <c r="C51" s="89" t="s">
        <v>72</v>
      </c>
      <c r="D51" s="66">
        <v>929</v>
      </c>
      <c r="E51" s="71">
        <v>0.028795486950592027</v>
      </c>
      <c r="F51" s="66">
        <v>1031</v>
      </c>
      <c r="G51" s="71">
        <v>0.026120442856780928</v>
      </c>
      <c r="H51" s="90">
        <v>-0.09893307468477208</v>
      </c>
      <c r="I51" s="91">
        <v>0</v>
      </c>
      <c r="J51" s="66">
        <v>1211</v>
      </c>
      <c r="K51" s="92">
        <v>-0.23286540049545834</v>
      </c>
      <c r="L51" s="93">
        <v>2</v>
      </c>
    </row>
    <row r="52" spans="2:12" ht="15">
      <c r="B52" s="94">
        <v>6</v>
      </c>
      <c r="C52" s="78" t="s">
        <v>45</v>
      </c>
      <c r="D52" s="50">
        <v>775</v>
      </c>
      <c r="E52" s="55">
        <v>0.02402206930754448</v>
      </c>
      <c r="F52" s="50">
        <v>513</v>
      </c>
      <c r="G52" s="55">
        <v>0.012996883788097591</v>
      </c>
      <c r="H52" s="79">
        <v>0.5107212475633529</v>
      </c>
      <c r="I52" s="80">
        <v>13</v>
      </c>
      <c r="J52" s="50">
        <v>202</v>
      </c>
      <c r="K52" s="81">
        <v>2.8366336633663365</v>
      </c>
      <c r="L52" s="82">
        <v>68</v>
      </c>
    </row>
    <row r="53" spans="2:12" ht="15">
      <c r="B53" s="83">
        <v>7</v>
      </c>
      <c r="C53" s="84" t="s">
        <v>42</v>
      </c>
      <c r="D53" s="58">
        <v>761</v>
      </c>
      <c r="E53" s="63">
        <v>0.023588122249085613</v>
      </c>
      <c r="F53" s="58">
        <v>649</v>
      </c>
      <c r="G53" s="63">
        <v>0.016442451420029897</v>
      </c>
      <c r="H53" s="85">
        <v>0.17257318952234213</v>
      </c>
      <c r="I53" s="86">
        <v>6</v>
      </c>
      <c r="J53" s="58">
        <v>1385</v>
      </c>
      <c r="K53" s="87">
        <v>-0.45054151624548733</v>
      </c>
      <c r="L53" s="88">
        <v>-2</v>
      </c>
    </row>
    <row r="54" spans="2:12" ht="15">
      <c r="B54" s="83">
        <v>8</v>
      </c>
      <c r="C54" s="84" t="s">
        <v>39</v>
      </c>
      <c r="D54" s="58">
        <v>726</v>
      </c>
      <c r="E54" s="63">
        <v>0.022503254602938443</v>
      </c>
      <c r="F54" s="58">
        <v>1105</v>
      </c>
      <c r="G54" s="63">
        <v>0.027995237009449975</v>
      </c>
      <c r="H54" s="85">
        <v>-0.3429864253393665</v>
      </c>
      <c r="I54" s="86">
        <v>-4</v>
      </c>
      <c r="J54" s="58">
        <v>962</v>
      </c>
      <c r="K54" s="87">
        <v>-0.24532224532224534</v>
      </c>
      <c r="L54" s="88">
        <v>2</v>
      </c>
    </row>
    <row r="55" spans="2:12" ht="15">
      <c r="B55" s="83">
        <v>9</v>
      </c>
      <c r="C55" s="84" t="s">
        <v>60</v>
      </c>
      <c r="D55" s="58">
        <v>685</v>
      </c>
      <c r="E55" s="63">
        <v>0.021232409646023184</v>
      </c>
      <c r="F55" s="58">
        <v>705</v>
      </c>
      <c r="G55" s="63">
        <v>0.017861214562590256</v>
      </c>
      <c r="H55" s="85">
        <v>-0.028368794326241176</v>
      </c>
      <c r="I55" s="86">
        <v>1</v>
      </c>
      <c r="J55" s="58">
        <v>775</v>
      </c>
      <c r="K55" s="87">
        <v>-0.11612903225806448</v>
      </c>
      <c r="L55" s="88">
        <v>9</v>
      </c>
    </row>
    <row r="56" spans="2:12" ht="15">
      <c r="B56" s="95">
        <v>10</v>
      </c>
      <c r="C56" s="89" t="s">
        <v>64</v>
      </c>
      <c r="D56" s="66">
        <v>602</v>
      </c>
      <c r="E56" s="71">
        <v>0.018659723513731324</v>
      </c>
      <c r="F56" s="66">
        <v>618</v>
      </c>
      <c r="G56" s="71">
        <v>0.015657064680398267</v>
      </c>
      <c r="H56" s="90">
        <v>-0.02588996763754048</v>
      </c>
      <c r="I56" s="91">
        <v>4</v>
      </c>
      <c r="J56" s="66">
        <v>866</v>
      </c>
      <c r="K56" s="92">
        <v>-0.3048498845265589</v>
      </c>
      <c r="L56" s="93">
        <v>3</v>
      </c>
    </row>
    <row r="57" spans="2:12" ht="15">
      <c r="B57" s="94">
        <v>11</v>
      </c>
      <c r="C57" s="78" t="s">
        <v>74</v>
      </c>
      <c r="D57" s="50">
        <v>571</v>
      </c>
      <c r="E57" s="55">
        <v>0.017698840741429547</v>
      </c>
      <c r="F57" s="50">
        <v>582</v>
      </c>
      <c r="G57" s="55">
        <v>0.014745002660180893</v>
      </c>
      <c r="H57" s="79">
        <v>-0.018900343642611728</v>
      </c>
      <c r="I57" s="80">
        <v>4</v>
      </c>
      <c r="J57" s="50">
        <v>489</v>
      </c>
      <c r="K57" s="81">
        <v>0.16768916155419222</v>
      </c>
      <c r="L57" s="82">
        <v>13</v>
      </c>
    </row>
    <row r="58" spans="2:12" ht="15">
      <c r="B58" s="83">
        <v>12</v>
      </c>
      <c r="C58" s="84" t="s">
        <v>94</v>
      </c>
      <c r="D58" s="58">
        <v>514</v>
      </c>
      <c r="E58" s="63">
        <v>0.015932056289132725</v>
      </c>
      <c r="F58" s="58">
        <v>411</v>
      </c>
      <c r="G58" s="63">
        <v>0.010412708064148362</v>
      </c>
      <c r="H58" s="85">
        <v>0.25060827250608275</v>
      </c>
      <c r="I58" s="86">
        <v>12</v>
      </c>
      <c r="J58" s="58">
        <v>365</v>
      </c>
      <c r="K58" s="87">
        <v>0.40821917808219177</v>
      </c>
      <c r="L58" s="88">
        <v>27</v>
      </c>
    </row>
    <row r="59" spans="2:12" ht="15">
      <c r="B59" s="83">
        <v>13</v>
      </c>
      <c r="C59" s="84" t="s">
        <v>41</v>
      </c>
      <c r="D59" s="58">
        <v>498</v>
      </c>
      <c r="E59" s="63">
        <v>0.015436116793751162</v>
      </c>
      <c r="F59" s="58">
        <v>764</v>
      </c>
      <c r="G59" s="63">
        <v>0.019355982873502063</v>
      </c>
      <c r="H59" s="85">
        <v>-0.3481675392670157</v>
      </c>
      <c r="I59" s="86">
        <v>-4</v>
      </c>
      <c r="J59" s="58">
        <v>824</v>
      </c>
      <c r="K59" s="87">
        <v>-0.3956310679611651</v>
      </c>
      <c r="L59" s="88">
        <v>1</v>
      </c>
    </row>
    <row r="60" spans="2:12" ht="15">
      <c r="B60" s="83">
        <v>14</v>
      </c>
      <c r="C60" s="84" t="s">
        <v>62</v>
      </c>
      <c r="D60" s="58">
        <v>476</v>
      </c>
      <c r="E60" s="63">
        <v>0.014754199987601512</v>
      </c>
      <c r="F60" s="58">
        <v>525</v>
      </c>
      <c r="G60" s="63">
        <v>0.013300904461503383</v>
      </c>
      <c r="H60" s="85">
        <v>-0.09333333333333338</v>
      </c>
      <c r="I60" s="86">
        <v>4</v>
      </c>
      <c r="J60" s="58">
        <v>520</v>
      </c>
      <c r="K60" s="87">
        <v>-0.08461538461538465</v>
      </c>
      <c r="L60" s="88">
        <v>8</v>
      </c>
    </row>
    <row r="61" spans="2:12" ht="15">
      <c r="B61" s="95">
        <v>15</v>
      </c>
      <c r="C61" s="89" t="s">
        <v>40</v>
      </c>
      <c r="D61" s="66">
        <v>466</v>
      </c>
      <c r="E61" s="71">
        <v>0.014444237802988036</v>
      </c>
      <c r="F61" s="66">
        <v>683</v>
      </c>
      <c r="G61" s="71">
        <v>0.01730384332801297</v>
      </c>
      <c r="H61" s="90">
        <v>-0.3177159590043924</v>
      </c>
      <c r="I61" s="91">
        <v>-4</v>
      </c>
      <c r="J61" s="66">
        <v>947</v>
      </c>
      <c r="K61" s="92">
        <v>-0.5079197465681098</v>
      </c>
      <c r="L61" s="93">
        <v>-4</v>
      </c>
    </row>
    <row r="62" spans="2:12" ht="15">
      <c r="B62" s="94">
        <v>16</v>
      </c>
      <c r="C62" s="78" t="s">
        <v>48</v>
      </c>
      <c r="D62" s="50">
        <v>453</v>
      </c>
      <c r="E62" s="55">
        <v>0.014041286962990515</v>
      </c>
      <c r="F62" s="50">
        <v>796</v>
      </c>
      <c r="G62" s="55">
        <v>0.020166704669250843</v>
      </c>
      <c r="H62" s="79">
        <v>-0.43090452261306533</v>
      </c>
      <c r="I62" s="80">
        <v>-9</v>
      </c>
      <c r="J62" s="50">
        <v>653</v>
      </c>
      <c r="K62" s="81">
        <v>-0.30627871362940273</v>
      </c>
      <c r="L62" s="82">
        <v>3</v>
      </c>
    </row>
    <row r="63" spans="2:12" ht="15">
      <c r="B63" s="83">
        <v>17</v>
      </c>
      <c r="C63" s="84" t="s">
        <v>95</v>
      </c>
      <c r="D63" s="58">
        <v>432</v>
      </c>
      <c r="E63" s="63">
        <v>0.013390366375302214</v>
      </c>
      <c r="F63" s="58">
        <v>130</v>
      </c>
      <c r="G63" s="63">
        <v>0.003293557295229409</v>
      </c>
      <c r="H63" s="85">
        <v>2.3230769230769233</v>
      </c>
      <c r="I63" s="86">
        <v>71</v>
      </c>
      <c r="J63" s="58">
        <v>425</v>
      </c>
      <c r="K63" s="87">
        <v>0.016470588235294015</v>
      </c>
      <c r="L63" s="88">
        <v>12</v>
      </c>
    </row>
    <row r="64" spans="2:12" ht="15">
      <c r="B64" s="83">
        <v>18</v>
      </c>
      <c r="C64" s="84" t="s">
        <v>58</v>
      </c>
      <c r="D64" s="58">
        <v>426</v>
      </c>
      <c r="E64" s="63">
        <v>0.013204389064534127</v>
      </c>
      <c r="F64" s="58">
        <v>784</v>
      </c>
      <c r="G64" s="63">
        <v>0.01986268399584505</v>
      </c>
      <c r="H64" s="85">
        <v>-0.45663265306122447</v>
      </c>
      <c r="I64" s="86">
        <v>-10</v>
      </c>
      <c r="J64" s="58">
        <v>919</v>
      </c>
      <c r="K64" s="87">
        <v>-0.5364526659412405</v>
      </c>
      <c r="L64" s="88">
        <v>-6</v>
      </c>
    </row>
    <row r="65" spans="2:12" ht="15">
      <c r="B65" s="83">
        <v>19</v>
      </c>
      <c r="C65" s="84" t="s">
        <v>96</v>
      </c>
      <c r="D65" s="58">
        <v>365</v>
      </c>
      <c r="E65" s="63">
        <v>0.011313619738391916</v>
      </c>
      <c r="F65" s="58">
        <v>270</v>
      </c>
      <c r="G65" s="63">
        <v>0.006840465151630311</v>
      </c>
      <c r="H65" s="85">
        <v>0.35185185185185186</v>
      </c>
      <c r="I65" s="86">
        <v>17</v>
      </c>
      <c r="J65" s="58">
        <v>422</v>
      </c>
      <c r="K65" s="87">
        <v>-0.13507109004739337</v>
      </c>
      <c r="L65" s="88">
        <v>11</v>
      </c>
    </row>
    <row r="66" spans="2:12" ht="15">
      <c r="B66" s="83">
        <v>20</v>
      </c>
      <c r="C66" s="57" t="s">
        <v>61</v>
      </c>
      <c r="D66" s="111">
        <v>361</v>
      </c>
      <c r="E66" s="87">
        <v>0.011189634864546525</v>
      </c>
      <c r="F66" s="111">
        <v>303</v>
      </c>
      <c r="G66" s="87">
        <v>0.007676522003496238</v>
      </c>
      <c r="H66" s="87">
        <v>0.19141914191419152</v>
      </c>
      <c r="I66" s="88">
        <v>10</v>
      </c>
      <c r="J66" s="111">
        <v>606</v>
      </c>
      <c r="K66" s="87">
        <v>-0.40429042904290424</v>
      </c>
      <c r="L66" s="112">
        <v>0</v>
      </c>
    </row>
    <row r="67" spans="2:12" ht="15">
      <c r="B67" s="95"/>
      <c r="C67" s="109" t="s">
        <v>88</v>
      </c>
      <c r="D67" s="66">
        <v>361</v>
      </c>
      <c r="E67" s="71">
        <v>0.011189634864546525</v>
      </c>
      <c r="F67" s="66">
        <v>294</v>
      </c>
      <c r="G67" s="71">
        <v>0.007448506498441894</v>
      </c>
      <c r="H67" s="90">
        <v>0.22789115646258495</v>
      </c>
      <c r="I67" s="110">
        <v>12</v>
      </c>
      <c r="J67" s="66">
        <v>473</v>
      </c>
      <c r="K67" s="92">
        <v>-0.2367864693446089</v>
      </c>
      <c r="L67" s="93">
        <v>5</v>
      </c>
    </row>
    <row r="68" spans="2:12" ht="15">
      <c r="B68" s="122" t="s">
        <v>47</v>
      </c>
      <c r="C68" s="123"/>
      <c r="D68" s="25">
        <f>SUM(D47:D67)</f>
        <v>14779</v>
      </c>
      <c r="E68" s="6">
        <f>D68/D70</f>
        <v>0.45809311264025787</v>
      </c>
      <c r="F68" s="25">
        <f>SUM(F47:F67)</f>
        <v>16373</v>
      </c>
      <c r="G68" s="6">
        <f>F68/F70</f>
        <v>0.4148108738060855</v>
      </c>
      <c r="H68" s="16">
        <f>D68/F68-1</f>
        <v>-0.09735540218652661</v>
      </c>
      <c r="I68" s="24"/>
      <c r="J68" s="25">
        <f>SUM(J47:J67)</f>
        <v>18529</v>
      </c>
      <c r="K68" s="17">
        <f>E68/J68-1</f>
        <v>-0.9999752769651552</v>
      </c>
      <c r="L68" s="18"/>
    </row>
    <row r="69" spans="2:12" ht="15">
      <c r="B69" s="122" t="s">
        <v>12</v>
      </c>
      <c r="C69" s="123"/>
      <c r="D69" s="25">
        <f>D70-SUM(D47:D67)</f>
        <v>17483</v>
      </c>
      <c r="E69" s="6">
        <f>D69/D70</f>
        <v>0.5419068873597421</v>
      </c>
      <c r="F69" s="25">
        <f>F70-SUM(F47:F67)</f>
        <v>23098</v>
      </c>
      <c r="G69" s="6">
        <f>F69/F70</f>
        <v>0.5851891261939145</v>
      </c>
      <c r="H69" s="16">
        <f>D69/F69-1</f>
        <v>-0.24309464022859117</v>
      </c>
      <c r="I69" s="3"/>
      <c r="J69" s="25">
        <f>J70-SUM(J47:J67)</f>
        <v>32978</v>
      </c>
      <c r="K69" s="17">
        <f>E69/J69-1</f>
        <v>-0.9999835676242538</v>
      </c>
      <c r="L69" s="18"/>
    </row>
    <row r="70" spans="2:13" ht="15">
      <c r="B70" s="124" t="s">
        <v>37</v>
      </c>
      <c r="C70" s="125"/>
      <c r="D70" s="23">
        <v>32262</v>
      </c>
      <c r="E70" s="96">
        <v>1</v>
      </c>
      <c r="F70" s="23">
        <v>39471</v>
      </c>
      <c r="G70" s="96">
        <v>1</v>
      </c>
      <c r="H70" s="19">
        <v>-0.18264041954852928</v>
      </c>
      <c r="I70" s="19"/>
      <c r="J70" s="23">
        <v>51507</v>
      </c>
      <c r="K70" s="42">
        <v>-0.3736385345681169</v>
      </c>
      <c r="L70" s="97"/>
      <c r="M70" s="13"/>
    </row>
    <row r="71" ht="15">
      <c r="B71" t="s">
        <v>128</v>
      </c>
    </row>
    <row r="72" ht="15">
      <c r="B72" s="21" t="s">
        <v>129</v>
      </c>
    </row>
  </sheetData>
  <sheetProtection/>
  <mergeCells count="50">
    <mergeCell ref="B2:O2"/>
    <mergeCell ref="B3:O3"/>
    <mergeCell ref="D6:H6"/>
    <mergeCell ref="D7:E8"/>
    <mergeCell ref="F7:G8"/>
    <mergeCell ref="C8:C10"/>
    <mergeCell ref="H9:H10"/>
    <mergeCell ref="O9:O10"/>
    <mergeCell ref="J9:J10"/>
    <mergeCell ref="I45:I46"/>
    <mergeCell ref="K43:K44"/>
    <mergeCell ref="J42:L42"/>
    <mergeCell ref="J41:L41"/>
    <mergeCell ref="L43:L44"/>
    <mergeCell ref="L45:L46"/>
    <mergeCell ref="K45:K46"/>
    <mergeCell ref="D42:I42"/>
    <mergeCell ref="D43:E44"/>
    <mergeCell ref="C44:C46"/>
    <mergeCell ref="H45:H46"/>
    <mergeCell ref="B39:L39"/>
    <mergeCell ref="D41:I41"/>
    <mergeCell ref="B41:B43"/>
    <mergeCell ref="C41:C43"/>
    <mergeCell ref="B44:B46"/>
    <mergeCell ref="D5:H5"/>
    <mergeCell ref="I5:J5"/>
    <mergeCell ref="K5:O5"/>
    <mergeCell ref="H7:H8"/>
    <mergeCell ref="I6:J6"/>
    <mergeCell ref="K6:O6"/>
    <mergeCell ref="I7:I8"/>
    <mergeCell ref="M7:N8"/>
    <mergeCell ref="O7:O8"/>
    <mergeCell ref="B70:C70"/>
    <mergeCell ref="I43:I44"/>
    <mergeCell ref="B68:C68"/>
    <mergeCell ref="B69:C69"/>
    <mergeCell ref="H43:H44"/>
    <mergeCell ref="B31:C31"/>
    <mergeCell ref="B5:B7"/>
    <mergeCell ref="C5:C7"/>
    <mergeCell ref="B32:C32"/>
    <mergeCell ref="B33:C33"/>
    <mergeCell ref="F43:G44"/>
    <mergeCell ref="B38:L38"/>
    <mergeCell ref="J7:J8"/>
    <mergeCell ref="K7:L8"/>
    <mergeCell ref="B8:B10"/>
    <mergeCell ref="J43:J44"/>
  </mergeCells>
  <conditionalFormatting sqref="H32 J32 O32">
    <cfRule type="cellIs" priority="1542" dxfId="98" operator="lessThan">
      <formula>0</formula>
    </cfRule>
  </conditionalFormatting>
  <conditionalFormatting sqref="H31 O31">
    <cfRule type="cellIs" priority="1502" dxfId="98" operator="lessThan">
      <formula>0</formula>
    </cfRule>
  </conditionalFormatting>
  <conditionalFormatting sqref="K69">
    <cfRule type="cellIs" priority="678" dxfId="98" operator="lessThan">
      <formula>0</formula>
    </cfRule>
  </conditionalFormatting>
  <conditionalFormatting sqref="H69 J69">
    <cfRule type="cellIs" priority="679" dxfId="98" operator="lessThan">
      <formula>0</formula>
    </cfRule>
  </conditionalFormatting>
  <conditionalFormatting sqref="K68">
    <cfRule type="cellIs" priority="676" dxfId="98" operator="lessThan">
      <formula>0</formula>
    </cfRule>
  </conditionalFormatting>
  <conditionalFormatting sqref="H68 J68">
    <cfRule type="cellIs" priority="677" dxfId="98" operator="lessThan">
      <formula>0</formula>
    </cfRule>
  </conditionalFormatting>
  <conditionalFormatting sqref="L69">
    <cfRule type="cellIs" priority="674" dxfId="98" operator="lessThan">
      <formula>0</formula>
    </cfRule>
  </conditionalFormatting>
  <conditionalFormatting sqref="K69">
    <cfRule type="cellIs" priority="675" dxfId="98" operator="lessThan">
      <formula>0</formula>
    </cfRule>
  </conditionalFormatting>
  <conditionalFormatting sqref="L68">
    <cfRule type="cellIs" priority="672" dxfId="98" operator="lessThan">
      <formula>0</formula>
    </cfRule>
  </conditionalFormatting>
  <conditionalFormatting sqref="K68">
    <cfRule type="cellIs" priority="673" dxfId="98" operator="lessThan">
      <formula>0</formula>
    </cfRule>
  </conditionalFormatting>
  <conditionalFormatting sqref="H11:H15 J11:J15 O11:O15">
    <cfRule type="cellIs" priority="22" dxfId="98" operator="lessThan">
      <formula>0</formula>
    </cfRule>
  </conditionalFormatting>
  <conditionalFormatting sqref="H16:H30 J16:J30 O16:O30">
    <cfRule type="cellIs" priority="21" dxfId="98" operator="lessThan">
      <formula>0</formula>
    </cfRule>
  </conditionalFormatting>
  <conditionalFormatting sqref="D11:E30 G11:J30 L11:L30 N11:O30">
    <cfRule type="cellIs" priority="20" dxfId="99" operator="equal">
      <formula>0</formula>
    </cfRule>
  </conditionalFormatting>
  <conditionalFormatting sqref="F11:F30">
    <cfRule type="cellIs" priority="19" dxfId="99" operator="equal">
      <formula>0</formula>
    </cfRule>
  </conditionalFormatting>
  <conditionalFormatting sqref="K11:K30">
    <cfRule type="cellIs" priority="18" dxfId="99" operator="equal">
      <formula>0</formula>
    </cfRule>
  </conditionalFormatting>
  <conditionalFormatting sqref="M11:M30">
    <cfRule type="cellIs" priority="17" dxfId="99" operator="equal">
      <formula>0</formula>
    </cfRule>
  </conditionalFormatting>
  <conditionalFormatting sqref="O33 J33 H33">
    <cfRule type="cellIs" priority="16" dxfId="98" operator="lessThan">
      <formula>0</formula>
    </cfRule>
  </conditionalFormatting>
  <conditionalFormatting sqref="K47:K67 H47:H67">
    <cfRule type="cellIs" priority="15" dxfId="98" operator="lessThan">
      <formula>0</formula>
    </cfRule>
  </conditionalFormatting>
  <conditionalFormatting sqref="L47:L67">
    <cfRule type="cellIs" priority="12" dxfId="98" operator="lessThan">
      <formula>0</formula>
    </cfRule>
    <cfRule type="cellIs" priority="13" dxfId="100" operator="equal">
      <formula>0</formula>
    </cfRule>
    <cfRule type="cellIs" priority="14" dxfId="101" operator="greaterThan">
      <formula>0</formula>
    </cfRule>
  </conditionalFormatting>
  <conditionalFormatting sqref="I47:I67">
    <cfRule type="cellIs" priority="9" dxfId="98" operator="lessThan">
      <formula>0</formula>
    </cfRule>
    <cfRule type="cellIs" priority="10" dxfId="100" operator="equal">
      <formula>0</formula>
    </cfRule>
    <cfRule type="cellIs" priority="11" dxfId="101" operator="greaterThan">
      <formula>0</formula>
    </cfRule>
  </conditionalFormatting>
  <conditionalFormatting sqref="H70:I70 K70">
    <cfRule type="cellIs" priority="8" dxfId="98" operator="lessThan">
      <formula>0</formula>
    </cfRule>
  </conditionalFormatting>
  <conditionalFormatting sqref="L70">
    <cfRule type="cellIs" priority="7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zoomScalePageLayoutView="0" workbookViewId="0" topLeftCell="A1">
      <selection activeCell="A35" sqref="A35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5">
      <c r="A1" t="s">
        <v>3</v>
      </c>
      <c r="C1" s="46"/>
      <c r="K1" s="47">
        <v>44230</v>
      </c>
      <c r="O1" s="45"/>
    </row>
    <row r="2" spans="1:13" ht="14.25" customHeight="1">
      <c r="A2" s="130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"/>
      <c r="M2" s="20"/>
    </row>
    <row r="3" spans="1:13" ht="14.25" customHeight="1">
      <c r="A3" s="158" t="s">
        <v>103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3"/>
      <c r="M3" s="20"/>
    </row>
    <row r="4" spans="1:13" ht="14.25" customHeight="1">
      <c r="A4" s="14"/>
      <c r="B4" s="14"/>
      <c r="C4" s="14"/>
      <c r="D4" s="14"/>
      <c r="E4" s="14"/>
      <c r="F4" s="14"/>
      <c r="G4" s="14"/>
      <c r="H4" s="14"/>
      <c r="I4" s="14"/>
      <c r="J4" s="74"/>
      <c r="K4" s="75" t="s">
        <v>4</v>
      </c>
      <c r="L4" s="13"/>
      <c r="M4" s="13"/>
    </row>
    <row r="5" spans="1:13" ht="14.25" customHeight="1">
      <c r="A5" s="139" t="s">
        <v>0</v>
      </c>
      <c r="B5" s="139" t="s">
        <v>1</v>
      </c>
      <c r="C5" s="145" t="s">
        <v>78</v>
      </c>
      <c r="D5" s="146"/>
      <c r="E5" s="146"/>
      <c r="F5" s="146"/>
      <c r="G5" s="146"/>
      <c r="H5" s="147"/>
      <c r="I5" s="145" t="s">
        <v>75</v>
      </c>
      <c r="J5" s="146"/>
      <c r="K5" s="147"/>
      <c r="L5" s="13"/>
      <c r="M5" s="13"/>
    </row>
    <row r="6" spans="1:13" ht="14.25" customHeight="1">
      <c r="A6" s="140"/>
      <c r="B6" s="140"/>
      <c r="C6" s="166" t="s">
        <v>80</v>
      </c>
      <c r="D6" s="167"/>
      <c r="E6" s="167"/>
      <c r="F6" s="167"/>
      <c r="G6" s="167"/>
      <c r="H6" s="168"/>
      <c r="I6" s="149" t="s">
        <v>76</v>
      </c>
      <c r="J6" s="148"/>
      <c r="K6" s="150"/>
      <c r="L6" s="13"/>
      <c r="M6" s="13"/>
    </row>
    <row r="7" spans="1:13" ht="14.25" customHeight="1">
      <c r="A7" s="140"/>
      <c r="B7" s="140"/>
      <c r="C7" s="131">
        <v>2021</v>
      </c>
      <c r="D7" s="127"/>
      <c r="E7" s="126">
        <v>2020</v>
      </c>
      <c r="F7" s="127"/>
      <c r="G7" s="137" t="s">
        <v>5</v>
      </c>
      <c r="H7" s="135" t="s">
        <v>53</v>
      </c>
      <c r="I7" s="153">
        <v>2020</v>
      </c>
      <c r="J7" s="136" t="s">
        <v>82</v>
      </c>
      <c r="K7" s="135" t="s">
        <v>84</v>
      </c>
      <c r="L7" s="13"/>
      <c r="M7" s="13"/>
    </row>
    <row r="8" spans="1:13" ht="14.25" customHeight="1">
      <c r="A8" s="143" t="s">
        <v>6</v>
      </c>
      <c r="B8" s="143" t="s">
        <v>7</v>
      </c>
      <c r="C8" s="133"/>
      <c r="D8" s="129"/>
      <c r="E8" s="128"/>
      <c r="F8" s="129"/>
      <c r="G8" s="138"/>
      <c r="H8" s="136"/>
      <c r="I8" s="153"/>
      <c r="J8" s="136"/>
      <c r="K8" s="136"/>
      <c r="L8" s="13"/>
      <c r="M8" s="13"/>
    </row>
    <row r="9" spans="1:13" ht="14.25" customHeight="1">
      <c r="A9" s="143"/>
      <c r="B9" s="143"/>
      <c r="C9" s="104" t="s">
        <v>8</v>
      </c>
      <c r="D9" s="76" t="s">
        <v>2</v>
      </c>
      <c r="E9" s="104" t="s">
        <v>8</v>
      </c>
      <c r="F9" s="76" t="s">
        <v>2</v>
      </c>
      <c r="G9" s="156" t="s">
        <v>9</v>
      </c>
      <c r="H9" s="156" t="s">
        <v>54</v>
      </c>
      <c r="I9" s="77" t="s">
        <v>8</v>
      </c>
      <c r="J9" s="154" t="s">
        <v>83</v>
      </c>
      <c r="K9" s="154" t="s">
        <v>85</v>
      </c>
      <c r="L9" s="13"/>
      <c r="M9" s="13"/>
    </row>
    <row r="10" spans="1:13" ht="14.25" customHeight="1">
      <c r="A10" s="144"/>
      <c r="B10" s="144"/>
      <c r="C10" s="108" t="s">
        <v>10</v>
      </c>
      <c r="D10" s="39" t="s">
        <v>11</v>
      </c>
      <c r="E10" s="108" t="s">
        <v>10</v>
      </c>
      <c r="F10" s="39" t="s">
        <v>11</v>
      </c>
      <c r="G10" s="157"/>
      <c r="H10" s="157"/>
      <c r="I10" s="108" t="s">
        <v>10</v>
      </c>
      <c r="J10" s="155"/>
      <c r="K10" s="155"/>
      <c r="L10" s="13"/>
      <c r="M10" s="13"/>
    </row>
    <row r="11" spans="1:13" ht="14.25" customHeight="1">
      <c r="A11" s="48">
        <v>1</v>
      </c>
      <c r="B11" s="78" t="s">
        <v>21</v>
      </c>
      <c r="C11" s="50">
        <v>3586</v>
      </c>
      <c r="D11" s="52">
        <v>0.16414904330312186</v>
      </c>
      <c r="E11" s="50">
        <v>3671</v>
      </c>
      <c r="F11" s="52">
        <v>0.1453400902684298</v>
      </c>
      <c r="G11" s="98">
        <v>-0.023154453827294974</v>
      </c>
      <c r="H11" s="80">
        <v>1</v>
      </c>
      <c r="I11" s="50">
        <v>4862</v>
      </c>
      <c r="J11" s="51">
        <v>-0.2624434389140271</v>
      </c>
      <c r="K11" s="82">
        <v>0</v>
      </c>
      <c r="L11" s="13"/>
      <c r="M11" s="13"/>
    </row>
    <row r="12" spans="1:13" ht="14.25" customHeight="1">
      <c r="A12" s="83">
        <v>2</v>
      </c>
      <c r="B12" s="84" t="s">
        <v>19</v>
      </c>
      <c r="C12" s="58">
        <v>2966</v>
      </c>
      <c r="D12" s="60">
        <v>0.13576856175043486</v>
      </c>
      <c r="E12" s="58">
        <v>3846</v>
      </c>
      <c r="F12" s="60">
        <v>0.15226858817008473</v>
      </c>
      <c r="G12" s="99">
        <v>-0.22880915236609467</v>
      </c>
      <c r="H12" s="86">
        <v>-1</v>
      </c>
      <c r="I12" s="58">
        <v>4317</v>
      </c>
      <c r="J12" s="59">
        <v>-0.3129488070419273</v>
      </c>
      <c r="K12" s="88">
        <v>0</v>
      </c>
      <c r="L12" s="13"/>
      <c r="M12" s="13"/>
    </row>
    <row r="13" spans="1:13" ht="14.25" customHeight="1">
      <c r="A13" s="56">
        <v>3</v>
      </c>
      <c r="B13" s="84" t="s">
        <v>20</v>
      </c>
      <c r="C13" s="58">
        <v>2173</v>
      </c>
      <c r="D13" s="60">
        <v>0.09946901034514327</v>
      </c>
      <c r="E13" s="58">
        <v>3023</v>
      </c>
      <c r="F13" s="60">
        <v>0.11968485232401616</v>
      </c>
      <c r="G13" s="99">
        <v>-0.2811776381078399</v>
      </c>
      <c r="H13" s="86">
        <v>0</v>
      </c>
      <c r="I13" s="58">
        <v>3605</v>
      </c>
      <c r="J13" s="59">
        <v>-0.39722607489597783</v>
      </c>
      <c r="K13" s="88">
        <v>0</v>
      </c>
      <c r="L13" s="13"/>
      <c r="M13" s="13"/>
    </row>
    <row r="14" spans="1:13" ht="14.25" customHeight="1">
      <c r="A14" s="56">
        <v>4</v>
      </c>
      <c r="B14" s="84" t="s">
        <v>18</v>
      </c>
      <c r="C14" s="58">
        <v>1722</v>
      </c>
      <c r="D14" s="60">
        <v>0.07882449876407581</v>
      </c>
      <c r="E14" s="58">
        <v>1289</v>
      </c>
      <c r="F14" s="60">
        <v>0.05103333597276111</v>
      </c>
      <c r="G14" s="99">
        <v>0.33591931730023283</v>
      </c>
      <c r="H14" s="86">
        <v>1</v>
      </c>
      <c r="I14" s="58">
        <v>2565</v>
      </c>
      <c r="J14" s="59">
        <v>-0.32865497076023387</v>
      </c>
      <c r="K14" s="88">
        <v>0</v>
      </c>
      <c r="L14" s="13"/>
      <c r="M14" s="13"/>
    </row>
    <row r="15" spans="1:13" ht="14.25" customHeight="1">
      <c r="A15" s="64">
        <v>5</v>
      </c>
      <c r="B15" s="89" t="s">
        <v>23</v>
      </c>
      <c r="C15" s="66">
        <v>1369</v>
      </c>
      <c r="D15" s="68">
        <v>0.06266593426714273</v>
      </c>
      <c r="E15" s="66">
        <v>1234</v>
      </c>
      <c r="F15" s="68">
        <v>0.04885580806081242</v>
      </c>
      <c r="G15" s="100">
        <v>0.10940032414910861</v>
      </c>
      <c r="H15" s="91">
        <v>1</v>
      </c>
      <c r="I15" s="66">
        <v>2172</v>
      </c>
      <c r="J15" s="67">
        <v>-0.36970534069981587</v>
      </c>
      <c r="K15" s="93">
        <v>0</v>
      </c>
      <c r="L15" s="13"/>
      <c r="M15" s="13"/>
    </row>
    <row r="16" spans="1:13" ht="14.25" customHeight="1">
      <c r="A16" s="48"/>
      <c r="B16" s="78" t="s">
        <v>33</v>
      </c>
      <c r="C16" s="50">
        <v>1369</v>
      </c>
      <c r="D16" s="52">
        <v>0.06266593426714273</v>
      </c>
      <c r="E16" s="50">
        <v>1429</v>
      </c>
      <c r="F16" s="52">
        <v>0.05657613429408504</v>
      </c>
      <c r="G16" s="98">
        <v>-0.04198740377886634</v>
      </c>
      <c r="H16" s="80">
        <v>-1</v>
      </c>
      <c r="I16" s="50">
        <v>2128</v>
      </c>
      <c r="J16" s="51">
        <v>-0.3566729323308271</v>
      </c>
      <c r="K16" s="82">
        <v>1</v>
      </c>
      <c r="L16" s="13"/>
      <c r="M16" s="13"/>
    </row>
    <row r="17" spans="1:13" ht="14.25" customHeight="1">
      <c r="A17" s="56">
        <v>7</v>
      </c>
      <c r="B17" s="84" t="s">
        <v>34</v>
      </c>
      <c r="C17" s="58">
        <v>1068</v>
      </c>
      <c r="D17" s="60">
        <v>0.04888766822301566</v>
      </c>
      <c r="E17" s="58">
        <v>1140</v>
      </c>
      <c r="F17" s="60">
        <v>0.0451342149022092</v>
      </c>
      <c r="G17" s="99">
        <v>-0.06315789473684208</v>
      </c>
      <c r="H17" s="86">
        <v>0</v>
      </c>
      <c r="I17" s="58">
        <v>1515</v>
      </c>
      <c r="J17" s="59">
        <v>-0.2950495049504951</v>
      </c>
      <c r="K17" s="88">
        <v>4</v>
      </c>
      <c r="L17" s="13"/>
      <c r="M17" s="13"/>
    </row>
    <row r="18" spans="1:13" ht="14.25" customHeight="1">
      <c r="A18" s="56">
        <v>8</v>
      </c>
      <c r="B18" s="84" t="s">
        <v>24</v>
      </c>
      <c r="C18" s="58">
        <v>799</v>
      </c>
      <c r="D18" s="60">
        <v>0.0365742012267692</v>
      </c>
      <c r="E18" s="58">
        <v>1134</v>
      </c>
      <c r="F18" s="60">
        <v>0.04489666640272389</v>
      </c>
      <c r="G18" s="99">
        <v>-0.29541446208112876</v>
      </c>
      <c r="H18" s="86">
        <v>0</v>
      </c>
      <c r="I18" s="58">
        <v>1882</v>
      </c>
      <c r="J18" s="59">
        <v>-0.5754516471838469</v>
      </c>
      <c r="K18" s="88">
        <v>1</v>
      </c>
      <c r="L18" s="13"/>
      <c r="M18" s="13"/>
    </row>
    <row r="19" spans="1:13" ht="14.25" customHeight="1">
      <c r="A19" s="56">
        <v>9</v>
      </c>
      <c r="B19" s="84" t="s">
        <v>22</v>
      </c>
      <c r="C19" s="58">
        <v>795</v>
      </c>
      <c r="D19" s="60">
        <v>0.036391101345784126</v>
      </c>
      <c r="E19" s="58">
        <v>662</v>
      </c>
      <c r="F19" s="60">
        <v>0.026209517776546044</v>
      </c>
      <c r="G19" s="99">
        <v>0.20090634441087607</v>
      </c>
      <c r="H19" s="86">
        <v>4</v>
      </c>
      <c r="I19" s="58">
        <v>1234</v>
      </c>
      <c r="J19" s="59">
        <v>-0.35575364667747167</v>
      </c>
      <c r="K19" s="88">
        <v>5</v>
      </c>
      <c r="L19" s="13"/>
      <c r="M19" s="13"/>
    </row>
    <row r="20" spans="1:13" ht="14.25" customHeight="1">
      <c r="A20" s="64">
        <v>10</v>
      </c>
      <c r="B20" s="89" t="s">
        <v>31</v>
      </c>
      <c r="C20" s="66">
        <v>682</v>
      </c>
      <c r="D20" s="68">
        <v>0.03121852970795569</v>
      </c>
      <c r="E20" s="66">
        <v>748</v>
      </c>
      <c r="F20" s="68">
        <v>0.029614379602502176</v>
      </c>
      <c r="G20" s="100">
        <v>-0.08823529411764708</v>
      </c>
      <c r="H20" s="91">
        <v>1</v>
      </c>
      <c r="I20" s="66">
        <v>1433</v>
      </c>
      <c r="J20" s="67">
        <v>-0.5240753663642708</v>
      </c>
      <c r="K20" s="93">
        <v>2</v>
      </c>
      <c r="L20" s="13"/>
      <c r="M20" s="13"/>
    </row>
    <row r="21" spans="1:13" ht="14.25" customHeight="1">
      <c r="A21" s="48">
        <v>11</v>
      </c>
      <c r="B21" s="78" t="s">
        <v>29</v>
      </c>
      <c r="C21" s="50">
        <v>666</v>
      </c>
      <c r="D21" s="52">
        <v>0.03048613018401538</v>
      </c>
      <c r="E21" s="50">
        <v>758</v>
      </c>
      <c r="F21" s="52">
        <v>0.03001029376831103</v>
      </c>
      <c r="G21" s="98">
        <v>-0.12137203166226918</v>
      </c>
      <c r="H21" s="80">
        <v>-1</v>
      </c>
      <c r="I21" s="50">
        <v>1321</v>
      </c>
      <c r="J21" s="51">
        <v>-0.4958364875094625</v>
      </c>
      <c r="K21" s="82">
        <v>2</v>
      </c>
      <c r="L21" s="13"/>
      <c r="M21" s="13"/>
    </row>
    <row r="22" spans="1:13" ht="14.25" customHeight="1">
      <c r="A22" s="56">
        <v>12</v>
      </c>
      <c r="B22" s="84" t="s">
        <v>35</v>
      </c>
      <c r="C22" s="58">
        <v>602</v>
      </c>
      <c r="D22" s="60">
        <v>0.027556532088254142</v>
      </c>
      <c r="E22" s="58">
        <v>634</v>
      </c>
      <c r="F22" s="60">
        <v>0.025100958112281257</v>
      </c>
      <c r="G22" s="99">
        <v>-0.050473186119873836</v>
      </c>
      <c r="H22" s="86">
        <v>2</v>
      </c>
      <c r="I22" s="58">
        <v>755</v>
      </c>
      <c r="J22" s="59">
        <v>-0.2026490066225165</v>
      </c>
      <c r="K22" s="88">
        <v>6</v>
      </c>
      <c r="L22" s="13"/>
      <c r="M22" s="13"/>
    </row>
    <row r="23" spans="1:13" ht="14.25" customHeight="1">
      <c r="A23" s="56">
        <v>13</v>
      </c>
      <c r="B23" s="84" t="s">
        <v>26</v>
      </c>
      <c r="C23" s="58">
        <v>591</v>
      </c>
      <c r="D23" s="60">
        <v>0.02705300741554518</v>
      </c>
      <c r="E23" s="58">
        <v>905</v>
      </c>
      <c r="F23" s="60">
        <v>0.035830232005701165</v>
      </c>
      <c r="G23" s="99">
        <v>-0.3469613259668508</v>
      </c>
      <c r="H23" s="86">
        <v>-4</v>
      </c>
      <c r="I23" s="58">
        <v>1979</v>
      </c>
      <c r="J23" s="59">
        <v>-0.7013643254168772</v>
      </c>
      <c r="K23" s="88">
        <v>-6</v>
      </c>
      <c r="L23" s="13"/>
      <c r="M23" s="13"/>
    </row>
    <row r="24" spans="1:13" ht="14.25" customHeight="1">
      <c r="A24" s="56">
        <v>14</v>
      </c>
      <c r="B24" s="84" t="s">
        <v>25</v>
      </c>
      <c r="C24" s="58">
        <v>499</v>
      </c>
      <c r="D24" s="60">
        <v>0.0228417101528884</v>
      </c>
      <c r="E24" s="58">
        <v>694</v>
      </c>
      <c r="F24" s="60">
        <v>0.027476443107134374</v>
      </c>
      <c r="G24" s="99">
        <v>-0.2809798270893372</v>
      </c>
      <c r="H24" s="86">
        <v>-2</v>
      </c>
      <c r="I24" s="58">
        <v>1519</v>
      </c>
      <c r="J24" s="59">
        <v>-0.6714944042132982</v>
      </c>
      <c r="K24" s="88">
        <v>-4</v>
      </c>
      <c r="L24" s="13"/>
      <c r="M24" s="13"/>
    </row>
    <row r="25" spans="1:13" ht="14.25" customHeight="1">
      <c r="A25" s="64">
        <v>15</v>
      </c>
      <c r="B25" s="89" t="s">
        <v>86</v>
      </c>
      <c r="C25" s="66">
        <v>466</v>
      </c>
      <c r="D25" s="68">
        <v>0.02133113613476151</v>
      </c>
      <c r="E25" s="66">
        <v>322</v>
      </c>
      <c r="F25" s="68">
        <v>0.012748436139045055</v>
      </c>
      <c r="G25" s="100">
        <v>0.44720496894409933</v>
      </c>
      <c r="H25" s="91">
        <v>4</v>
      </c>
      <c r="I25" s="66">
        <v>523</v>
      </c>
      <c r="J25" s="67">
        <v>-0.10898661567877632</v>
      </c>
      <c r="K25" s="93">
        <v>6</v>
      </c>
      <c r="L25" s="13"/>
      <c r="M25" s="13"/>
    </row>
    <row r="26" spans="1:13" ht="14.25" customHeight="1">
      <c r="A26" s="48">
        <v>16</v>
      </c>
      <c r="B26" s="78" t="s">
        <v>49</v>
      </c>
      <c r="C26" s="50">
        <v>425</v>
      </c>
      <c r="D26" s="52">
        <v>0.01945436235466447</v>
      </c>
      <c r="E26" s="50">
        <v>534</v>
      </c>
      <c r="F26" s="52">
        <v>0.02114181645419273</v>
      </c>
      <c r="G26" s="98">
        <v>-0.20411985018726597</v>
      </c>
      <c r="H26" s="80">
        <v>0</v>
      </c>
      <c r="I26" s="50">
        <v>1075</v>
      </c>
      <c r="J26" s="51">
        <v>-0.6046511627906976</v>
      </c>
      <c r="K26" s="82">
        <v>0</v>
      </c>
      <c r="L26" s="13"/>
      <c r="M26" s="13"/>
    </row>
    <row r="27" spans="1:13" ht="14.25" customHeight="1">
      <c r="A27" s="56">
        <v>17</v>
      </c>
      <c r="B27" s="84" t="s">
        <v>27</v>
      </c>
      <c r="C27" s="58">
        <v>336</v>
      </c>
      <c r="D27" s="60">
        <v>0.015380390002746498</v>
      </c>
      <c r="E27" s="58">
        <v>532</v>
      </c>
      <c r="F27" s="60">
        <v>0.02106263362103096</v>
      </c>
      <c r="G27" s="99">
        <v>-0.368421052631579</v>
      </c>
      <c r="H27" s="86">
        <v>0</v>
      </c>
      <c r="I27" s="58">
        <v>733</v>
      </c>
      <c r="J27" s="59">
        <v>-0.5416098226466576</v>
      </c>
      <c r="K27" s="88">
        <v>2</v>
      </c>
      <c r="L27" s="13"/>
      <c r="M27" s="13"/>
    </row>
    <row r="28" spans="1:13" ht="14.25" customHeight="1">
      <c r="A28" s="56">
        <v>18</v>
      </c>
      <c r="B28" s="84" t="s">
        <v>30</v>
      </c>
      <c r="C28" s="58">
        <v>326</v>
      </c>
      <c r="D28" s="60">
        <v>0.014922640300283806</v>
      </c>
      <c r="E28" s="58">
        <v>549</v>
      </c>
      <c r="F28" s="60">
        <v>0.02173568770290601</v>
      </c>
      <c r="G28" s="99">
        <v>-0.4061930783242259</v>
      </c>
      <c r="H28" s="86">
        <v>-3</v>
      </c>
      <c r="I28" s="58">
        <v>812</v>
      </c>
      <c r="J28" s="59">
        <v>-0.5985221674876847</v>
      </c>
      <c r="K28" s="88">
        <v>-1</v>
      </c>
      <c r="L28" s="13"/>
      <c r="M28" s="13"/>
    </row>
    <row r="29" spans="1:11" ht="14.25" customHeight="1">
      <c r="A29" s="56">
        <v>19</v>
      </c>
      <c r="B29" s="84" t="s">
        <v>32</v>
      </c>
      <c r="C29" s="58">
        <v>301</v>
      </c>
      <c r="D29" s="60">
        <v>0.013778266044127071</v>
      </c>
      <c r="E29" s="58">
        <v>135</v>
      </c>
      <c r="F29" s="60">
        <v>0.005344841238419511</v>
      </c>
      <c r="G29" s="99">
        <v>1.2296296296296299</v>
      </c>
      <c r="H29" s="86">
        <v>6</v>
      </c>
      <c r="I29" s="58">
        <v>563</v>
      </c>
      <c r="J29" s="59">
        <v>-0.46536412078152756</v>
      </c>
      <c r="K29" s="88">
        <v>1</v>
      </c>
    </row>
    <row r="30" spans="1:11" ht="14.25" customHeight="1">
      <c r="A30" s="64">
        <v>20</v>
      </c>
      <c r="B30" s="89" t="s">
        <v>44</v>
      </c>
      <c r="C30" s="66">
        <v>250</v>
      </c>
      <c r="D30" s="68">
        <v>0.011443742561567336</v>
      </c>
      <c r="E30" s="66">
        <v>234</v>
      </c>
      <c r="F30" s="68">
        <v>0.009264391479927152</v>
      </c>
      <c r="G30" s="100">
        <v>0.06837606837606836</v>
      </c>
      <c r="H30" s="91">
        <v>1</v>
      </c>
      <c r="I30" s="66">
        <v>372</v>
      </c>
      <c r="J30" s="67">
        <v>-0.32795698924731187</v>
      </c>
      <c r="K30" s="93">
        <v>2</v>
      </c>
    </row>
    <row r="31" spans="1:11" ht="14.25" customHeight="1">
      <c r="A31" s="122" t="s">
        <v>47</v>
      </c>
      <c r="B31" s="123"/>
      <c r="C31" s="3">
        <f>SUM(C11:C30)</f>
        <v>20991</v>
      </c>
      <c r="D31" s="6">
        <f>C31/C33</f>
        <v>0.9608624004394397</v>
      </c>
      <c r="E31" s="3">
        <f>SUM(E11:E30)</f>
        <v>23473</v>
      </c>
      <c r="F31" s="6">
        <f>E31/E33</f>
        <v>0.9293293214031199</v>
      </c>
      <c r="G31" s="16">
        <f>C31/E31-1</f>
        <v>-0.10573850807310525</v>
      </c>
      <c r="H31" s="16"/>
      <c r="I31" s="3">
        <f>SUM(I11:I30)</f>
        <v>35365</v>
      </c>
      <c r="J31" s="17">
        <f>C31/I31-1</f>
        <v>-0.4064470521702248</v>
      </c>
      <c r="K31" s="18"/>
    </row>
    <row r="32" spans="1:11" ht="14.25" customHeight="1">
      <c r="A32" s="122" t="s">
        <v>12</v>
      </c>
      <c r="B32" s="123"/>
      <c r="C32" s="3">
        <f>C33-SUM(C11:C30)</f>
        <v>855</v>
      </c>
      <c r="D32" s="6">
        <f>C32/C33</f>
        <v>0.03913759956056029</v>
      </c>
      <c r="E32" s="3">
        <f>E33-SUM(E11:E30)</f>
        <v>1785</v>
      </c>
      <c r="F32" s="6">
        <f>E32/E33</f>
        <v>0.0706706785968802</v>
      </c>
      <c r="G32" s="16">
        <f>C32/E32-1</f>
        <v>-0.5210084033613445</v>
      </c>
      <c r="H32" s="16"/>
      <c r="I32" s="3">
        <f>I33-SUM(I11:I30)</f>
        <v>4360</v>
      </c>
      <c r="J32" s="17">
        <f>C32/I32-1</f>
        <v>-0.8038990825688074</v>
      </c>
      <c r="K32" s="18"/>
    </row>
    <row r="33" spans="1:13" ht="14.25" customHeight="1">
      <c r="A33" s="124" t="s">
        <v>37</v>
      </c>
      <c r="B33" s="125"/>
      <c r="C33" s="23">
        <v>21846</v>
      </c>
      <c r="D33" s="96">
        <v>1</v>
      </c>
      <c r="E33" s="23">
        <v>25258</v>
      </c>
      <c r="F33" s="96">
        <v>0.9976245150051468</v>
      </c>
      <c r="G33" s="19">
        <v>-0.13508591337398057</v>
      </c>
      <c r="H33" s="19"/>
      <c r="I33" s="23">
        <v>39725</v>
      </c>
      <c r="J33" s="42">
        <v>-0.4500692259282567</v>
      </c>
      <c r="K33" s="97"/>
      <c r="L33" s="13"/>
      <c r="M33" s="13"/>
    </row>
    <row r="34" ht="14.25" customHeight="1">
      <c r="A34" t="s">
        <v>128</v>
      </c>
    </row>
    <row r="35" ht="15">
      <c r="A35" s="21" t="s">
        <v>129</v>
      </c>
    </row>
    <row r="39" spans="1:13" ht="15">
      <c r="A39" s="130" t="s">
        <v>97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"/>
      <c r="M39" s="20"/>
    </row>
    <row r="40" spans="1:13" ht="15">
      <c r="A40" s="158" t="s">
        <v>98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3"/>
      <c r="M40" s="20"/>
    </row>
    <row r="41" spans="1:13" ht="15" customHeight="1">
      <c r="A41" s="14"/>
      <c r="B41" s="14"/>
      <c r="C41" s="14"/>
      <c r="D41" s="14"/>
      <c r="E41" s="14"/>
      <c r="F41" s="14"/>
      <c r="G41" s="14"/>
      <c r="H41" s="14"/>
      <c r="I41" s="14"/>
      <c r="J41" s="74"/>
      <c r="K41" s="75" t="s">
        <v>4</v>
      </c>
      <c r="L41" s="13"/>
      <c r="M41" s="13"/>
    </row>
    <row r="42" spans="1:13" ht="15">
      <c r="A42" s="139" t="s">
        <v>0</v>
      </c>
      <c r="B42" s="139" t="s">
        <v>46</v>
      </c>
      <c r="C42" s="145" t="s">
        <v>78</v>
      </c>
      <c r="D42" s="146"/>
      <c r="E42" s="146"/>
      <c r="F42" s="146"/>
      <c r="G42" s="146"/>
      <c r="H42" s="147"/>
      <c r="I42" s="145" t="s">
        <v>75</v>
      </c>
      <c r="J42" s="146"/>
      <c r="K42" s="147"/>
      <c r="L42" s="13"/>
      <c r="M42" s="13"/>
    </row>
    <row r="43" spans="1:13" ht="15">
      <c r="A43" s="140"/>
      <c r="B43" s="140"/>
      <c r="C43" s="166" t="s">
        <v>80</v>
      </c>
      <c r="D43" s="167"/>
      <c r="E43" s="167"/>
      <c r="F43" s="167"/>
      <c r="G43" s="167"/>
      <c r="H43" s="168"/>
      <c r="I43" s="149" t="s">
        <v>76</v>
      </c>
      <c r="J43" s="148"/>
      <c r="K43" s="150"/>
      <c r="L43" s="13"/>
      <c r="M43" s="13"/>
    </row>
    <row r="44" spans="1:13" ht="15" customHeight="1">
      <c r="A44" s="140"/>
      <c r="B44" s="140"/>
      <c r="C44" s="131">
        <v>2021</v>
      </c>
      <c r="D44" s="127"/>
      <c r="E44" s="126">
        <v>2020</v>
      </c>
      <c r="F44" s="127"/>
      <c r="G44" s="137" t="s">
        <v>5</v>
      </c>
      <c r="H44" s="135" t="s">
        <v>53</v>
      </c>
      <c r="I44" s="153">
        <v>2020</v>
      </c>
      <c r="J44" s="136" t="s">
        <v>82</v>
      </c>
      <c r="K44" s="135" t="s">
        <v>84</v>
      </c>
      <c r="L44" s="13"/>
      <c r="M44" s="13"/>
    </row>
    <row r="45" spans="1:13" ht="15" customHeight="1">
      <c r="A45" s="143" t="s">
        <v>6</v>
      </c>
      <c r="B45" s="143" t="s">
        <v>46</v>
      </c>
      <c r="C45" s="133"/>
      <c r="D45" s="129"/>
      <c r="E45" s="128"/>
      <c r="F45" s="129"/>
      <c r="G45" s="138"/>
      <c r="H45" s="136"/>
      <c r="I45" s="153"/>
      <c r="J45" s="136"/>
      <c r="K45" s="136"/>
      <c r="L45" s="13"/>
      <c r="M45" s="13"/>
    </row>
    <row r="46" spans="1:13" ht="15" customHeight="1">
      <c r="A46" s="143"/>
      <c r="B46" s="143"/>
      <c r="C46" s="104" t="s">
        <v>8</v>
      </c>
      <c r="D46" s="76" t="s">
        <v>2</v>
      </c>
      <c r="E46" s="104" t="s">
        <v>8</v>
      </c>
      <c r="F46" s="76" t="s">
        <v>2</v>
      </c>
      <c r="G46" s="156" t="s">
        <v>9</v>
      </c>
      <c r="H46" s="156" t="s">
        <v>54</v>
      </c>
      <c r="I46" s="77" t="s">
        <v>8</v>
      </c>
      <c r="J46" s="154" t="s">
        <v>83</v>
      </c>
      <c r="K46" s="154" t="s">
        <v>85</v>
      </c>
      <c r="L46" s="13"/>
      <c r="M46" s="13"/>
    </row>
    <row r="47" spans="1:13" ht="15" customHeight="1">
      <c r="A47" s="144"/>
      <c r="B47" s="144"/>
      <c r="C47" s="108" t="s">
        <v>10</v>
      </c>
      <c r="D47" s="39" t="s">
        <v>11</v>
      </c>
      <c r="E47" s="108" t="s">
        <v>10</v>
      </c>
      <c r="F47" s="39" t="s">
        <v>11</v>
      </c>
      <c r="G47" s="157"/>
      <c r="H47" s="157"/>
      <c r="I47" s="108" t="s">
        <v>10</v>
      </c>
      <c r="J47" s="155"/>
      <c r="K47" s="155"/>
      <c r="L47" s="13"/>
      <c r="M47" s="13"/>
    </row>
    <row r="48" spans="1:13" ht="15">
      <c r="A48" s="48">
        <v>1</v>
      </c>
      <c r="B48" s="78" t="s">
        <v>56</v>
      </c>
      <c r="C48" s="50">
        <v>1153</v>
      </c>
      <c r="D48" s="55">
        <v>0.05277854069394855</v>
      </c>
      <c r="E48" s="50">
        <v>1398</v>
      </c>
      <c r="F48" s="55">
        <v>0.0553488003800776</v>
      </c>
      <c r="G48" s="79">
        <v>-0.17525035765379116</v>
      </c>
      <c r="H48" s="80">
        <v>0</v>
      </c>
      <c r="I48" s="50">
        <v>1540</v>
      </c>
      <c r="J48" s="81">
        <v>-0.25129870129870124</v>
      </c>
      <c r="K48" s="82">
        <v>2</v>
      </c>
      <c r="L48" s="13"/>
      <c r="M48" s="13"/>
    </row>
    <row r="49" spans="1:13" ht="15">
      <c r="A49" s="83">
        <v>2</v>
      </c>
      <c r="B49" s="84" t="s">
        <v>38</v>
      </c>
      <c r="C49" s="58">
        <v>963</v>
      </c>
      <c r="D49" s="63">
        <v>0.04408129634715737</v>
      </c>
      <c r="E49" s="58">
        <v>1250</v>
      </c>
      <c r="F49" s="63">
        <v>0.04948927072610658</v>
      </c>
      <c r="G49" s="85">
        <v>-0.22960000000000003</v>
      </c>
      <c r="H49" s="86">
        <v>0</v>
      </c>
      <c r="I49" s="58">
        <v>1680</v>
      </c>
      <c r="J49" s="87">
        <v>-0.4267857142857143</v>
      </c>
      <c r="K49" s="88">
        <v>-1</v>
      </c>
      <c r="L49" s="13"/>
      <c r="M49" s="13"/>
    </row>
    <row r="50" spans="1:13" ht="15">
      <c r="A50" s="83">
        <v>3</v>
      </c>
      <c r="B50" s="84" t="s">
        <v>43</v>
      </c>
      <c r="C50" s="58">
        <v>740</v>
      </c>
      <c r="D50" s="63">
        <v>0.03387347798223931</v>
      </c>
      <c r="E50" s="58">
        <v>775</v>
      </c>
      <c r="F50" s="63">
        <v>0.03068334785018608</v>
      </c>
      <c r="G50" s="85">
        <v>-0.04516129032258065</v>
      </c>
      <c r="H50" s="86">
        <v>0</v>
      </c>
      <c r="I50" s="58">
        <v>911</v>
      </c>
      <c r="J50" s="87">
        <v>-0.18770581778265638</v>
      </c>
      <c r="K50" s="88">
        <v>2</v>
      </c>
      <c r="L50" s="13"/>
      <c r="M50" s="13"/>
    </row>
    <row r="51" spans="1:13" ht="15">
      <c r="A51" s="83">
        <v>4</v>
      </c>
      <c r="B51" s="84" t="s">
        <v>72</v>
      </c>
      <c r="C51" s="58">
        <v>610</v>
      </c>
      <c r="D51" s="63">
        <v>0.027922731850224296</v>
      </c>
      <c r="E51" s="58">
        <v>611</v>
      </c>
      <c r="F51" s="63">
        <v>0.024190355530920898</v>
      </c>
      <c r="G51" s="85">
        <v>-0.0016366612111292644</v>
      </c>
      <c r="H51" s="86">
        <v>3</v>
      </c>
      <c r="I51" s="58">
        <v>855</v>
      </c>
      <c r="J51" s="87">
        <v>-0.2865497076023392</v>
      </c>
      <c r="K51" s="88">
        <v>2</v>
      </c>
      <c r="L51" s="13"/>
      <c r="M51" s="13"/>
    </row>
    <row r="52" spans="1:13" ht="15">
      <c r="A52" s="83">
        <v>5</v>
      </c>
      <c r="B52" s="89" t="s">
        <v>39</v>
      </c>
      <c r="C52" s="66">
        <v>505</v>
      </c>
      <c r="D52" s="71">
        <v>0.023116359974366018</v>
      </c>
      <c r="E52" s="66">
        <v>676</v>
      </c>
      <c r="F52" s="71">
        <v>0.02676379760867844</v>
      </c>
      <c r="G52" s="90">
        <v>-0.2529585798816568</v>
      </c>
      <c r="H52" s="91">
        <v>-1</v>
      </c>
      <c r="I52" s="66">
        <v>698</v>
      </c>
      <c r="J52" s="92">
        <v>-0.27650429799426934</v>
      </c>
      <c r="K52" s="93">
        <v>6</v>
      </c>
      <c r="L52" s="13"/>
      <c r="M52" s="13"/>
    </row>
    <row r="53" spans="1:13" ht="15">
      <c r="A53" s="94">
        <v>6</v>
      </c>
      <c r="B53" s="78" t="s">
        <v>87</v>
      </c>
      <c r="C53" s="50">
        <v>502</v>
      </c>
      <c r="D53" s="55">
        <v>0.02297903506362721</v>
      </c>
      <c r="E53" s="50">
        <v>286</v>
      </c>
      <c r="F53" s="55">
        <v>0.011323145142133185</v>
      </c>
      <c r="G53" s="79">
        <v>0.7552447552447552</v>
      </c>
      <c r="H53" s="80">
        <v>12</v>
      </c>
      <c r="I53" s="50">
        <v>529</v>
      </c>
      <c r="J53" s="81">
        <v>-0.051039697542533125</v>
      </c>
      <c r="K53" s="82">
        <v>12</v>
      </c>
      <c r="L53" s="13"/>
      <c r="M53" s="13"/>
    </row>
    <row r="54" spans="1:13" ht="15">
      <c r="A54" s="83">
        <v>7</v>
      </c>
      <c r="B54" s="84" t="s">
        <v>40</v>
      </c>
      <c r="C54" s="58">
        <v>396</v>
      </c>
      <c r="D54" s="63">
        <v>0.01812688821752266</v>
      </c>
      <c r="E54" s="58">
        <v>618</v>
      </c>
      <c r="F54" s="63">
        <v>0.024467495446987092</v>
      </c>
      <c r="G54" s="85">
        <v>-0.35922330097087374</v>
      </c>
      <c r="H54" s="86">
        <v>-1</v>
      </c>
      <c r="I54" s="58">
        <v>844</v>
      </c>
      <c r="J54" s="87">
        <v>-0.5308056872037914</v>
      </c>
      <c r="K54" s="88">
        <v>0</v>
      </c>
      <c r="L54" s="13"/>
      <c r="M54" s="13"/>
    </row>
    <row r="55" spans="1:13" ht="15">
      <c r="A55" s="83">
        <v>8</v>
      </c>
      <c r="B55" s="84" t="s">
        <v>42</v>
      </c>
      <c r="C55" s="58">
        <v>389</v>
      </c>
      <c r="D55" s="63">
        <v>0.017806463425798773</v>
      </c>
      <c r="E55" s="58">
        <v>261</v>
      </c>
      <c r="F55" s="63">
        <v>0.010333359727611053</v>
      </c>
      <c r="G55" s="85">
        <v>0.49042145593869724</v>
      </c>
      <c r="H55" s="86">
        <v>17</v>
      </c>
      <c r="I55" s="58">
        <v>732</v>
      </c>
      <c r="J55" s="87">
        <v>-0.4685792349726776</v>
      </c>
      <c r="K55" s="88">
        <v>1</v>
      </c>
      <c r="L55" s="13"/>
      <c r="M55" s="13"/>
    </row>
    <row r="56" spans="1:13" ht="15">
      <c r="A56" s="83">
        <v>9</v>
      </c>
      <c r="B56" s="84" t="s">
        <v>60</v>
      </c>
      <c r="C56" s="58">
        <v>388</v>
      </c>
      <c r="D56" s="63">
        <v>0.017760688455552506</v>
      </c>
      <c r="E56" s="58">
        <v>419</v>
      </c>
      <c r="F56" s="63">
        <v>0.016588803547390927</v>
      </c>
      <c r="G56" s="85">
        <v>-0.07398568019093077</v>
      </c>
      <c r="H56" s="86">
        <v>3</v>
      </c>
      <c r="I56" s="58">
        <v>524</v>
      </c>
      <c r="J56" s="87">
        <v>-0.2595419847328244</v>
      </c>
      <c r="K56" s="88">
        <v>10</v>
      </c>
      <c r="L56" s="13"/>
      <c r="M56" s="13"/>
    </row>
    <row r="57" spans="1:13" ht="15">
      <c r="A57" s="95">
        <v>10</v>
      </c>
      <c r="B57" s="89" t="s">
        <v>64</v>
      </c>
      <c r="C57" s="66">
        <v>387</v>
      </c>
      <c r="D57" s="71">
        <v>0.017714913485306235</v>
      </c>
      <c r="E57" s="66">
        <v>447</v>
      </c>
      <c r="F57" s="71">
        <v>0.017697363211655714</v>
      </c>
      <c r="G57" s="90">
        <v>-0.13422818791946312</v>
      </c>
      <c r="H57" s="91">
        <v>1</v>
      </c>
      <c r="I57" s="66">
        <v>546</v>
      </c>
      <c r="J57" s="92">
        <v>-0.2912087912087912</v>
      </c>
      <c r="K57" s="93">
        <v>7</v>
      </c>
      <c r="L57" s="13"/>
      <c r="M57" s="13"/>
    </row>
    <row r="58" spans="1:13" ht="15">
      <c r="A58" s="94">
        <v>11</v>
      </c>
      <c r="B58" s="78" t="s">
        <v>48</v>
      </c>
      <c r="C58" s="50">
        <v>382</v>
      </c>
      <c r="D58" s="55">
        <v>0.01748603863407489</v>
      </c>
      <c r="E58" s="50">
        <v>640</v>
      </c>
      <c r="F58" s="55">
        <v>0.025338506611766568</v>
      </c>
      <c r="G58" s="79">
        <v>-0.40312499999999996</v>
      </c>
      <c r="H58" s="80">
        <v>-6</v>
      </c>
      <c r="I58" s="50">
        <v>577</v>
      </c>
      <c r="J58" s="81">
        <v>-0.3379549393414212</v>
      </c>
      <c r="K58" s="82">
        <v>4</v>
      </c>
      <c r="L58" s="13"/>
      <c r="M58" s="13"/>
    </row>
    <row r="59" spans="1:13" ht="15">
      <c r="A59" s="83">
        <v>12</v>
      </c>
      <c r="B59" s="84" t="s">
        <v>41</v>
      </c>
      <c r="C59" s="58">
        <v>373</v>
      </c>
      <c r="D59" s="63">
        <v>0.017074063901858463</v>
      </c>
      <c r="E59" s="58">
        <v>610</v>
      </c>
      <c r="F59" s="63">
        <v>0.02415076411434001</v>
      </c>
      <c r="G59" s="85">
        <v>-0.3885245901639345</v>
      </c>
      <c r="H59" s="86">
        <v>-4</v>
      </c>
      <c r="I59" s="58">
        <v>664</v>
      </c>
      <c r="J59" s="87">
        <v>-0.4382530120481928</v>
      </c>
      <c r="K59" s="88">
        <v>0</v>
      </c>
      <c r="L59" s="13"/>
      <c r="M59" s="13"/>
    </row>
    <row r="60" spans="1:13" ht="15">
      <c r="A60" s="83">
        <v>13</v>
      </c>
      <c r="B60" s="84" t="s">
        <v>88</v>
      </c>
      <c r="C60" s="58">
        <v>345</v>
      </c>
      <c r="D60" s="63">
        <v>0.015792364734962924</v>
      </c>
      <c r="E60" s="58">
        <v>278</v>
      </c>
      <c r="F60" s="63">
        <v>0.011006413809486103</v>
      </c>
      <c r="G60" s="85">
        <v>0.24100719424460437</v>
      </c>
      <c r="H60" s="86">
        <v>7</v>
      </c>
      <c r="I60" s="58">
        <v>459</v>
      </c>
      <c r="J60" s="87">
        <v>-0.24836601307189543</v>
      </c>
      <c r="K60" s="88">
        <v>7</v>
      </c>
      <c r="L60" s="13"/>
      <c r="M60" s="13"/>
    </row>
    <row r="61" spans="1:13" ht="15">
      <c r="A61" s="83">
        <v>14</v>
      </c>
      <c r="B61" s="84" t="s">
        <v>94</v>
      </c>
      <c r="C61" s="58">
        <v>328</v>
      </c>
      <c r="D61" s="63">
        <v>0.015014190240776343</v>
      </c>
      <c r="E61" s="58">
        <v>245</v>
      </c>
      <c r="F61" s="63">
        <v>0.00969989706231689</v>
      </c>
      <c r="G61" s="85">
        <v>0.3387755102040817</v>
      </c>
      <c r="H61" s="86">
        <v>13</v>
      </c>
      <c r="I61" s="58">
        <v>210</v>
      </c>
      <c r="J61" s="87">
        <v>0.5619047619047619</v>
      </c>
      <c r="K61" s="88">
        <v>43</v>
      </c>
      <c r="L61" s="13"/>
      <c r="M61" s="13"/>
    </row>
    <row r="62" spans="1:13" ht="15">
      <c r="A62" s="95">
        <v>15</v>
      </c>
      <c r="B62" s="89" t="s">
        <v>99</v>
      </c>
      <c r="C62" s="66">
        <v>314</v>
      </c>
      <c r="D62" s="71">
        <v>0.014373340657328574</v>
      </c>
      <c r="E62" s="66">
        <v>46</v>
      </c>
      <c r="F62" s="71">
        <v>0.001821205162720722</v>
      </c>
      <c r="G62" s="90">
        <v>5.826086956521739</v>
      </c>
      <c r="H62" s="91">
        <v>112</v>
      </c>
      <c r="I62" s="66">
        <v>454</v>
      </c>
      <c r="J62" s="92">
        <v>-0.3083700440528634</v>
      </c>
      <c r="K62" s="93">
        <v>7</v>
      </c>
      <c r="L62" s="13"/>
      <c r="M62" s="13"/>
    </row>
    <row r="63" spans="1:13" ht="15">
      <c r="A63" s="94">
        <v>16</v>
      </c>
      <c r="B63" s="78" t="s">
        <v>45</v>
      </c>
      <c r="C63" s="50">
        <v>312</v>
      </c>
      <c r="D63" s="55">
        <v>0.014281790716836034</v>
      </c>
      <c r="E63" s="50">
        <v>220</v>
      </c>
      <c r="F63" s="55">
        <v>0.008710111647794758</v>
      </c>
      <c r="G63" s="79">
        <v>0.4181818181818182</v>
      </c>
      <c r="H63" s="80">
        <v>13</v>
      </c>
      <c r="I63" s="50">
        <v>105</v>
      </c>
      <c r="J63" s="81">
        <v>1.9714285714285715</v>
      </c>
      <c r="K63" s="82">
        <v>84</v>
      </c>
      <c r="L63" s="13"/>
      <c r="M63" s="13"/>
    </row>
    <row r="64" spans="1:13" ht="15">
      <c r="A64" s="83">
        <v>17</v>
      </c>
      <c r="B64" s="84" t="s">
        <v>100</v>
      </c>
      <c r="C64" s="58">
        <v>310</v>
      </c>
      <c r="D64" s="63">
        <v>0.014190240776343496</v>
      </c>
      <c r="E64" s="58">
        <v>165</v>
      </c>
      <c r="F64" s="63">
        <v>0.006532583735846069</v>
      </c>
      <c r="G64" s="85">
        <v>0.8787878787878789</v>
      </c>
      <c r="H64" s="86">
        <v>23</v>
      </c>
      <c r="I64" s="58">
        <v>408</v>
      </c>
      <c r="J64" s="87">
        <v>-0.24019607843137258</v>
      </c>
      <c r="K64" s="88">
        <v>7</v>
      </c>
      <c r="L64" s="13"/>
      <c r="M64" s="13"/>
    </row>
    <row r="65" spans="1:13" ht="15">
      <c r="A65" s="83">
        <v>18</v>
      </c>
      <c r="B65" s="84" t="s">
        <v>74</v>
      </c>
      <c r="C65" s="58">
        <v>308</v>
      </c>
      <c r="D65" s="63">
        <v>0.014098690835850957</v>
      </c>
      <c r="E65" s="58">
        <v>263</v>
      </c>
      <c r="F65" s="63">
        <v>0.010412542560772824</v>
      </c>
      <c r="G65" s="85">
        <v>0.1711026615969582</v>
      </c>
      <c r="H65" s="86">
        <v>6</v>
      </c>
      <c r="I65" s="58">
        <v>289</v>
      </c>
      <c r="J65" s="87">
        <v>0.0657439446366781</v>
      </c>
      <c r="K65" s="88">
        <v>21</v>
      </c>
      <c r="L65" s="13"/>
      <c r="M65" s="13"/>
    </row>
    <row r="66" spans="1:11" ht="15">
      <c r="A66" s="83">
        <v>19</v>
      </c>
      <c r="B66" s="84" t="s">
        <v>96</v>
      </c>
      <c r="C66" s="58">
        <v>270</v>
      </c>
      <c r="D66" s="63">
        <v>0.012359241966492723</v>
      </c>
      <c r="E66" s="58">
        <v>202</v>
      </c>
      <c r="F66" s="63">
        <v>0.007997466149338823</v>
      </c>
      <c r="G66" s="85">
        <v>0.3366336633663367</v>
      </c>
      <c r="H66" s="86">
        <v>13</v>
      </c>
      <c r="I66" s="58">
        <v>348</v>
      </c>
      <c r="J66" s="87">
        <v>-0.22413793103448276</v>
      </c>
      <c r="K66" s="88">
        <v>9</v>
      </c>
    </row>
    <row r="67" spans="1:11" ht="15">
      <c r="A67" s="95">
        <v>20</v>
      </c>
      <c r="B67" s="89" t="s">
        <v>101</v>
      </c>
      <c r="C67" s="66">
        <v>264</v>
      </c>
      <c r="D67" s="71">
        <v>0.012084592145015106</v>
      </c>
      <c r="E67" s="66">
        <v>149</v>
      </c>
      <c r="F67" s="71">
        <v>0.005899121070551904</v>
      </c>
      <c r="G67" s="90">
        <v>0.7718120805369129</v>
      </c>
      <c r="H67" s="91">
        <v>25</v>
      </c>
      <c r="I67" s="66">
        <v>229</v>
      </c>
      <c r="J67" s="92">
        <v>0.15283842794759828</v>
      </c>
      <c r="K67" s="93">
        <v>33</v>
      </c>
    </row>
    <row r="68" spans="1:11" ht="15">
      <c r="A68" s="122" t="s">
        <v>47</v>
      </c>
      <c r="B68" s="123"/>
      <c r="C68" s="3">
        <f>SUM(C48:C67)</f>
        <v>9239</v>
      </c>
      <c r="D68" s="6">
        <f>C68/C70</f>
        <v>0.4229149501052824</v>
      </c>
      <c r="E68" s="3">
        <f>SUM(E48:E67)</f>
        <v>9559</v>
      </c>
      <c r="F68" s="6">
        <f>E68/E70</f>
        <v>0.37845435109668224</v>
      </c>
      <c r="G68" s="16">
        <f>C68/E68-1</f>
        <v>-0.033476305052829836</v>
      </c>
      <c r="H68" s="16"/>
      <c r="I68" s="3">
        <f>SUM(I48:I67)</f>
        <v>12602</v>
      </c>
      <c r="J68" s="17">
        <f>C68/I68-1</f>
        <v>-0.2668624027932074</v>
      </c>
      <c r="K68" s="18"/>
    </row>
    <row r="69" spans="1:11" ht="15">
      <c r="A69" s="122" t="s">
        <v>12</v>
      </c>
      <c r="B69" s="123"/>
      <c r="C69" s="25">
        <f>C70-SUM(C48:C67)</f>
        <v>12607</v>
      </c>
      <c r="D69" s="6">
        <f>C69/C70</f>
        <v>0.5770850498947175</v>
      </c>
      <c r="E69" s="25">
        <f>E70-SUM(E48:E67)</f>
        <v>15699</v>
      </c>
      <c r="F69" s="6">
        <f>E69/E70</f>
        <v>0.6215456489033178</v>
      </c>
      <c r="G69" s="16">
        <f>C69/E69-1</f>
        <v>-0.19695522007771193</v>
      </c>
      <c r="H69" s="16"/>
      <c r="I69" s="25">
        <f>I70-SUM(I48:I67)</f>
        <v>27123</v>
      </c>
      <c r="J69" s="17">
        <f>C69/I69-1</f>
        <v>-0.5351915348597132</v>
      </c>
      <c r="K69" s="18"/>
    </row>
    <row r="70" spans="1:12" ht="15">
      <c r="A70" s="124" t="s">
        <v>37</v>
      </c>
      <c r="B70" s="125"/>
      <c r="C70" s="23">
        <v>21846</v>
      </c>
      <c r="D70" s="96">
        <v>1</v>
      </c>
      <c r="E70" s="23">
        <v>25258</v>
      </c>
      <c r="F70" s="96">
        <v>1</v>
      </c>
      <c r="G70" s="19">
        <v>-0.13508591337398057</v>
      </c>
      <c r="H70" s="19"/>
      <c r="I70" s="23">
        <v>39725</v>
      </c>
      <c r="J70" s="42">
        <v>-0.4500692259282567</v>
      </c>
      <c r="K70" s="97"/>
      <c r="L70" s="13"/>
    </row>
    <row r="71" ht="15">
      <c r="A71" t="s">
        <v>128</v>
      </c>
    </row>
    <row r="72" ht="15" customHeight="1">
      <c r="A72" s="21" t="s">
        <v>129</v>
      </c>
    </row>
  </sheetData>
  <sheetProtection/>
  <mergeCells count="48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</mergeCells>
  <conditionalFormatting sqref="G31:H31 J31">
    <cfRule type="cellIs" priority="950" dxfId="98" operator="lessThan">
      <formula>0</formula>
    </cfRule>
  </conditionalFormatting>
  <conditionalFormatting sqref="K31">
    <cfRule type="cellIs" priority="949" dxfId="98" operator="lessThan">
      <formula>0</formula>
    </cfRule>
  </conditionalFormatting>
  <conditionalFormatting sqref="K32">
    <cfRule type="cellIs" priority="951" dxfId="98" operator="lessThan">
      <formula>0</formula>
    </cfRule>
  </conditionalFormatting>
  <conditionalFormatting sqref="G32:H32 J32">
    <cfRule type="cellIs" priority="952" dxfId="98" operator="lessThan">
      <formula>0</formula>
    </cfRule>
  </conditionalFormatting>
  <conditionalFormatting sqref="K68">
    <cfRule type="cellIs" priority="945" dxfId="98" operator="lessThan">
      <formula>0</formula>
    </cfRule>
  </conditionalFormatting>
  <conditionalFormatting sqref="K69">
    <cfRule type="cellIs" priority="947" dxfId="98" operator="lessThan">
      <formula>0</formula>
    </cfRule>
  </conditionalFormatting>
  <conditionalFormatting sqref="G69:H69 J69">
    <cfRule type="cellIs" priority="948" dxfId="98" operator="lessThan">
      <formula>0</formula>
    </cfRule>
  </conditionalFormatting>
  <conditionalFormatting sqref="G68:H68 J68">
    <cfRule type="cellIs" priority="946" dxfId="98" operator="lessThan">
      <formula>0</formula>
    </cfRule>
  </conditionalFormatting>
  <conditionalFormatting sqref="G11:G30 J11:J30">
    <cfRule type="cellIs" priority="32" dxfId="98" operator="lessThan">
      <formula>0</formula>
    </cfRule>
  </conditionalFormatting>
  <conditionalFormatting sqref="K11:K30">
    <cfRule type="cellIs" priority="29" dxfId="98" operator="lessThan">
      <formula>0</formula>
    </cfRule>
    <cfRule type="cellIs" priority="30" dxfId="100" operator="equal">
      <formula>0</formula>
    </cfRule>
    <cfRule type="cellIs" priority="31" dxfId="101" operator="greaterThan">
      <formula>0</formula>
    </cfRule>
  </conditionalFormatting>
  <conditionalFormatting sqref="H11:H30">
    <cfRule type="cellIs" priority="26" dxfId="98" operator="lessThan">
      <formula>0</formula>
    </cfRule>
    <cfRule type="cellIs" priority="27" dxfId="100" operator="equal">
      <formula>0</formula>
    </cfRule>
    <cfRule type="cellIs" priority="28" dxfId="101" operator="greaterThan">
      <formula>0</formula>
    </cfRule>
  </conditionalFormatting>
  <conditionalFormatting sqref="G33 J33">
    <cfRule type="cellIs" priority="25" dxfId="98" operator="lessThan">
      <formula>0</formula>
    </cfRule>
  </conditionalFormatting>
  <conditionalFormatting sqref="K33">
    <cfRule type="cellIs" priority="24" dxfId="98" operator="lessThan">
      <formula>0</formula>
    </cfRule>
  </conditionalFormatting>
  <conditionalFormatting sqref="H33">
    <cfRule type="cellIs" priority="23" dxfId="98" operator="lessThan">
      <formula>0</formula>
    </cfRule>
  </conditionalFormatting>
  <conditionalFormatting sqref="G48:G67 J48:J67">
    <cfRule type="cellIs" priority="16" dxfId="98" operator="lessThan">
      <formula>0</formula>
    </cfRule>
  </conditionalFormatting>
  <conditionalFormatting sqref="K48:K67">
    <cfRule type="cellIs" priority="13" dxfId="98" operator="lessThan">
      <formula>0</formula>
    </cfRule>
    <cfRule type="cellIs" priority="14" dxfId="100" operator="equal">
      <formula>0</formula>
    </cfRule>
    <cfRule type="cellIs" priority="15" dxfId="101" operator="greaterThan">
      <formula>0</formula>
    </cfRule>
  </conditionalFormatting>
  <conditionalFormatting sqref="H48:H67">
    <cfRule type="cellIs" priority="10" dxfId="98" operator="lessThan">
      <formula>0</formula>
    </cfRule>
    <cfRule type="cellIs" priority="11" dxfId="100" operator="equal">
      <formula>0</formula>
    </cfRule>
    <cfRule type="cellIs" priority="12" dxfId="101" operator="greaterThan">
      <formula>0</formula>
    </cfRule>
  </conditionalFormatting>
  <conditionalFormatting sqref="G70 J70">
    <cfRule type="cellIs" priority="9" dxfId="98" operator="lessThan">
      <formula>0</formula>
    </cfRule>
  </conditionalFormatting>
  <conditionalFormatting sqref="K70">
    <cfRule type="cellIs" priority="8" dxfId="98" operator="lessThan">
      <formula>0</formula>
    </cfRule>
  </conditionalFormatting>
  <conditionalFormatting sqref="H70">
    <cfRule type="cellIs" priority="7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15" ht="15">
      <c r="A1" t="s">
        <v>3</v>
      </c>
      <c r="C1" s="46"/>
      <c r="K1" s="47">
        <v>44230</v>
      </c>
      <c r="O1" s="46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130" t="s">
        <v>104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"/>
      <c r="M3" s="20"/>
    </row>
    <row r="4" spans="1:13" ht="14.25" customHeight="1">
      <c r="A4" s="158" t="s">
        <v>105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3"/>
      <c r="M4" s="20"/>
    </row>
    <row r="5" spans="1:13" ht="14.25" customHeight="1">
      <c r="A5" s="14"/>
      <c r="B5" s="14"/>
      <c r="C5" s="14"/>
      <c r="D5" s="14"/>
      <c r="E5" s="14"/>
      <c r="F5" s="14"/>
      <c r="G5" s="14"/>
      <c r="H5" s="14"/>
      <c r="I5" s="14"/>
      <c r="J5" s="74"/>
      <c r="K5" s="75" t="s">
        <v>4</v>
      </c>
      <c r="L5" s="13"/>
      <c r="M5" s="13"/>
    </row>
    <row r="6" spans="1:13" ht="14.25" customHeight="1">
      <c r="A6" s="139" t="s">
        <v>0</v>
      </c>
      <c r="B6" s="139" t="s">
        <v>1</v>
      </c>
      <c r="C6" s="145" t="s">
        <v>78</v>
      </c>
      <c r="D6" s="146"/>
      <c r="E6" s="146"/>
      <c r="F6" s="146"/>
      <c r="G6" s="146"/>
      <c r="H6" s="147"/>
      <c r="I6" s="145" t="s">
        <v>75</v>
      </c>
      <c r="J6" s="146"/>
      <c r="K6" s="147"/>
      <c r="L6" s="13"/>
      <c r="M6" s="13"/>
    </row>
    <row r="7" spans="1:13" ht="14.25" customHeight="1">
      <c r="A7" s="140"/>
      <c r="B7" s="140"/>
      <c r="C7" s="166" t="s">
        <v>80</v>
      </c>
      <c r="D7" s="167"/>
      <c r="E7" s="167"/>
      <c r="F7" s="167"/>
      <c r="G7" s="167"/>
      <c r="H7" s="168"/>
      <c r="I7" s="149" t="s">
        <v>76</v>
      </c>
      <c r="J7" s="148"/>
      <c r="K7" s="150"/>
      <c r="L7" s="13"/>
      <c r="M7" s="13"/>
    </row>
    <row r="8" spans="1:13" ht="14.25" customHeight="1">
      <c r="A8" s="140"/>
      <c r="B8" s="140"/>
      <c r="C8" s="131">
        <v>2021</v>
      </c>
      <c r="D8" s="127"/>
      <c r="E8" s="126">
        <v>2020</v>
      </c>
      <c r="F8" s="127"/>
      <c r="G8" s="137" t="s">
        <v>5</v>
      </c>
      <c r="H8" s="135" t="s">
        <v>53</v>
      </c>
      <c r="I8" s="153">
        <v>2020</v>
      </c>
      <c r="J8" s="136" t="s">
        <v>82</v>
      </c>
      <c r="K8" s="135" t="s">
        <v>84</v>
      </c>
      <c r="L8" s="13"/>
      <c r="M8" s="13"/>
    </row>
    <row r="9" spans="1:13" ht="14.25" customHeight="1">
      <c r="A9" s="143" t="s">
        <v>6</v>
      </c>
      <c r="B9" s="143" t="s">
        <v>7</v>
      </c>
      <c r="C9" s="133"/>
      <c r="D9" s="129"/>
      <c r="E9" s="128"/>
      <c r="F9" s="129"/>
      <c r="G9" s="138"/>
      <c r="H9" s="136"/>
      <c r="I9" s="153"/>
      <c r="J9" s="136"/>
      <c r="K9" s="136"/>
      <c r="L9" s="13"/>
      <c r="M9" s="13"/>
    </row>
    <row r="10" spans="1:13" ht="14.25" customHeight="1">
      <c r="A10" s="143"/>
      <c r="B10" s="143"/>
      <c r="C10" s="104" t="s">
        <v>8</v>
      </c>
      <c r="D10" s="76" t="s">
        <v>2</v>
      </c>
      <c r="E10" s="104" t="s">
        <v>8</v>
      </c>
      <c r="F10" s="76" t="s">
        <v>2</v>
      </c>
      <c r="G10" s="156" t="s">
        <v>9</v>
      </c>
      <c r="H10" s="156" t="s">
        <v>54</v>
      </c>
      <c r="I10" s="77" t="s">
        <v>8</v>
      </c>
      <c r="J10" s="154" t="s">
        <v>83</v>
      </c>
      <c r="K10" s="154" t="s">
        <v>85</v>
      </c>
      <c r="L10" s="13"/>
      <c r="M10" s="13"/>
    </row>
    <row r="11" spans="1:13" ht="14.25" customHeight="1">
      <c r="A11" s="144"/>
      <c r="B11" s="144"/>
      <c r="C11" s="108" t="s">
        <v>10</v>
      </c>
      <c r="D11" s="39" t="s">
        <v>11</v>
      </c>
      <c r="E11" s="108" t="s">
        <v>10</v>
      </c>
      <c r="F11" s="39" t="s">
        <v>11</v>
      </c>
      <c r="G11" s="157"/>
      <c r="H11" s="157"/>
      <c r="I11" s="108" t="s">
        <v>10</v>
      </c>
      <c r="J11" s="155"/>
      <c r="K11" s="155"/>
      <c r="L11" s="13"/>
      <c r="M11" s="13"/>
    </row>
    <row r="12" spans="1:13" ht="14.25" customHeight="1">
      <c r="A12" s="48">
        <v>1</v>
      </c>
      <c r="B12" s="78" t="s">
        <v>21</v>
      </c>
      <c r="C12" s="50">
        <v>2270</v>
      </c>
      <c r="D12" s="52">
        <v>0.21793394777265745</v>
      </c>
      <c r="E12" s="50">
        <v>3029</v>
      </c>
      <c r="F12" s="52">
        <v>0.21311475409836064</v>
      </c>
      <c r="G12" s="98">
        <v>-0.2505777484318257</v>
      </c>
      <c r="H12" s="80">
        <v>0</v>
      </c>
      <c r="I12" s="50">
        <v>2157</v>
      </c>
      <c r="J12" s="51">
        <v>0.05238757533611493</v>
      </c>
      <c r="K12" s="82">
        <v>0</v>
      </c>
      <c r="L12" s="13"/>
      <c r="M12" s="13"/>
    </row>
    <row r="13" spans="1:13" ht="14.25" customHeight="1">
      <c r="A13" s="83">
        <v>2</v>
      </c>
      <c r="B13" s="84" t="s">
        <v>24</v>
      </c>
      <c r="C13" s="58">
        <v>1171</v>
      </c>
      <c r="D13" s="60">
        <v>0.11242319508448541</v>
      </c>
      <c r="E13" s="58">
        <v>1068</v>
      </c>
      <c r="F13" s="60">
        <v>0.0751424751987617</v>
      </c>
      <c r="G13" s="99">
        <v>0.09644194756554314</v>
      </c>
      <c r="H13" s="86">
        <v>2</v>
      </c>
      <c r="I13" s="58">
        <v>656</v>
      </c>
      <c r="J13" s="59">
        <v>0.7850609756097562</v>
      </c>
      <c r="K13" s="88">
        <v>4</v>
      </c>
      <c r="L13" s="13"/>
      <c r="M13" s="13"/>
    </row>
    <row r="14" spans="1:13" ht="14.25" customHeight="1">
      <c r="A14" s="56">
        <v>3</v>
      </c>
      <c r="B14" s="84" t="s">
        <v>19</v>
      </c>
      <c r="C14" s="58">
        <v>1153</v>
      </c>
      <c r="D14" s="60">
        <v>0.11069508448540706</v>
      </c>
      <c r="E14" s="58">
        <v>1785</v>
      </c>
      <c r="F14" s="60">
        <v>0.12558924927882925</v>
      </c>
      <c r="G14" s="99">
        <v>-0.3540616246498599</v>
      </c>
      <c r="H14" s="86">
        <v>-1</v>
      </c>
      <c r="I14" s="58">
        <v>1015</v>
      </c>
      <c r="J14" s="59">
        <v>0.13596059113300485</v>
      </c>
      <c r="K14" s="88">
        <v>1</v>
      </c>
      <c r="L14" s="13"/>
      <c r="M14" s="13"/>
    </row>
    <row r="15" spans="1:13" ht="14.25" customHeight="1">
      <c r="A15" s="56"/>
      <c r="B15" s="84" t="s">
        <v>20</v>
      </c>
      <c r="C15" s="58">
        <v>1153</v>
      </c>
      <c r="D15" s="60">
        <v>0.11069508448540706</v>
      </c>
      <c r="E15" s="58">
        <v>932</v>
      </c>
      <c r="F15" s="60">
        <v>0.06557377049180328</v>
      </c>
      <c r="G15" s="99">
        <v>0.23712446351931327</v>
      </c>
      <c r="H15" s="86">
        <v>2</v>
      </c>
      <c r="I15" s="58">
        <v>1451</v>
      </c>
      <c r="J15" s="59">
        <v>-0.20537560303239144</v>
      </c>
      <c r="K15" s="88">
        <v>-1</v>
      </c>
      <c r="L15" s="13"/>
      <c r="M15" s="13"/>
    </row>
    <row r="16" spans="1:13" ht="14.25" customHeight="1">
      <c r="A16" s="64">
        <v>5</v>
      </c>
      <c r="B16" s="89" t="s">
        <v>31</v>
      </c>
      <c r="C16" s="66">
        <v>657</v>
      </c>
      <c r="D16" s="68">
        <v>0.06307603686635944</v>
      </c>
      <c r="E16" s="66">
        <v>718</v>
      </c>
      <c r="F16" s="68">
        <v>0.050517132202912825</v>
      </c>
      <c r="G16" s="100">
        <v>-0.08495821727019504</v>
      </c>
      <c r="H16" s="91">
        <v>1</v>
      </c>
      <c r="I16" s="66">
        <v>1173</v>
      </c>
      <c r="J16" s="67">
        <v>-0.4398976982097187</v>
      </c>
      <c r="K16" s="93">
        <v>-2</v>
      </c>
      <c r="L16" s="13"/>
      <c r="M16" s="13"/>
    </row>
    <row r="17" spans="1:13" ht="14.25" customHeight="1">
      <c r="A17" s="48">
        <v>6</v>
      </c>
      <c r="B17" s="78" t="s">
        <v>25</v>
      </c>
      <c r="C17" s="50">
        <v>646</v>
      </c>
      <c r="D17" s="52">
        <v>0.06201996927803379</v>
      </c>
      <c r="E17" s="50">
        <v>1339</v>
      </c>
      <c r="F17" s="52">
        <v>0.09420952648983325</v>
      </c>
      <c r="G17" s="98">
        <v>-0.5175504107542943</v>
      </c>
      <c r="H17" s="80">
        <v>-3</v>
      </c>
      <c r="I17" s="50">
        <v>853</v>
      </c>
      <c r="J17" s="51">
        <v>-0.242672919109027</v>
      </c>
      <c r="K17" s="82">
        <v>-1</v>
      </c>
      <c r="L17" s="13"/>
      <c r="M17" s="13"/>
    </row>
    <row r="18" spans="1:13" ht="14.25" customHeight="1">
      <c r="A18" s="56">
        <v>7</v>
      </c>
      <c r="B18" s="84" t="s">
        <v>32</v>
      </c>
      <c r="C18" s="58">
        <v>589</v>
      </c>
      <c r="D18" s="60">
        <v>0.05654761904761905</v>
      </c>
      <c r="E18" s="58">
        <v>246</v>
      </c>
      <c r="F18" s="60">
        <v>0.01730809821993949</v>
      </c>
      <c r="G18" s="99">
        <v>1.394308943089431</v>
      </c>
      <c r="H18" s="86">
        <v>8</v>
      </c>
      <c r="I18" s="58">
        <v>452</v>
      </c>
      <c r="J18" s="59">
        <v>0.30309734513274345</v>
      </c>
      <c r="K18" s="88">
        <v>2</v>
      </c>
      <c r="L18" s="13"/>
      <c r="M18" s="13"/>
    </row>
    <row r="19" spans="1:13" ht="14.25" customHeight="1">
      <c r="A19" s="56">
        <v>8</v>
      </c>
      <c r="B19" s="84" t="s">
        <v>49</v>
      </c>
      <c r="C19" s="58">
        <v>312</v>
      </c>
      <c r="D19" s="60">
        <v>0.029953917050691243</v>
      </c>
      <c r="E19" s="58">
        <v>372</v>
      </c>
      <c r="F19" s="60">
        <v>0.026173221698445086</v>
      </c>
      <c r="G19" s="99">
        <v>-0.16129032258064513</v>
      </c>
      <c r="H19" s="86">
        <v>4</v>
      </c>
      <c r="I19" s="58">
        <v>379</v>
      </c>
      <c r="J19" s="59">
        <v>-0.17678100263852248</v>
      </c>
      <c r="K19" s="88">
        <v>3</v>
      </c>
      <c r="L19" s="13"/>
      <c r="M19" s="13"/>
    </row>
    <row r="20" spans="1:13" ht="14.25" customHeight="1">
      <c r="A20" s="56">
        <v>9</v>
      </c>
      <c r="B20" s="84" t="s">
        <v>23</v>
      </c>
      <c r="C20" s="58">
        <v>311</v>
      </c>
      <c r="D20" s="60">
        <v>0.029857910906298003</v>
      </c>
      <c r="E20" s="58">
        <v>257</v>
      </c>
      <c r="F20" s="60">
        <v>0.0180820375712376</v>
      </c>
      <c r="G20" s="99">
        <v>0.21011673151750965</v>
      </c>
      <c r="H20" s="86">
        <v>5</v>
      </c>
      <c r="I20" s="58">
        <v>328</v>
      </c>
      <c r="J20" s="59">
        <v>-0.05182926829268297</v>
      </c>
      <c r="K20" s="88">
        <v>3</v>
      </c>
      <c r="L20" s="13"/>
      <c r="M20" s="13"/>
    </row>
    <row r="21" spans="1:13" ht="14.25" customHeight="1">
      <c r="A21" s="64">
        <v>10</v>
      </c>
      <c r="B21" s="89" t="s">
        <v>26</v>
      </c>
      <c r="C21" s="66">
        <v>293</v>
      </c>
      <c r="D21" s="68">
        <v>0.028129800307219663</v>
      </c>
      <c r="E21" s="66">
        <v>625</v>
      </c>
      <c r="F21" s="68">
        <v>0.043973826778301556</v>
      </c>
      <c r="G21" s="100">
        <v>-0.5312</v>
      </c>
      <c r="H21" s="91">
        <v>-2</v>
      </c>
      <c r="I21" s="66">
        <v>538</v>
      </c>
      <c r="J21" s="67">
        <v>-0.4553903345724907</v>
      </c>
      <c r="K21" s="93">
        <v>-3</v>
      </c>
      <c r="L21" s="13"/>
      <c r="M21" s="13"/>
    </row>
    <row r="22" spans="1:13" ht="14.25" customHeight="1">
      <c r="A22" s="48">
        <v>11</v>
      </c>
      <c r="B22" s="78" t="s">
        <v>33</v>
      </c>
      <c r="C22" s="50">
        <v>209</v>
      </c>
      <c r="D22" s="52">
        <v>0.020065284178187405</v>
      </c>
      <c r="E22" s="50">
        <v>221</v>
      </c>
      <c r="F22" s="52">
        <v>0.01554914514880743</v>
      </c>
      <c r="G22" s="98">
        <v>-0.05429864253393668</v>
      </c>
      <c r="H22" s="80">
        <v>6</v>
      </c>
      <c r="I22" s="50">
        <v>210</v>
      </c>
      <c r="J22" s="51">
        <v>-0.004761904761904745</v>
      </c>
      <c r="K22" s="82">
        <v>3</v>
      </c>
      <c r="L22" s="13"/>
      <c r="M22" s="13"/>
    </row>
    <row r="23" spans="1:13" ht="14.25" customHeight="1">
      <c r="A23" s="56">
        <v>12</v>
      </c>
      <c r="B23" s="84" t="s">
        <v>27</v>
      </c>
      <c r="C23" s="58">
        <v>207</v>
      </c>
      <c r="D23" s="60">
        <v>0.019873271889400922</v>
      </c>
      <c r="E23" s="58">
        <v>406</v>
      </c>
      <c r="F23" s="60">
        <v>0.02856539787518469</v>
      </c>
      <c r="G23" s="99">
        <v>-0.49014778325123154</v>
      </c>
      <c r="H23" s="86">
        <v>-2</v>
      </c>
      <c r="I23" s="58">
        <v>213</v>
      </c>
      <c r="J23" s="59">
        <v>-0.028169014084507005</v>
      </c>
      <c r="K23" s="88">
        <v>1</v>
      </c>
      <c r="L23" s="13"/>
      <c r="M23" s="13"/>
    </row>
    <row r="24" spans="1:13" ht="14.25" customHeight="1">
      <c r="A24" s="56">
        <v>13</v>
      </c>
      <c r="B24" s="84" t="s">
        <v>44</v>
      </c>
      <c r="C24" s="58">
        <v>198</v>
      </c>
      <c r="D24" s="60">
        <v>0.019009216589861752</v>
      </c>
      <c r="E24" s="58">
        <v>208</v>
      </c>
      <c r="F24" s="60">
        <v>0.014634489551818758</v>
      </c>
      <c r="G24" s="99">
        <v>-0.04807692307692313</v>
      </c>
      <c r="H24" s="86">
        <v>6</v>
      </c>
      <c r="I24" s="58">
        <v>196</v>
      </c>
      <c r="J24" s="59">
        <v>0.010204081632652962</v>
      </c>
      <c r="K24" s="88">
        <v>3</v>
      </c>
      <c r="L24" s="13"/>
      <c r="M24" s="13"/>
    </row>
    <row r="25" spans="1:13" ht="14.25" customHeight="1">
      <c r="A25" s="56">
        <v>14</v>
      </c>
      <c r="B25" s="84" t="s">
        <v>22</v>
      </c>
      <c r="C25" s="58">
        <v>159</v>
      </c>
      <c r="D25" s="60">
        <v>0.015264976958525345</v>
      </c>
      <c r="E25" s="58">
        <v>438</v>
      </c>
      <c r="F25" s="60">
        <v>0.03081685780623373</v>
      </c>
      <c r="G25" s="99">
        <v>-0.636986301369863</v>
      </c>
      <c r="H25" s="86">
        <v>-5</v>
      </c>
      <c r="I25" s="58">
        <v>159</v>
      </c>
      <c r="J25" s="59">
        <v>0</v>
      </c>
      <c r="K25" s="88">
        <v>3</v>
      </c>
      <c r="L25" s="13"/>
      <c r="M25" s="13"/>
    </row>
    <row r="26" spans="1:13" ht="14.25" customHeight="1">
      <c r="A26" s="64">
        <v>15</v>
      </c>
      <c r="B26" s="89" t="s">
        <v>34</v>
      </c>
      <c r="C26" s="66">
        <v>151</v>
      </c>
      <c r="D26" s="68">
        <v>0.014496927803379417</v>
      </c>
      <c r="E26" s="66">
        <v>213</v>
      </c>
      <c r="F26" s="68">
        <v>0.01498628016604517</v>
      </c>
      <c r="G26" s="100">
        <v>-0.29107981220657275</v>
      </c>
      <c r="H26" s="91">
        <v>3</v>
      </c>
      <c r="I26" s="66">
        <v>204</v>
      </c>
      <c r="J26" s="67">
        <v>-0.2598039215686274</v>
      </c>
      <c r="K26" s="93">
        <v>0</v>
      </c>
      <c r="L26" s="13"/>
      <c r="M26" s="13"/>
    </row>
    <row r="27" spans="1:13" ht="14.25" customHeight="1">
      <c r="A27" s="48">
        <v>16</v>
      </c>
      <c r="B27" s="78" t="s">
        <v>29</v>
      </c>
      <c r="C27" s="50">
        <v>139</v>
      </c>
      <c r="D27" s="52">
        <v>0.013344854070660522</v>
      </c>
      <c r="E27" s="50">
        <v>204</v>
      </c>
      <c r="F27" s="52">
        <v>0.014353057060437628</v>
      </c>
      <c r="G27" s="98">
        <v>-0.31862745098039214</v>
      </c>
      <c r="H27" s="80">
        <v>4</v>
      </c>
      <c r="I27" s="50">
        <v>77</v>
      </c>
      <c r="J27" s="51">
        <v>0.8051948051948052</v>
      </c>
      <c r="K27" s="82">
        <v>7</v>
      </c>
      <c r="L27" s="13"/>
      <c r="M27" s="13"/>
    </row>
    <row r="28" spans="1:13" ht="14.25" customHeight="1">
      <c r="A28" s="56">
        <v>17</v>
      </c>
      <c r="B28" s="84" t="s">
        <v>86</v>
      </c>
      <c r="C28" s="58">
        <v>136</v>
      </c>
      <c r="D28" s="60">
        <v>0.013056835637480798</v>
      </c>
      <c r="E28" s="58">
        <v>101</v>
      </c>
      <c r="F28" s="60">
        <v>0.007106170407373531</v>
      </c>
      <c r="G28" s="99">
        <v>0.3465346534653466</v>
      </c>
      <c r="H28" s="86">
        <v>4</v>
      </c>
      <c r="I28" s="58">
        <v>114</v>
      </c>
      <c r="J28" s="59">
        <v>0.1929824561403508</v>
      </c>
      <c r="K28" s="88">
        <v>4</v>
      </c>
      <c r="L28" s="13"/>
      <c r="M28" s="13"/>
    </row>
    <row r="29" spans="1:13" ht="14.25" customHeight="1">
      <c r="A29" s="56">
        <v>18</v>
      </c>
      <c r="B29" s="84" t="s">
        <v>30</v>
      </c>
      <c r="C29" s="58">
        <v>121</v>
      </c>
      <c r="D29" s="60">
        <v>0.011616743471582182</v>
      </c>
      <c r="E29" s="58">
        <v>226</v>
      </c>
      <c r="F29" s="60">
        <v>0.015900935763033842</v>
      </c>
      <c r="G29" s="99">
        <v>-0.46460176991150437</v>
      </c>
      <c r="H29" s="86">
        <v>-2</v>
      </c>
      <c r="I29" s="58">
        <v>143</v>
      </c>
      <c r="J29" s="59">
        <v>-0.15384615384615385</v>
      </c>
      <c r="K29" s="88">
        <v>1</v>
      </c>
      <c r="L29" s="13"/>
      <c r="M29" s="13"/>
    </row>
    <row r="30" spans="1:11" ht="14.25" customHeight="1">
      <c r="A30" s="56">
        <v>19</v>
      </c>
      <c r="B30" s="84" t="s">
        <v>36</v>
      </c>
      <c r="C30" s="58">
        <v>115</v>
      </c>
      <c r="D30" s="60">
        <v>0.011040706605222734</v>
      </c>
      <c r="E30" s="58">
        <v>367</v>
      </c>
      <c r="F30" s="60">
        <v>0.025821431084218673</v>
      </c>
      <c r="G30" s="99">
        <v>-0.6866485013623977</v>
      </c>
      <c r="H30" s="86">
        <v>-6</v>
      </c>
      <c r="I30" s="58">
        <v>156</v>
      </c>
      <c r="J30" s="59">
        <v>-0.2628205128205128</v>
      </c>
      <c r="K30" s="88">
        <v>-1</v>
      </c>
    </row>
    <row r="31" spans="1:11" ht="14.25" customHeight="1">
      <c r="A31" s="64">
        <v>20</v>
      </c>
      <c r="B31" s="89" t="s">
        <v>28</v>
      </c>
      <c r="C31" s="66">
        <v>91</v>
      </c>
      <c r="D31" s="68">
        <v>0.008736559139784945</v>
      </c>
      <c r="E31" s="66">
        <v>660</v>
      </c>
      <c r="F31" s="68">
        <v>0.04643636107788644</v>
      </c>
      <c r="G31" s="100">
        <v>-0.8621212121212121</v>
      </c>
      <c r="H31" s="91">
        <v>-13</v>
      </c>
      <c r="I31" s="66">
        <v>504</v>
      </c>
      <c r="J31" s="67">
        <v>-0.8194444444444444</v>
      </c>
      <c r="K31" s="93">
        <v>-12</v>
      </c>
    </row>
    <row r="32" spans="1:11" ht="14.25" customHeight="1">
      <c r="A32" s="122" t="s">
        <v>47</v>
      </c>
      <c r="B32" s="123"/>
      <c r="C32" s="25">
        <f>SUM(C12:C31)</f>
        <v>10081</v>
      </c>
      <c r="D32" s="6">
        <f>C32/C34</f>
        <v>0.9678379416282642</v>
      </c>
      <c r="E32" s="25">
        <f>SUM(E12:E31)</f>
        <v>13415</v>
      </c>
      <c r="F32" s="6">
        <f>E32/E34</f>
        <v>0.9438542179694646</v>
      </c>
      <c r="G32" s="16">
        <f>C32/E32-1</f>
        <v>-0.24852776742452476</v>
      </c>
      <c r="H32" s="16"/>
      <c r="I32" s="25">
        <f>SUM(I12:I31)</f>
        <v>10978</v>
      </c>
      <c r="J32" s="17">
        <f>C32/I32-1</f>
        <v>-0.08170887229003465</v>
      </c>
      <c r="K32" s="18"/>
    </row>
    <row r="33" spans="1:11" ht="14.25" customHeight="1">
      <c r="A33" s="122" t="s">
        <v>12</v>
      </c>
      <c r="B33" s="123"/>
      <c r="C33" s="25">
        <f>C34-SUM(C12:C31)</f>
        <v>335</v>
      </c>
      <c r="D33" s="6">
        <f>C33/C34</f>
        <v>0.03216205837173579</v>
      </c>
      <c r="E33" s="25">
        <f>E34-SUM(E12:E31)</f>
        <v>798</v>
      </c>
      <c r="F33" s="6">
        <f>E33/E34</f>
        <v>0.05614578203053543</v>
      </c>
      <c r="G33" s="16">
        <f>C33/E33-1</f>
        <v>-0.5802005012531328</v>
      </c>
      <c r="H33" s="16"/>
      <c r="I33" s="25">
        <f>I34-SUM(I12:I31)</f>
        <v>804</v>
      </c>
      <c r="J33" s="17">
        <f>C33/I33-1</f>
        <v>-0.5833333333333333</v>
      </c>
      <c r="K33" s="18"/>
    </row>
    <row r="34" spans="1:11" ht="14.25" customHeight="1">
      <c r="A34" s="124" t="s">
        <v>37</v>
      </c>
      <c r="B34" s="125"/>
      <c r="C34" s="23">
        <v>10416</v>
      </c>
      <c r="D34" s="96">
        <v>1</v>
      </c>
      <c r="E34" s="23">
        <v>14213</v>
      </c>
      <c r="F34" s="96">
        <v>0.9991557025258564</v>
      </c>
      <c r="G34" s="19">
        <v>-0.26714979244353765</v>
      </c>
      <c r="H34" s="19"/>
      <c r="I34" s="23">
        <v>11782</v>
      </c>
      <c r="J34" s="42">
        <v>-0.11593956883381429</v>
      </c>
      <c r="K34" s="97"/>
    </row>
    <row r="35" spans="1:10" ht="14.25" customHeight="1">
      <c r="A35" t="s">
        <v>128</v>
      </c>
      <c r="C35" s="15"/>
      <c r="D35" s="15"/>
      <c r="E35" s="15"/>
      <c r="F35" s="15"/>
      <c r="G35" s="15"/>
      <c r="H35" s="15"/>
      <c r="I35" s="15"/>
      <c r="J35" s="15"/>
    </row>
    <row r="36" ht="15">
      <c r="A36" s="21" t="s">
        <v>129</v>
      </c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3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" customHeight="1">
      <c r="A40" s="130" t="s">
        <v>106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"/>
      <c r="M40" s="20"/>
    </row>
    <row r="41" spans="1:13" ht="15">
      <c r="A41" s="158" t="s">
        <v>107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3"/>
      <c r="M41" s="20"/>
    </row>
    <row r="42" spans="1:13" ht="15" customHeight="1">
      <c r="A42" s="14"/>
      <c r="B42" s="14"/>
      <c r="C42" s="14"/>
      <c r="D42" s="14"/>
      <c r="E42" s="14"/>
      <c r="F42" s="14"/>
      <c r="G42" s="14"/>
      <c r="H42" s="14"/>
      <c r="I42" s="14"/>
      <c r="J42" s="74"/>
      <c r="K42" s="75" t="s">
        <v>4</v>
      </c>
      <c r="L42" s="13"/>
      <c r="M42" s="13"/>
    </row>
    <row r="43" spans="1:13" ht="15" customHeight="1">
      <c r="A43" s="139" t="s">
        <v>0</v>
      </c>
      <c r="B43" s="139" t="s">
        <v>46</v>
      </c>
      <c r="C43" s="145" t="s">
        <v>78</v>
      </c>
      <c r="D43" s="146"/>
      <c r="E43" s="146"/>
      <c r="F43" s="146"/>
      <c r="G43" s="146"/>
      <c r="H43" s="147"/>
      <c r="I43" s="145" t="s">
        <v>75</v>
      </c>
      <c r="J43" s="146"/>
      <c r="K43" s="147"/>
      <c r="L43" s="13"/>
      <c r="M43" s="13"/>
    </row>
    <row r="44" spans="1:13" ht="15" customHeight="1">
      <c r="A44" s="140"/>
      <c r="B44" s="140"/>
      <c r="C44" s="149" t="s">
        <v>80</v>
      </c>
      <c r="D44" s="148"/>
      <c r="E44" s="148"/>
      <c r="F44" s="148"/>
      <c r="G44" s="148"/>
      <c r="H44" s="150"/>
      <c r="I44" s="149" t="s">
        <v>76</v>
      </c>
      <c r="J44" s="148"/>
      <c r="K44" s="150"/>
      <c r="L44" s="13"/>
      <c r="M44" s="13"/>
    </row>
    <row r="45" spans="1:13" ht="15" customHeight="1">
      <c r="A45" s="140"/>
      <c r="B45" s="140"/>
      <c r="C45" s="131">
        <v>2021</v>
      </c>
      <c r="D45" s="127"/>
      <c r="E45" s="126">
        <v>2020</v>
      </c>
      <c r="F45" s="127"/>
      <c r="G45" s="137" t="s">
        <v>5</v>
      </c>
      <c r="H45" s="135" t="s">
        <v>53</v>
      </c>
      <c r="I45" s="153">
        <v>2020</v>
      </c>
      <c r="J45" s="136" t="s">
        <v>82</v>
      </c>
      <c r="K45" s="135" t="s">
        <v>84</v>
      </c>
      <c r="L45" s="13"/>
      <c r="M45" s="13"/>
    </row>
    <row r="46" spans="1:13" ht="15" customHeight="1">
      <c r="A46" s="143" t="s">
        <v>6</v>
      </c>
      <c r="B46" s="143" t="s">
        <v>46</v>
      </c>
      <c r="C46" s="133"/>
      <c r="D46" s="129"/>
      <c r="E46" s="128"/>
      <c r="F46" s="129"/>
      <c r="G46" s="138"/>
      <c r="H46" s="136"/>
      <c r="I46" s="153"/>
      <c r="J46" s="136"/>
      <c r="K46" s="136"/>
      <c r="L46" s="13"/>
      <c r="M46" s="13"/>
    </row>
    <row r="47" spans="1:13" ht="15" customHeight="1">
      <c r="A47" s="143"/>
      <c r="B47" s="143"/>
      <c r="C47" s="104" t="s">
        <v>8</v>
      </c>
      <c r="D47" s="76" t="s">
        <v>2</v>
      </c>
      <c r="E47" s="104" t="s">
        <v>8</v>
      </c>
      <c r="F47" s="76" t="s">
        <v>2</v>
      </c>
      <c r="G47" s="156" t="s">
        <v>9</v>
      </c>
      <c r="H47" s="156" t="s">
        <v>54</v>
      </c>
      <c r="I47" s="77" t="s">
        <v>8</v>
      </c>
      <c r="J47" s="154" t="s">
        <v>83</v>
      </c>
      <c r="K47" s="154" t="s">
        <v>85</v>
      </c>
      <c r="L47" s="13"/>
      <c r="M47" s="13"/>
    </row>
    <row r="48" spans="1:13" ht="15" customHeight="1">
      <c r="A48" s="144"/>
      <c r="B48" s="144"/>
      <c r="C48" s="108" t="s">
        <v>10</v>
      </c>
      <c r="D48" s="39" t="s">
        <v>11</v>
      </c>
      <c r="E48" s="108" t="s">
        <v>10</v>
      </c>
      <c r="F48" s="39" t="s">
        <v>11</v>
      </c>
      <c r="G48" s="157"/>
      <c r="H48" s="157"/>
      <c r="I48" s="108" t="s">
        <v>10</v>
      </c>
      <c r="J48" s="155"/>
      <c r="K48" s="155"/>
      <c r="L48" s="13"/>
      <c r="M48" s="13"/>
    </row>
    <row r="49" spans="1:13" ht="15">
      <c r="A49" s="48">
        <v>1</v>
      </c>
      <c r="B49" s="78" t="s">
        <v>43</v>
      </c>
      <c r="C49" s="50">
        <v>803</v>
      </c>
      <c r="D49" s="55">
        <v>0.07709293394777265</v>
      </c>
      <c r="E49" s="50">
        <v>1241</v>
      </c>
      <c r="F49" s="55">
        <v>0.08731443045099557</v>
      </c>
      <c r="G49" s="79">
        <v>-0.3529411764705882</v>
      </c>
      <c r="H49" s="80">
        <v>0</v>
      </c>
      <c r="I49" s="50">
        <v>723</v>
      </c>
      <c r="J49" s="81">
        <v>0.11065006915629327</v>
      </c>
      <c r="K49" s="82">
        <v>0</v>
      </c>
      <c r="L49" s="13"/>
      <c r="M49" s="13"/>
    </row>
    <row r="50" spans="1:13" ht="15">
      <c r="A50" s="83">
        <v>2</v>
      </c>
      <c r="B50" s="84" t="s">
        <v>87</v>
      </c>
      <c r="C50" s="58">
        <v>511</v>
      </c>
      <c r="D50" s="63">
        <v>0.049059139784946235</v>
      </c>
      <c r="E50" s="58">
        <v>165</v>
      </c>
      <c r="F50" s="63">
        <v>0.01160909026947161</v>
      </c>
      <c r="G50" s="85">
        <v>2.096969696969697</v>
      </c>
      <c r="H50" s="86">
        <v>22</v>
      </c>
      <c r="I50" s="58">
        <v>476</v>
      </c>
      <c r="J50" s="87">
        <v>0.07352941176470584</v>
      </c>
      <c r="K50" s="88">
        <v>1</v>
      </c>
      <c r="L50" s="13"/>
      <c r="M50" s="13"/>
    </row>
    <row r="51" spans="1:13" ht="15">
      <c r="A51" s="83">
        <v>3</v>
      </c>
      <c r="B51" s="84" t="s">
        <v>56</v>
      </c>
      <c r="C51" s="58">
        <v>475</v>
      </c>
      <c r="D51" s="63">
        <v>0.045602918586789554</v>
      </c>
      <c r="E51" s="58">
        <v>655</v>
      </c>
      <c r="F51" s="63">
        <v>0.04608457046366003</v>
      </c>
      <c r="G51" s="85">
        <v>-0.2748091603053435</v>
      </c>
      <c r="H51" s="86">
        <v>-1</v>
      </c>
      <c r="I51" s="58">
        <v>451</v>
      </c>
      <c r="J51" s="87">
        <v>0.053215077605321515</v>
      </c>
      <c r="K51" s="88">
        <v>1</v>
      </c>
      <c r="L51" s="13"/>
      <c r="M51" s="13"/>
    </row>
    <row r="52" spans="1:13" ht="15">
      <c r="A52" s="83">
        <v>4</v>
      </c>
      <c r="B52" s="84" t="s">
        <v>45</v>
      </c>
      <c r="C52" s="58">
        <v>463</v>
      </c>
      <c r="D52" s="63">
        <v>0.04445084485407066</v>
      </c>
      <c r="E52" s="58">
        <v>293</v>
      </c>
      <c r="F52" s="63">
        <v>0.02061492999366777</v>
      </c>
      <c r="G52" s="85">
        <v>0.5802047781569966</v>
      </c>
      <c r="H52" s="86">
        <v>8</v>
      </c>
      <c r="I52" s="58">
        <v>97</v>
      </c>
      <c r="J52" s="87">
        <v>3.7731958762886597</v>
      </c>
      <c r="K52" s="88">
        <v>28</v>
      </c>
      <c r="L52" s="13"/>
      <c r="M52" s="13"/>
    </row>
    <row r="53" spans="1:13" ht="15">
      <c r="A53" s="83">
        <v>5</v>
      </c>
      <c r="B53" s="89" t="s">
        <v>42</v>
      </c>
      <c r="C53" s="66">
        <v>372</v>
      </c>
      <c r="D53" s="71">
        <v>0.03571428571428571</v>
      </c>
      <c r="E53" s="66">
        <v>388</v>
      </c>
      <c r="F53" s="71">
        <v>0.027298951663969607</v>
      </c>
      <c r="G53" s="90">
        <v>-0.04123711340206182</v>
      </c>
      <c r="H53" s="91">
        <v>3</v>
      </c>
      <c r="I53" s="66">
        <v>653</v>
      </c>
      <c r="J53" s="92">
        <v>-0.4303215926493109</v>
      </c>
      <c r="K53" s="93">
        <v>-3</v>
      </c>
      <c r="L53" s="13"/>
      <c r="M53" s="13"/>
    </row>
    <row r="54" spans="1:13" ht="15">
      <c r="A54" s="94">
        <v>6</v>
      </c>
      <c r="B54" s="78" t="s">
        <v>72</v>
      </c>
      <c r="C54" s="50">
        <v>319</v>
      </c>
      <c r="D54" s="55">
        <v>0.030625960061443934</v>
      </c>
      <c r="E54" s="50">
        <v>420</v>
      </c>
      <c r="F54" s="55">
        <v>0.029550411595018644</v>
      </c>
      <c r="G54" s="79">
        <v>-0.2404761904761905</v>
      </c>
      <c r="H54" s="80">
        <v>1</v>
      </c>
      <c r="I54" s="50">
        <v>356</v>
      </c>
      <c r="J54" s="81">
        <v>-0.1039325842696629</v>
      </c>
      <c r="K54" s="82">
        <v>-1</v>
      </c>
      <c r="L54" s="13"/>
      <c r="M54" s="13"/>
    </row>
    <row r="55" spans="1:13" ht="15">
      <c r="A55" s="83">
        <v>7</v>
      </c>
      <c r="B55" s="84" t="s">
        <v>95</v>
      </c>
      <c r="C55" s="58">
        <v>316</v>
      </c>
      <c r="D55" s="63">
        <v>0.030337941628264208</v>
      </c>
      <c r="E55" s="58">
        <v>74</v>
      </c>
      <c r="F55" s="63">
        <v>0.005206501090550904</v>
      </c>
      <c r="G55" s="85">
        <v>3.27027027027027</v>
      </c>
      <c r="H55" s="86">
        <v>40</v>
      </c>
      <c r="I55" s="58">
        <v>225</v>
      </c>
      <c r="J55" s="87">
        <v>0.4044444444444444</v>
      </c>
      <c r="K55" s="88">
        <v>6</v>
      </c>
      <c r="L55" s="13"/>
      <c r="M55" s="13"/>
    </row>
    <row r="56" spans="1:13" ht="15">
      <c r="A56" s="83">
        <v>8</v>
      </c>
      <c r="B56" s="84" t="s">
        <v>60</v>
      </c>
      <c r="C56" s="58">
        <v>297</v>
      </c>
      <c r="D56" s="63">
        <v>0.028513824884792628</v>
      </c>
      <c r="E56" s="58">
        <v>286</v>
      </c>
      <c r="F56" s="63">
        <v>0.020122423133750792</v>
      </c>
      <c r="G56" s="85">
        <v>0.03846153846153855</v>
      </c>
      <c r="H56" s="86">
        <v>5</v>
      </c>
      <c r="I56" s="58">
        <v>251</v>
      </c>
      <c r="J56" s="87">
        <v>0.1832669322709164</v>
      </c>
      <c r="K56" s="88">
        <v>3</v>
      </c>
      <c r="L56" s="13"/>
      <c r="M56" s="13"/>
    </row>
    <row r="57" spans="1:13" ht="15">
      <c r="A57" s="83">
        <v>9</v>
      </c>
      <c r="B57" s="84" t="s">
        <v>62</v>
      </c>
      <c r="C57" s="58">
        <v>277</v>
      </c>
      <c r="D57" s="63">
        <v>0.026593701996927805</v>
      </c>
      <c r="E57" s="58">
        <v>356</v>
      </c>
      <c r="F57" s="63">
        <v>0.025047491732920566</v>
      </c>
      <c r="G57" s="85">
        <v>-0.2219101123595506</v>
      </c>
      <c r="H57" s="86">
        <v>1</v>
      </c>
      <c r="I57" s="58">
        <v>242</v>
      </c>
      <c r="J57" s="87">
        <v>0.1446280991735538</v>
      </c>
      <c r="K57" s="88">
        <v>3</v>
      </c>
      <c r="L57" s="13"/>
      <c r="M57" s="13"/>
    </row>
    <row r="58" spans="1:13" ht="15">
      <c r="A58" s="95">
        <v>10</v>
      </c>
      <c r="B58" s="89" t="s">
        <v>74</v>
      </c>
      <c r="C58" s="66">
        <v>263</v>
      </c>
      <c r="D58" s="71">
        <v>0.025249615975422426</v>
      </c>
      <c r="E58" s="66">
        <v>319</v>
      </c>
      <c r="F58" s="71">
        <v>0.022444241187645115</v>
      </c>
      <c r="G58" s="90">
        <v>-0.17554858934169282</v>
      </c>
      <c r="H58" s="91">
        <v>1</v>
      </c>
      <c r="I58" s="66">
        <v>200</v>
      </c>
      <c r="J58" s="92">
        <v>0.31499999999999995</v>
      </c>
      <c r="K58" s="93">
        <v>6</v>
      </c>
      <c r="L58" s="13"/>
      <c r="M58" s="13"/>
    </row>
    <row r="59" spans="1:13" ht="15">
      <c r="A59" s="94">
        <v>11</v>
      </c>
      <c r="B59" s="78" t="s">
        <v>58</v>
      </c>
      <c r="C59" s="50">
        <v>239</v>
      </c>
      <c r="D59" s="55">
        <v>0.022945468509984638</v>
      </c>
      <c r="E59" s="50">
        <v>473</v>
      </c>
      <c r="F59" s="55">
        <v>0.033279392105818616</v>
      </c>
      <c r="G59" s="79">
        <v>-0.4947145877378436</v>
      </c>
      <c r="H59" s="80">
        <v>-7</v>
      </c>
      <c r="I59" s="50">
        <v>330</v>
      </c>
      <c r="J59" s="81">
        <v>-0.27575757575757576</v>
      </c>
      <c r="K59" s="82">
        <v>-4</v>
      </c>
      <c r="L59" s="13"/>
      <c r="M59" s="13"/>
    </row>
    <row r="60" spans="1:13" ht="15">
      <c r="A60" s="83">
        <v>12</v>
      </c>
      <c r="B60" s="84" t="s">
        <v>38</v>
      </c>
      <c r="C60" s="58">
        <v>231</v>
      </c>
      <c r="D60" s="63">
        <v>0.02217741935483871</v>
      </c>
      <c r="E60" s="58">
        <v>440</v>
      </c>
      <c r="F60" s="63">
        <v>0.030957574051924296</v>
      </c>
      <c r="G60" s="85">
        <v>-0.475</v>
      </c>
      <c r="H60" s="86">
        <v>-7</v>
      </c>
      <c r="I60" s="58">
        <v>175</v>
      </c>
      <c r="J60" s="87">
        <v>0.32000000000000006</v>
      </c>
      <c r="K60" s="88">
        <v>6</v>
      </c>
      <c r="L60" s="13"/>
      <c r="M60" s="13"/>
    </row>
    <row r="61" spans="1:13" ht="15">
      <c r="A61" s="83">
        <v>13</v>
      </c>
      <c r="B61" s="84" t="s">
        <v>39</v>
      </c>
      <c r="C61" s="58">
        <v>221</v>
      </c>
      <c r="D61" s="63">
        <v>0.021217357910906297</v>
      </c>
      <c r="E61" s="58">
        <v>429</v>
      </c>
      <c r="F61" s="63">
        <v>0.030183634700626186</v>
      </c>
      <c r="G61" s="85">
        <v>-0.48484848484848486</v>
      </c>
      <c r="H61" s="86">
        <v>-7</v>
      </c>
      <c r="I61" s="58">
        <v>264</v>
      </c>
      <c r="J61" s="87">
        <v>-0.16287878787878785</v>
      </c>
      <c r="K61" s="88">
        <v>-3</v>
      </c>
      <c r="L61" s="13"/>
      <c r="M61" s="13"/>
    </row>
    <row r="62" spans="1:13" ht="15">
      <c r="A62" s="83">
        <v>14</v>
      </c>
      <c r="B62" s="84" t="s">
        <v>64</v>
      </c>
      <c r="C62" s="58">
        <v>215</v>
      </c>
      <c r="D62" s="63">
        <v>0.02064132104454685</v>
      </c>
      <c r="E62" s="58">
        <v>171</v>
      </c>
      <c r="F62" s="63">
        <v>0.012031239006543305</v>
      </c>
      <c r="G62" s="85">
        <v>0.2573099415204678</v>
      </c>
      <c r="H62" s="86">
        <v>8</v>
      </c>
      <c r="I62" s="58">
        <v>320</v>
      </c>
      <c r="J62" s="87">
        <v>-0.328125</v>
      </c>
      <c r="K62" s="88">
        <v>-5</v>
      </c>
      <c r="L62" s="13"/>
      <c r="M62" s="13"/>
    </row>
    <row r="63" spans="1:13" ht="15">
      <c r="A63" s="95">
        <v>15</v>
      </c>
      <c r="B63" s="89" t="s">
        <v>61</v>
      </c>
      <c r="C63" s="66">
        <v>207</v>
      </c>
      <c r="D63" s="71">
        <v>0.019873271889400922</v>
      </c>
      <c r="E63" s="66">
        <v>203</v>
      </c>
      <c r="F63" s="71">
        <v>0.014282698937592346</v>
      </c>
      <c r="G63" s="90">
        <v>0.019704433497536922</v>
      </c>
      <c r="H63" s="91">
        <v>1</v>
      </c>
      <c r="I63" s="66">
        <v>356</v>
      </c>
      <c r="J63" s="92">
        <v>-0.4185393258426966</v>
      </c>
      <c r="K63" s="93">
        <v>-10</v>
      </c>
      <c r="L63" s="13"/>
      <c r="M63" s="13"/>
    </row>
    <row r="64" spans="1:13" ht="15">
      <c r="A64" s="94">
        <v>16</v>
      </c>
      <c r="B64" s="78" t="s">
        <v>89</v>
      </c>
      <c r="C64" s="50">
        <v>199</v>
      </c>
      <c r="D64" s="55">
        <v>0.01910522273425499</v>
      </c>
      <c r="E64" s="50">
        <v>192</v>
      </c>
      <c r="F64" s="55">
        <v>0.013508759586294238</v>
      </c>
      <c r="G64" s="79">
        <v>0.03645833333333326</v>
      </c>
      <c r="H64" s="80">
        <v>2</v>
      </c>
      <c r="I64" s="50">
        <v>98</v>
      </c>
      <c r="J64" s="81">
        <v>1.0306122448979593</v>
      </c>
      <c r="K64" s="82">
        <v>15</v>
      </c>
      <c r="L64" s="13"/>
      <c r="M64" s="13"/>
    </row>
    <row r="65" spans="1:13" ht="15">
      <c r="A65" s="83">
        <v>17</v>
      </c>
      <c r="B65" s="84" t="s">
        <v>94</v>
      </c>
      <c r="C65" s="58">
        <v>186</v>
      </c>
      <c r="D65" s="63">
        <v>0.017857142857142856</v>
      </c>
      <c r="E65" s="58">
        <v>166</v>
      </c>
      <c r="F65" s="63">
        <v>0.011679448392316893</v>
      </c>
      <c r="G65" s="85">
        <v>0.12048192771084332</v>
      </c>
      <c r="H65" s="86">
        <v>6</v>
      </c>
      <c r="I65" s="58">
        <v>155</v>
      </c>
      <c r="J65" s="87">
        <v>0.19999999999999996</v>
      </c>
      <c r="K65" s="88">
        <v>7</v>
      </c>
      <c r="L65" s="13"/>
      <c r="M65" s="13"/>
    </row>
    <row r="66" spans="1:13" ht="15">
      <c r="A66" s="83">
        <v>18</v>
      </c>
      <c r="B66" s="84" t="s">
        <v>108</v>
      </c>
      <c r="C66" s="58">
        <v>162</v>
      </c>
      <c r="D66" s="63">
        <v>0.01555299539170507</v>
      </c>
      <c r="E66" s="58">
        <v>152</v>
      </c>
      <c r="F66" s="63">
        <v>0.010694434672482938</v>
      </c>
      <c r="G66" s="85">
        <v>0.06578947368421062</v>
      </c>
      <c r="H66" s="86">
        <v>11</v>
      </c>
      <c r="I66" s="58">
        <v>223</v>
      </c>
      <c r="J66" s="87">
        <v>-0.273542600896861</v>
      </c>
      <c r="K66" s="88">
        <v>-4</v>
      </c>
      <c r="L66" s="13"/>
      <c r="M66" s="13"/>
    </row>
    <row r="67" spans="1:11" ht="15">
      <c r="A67" s="83">
        <v>19</v>
      </c>
      <c r="B67" s="84" t="s">
        <v>90</v>
      </c>
      <c r="C67" s="58">
        <v>160</v>
      </c>
      <c r="D67" s="63">
        <v>0.015360983102918587</v>
      </c>
      <c r="E67" s="58">
        <v>183</v>
      </c>
      <c r="F67" s="63">
        <v>0.012875536480686695</v>
      </c>
      <c r="G67" s="85">
        <v>-0.12568306010928965</v>
      </c>
      <c r="H67" s="86">
        <v>1</v>
      </c>
      <c r="I67" s="58">
        <v>71</v>
      </c>
      <c r="J67" s="87">
        <v>1.2535211267605635</v>
      </c>
      <c r="K67" s="88">
        <v>31</v>
      </c>
    </row>
    <row r="68" spans="1:11" ht="15">
      <c r="A68" s="95">
        <v>20</v>
      </c>
      <c r="B68" s="89" t="s">
        <v>59</v>
      </c>
      <c r="C68" s="66">
        <v>159</v>
      </c>
      <c r="D68" s="71">
        <v>0.015264976958525345</v>
      </c>
      <c r="E68" s="66">
        <v>365</v>
      </c>
      <c r="F68" s="71">
        <v>0.02568071483852811</v>
      </c>
      <c r="G68" s="90">
        <v>-0.5643835616438356</v>
      </c>
      <c r="H68" s="91">
        <v>-11</v>
      </c>
      <c r="I68" s="66">
        <v>166</v>
      </c>
      <c r="J68" s="92">
        <v>-0.04216867469879515</v>
      </c>
      <c r="K68" s="93">
        <v>1</v>
      </c>
    </row>
    <row r="69" spans="1:11" ht="15">
      <c r="A69" s="122" t="s">
        <v>47</v>
      </c>
      <c r="B69" s="123"/>
      <c r="C69" s="25">
        <f>SUM(C49:C68)</f>
        <v>6075</v>
      </c>
      <c r="D69" s="6">
        <f>C69/C71</f>
        <v>0.5832373271889401</v>
      </c>
      <c r="E69" s="25">
        <f>SUM(E49:E68)</f>
        <v>6971</v>
      </c>
      <c r="F69" s="6">
        <f>E69/E71</f>
        <v>0.4904664743544642</v>
      </c>
      <c r="G69" s="16">
        <f>C69/E69-1</f>
        <v>-0.12853249175154213</v>
      </c>
      <c r="H69" s="16"/>
      <c r="I69" s="25">
        <f>SUM(I49:I68)</f>
        <v>5832</v>
      </c>
      <c r="J69" s="17">
        <f>C69/I69-1</f>
        <v>0.04166666666666674</v>
      </c>
      <c r="K69" s="18"/>
    </row>
    <row r="70" spans="1:11" ht="15">
      <c r="A70" s="122" t="s">
        <v>12</v>
      </c>
      <c r="B70" s="123"/>
      <c r="C70" s="25">
        <f>C71-SUM(C49:C68)</f>
        <v>4341</v>
      </c>
      <c r="D70" s="6">
        <f>C70/C71</f>
        <v>0.4167626728110599</v>
      </c>
      <c r="E70" s="25">
        <f>E71-SUM(E49:E68)</f>
        <v>7242</v>
      </c>
      <c r="F70" s="6">
        <f>E70/E71</f>
        <v>0.5095335256455358</v>
      </c>
      <c r="G70" s="16">
        <f>C70/E70-1</f>
        <v>-0.4005799502899752</v>
      </c>
      <c r="H70" s="16"/>
      <c r="I70" s="25">
        <f>I71-SUM(I49:I68)</f>
        <v>5950</v>
      </c>
      <c r="J70" s="17">
        <f>C70/I70-1</f>
        <v>-0.2704201680672269</v>
      </c>
      <c r="K70" s="18"/>
    </row>
    <row r="71" spans="1:11" ht="15">
      <c r="A71" s="124" t="s">
        <v>37</v>
      </c>
      <c r="B71" s="125"/>
      <c r="C71" s="23">
        <v>10416</v>
      </c>
      <c r="D71" s="96">
        <v>1</v>
      </c>
      <c r="E71" s="23">
        <v>14213</v>
      </c>
      <c r="F71" s="96">
        <v>1</v>
      </c>
      <c r="G71" s="19">
        <v>-0.26714979244353765</v>
      </c>
      <c r="H71" s="19"/>
      <c r="I71" s="23">
        <v>11782</v>
      </c>
      <c r="J71" s="42">
        <v>-0.11593956883381429</v>
      </c>
      <c r="K71" s="97"/>
    </row>
    <row r="72" ht="15">
      <c r="A72" t="s">
        <v>128</v>
      </c>
    </row>
    <row r="73" ht="15">
      <c r="A73" s="21" t="s">
        <v>129</v>
      </c>
    </row>
  </sheetData>
  <sheetProtection/>
  <mergeCells count="48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</mergeCells>
  <conditionalFormatting sqref="K32">
    <cfRule type="cellIs" priority="933" dxfId="98" operator="lessThan">
      <formula>0</formula>
    </cfRule>
  </conditionalFormatting>
  <conditionalFormatting sqref="K33">
    <cfRule type="cellIs" priority="935" dxfId="98" operator="lessThan">
      <formula>0</formula>
    </cfRule>
  </conditionalFormatting>
  <conditionalFormatting sqref="G32:H32 J32">
    <cfRule type="cellIs" priority="934" dxfId="98" operator="lessThan">
      <formula>0</formula>
    </cfRule>
  </conditionalFormatting>
  <conditionalFormatting sqref="G33:H33 J33">
    <cfRule type="cellIs" priority="936" dxfId="98" operator="lessThan">
      <formula>0</formula>
    </cfRule>
  </conditionalFormatting>
  <conditionalFormatting sqref="K69">
    <cfRule type="cellIs" priority="929" dxfId="98" operator="lessThan">
      <formula>0</formula>
    </cfRule>
  </conditionalFormatting>
  <conditionalFormatting sqref="K70">
    <cfRule type="cellIs" priority="931" dxfId="98" operator="lessThan">
      <formula>0</formula>
    </cfRule>
  </conditionalFormatting>
  <conditionalFormatting sqref="G69:H69 J69">
    <cfRule type="cellIs" priority="930" dxfId="98" operator="lessThan">
      <formula>0</formula>
    </cfRule>
  </conditionalFormatting>
  <conditionalFormatting sqref="G70:H70 J70">
    <cfRule type="cellIs" priority="932" dxfId="98" operator="lessThan">
      <formula>0</formula>
    </cfRule>
  </conditionalFormatting>
  <conditionalFormatting sqref="G12:G31 J12:J31">
    <cfRule type="cellIs" priority="31" dxfId="98" operator="lessThan">
      <formula>0</formula>
    </cfRule>
  </conditionalFormatting>
  <conditionalFormatting sqref="K12:K31">
    <cfRule type="cellIs" priority="28" dxfId="98" operator="lessThan">
      <formula>0</formula>
    </cfRule>
    <cfRule type="cellIs" priority="29" dxfId="100" operator="equal">
      <formula>0</formula>
    </cfRule>
    <cfRule type="cellIs" priority="30" dxfId="101" operator="greaterThan">
      <formula>0</formula>
    </cfRule>
  </conditionalFormatting>
  <conditionalFormatting sqref="H12:H31">
    <cfRule type="cellIs" priority="25" dxfId="98" operator="lessThan">
      <formula>0</formula>
    </cfRule>
    <cfRule type="cellIs" priority="26" dxfId="100" operator="equal">
      <formula>0</formula>
    </cfRule>
    <cfRule type="cellIs" priority="27" dxfId="101" operator="greaterThan">
      <formula>0</formula>
    </cfRule>
  </conditionalFormatting>
  <conditionalFormatting sqref="G34 J34">
    <cfRule type="cellIs" priority="24" dxfId="98" operator="lessThan">
      <formula>0</formula>
    </cfRule>
  </conditionalFormatting>
  <conditionalFormatting sqref="K34">
    <cfRule type="cellIs" priority="23" dxfId="98" operator="lessThan">
      <formula>0</formula>
    </cfRule>
  </conditionalFormatting>
  <conditionalFormatting sqref="H34">
    <cfRule type="cellIs" priority="22" dxfId="98" operator="lessThan">
      <formula>0</formula>
    </cfRule>
  </conditionalFormatting>
  <conditionalFormatting sqref="G49:G68 J49:J68">
    <cfRule type="cellIs" priority="15" dxfId="98" operator="lessThan">
      <formula>0</formula>
    </cfRule>
  </conditionalFormatting>
  <conditionalFormatting sqref="K49:K68">
    <cfRule type="cellIs" priority="12" dxfId="98" operator="lessThan">
      <formula>0</formula>
    </cfRule>
    <cfRule type="cellIs" priority="13" dxfId="100" operator="equal">
      <formula>0</formula>
    </cfRule>
    <cfRule type="cellIs" priority="14" dxfId="101" operator="greaterThan">
      <formula>0</formula>
    </cfRule>
  </conditionalFormatting>
  <conditionalFormatting sqref="H49:H68">
    <cfRule type="cellIs" priority="9" dxfId="98" operator="lessThan">
      <formula>0</formula>
    </cfRule>
    <cfRule type="cellIs" priority="10" dxfId="100" operator="equal">
      <formula>0</formula>
    </cfRule>
    <cfRule type="cellIs" priority="11" dxfId="101" operator="greaterThan">
      <formula>0</formula>
    </cfRule>
  </conditionalFormatting>
  <conditionalFormatting sqref="G71 J71">
    <cfRule type="cellIs" priority="8" dxfId="98" operator="lessThan">
      <formula>0</formula>
    </cfRule>
  </conditionalFormatting>
  <conditionalFormatting sqref="K71">
    <cfRule type="cellIs" priority="7" dxfId="98" operator="lessThan">
      <formula>0</formula>
    </cfRule>
  </conditionalFormatting>
  <conditionalFormatting sqref="H71">
    <cfRule type="cellIs" priority="6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5"/>
  <sheetViews>
    <sheetView showGridLines="0" zoomScalePageLayoutView="0" workbookViewId="0" topLeftCell="B1">
      <selection activeCell="P31" sqref="P3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0.7109375" style="0" customWidth="1"/>
    <col min="16" max="16" width="22.57421875" style="0" customWidth="1"/>
    <col min="17" max="22" width="11.00390625" style="0" customWidth="1"/>
  </cols>
  <sheetData>
    <row r="1" spans="2:15" ht="15">
      <c r="B1" t="s">
        <v>3</v>
      </c>
      <c r="D1" s="46"/>
      <c r="O1" s="47">
        <v>44230</v>
      </c>
    </row>
    <row r="2" spans="2:15" ht="14.25" customHeight="1">
      <c r="B2" s="159" t="s">
        <v>14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4.25" customHeight="1">
      <c r="B3" s="160" t="s">
        <v>15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9" t="s">
        <v>0</v>
      </c>
      <c r="C5" s="141" t="s">
        <v>1</v>
      </c>
      <c r="D5" s="145" t="s">
        <v>78</v>
      </c>
      <c r="E5" s="146"/>
      <c r="F5" s="146"/>
      <c r="G5" s="146"/>
      <c r="H5" s="147"/>
      <c r="I5" s="146" t="s">
        <v>75</v>
      </c>
      <c r="J5" s="146"/>
      <c r="K5" s="145" t="s">
        <v>79</v>
      </c>
      <c r="L5" s="146"/>
      <c r="M5" s="146"/>
      <c r="N5" s="146"/>
      <c r="O5" s="147"/>
    </row>
    <row r="6" spans="2:15" ht="14.25" customHeight="1">
      <c r="B6" s="140"/>
      <c r="C6" s="142"/>
      <c r="D6" s="149" t="s">
        <v>80</v>
      </c>
      <c r="E6" s="148"/>
      <c r="F6" s="148"/>
      <c r="G6" s="148"/>
      <c r="H6" s="150"/>
      <c r="I6" s="148" t="s">
        <v>76</v>
      </c>
      <c r="J6" s="148"/>
      <c r="K6" s="149" t="s">
        <v>81</v>
      </c>
      <c r="L6" s="148"/>
      <c r="M6" s="148"/>
      <c r="N6" s="148"/>
      <c r="O6" s="150"/>
    </row>
    <row r="7" spans="2:15" ht="14.25" customHeight="1">
      <c r="B7" s="140"/>
      <c r="C7" s="140"/>
      <c r="D7" s="131">
        <v>2021</v>
      </c>
      <c r="E7" s="127"/>
      <c r="F7" s="126">
        <v>2020</v>
      </c>
      <c r="G7" s="126"/>
      <c r="H7" s="137" t="s">
        <v>5</v>
      </c>
      <c r="I7" s="151">
        <v>2020</v>
      </c>
      <c r="J7" s="131" t="s">
        <v>82</v>
      </c>
      <c r="K7" s="131">
        <v>2021</v>
      </c>
      <c r="L7" s="127"/>
      <c r="M7" s="126">
        <v>2020</v>
      </c>
      <c r="N7" s="127"/>
      <c r="O7" s="134" t="s">
        <v>5</v>
      </c>
    </row>
    <row r="8" spans="2:15" ht="14.25" customHeight="1">
      <c r="B8" s="143" t="s">
        <v>6</v>
      </c>
      <c r="C8" s="143" t="s">
        <v>7</v>
      </c>
      <c r="D8" s="133"/>
      <c r="E8" s="129"/>
      <c r="F8" s="128"/>
      <c r="G8" s="128"/>
      <c r="H8" s="138"/>
      <c r="I8" s="152"/>
      <c r="J8" s="132"/>
      <c r="K8" s="133"/>
      <c r="L8" s="129"/>
      <c r="M8" s="128"/>
      <c r="N8" s="129"/>
      <c r="O8" s="134"/>
    </row>
    <row r="9" spans="2:15" ht="14.25" customHeight="1">
      <c r="B9" s="143"/>
      <c r="C9" s="143"/>
      <c r="D9" s="104" t="s">
        <v>8</v>
      </c>
      <c r="E9" s="106" t="s">
        <v>2</v>
      </c>
      <c r="F9" s="105" t="s">
        <v>8</v>
      </c>
      <c r="G9" s="36" t="s">
        <v>2</v>
      </c>
      <c r="H9" s="156" t="s">
        <v>9</v>
      </c>
      <c r="I9" s="37" t="s">
        <v>8</v>
      </c>
      <c r="J9" s="164" t="s">
        <v>83</v>
      </c>
      <c r="K9" s="104" t="s">
        <v>8</v>
      </c>
      <c r="L9" s="35" t="s">
        <v>2</v>
      </c>
      <c r="M9" s="105" t="s">
        <v>8</v>
      </c>
      <c r="N9" s="35" t="s">
        <v>2</v>
      </c>
      <c r="O9" s="162" t="s">
        <v>9</v>
      </c>
    </row>
    <row r="10" spans="2:15" ht="14.25" customHeight="1">
      <c r="B10" s="144"/>
      <c r="C10" s="144"/>
      <c r="D10" s="108" t="s">
        <v>10</v>
      </c>
      <c r="E10" s="107" t="s">
        <v>11</v>
      </c>
      <c r="F10" s="34" t="s">
        <v>10</v>
      </c>
      <c r="G10" s="39" t="s">
        <v>11</v>
      </c>
      <c r="H10" s="161"/>
      <c r="I10" s="38" t="s">
        <v>10</v>
      </c>
      <c r="J10" s="165"/>
      <c r="K10" s="108" t="s">
        <v>10</v>
      </c>
      <c r="L10" s="107" t="s">
        <v>11</v>
      </c>
      <c r="M10" s="34" t="s">
        <v>10</v>
      </c>
      <c r="N10" s="107" t="s">
        <v>11</v>
      </c>
      <c r="O10" s="163"/>
    </row>
    <row r="11" spans="2:15" ht="14.25" customHeight="1">
      <c r="B11" s="48">
        <v>1</v>
      </c>
      <c r="C11" s="49" t="s">
        <v>23</v>
      </c>
      <c r="D11" s="50">
        <v>783</v>
      </c>
      <c r="E11" s="51">
        <v>0.16926070038910507</v>
      </c>
      <c r="F11" s="50">
        <v>572</v>
      </c>
      <c r="G11" s="52">
        <v>0.12949966040298846</v>
      </c>
      <c r="H11" s="53">
        <v>0.36888111888111896</v>
      </c>
      <c r="I11" s="54">
        <v>956</v>
      </c>
      <c r="J11" s="55">
        <v>-0.18096234309623427</v>
      </c>
      <c r="K11" s="50">
        <v>783</v>
      </c>
      <c r="L11" s="51">
        <v>0.16926070038910507</v>
      </c>
      <c r="M11" s="50">
        <v>572</v>
      </c>
      <c r="N11" s="52">
        <v>0.12949966040298846</v>
      </c>
      <c r="O11" s="53">
        <v>0.36888111888111896</v>
      </c>
    </row>
    <row r="12" spans="2:15" ht="14.25" customHeight="1">
      <c r="B12" s="56">
        <v>2</v>
      </c>
      <c r="C12" s="57" t="s">
        <v>28</v>
      </c>
      <c r="D12" s="58">
        <v>689</v>
      </c>
      <c r="E12" s="59">
        <v>0.14894076956333765</v>
      </c>
      <c r="F12" s="58">
        <v>498</v>
      </c>
      <c r="G12" s="60">
        <v>0.11274620783337107</v>
      </c>
      <c r="H12" s="61">
        <v>0.38353413654618485</v>
      </c>
      <c r="I12" s="62">
        <v>1013</v>
      </c>
      <c r="J12" s="63">
        <v>-0.3198420533070089</v>
      </c>
      <c r="K12" s="58">
        <v>689</v>
      </c>
      <c r="L12" s="59">
        <v>0.14894076956333765</v>
      </c>
      <c r="M12" s="58">
        <v>498</v>
      </c>
      <c r="N12" s="60">
        <v>0.11274620783337107</v>
      </c>
      <c r="O12" s="61">
        <v>0.38353413654618485</v>
      </c>
    </row>
    <row r="13" spans="2:15" ht="14.25" customHeight="1">
      <c r="B13" s="56">
        <v>3</v>
      </c>
      <c r="C13" s="57" t="s">
        <v>26</v>
      </c>
      <c r="D13" s="58">
        <v>678</v>
      </c>
      <c r="E13" s="59">
        <v>0.14656290531776914</v>
      </c>
      <c r="F13" s="58">
        <v>641</v>
      </c>
      <c r="G13" s="60">
        <v>0.1451211229341182</v>
      </c>
      <c r="H13" s="61">
        <v>0.057722308892355745</v>
      </c>
      <c r="I13" s="62">
        <v>1331</v>
      </c>
      <c r="J13" s="63">
        <v>-0.4906085649887303</v>
      </c>
      <c r="K13" s="58">
        <v>678</v>
      </c>
      <c r="L13" s="59">
        <v>0.14656290531776914</v>
      </c>
      <c r="M13" s="58">
        <v>641</v>
      </c>
      <c r="N13" s="60">
        <v>0.1451211229341182</v>
      </c>
      <c r="O13" s="61">
        <v>0.057722308892355745</v>
      </c>
    </row>
    <row r="14" spans="2:15" ht="14.25" customHeight="1">
      <c r="B14" s="56">
        <v>4</v>
      </c>
      <c r="C14" s="57" t="s">
        <v>20</v>
      </c>
      <c r="D14" s="58">
        <v>522</v>
      </c>
      <c r="E14" s="59">
        <v>0.11284046692607004</v>
      </c>
      <c r="F14" s="58">
        <v>342</v>
      </c>
      <c r="G14" s="60">
        <v>0.07742811863255604</v>
      </c>
      <c r="H14" s="61">
        <v>0.5263157894736843</v>
      </c>
      <c r="I14" s="62">
        <v>768</v>
      </c>
      <c r="J14" s="63">
        <v>-0.3203125</v>
      </c>
      <c r="K14" s="58">
        <v>522</v>
      </c>
      <c r="L14" s="59">
        <v>0.11284046692607004</v>
      </c>
      <c r="M14" s="58">
        <v>342</v>
      </c>
      <c r="N14" s="60">
        <v>0.07742811863255604</v>
      </c>
      <c r="O14" s="61">
        <v>0.5263157894736843</v>
      </c>
    </row>
    <row r="15" spans="2:15" ht="14.25" customHeight="1">
      <c r="B15" s="64">
        <v>5</v>
      </c>
      <c r="C15" s="65" t="s">
        <v>55</v>
      </c>
      <c r="D15" s="66">
        <v>409</v>
      </c>
      <c r="E15" s="67">
        <v>0.08841331603977519</v>
      </c>
      <c r="F15" s="66">
        <v>259</v>
      </c>
      <c r="G15" s="68">
        <v>0.058637083993660855</v>
      </c>
      <c r="H15" s="69">
        <v>0.5791505791505791</v>
      </c>
      <c r="I15" s="70">
        <v>770</v>
      </c>
      <c r="J15" s="71">
        <v>-0.4688311688311688</v>
      </c>
      <c r="K15" s="66">
        <v>409</v>
      </c>
      <c r="L15" s="67">
        <v>0.08841331603977519</v>
      </c>
      <c r="M15" s="66">
        <v>259</v>
      </c>
      <c r="N15" s="68">
        <v>0.058637083993660855</v>
      </c>
      <c r="O15" s="69">
        <v>0.5791505791505791</v>
      </c>
    </row>
    <row r="16" spans="2:15" ht="14.25" customHeight="1">
      <c r="B16" s="48">
        <v>6</v>
      </c>
      <c r="C16" s="49" t="s">
        <v>21</v>
      </c>
      <c r="D16" s="50">
        <v>306</v>
      </c>
      <c r="E16" s="51">
        <v>0.06614785992217899</v>
      </c>
      <c r="F16" s="50">
        <v>234</v>
      </c>
      <c r="G16" s="52">
        <v>0.05297713380122255</v>
      </c>
      <c r="H16" s="53">
        <v>0.3076923076923077</v>
      </c>
      <c r="I16" s="54">
        <v>476</v>
      </c>
      <c r="J16" s="55">
        <v>-0.3571428571428571</v>
      </c>
      <c r="K16" s="50">
        <v>306</v>
      </c>
      <c r="L16" s="51">
        <v>0.06614785992217899</v>
      </c>
      <c r="M16" s="50">
        <v>234</v>
      </c>
      <c r="N16" s="52">
        <v>0.05297713380122255</v>
      </c>
      <c r="O16" s="53">
        <v>0.3076923076923077</v>
      </c>
    </row>
    <row r="17" spans="2:15" ht="14.25" customHeight="1">
      <c r="B17" s="56">
        <v>7</v>
      </c>
      <c r="C17" s="57" t="s">
        <v>30</v>
      </c>
      <c r="D17" s="58">
        <v>280</v>
      </c>
      <c r="E17" s="59">
        <v>0.06052745352356247</v>
      </c>
      <c r="F17" s="58">
        <v>263</v>
      </c>
      <c r="G17" s="60">
        <v>0.059542676024450986</v>
      </c>
      <c r="H17" s="61">
        <v>0.06463878326996197</v>
      </c>
      <c r="I17" s="62">
        <v>272</v>
      </c>
      <c r="J17" s="63">
        <v>0.02941176470588225</v>
      </c>
      <c r="K17" s="58">
        <v>280</v>
      </c>
      <c r="L17" s="59">
        <v>0.06052745352356247</v>
      </c>
      <c r="M17" s="58">
        <v>263</v>
      </c>
      <c r="N17" s="60">
        <v>0.059542676024450986</v>
      </c>
      <c r="O17" s="61">
        <v>0.06463878326996197</v>
      </c>
    </row>
    <row r="18" spans="2:15" ht="14.25" customHeight="1">
      <c r="B18" s="56">
        <v>8</v>
      </c>
      <c r="C18" s="57" t="s">
        <v>33</v>
      </c>
      <c r="D18" s="58">
        <v>278</v>
      </c>
      <c r="E18" s="59">
        <v>0.06009511456982274</v>
      </c>
      <c r="F18" s="58">
        <v>618</v>
      </c>
      <c r="G18" s="60">
        <v>0.13991396875707493</v>
      </c>
      <c r="H18" s="61">
        <v>-0.5501618122977346</v>
      </c>
      <c r="I18" s="62">
        <v>1034</v>
      </c>
      <c r="J18" s="63">
        <v>-0.7311411992263056</v>
      </c>
      <c r="K18" s="58">
        <v>278</v>
      </c>
      <c r="L18" s="59">
        <v>0.06009511456982274</v>
      </c>
      <c r="M18" s="58">
        <v>618</v>
      </c>
      <c r="N18" s="60">
        <v>0.13991396875707493</v>
      </c>
      <c r="O18" s="61">
        <v>-0.5501618122977346</v>
      </c>
    </row>
    <row r="19" spans="2:15" ht="14.25" customHeight="1">
      <c r="B19" s="56">
        <v>9</v>
      </c>
      <c r="C19" s="57" t="s">
        <v>29</v>
      </c>
      <c r="D19" s="58">
        <v>220</v>
      </c>
      <c r="E19" s="59">
        <v>0.04755728491137051</v>
      </c>
      <c r="F19" s="58">
        <v>451</v>
      </c>
      <c r="G19" s="60">
        <v>0.10210550147158705</v>
      </c>
      <c r="H19" s="61">
        <v>-0.5121951219512195</v>
      </c>
      <c r="I19" s="62">
        <v>451</v>
      </c>
      <c r="J19" s="63">
        <v>-0.5121951219512195</v>
      </c>
      <c r="K19" s="58">
        <v>220</v>
      </c>
      <c r="L19" s="59">
        <v>0.04755728491137051</v>
      </c>
      <c r="M19" s="58">
        <v>451</v>
      </c>
      <c r="N19" s="60">
        <v>0.10210550147158705</v>
      </c>
      <c r="O19" s="61">
        <v>-0.5121951219512195</v>
      </c>
    </row>
    <row r="20" spans="2:15" ht="14.25" customHeight="1">
      <c r="B20" s="64">
        <v>10</v>
      </c>
      <c r="C20" s="65" t="s">
        <v>22</v>
      </c>
      <c r="D20" s="66">
        <v>175</v>
      </c>
      <c r="E20" s="67">
        <v>0.03782965845222654</v>
      </c>
      <c r="F20" s="66">
        <v>276</v>
      </c>
      <c r="G20" s="68">
        <v>0.062485850124518905</v>
      </c>
      <c r="H20" s="69">
        <v>-0.3659420289855072</v>
      </c>
      <c r="I20" s="70">
        <v>351</v>
      </c>
      <c r="J20" s="71">
        <v>-0.5014245014245013</v>
      </c>
      <c r="K20" s="66">
        <v>175</v>
      </c>
      <c r="L20" s="67">
        <v>0.03782965845222654</v>
      </c>
      <c r="M20" s="66">
        <v>276</v>
      </c>
      <c r="N20" s="68">
        <v>0.062485850124518905</v>
      </c>
      <c r="O20" s="69">
        <v>-0.3659420289855072</v>
      </c>
    </row>
    <row r="21" spans="2:15" ht="14.25" customHeight="1">
      <c r="B21" s="48">
        <v>11</v>
      </c>
      <c r="C21" s="49" t="s">
        <v>31</v>
      </c>
      <c r="D21" s="50">
        <v>91</v>
      </c>
      <c r="E21" s="51">
        <v>0.019671422395157803</v>
      </c>
      <c r="F21" s="50">
        <v>84</v>
      </c>
      <c r="G21" s="52">
        <v>0.01901743264659271</v>
      </c>
      <c r="H21" s="53">
        <v>0.08333333333333326</v>
      </c>
      <c r="I21" s="54">
        <v>79</v>
      </c>
      <c r="J21" s="55">
        <v>0.1518987341772151</v>
      </c>
      <c r="K21" s="50">
        <v>91</v>
      </c>
      <c r="L21" s="51">
        <v>0.019671422395157803</v>
      </c>
      <c r="M21" s="50">
        <v>84</v>
      </c>
      <c r="N21" s="52">
        <v>0.01901743264659271</v>
      </c>
      <c r="O21" s="53">
        <v>0.08333333333333326</v>
      </c>
    </row>
    <row r="22" spans="2:15" ht="14.25" customHeight="1">
      <c r="B22" s="56">
        <v>12</v>
      </c>
      <c r="C22" s="57" t="s">
        <v>63</v>
      </c>
      <c r="D22" s="58">
        <v>75</v>
      </c>
      <c r="E22" s="59">
        <v>0.01621271076523995</v>
      </c>
      <c r="F22" s="58">
        <v>39</v>
      </c>
      <c r="G22" s="60">
        <v>0.008829522300203759</v>
      </c>
      <c r="H22" s="61">
        <v>0.9230769230769231</v>
      </c>
      <c r="I22" s="62">
        <v>175</v>
      </c>
      <c r="J22" s="63">
        <v>-0.5714285714285714</v>
      </c>
      <c r="K22" s="58">
        <v>75</v>
      </c>
      <c r="L22" s="59">
        <v>0.01621271076523995</v>
      </c>
      <c r="M22" s="58">
        <v>39</v>
      </c>
      <c r="N22" s="60">
        <v>0.008829522300203759</v>
      </c>
      <c r="O22" s="61">
        <v>0.9230769230769231</v>
      </c>
    </row>
    <row r="23" spans="2:15" ht="14.25" customHeight="1">
      <c r="B23" s="56">
        <v>13</v>
      </c>
      <c r="C23" s="57" t="s">
        <v>19</v>
      </c>
      <c r="D23" s="58">
        <v>19</v>
      </c>
      <c r="E23" s="59">
        <v>0.004107220060527454</v>
      </c>
      <c r="F23" s="58">
        <v>31</v>
      </c>
      <c r="G23" s="60">
        <v>0.0070183382386235</v>
      </c>
      <c r="H23" s="61">
        <v>-0.3870967741935484</v>
      </c>
      <c r="I23" s="62">
        <v>69</v>
      </c>
      <c r="J23" s="63">
        <v>-0.7246376811594203</v>
      </c>
      <c r="K23" s="58">
        <v>19</v>
      </c>
      <c r="L23" s="59">
        <v>0.004107220060527454</v>
      </c>
      <c r="M23" s="58">
        <v>31</v>
      </c>
      <c r="N23" s="60">
        <v>0.0070183382386235</v>
      </c>
      <c r="O23" s="61">
        <v>-0.3870967741935484</v>
      </c>
    </row>
    <row r="24" spans="2:15" ht="14.25" customHeight="1">
      <c r="B24" s="56">
        <v>14</v>
      </c>
      <c r="C24" s="57" t="s">
        <v>71</v>
      </c>
      <c r="D24" s="58">
        <v>17</v>
      </c>
      <c r="E24" s="59">
        <v>0.0036748811067877215</v>
      </c>
      <c r="F24" s="58">
        <v>28</v>
      </c>
      <c r="G24" s="60">
        <v>0.006339144215530904</v>
      </c>
      <c r="H24" s="61">
        <v>-0.3928571428571429</v>
      </c>
      <c r="I24" s="62">
        <v>44</v>
      </c>
      <c r="J24" s="63">
        <v>-0.6136363636363636</v>
      </c>
      <c r="K24" s="58">
        <v>17</v>
      </c>
      <c r="L24" s="59">
        <v>0.0036748811067877215</v>
      </c>
      <c r="M24" s="58">
        <v>28</v>
      </c>
      <c r="N24" s="60">
        <v>0.006339144215530904</v>
      </c>
      <c r="O24" s="61">
        <v>-0.3928571428571429</v>
      </c>
    </row>
    <row r="25" spans="2:15" ht="15">
      <c r="B25" s="64">
        <v>15</v>
      </c>
      <c r="C25" s="65" t="s">
        <v>109</v>
      </c>
      <c r="D25" s="66">
        <v>14</v>
      </c>
      <c r="E25" s="67">
        <v>0.0030263726761781237</v>
      </c>
      <c r="F25" s="66">
        <v>4</v>
      </c>
      <c r="G25" s="68">
        <v>0.000905592030790129</v>
      </c>
      <c r="H25" s="69">
        <v>2.5</v>
      </c>
      <c r="I25" s="70">
        <v>7</v>
      </c>
      <c r="J25" s="71">
        <v>1</v>
      </c>
      <c r="K25" s="66">
        <v>14</v>
      </c>
      <c r="L25" s="67">
        <v>0.0030263726761781237</v>
      </c>
      <c r="M25" s="66">
        <v>4</v>
      </c>
      <c r="N25" s="68">
        <v>0.000905592030790129</v>
      </c>
      <c r="O25" s="69">
        <v>2.5</v>
      </c>
    </row>
    <row r="26" spans="2:15" ht="15">
      <c r="B26" s="122" t="s">
        <v>52</v>
      </c>
      <c r="C26" s="123"/>
      <c r="D26" s="25">
        <f>SUM(D11:D25)</f>
        <v>4556</v>
      </c>
      <c r="E26" s="4">
        <f>D26/D28</f>
        <v>0.9848681366191094</v>
      </c>
      <c r="F26" s="25">
        <f>SUM(F11:F25)</f>
        <v>4340</v>
      </c>
      <c r="G26" s="4">
        <f>F26/F28</f>
        <v>0.9825673534072901</v>
      </c>
      <c r="H26" s="7">
        <f>D26/F26-1</f>
        <v>0.04976958525345632</v>
      </c>
      <c r="I26" s="25">
        <f>SUM(I11:I25)</f>
        <v>7796</v>
      </c>
      <c r="J26" s="4">
        <f>D26/I26-1</f>
        <v>-0.4155977424320164</v>
      </c>
      <c r="K26" s="25">
        <f>SUM(K11:K25)</f>
        <v>4556</v>
      </c>
      <c r="L26" s="4">
        <f>K26/K28</f>
        <v>0.9848681366191094</v>
      </c>
      <c r="M26" s="25">
        <f>SUM(M11:M25)</f>
        <v>4340</v>
      </c>
      <c r="N26" s="4">
        <f>M26/M28</f>
        <v>0.9825673534072901</v>
      </c>
      <c r="O26" s="7">
        <f>K26/M26-1</f>
        <v>0.04976958525345632</v>
      </c>
    </row>
    <row r="27" spans="2:15" ht="15">
      <c r="B27" s="122" t="s">
        <v>12</v>
      </c>
      <c r="C27" s="123"/>
      <c r="D27" s="3">
        <f>D28-SUM(D11:D25)</f>
        <v>70</v>
      </c>
      <c r="E27" s="4">
        <f>D27/D28</f>
        <v>0.015131863380890618</v>
      </c>
      <c r="F27" s="3">
        <f>F28-SUM(F11:F25)</f>
        <v>77</v>
      </c>
      <c r="G27" s="6">
        <f>F27/F28</f>
        <v>0.017432646592709985</v>
      </c>
      <c r="H27" s="7">
        <f>D27/F27-1</f>
        <v>-0.09090909090909094</v>
      </c>
      <c r="I27" s="3">
        <f>I28-SUM(I11:I25)</f>
        <v>130</v>
      </c>
      <c r="J27" s="8">
        <f>D27/I27-1</f>
        <v>-0.46153846153846156</v>
      </c>
      <c r="K27" s="3">
        <f>K28-SUM(K11:K25)</f>
        <v>70</v>
      </c>
      <c r="L27" s="4">
        <f>K27/K28</f>
        <v>0.015131863380890618</v>
      </c>
      <c r="M27" s="3">
        <f>M28-SUM(M11:M25)</f>
        <v>77</v>
      </c>
      <c r="N27" s="4">
        <f>M27/M28</f>
        <v>0.017432646592709985</v>
      </c>
      <c r="O27" s="7">
        <f>K27/M27-1</f>
        <v>-0.09090909090909094</v>
      </c>
    </row>
    <row r="28" spans="2:15" ht="15">
      <c r="B28" s="124" t="s">
        <v>13</v>
      </c>
      <c r="C28" s="125"/>
      <c r="D28" s="43">
        <v>4626</v>
      </c>
      <c r="E28" s="72">
        <v>1</v>
      </c>
      <c r="F28" s="43">
        <v>4417</v>
      </c>
      <c r="G28" s="73">
        <v>0.9999999999999998</v>
      </c>
      <c r="H28" s="40">
        <v>0.04731718360878423</v>
      </c>
      <c r="I28" s="44">
        <v>7926</v>
      </c>
      <c r="J28" s="41">
        <v>-0.4163512490537472</v>
      </c>
      <c r="K28" s="43">
        <v>4626</v>
      </c>
      <c r="L28" s="72">
        <v>1</v>
      </c>
      <c r="M28" s="43">
        <v>4417</v>
      </c>
      <c r="N28" s="73">
        <v>0.9999999999999998</v>
      </c>
      <c r="O28" s="40">
        <v>0.04731718360878423</v>
      </c>
    </row>
    <row r="29" spans="2:3" ht="15">
      <c r="B29" t="s">
        <v>130</v>
      </c>
      <c r="C29" s="20"/>
    </row>
    <row r="30" ht="15">
      <c r="B30" s="21" t="s">
        <v>129</v>
      </c>
    </row>
    <row r="31" ht="15">
      <c r="B31" s="21"/>
    </row>
    <row r="32" spans="2:14" ht="15">
      <c r="B32" s="130" t="s">
        <v>110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20"/>
      <c r="N32" s="20"/>
    </row>
    <row r="33" spans="2:14" ht="15">
      <c r="B33" s="158" t="s">
        <v>111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20"/>
      <c r="N33" s="20"/>
    </row>
    <row r="34" spans="2:12" ht="25.5" customHeight="1">
      <c r="B34" s="14"/>
      <c r="C34" s="14"/>
      <c r="D34" s="14"/>
      <c r="E34" s="14"/>
      <c r="F34" s="14"/>
      <c r="G34" s="14"/>
      <c r="H34" s="14"/>
      <c r="I34" s="14"/>
      <c r="J34" s="14"/>
      <c r="K34" s="74"/>
      <c r="L34" s="75" t="s">
        <v>4</v>
      </c>
    </row>
    <row r="35" spans="2:12" ht="15">
      <c r="B35" s="139" t="s">
        <v>0</v>
      </c>
      <c r="C35" s="139" t="s">
        <v>46</v>
      </c>
      <c r="D35" s="145" t="s">
        <v>78</v>
      </c>
      <c r="E35" s="146"/>
      <c r="F35" s="146"/>
      <c r="G35" s="146"/>
      <c r="H35" s="146"/>
      <c r="I35" s="147"/>
      <c r="J35" s="145" t="s">
        <v>75</v>
      </c>
      <c r="K35" s="146"/>
      <c r="L35" s="147"/>
    </row>
    <row r="36" spans="2:12" ht="15" customHeight="1">
      <c r="B36" s="140"/>
      <c r="C36" s="140"/>
      <c r="D36" s="149" t="s">
        <v>80</v>
      </c>
      <c r="E36" s="148"/>
      <c r="F36" s="148"/>
      <c r="G36" s="148"/>
      <c r="H36" s="148"/>
      <c r="I36" s="150"/>
      <c r="J36" s="149" t="s">
        <v>76</v>
      </c>
      <c r="K36" s="148"/>
      <c r="L36" s="150"/>
    </row>
    <row r="37" spans="2:12" ht="15" customHeight="1">
      <c r="B37" s="140"/>
      <c r="C37" s="140"/>
      <c r="D37" s="131">
        <v>2021</v>
      </c>
      <c r="E37" s="127"/>
      <c r="F37" s="126">
        <v>2020</v>
      </c>
      <c r="G37" s="127"/>
      <c r="H37" s="137" t="s">
        <v>5</v>
      </c>
      <c r="I37" s="135" t="s">
        <v>53</v>
      </c>
      <c r="J37" s="153">
        <v>2020</v>
      </c>
      <c r="K37" s="136" t="s">
        <v>82</v>
      </c>
      <c r="L37" s="135" t="s">
        <v>84</v>
      </c>
    </row>
    <row r="38" spans="2:12" ht="15">
      <c r="B38" s="143" t="s">
        <v>6</v>
      </c>
      <c r="C38" s="143" t="s">
        <v>46</v>
      </c>
      <c r="D38" s="133"/>
      <c r="E38" s="129"/>
      <c r="F38" s="128"/>
      <c r="G38" s="129"/>
      <c r="H38" s="138"/>
      <c r="I38" s="136"/>
      <c r="J38" s="153"/>
      <c r="K38" s="136"/>
      <c r="L38" s="136"/>
    </row>
    <row r="39" spans="2:12" ht="15" customHeight="1">
      <c r="B39" s="143"/>
      <c r="C39" s="143"/>
      <c r="D39" s="113" t="s">
        <v>8</v>
      </c>
      <c r="E39" s="76" t="s">
        <v>2</v>
      </c>
      <c r="F39" s="113" t="s">
        <v>8</v>
      </c>
      <c r="G39" s="76" t="s">
        <v>2</v>
      </c>
      <c r="H39" s="156" t="s">
        <v>9</v>
      </c>
      <c r="I39" s="156" t="s">
        <v>54</v>
      </c>
      <c r="J39" s="77" t="s">
        <v>8</v>
      </c>
      <c r="K39" s="154" t="s">
        <v>83</v>
      </c>
      <c r="L39" s="154" t="s">
        <v>85</v>
      </c>
    </row>
    <row r="40" spans="2:12" ht="14.25" customHeight="1">
      <c r="B40" s="144"/>
      <c r="C40" s="144"/>
      <c r="D40" s="114" t="s">
        <v>10</v>
      </c>
      <c r="E40" s="39" t="s">
        <v>11</v>
      </c>
      <c r="F40" s="114" t="s">
        <v>10</v>
      </c>
      <c r="G40" s="39" t="s">
        <v>11</v>
      </c>
      <c r="H40" s="157"/>
      <c r="I40" s="157"/>
      <c r="J40" s="114" t="s">
        <v>10</v>
      </c>
      <c r="K40" s="155"/>
      <c r="L40" s="155"/>
    </row>
    <row r="41" spans="2:12" ht="15">
      <c r="B41" s="48">
        <v>1</v>
      </c>
      <c r="C41" s="78" t="s">
        <v>65</v>
      </c>
      <c r="D41" s="50">
        <v>571</v>
      </c>
      <c r="E41" s="55">
        <v>0.12343277129269348</v>
      </c>
      <c r="F41" s="50">
        <v>543</v>
      </c>
      <c r="G41" s="55">
        <v>0.12293411817976002</v>
      </c>
      <c r="H41" s="79">
        <v>0.05156537753222845</v>
      </c>
      <c r="I41" s="80">
        <v>0</v>
      </c>
      <c r="J41" s="50">
        <v>1114</v>
      </c>
      <c r="K41" s="81">
        <v>-0.4874326750448833</v>
      </c>
      <c r="L41" s="82">
        <v>0</v>
      </c>
    </row>
    <row r="42" spans="2:12" ht="15">
      <c r="B42" s="83">
        <v>2</v>
      </c>
      <c r="C42" s="84" t="s">
        <v>66</v>
      </c>
      <c r="D42" s="58">
        <v>467</v>
      </c>
      <c r="E42" s="63">
        <v>0.10095114569822741</v>
      </c>
      <c r="F42" s="58">
        <v>392</v>
      </c>
      <c r="G42" s="63">
        <v>0.08874801901743265</v>
      </c>
      <c r="H42" s="85">
        <v>0.19132653061224492</v>
      </c>
      <c r="I42" s="86">
        <v>1</v>
      </c>
      <c r="J42" s="58">
        <v>698</v>
      </c>
      <c r="K42" s="87">
        <v>-0.330945558739255</v>
      </c>
      <c r="L42" s="88">
        <v>2</v>
      </c>
    </row>
    <row r="43" spans="2:12" ht="15">
      <c r="B43" s="83">
        <v>3</v>
      </c>
      <c r="C43" s="84" t="s">
        <v>67</v>
      </c>
      <c r="D43" s="58">
        <v>409</v>
      </c>
      <c r="E43" s="63">
        <v>0.08841331603977519</v>
      </c>
      <c r="F43" s="58">
        <v>259</v>
      </c>
      <c r="G43" s="63">
        <v>0.058637083993660855</v>
      </c>
      <c r="H43" s="85">
        <v>0.5791505791505791</v>
      </c>
      <c r="I43" s="86">
        <v>2</v>
      </c>
      <c r="J43" s="58">
        <v>770</v>
      </c>
      <c r="K43" s="87">
        <v>-0.4688311688311688</v>
      </c>
      <c r="L43" s="88">
        <v>0</v>
      </c>
    </row>
    <row r="44" spans="2:12" ht="15">
      <c r="B44" s="83">
        <v>4</v>
      </c>
      <c r="C44" s="84" t="s">
        <v>68</v>
      </c>
      <c r="D44" s="58">
        <v>257</v>
      </c>
      <c r="E44" s="63">
        <v>0.05555555555555555</v>
      </c>
      <c r="F44" s="58">
        <v>224</v>
      </c>
      <c r="G44" s="63">
        <v>0.05071315372424723</v>
      </c>
      <c r="H44" s="85">
        <v>0.1473214285714286</v>
      </c>
      <c r="I44" s="86">
        <v>2</v>
      </c>
      <c r="J44" s="58">
        <v>368</v>
      </c>
      <c r="K44" s="87">
        <v>-0.30163043478260865</v>
      </c>
      <c r="L44" s="88">
        <v>2</v>
      </c>
    </row>
    <row r="45" spans="2:12" ht="15">
      <c r="B45" s="83">
        <v>5</v>
      </c>
      <c r="C45" s="89" t="s">
        <v>73</v>
      </c>
      <c r="D45" s="66">
        <v>215</v>
      </c>
      <c r="E45" s="71">
        <v>0.046476437527021186</v>
      </c>
      <c r="F45" s="66">
        <v>535</v>
      </c>
      <c r="G45" s="71">
        <v>0.12112293411817976</v>
      </c>
      <c r="H45" s="90">
        <v>-0.5981308411214954</v>
      </c>
      <c r="I45" s="91">
        <v>-3</v>
      </c>
      <c r="J45" s="66">
        <v>895</v>
      </c>
      <c r="K45" s="92">
        <v>-0.7597765363128491</v>
      </c>
      <c r="L45" s="93">
        <v>-3</v>
      </c>
    </row>
    <row r="46" spans="2:12" ht="15">
      <c r="B46" s="94">
        <v>6</v>
      </c>
      <c r="C46" s="78" t="s">
        <v>124</v>
      </c>
      <c r="D46" s="50">
        <v>207</v>
      </c>
      <c r="E46" s="55">
        <v>0.04474708171206226</v>
      </c>
      <c r="F46" s="50">
        <v>126</v>
      </c>
      <c r="G46" s="55">
        <v>0.028526148969889066</v>
      </c>
      <c r="H46" s="79">
        <v>0.6428571428571428</v>
      </c>
      <c r="I46" s="80">
        <v>5</v>
      </c>
      <c r="J46" s="50">
        <v>421</v>
      </c>
      <c r="K46" s="81">
        <v>-0.5083135391923991</v>
      </c>
      <c r="L46" s="82">
        <v>-1</v>
      </c>
    </row>
    <row r="47" spans="2:12" ht="15">
      <c r="B47" s="83">
        <v>7</v>
      </c>
      <c r="C47" s="84" t="s">
        <v>91</v>
      </c>
      <c r="D47" s="58">
        <v>196</v>
      </c>
      <c r="E47" s="63">
        <v>0.04236921746649373</v>
      </c>
      <c r="F47" s="58">
        <v>148</v>
      </c>
      <c r="G47" s="63">
        <v>0.03350690513923477</v>
      </c>
      <c r="H47" s="85">
        <v>0.32432432432432434</v>
      </c>
      <c r="I47" s="86">
        <v>1</v>
      </c>
      <c r="J47" s="58">
        <v>222</v>
      </c>
      <c r="K47" s="87">
        <v>-0.11711711711711714</v>
      </c>
      <c r="L47" s="88">
        <v>3</v>
      </c>
    </row>
    <row r="48" spans="2:12" ht="15">
      <c r="B48" s="83">
        <v>8</v>
      </c>
      <c r="C48" s="84" t="s">
        <v>125</v>
      </c>
      <c r="D48" s="58">
        <v>183</v>
      </c>
      <c r="E48" s="63">
        <v>0.03955901426718547</v>
      </c>
      <c r="F48" s="58">
        <v>0</v>
      </c>
      <c r="G48" s="63">
        <v>0</v>
      </c>
      <c r="H48" s="85"/>
      <c r="I48" s="86"/>
      <c r="J48" s="58">
        <v>223</v>
      </c>
      <c r="K48" s="87">
        <v>-0.179372197309417</v>
      </c>
      <c r="L48" s="88">
        <v>0</v>
      </c>
    </row>
    <row r="49" spans="2:12" ht="15">
      <c r="B49" s="83">
        <v>9</v>
      </c>
      <c r="C49" s="84" t="s">
        <v>77</v>
      </c>
      <c r="D49" s="58">
        <v>145</v>
      </c>
      <c r="E49" s="63">
        <v>0.031344574146130566</v>
      </c>
      <c r="F49" s="58">
        <v>129</v>
      </c>
      <c r="G49" s="63">
        <v>0.02920534299298166</v>
      </c>
      <c r="H49" s="85">
        <v>0.12403100775193798</v>
      </c>
      <c r="I49" s="86">
        <v>1</v>
      </c>
      <c r="J49" s="58">
        <v>152</v>
      </c>
      <c r="K49" s="87">
        <v>-0.046052631578947345</v>
      </c>
      <c r="L49" s="88">
        <v>7</v>
      </c>
    </row>
    <row r="50" spans="2:12" ht="15">
      <c r="B50" s="95">
        <v>10</v>
      </c>
      <c r="C50" s="89" t="s">
        <v>126</v>
      </c>
      <c r="D50" s="66">
        <v>144</v>
      </c>
      <c r="E50" s="71">
        <v>0.0311284046692607</v>
      </c>
      <c r="F50" s="66">
        <v>92</v>
      </c>
      <c r="G50" s="71">
        <v>0.02082861670817297</v>
      </c>
      <c r="H50" s="90">
        <v>0.5652173913043479</v>
      </c>
      <c r="I50" s="91">
        <v>5</v>
      </c>
      <c r="J50" s="66">
        <v>223</v>
      </c>
      <c r="K50" s="92">
        <v>-0.3542600896860987</v>
      </c>
      <c r="L50" s="93">
        <v>-2</v>
      </c>
    </row>
    <row r="51" spans="2:12" ht="15">
      <c r="B51" s="122" t="s">
        <v>69</v>
      </c>
      <c r="C51" s="123"/>
      <c r="D51" s="25">
        <f>SUM(D41:D50)</f>
        <v>2794</v>
      </c>
      <c r="E51" s="6">
        <f>D51/D53</f>
        <v>0.6039775183744055</v>
      </c>
      <c r="F51" s="25">
        <f>SUM(F41:F50)</f>
        <v>2448</v>
      </c>
      <c r="G51" s="6">
        <f>F51/F53</f>
        <v>0.554222322843559</v>
      </c>
      <c r="H51" s="16">
        <f>D51/F51-1</f>
        <v>0.1413398692810457</v>
      </c>
      <c r="I51" s="24"/>
      <c r="J51" s="25">
        <f>SUM(J41:J50)</f>
        <v>5086</v>
      </c>
      <c r="K51" s="17">
        <f>E51/J51-1</f>
        <v>-0.9998812470471148</v>
      </c>
      <c r="L51" s="18"/>
    </row>
    <row r="52" spans="2:12" ht="15">
      <c r="B52" s="122" t="s">
        <v>12</v>
      </c>
      <c r="C52" s="123"/>
      <c r="D52" s="25">
        <f>D53-D51</f>
        <v>1832</v>
      </c>
      <c r="E52" s="6">
        <f>D52/D53</f>
        <v>0.39602248162559445</v>
      </c>
      <c r="F52" s="25">
        <f>F53-F51</f>
        <v>1969</v>
      </c>
      <c r="G52" s="6">
        <f>F52/F53</f>
        <v>0.445777677156441</v>
      </c>
      <c r="H52" s="16">
        <f>D52/F52-1</f>
        <v>-0.06957846622651087</v>
      </c>
      <c r="I52" s="3"/>
      <c r="J52" s="25">
        <f>J53-SUM(J41:J50)</f>
        <v>2840</v>
      </c>
      <c r="K52" s="17">
        <f>E52/J52-1</f>
        <v>-0.9998605554642164</v>
      </c>
      <c r="L52" s="18"/>
    </row>
    <row r="53" spans="2:12" ht="15">
      <c r="B53" s="124" t="s">
        <v>37</v>
      </c>
      <c r="C53" s="125"/>
      <c r="D53" s="23">
        <v>4626</v>
      </c>
      <c r="E53" s="96">
        <v>1</v>
      </c>
      <c r="F53" s="23">
        <v>4417</v>
      </c>
      <c r="G53" s="96">
        <v>1</v>
      </c>
      <c r="H53" s="19">
        <v>0.04731718360878423</v>
      </c>
      <c r="I53" s="19"/>
      <c r="J53" s="23">
        <v>7926</v>
      </c>
      <c r="K53" s="42">
        <v>-0.4163512490537472</v>
      </c>
      <c r="L53" s="97"/>
    </row>
    <row r="55" ht="15">
      <c r="B55" s="21" t="s">
        <v>129</v>
      </c>
    </row>
  </sheetData>
  <sheetProtection/>
  <mergeCells count="50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</mergeCells>
  <conditionalFormatting sqref="H27 J27 O27">
    <cfRule type="cellIs" priority="646" dxfId="98" operator="lessThan">
      <formula>0</formula>
    </cfRule>
  </conditionalFormatting>
  <conditionalFormatting sqref="H26 O26">
    <cfRule type="cellIs" priority="446" dxfId="98" operator="lessThan">
      <formula>0</formula>
    </cfRule>
  </conditionalFormatting>
  <conditionalFormatting sqref="K52">
    <cfRule type="cellIs" priority="363" dxfId="98" operator="lessThan">
      <formula>0</formula>
    </cfRule>
  </conditionalFormatting>
  <conditionalFormatting sqref="H52 J52">
    <cfRule type="cellIs" priority="364" dxfId="98" operator="lessThan">
      <formula>0</formula>
    </cfRule>
  </conditionalFormatting>
  <conditionalFormatting sqref="K51">
    <cfRule type="cellIs" priority="361" dxfId="98" operator="lessThan">
      <formula>0</formula>
    </cfRule>
  </conditionalFormatting>
  <conditionalFormatting sqref="H51">
    <cfRule type="cellIs" priority="362" dxfId="98" operator="lessThan">
      <formula>0</formula>
    </cfRule>
  </conditionalFormatting>
  <conditionalFormatting sqref="L52">
    <cfRule type="cellIs" priority="359" dxfId="98" operator="lessThan">
      <formula>0</formula>
    </cfRule>
  </conditionalFormatting>
  <conditionalFormatting sqref="K52">
    <cfRule type="cellIs" priority="360" dxfId="98" operator="lessThan">
      <formula>0</formula>
    </cfRule>
  </conditionalFormatting>
  <conditionalFormatting sqref="L51">
    <cfRule type="cellIs" priority="357" dxfId="98" operator="lessThan">
      <formula>0</formula>
    </cfRule>
  </conditionalFormatting>
  <conditionalFormatting sqref="K51">
    <cfRule type="cellIs" priority="358" dxfId="98" operator="lessThan">
      <formula>0</formula>
    </cfRule>
  </conditionalFormatting>
  <conditionalFormatting sqref="H11:H15 J11:J15 O11:O15">
    <cfRule type="cellIs" priority="22" dxfId="98" operator="lessThan">
      <formula>0</formula>
    </cfRule>
  </conditionalFormatting>
  <conditionalFormatting sqref="H16:H25 J16:J25 O16:O25">
    <cfRule type="cellIs" priority="21" dxfId="98" operator="lessThan">
      <formula>0</formula>
    </cfRule>
  </conditionalFormatting>
  <conditionalFormatting sqref="D11:E25 G11:J25 L11:L25 N11:O25">
    <cfRule type="cellIs" priority="20" dxfId="99" operator="equal">
      <formula>0</formula>
    </cfRule>
  </conditionalFormatting>
  <conditionalFormatting sqref="F11:F25">
    <cfRule type="cellIs" priority="19" dxfId="99" operator="equal">
      <formula>0</formula>
    </cfRule>
  </conditionalFormatting>
  <conditionalFormatting sqref="K11:K25">
    <cfRule type="cellIs" priority="18" dxfId="99" operator="equal">
      <formula>0</formula>
    </cfRule>
  </conditionalFormatting>
  <conditionalFormatting sqref="M11:M25">
    <cfRule type="cellIs" priority="17" dxfId="99" operator="equal">
      <formula>0</formula>
    </cfRule>
  </conditionalFormatting>
  <conditionalFormatting sqref="O28 J28 H28">
    <cfRule type="cellIs" priority="16" dxfId="98" operator="lessThan">
      <formula>0</formula>
    </cfRule>
  </conditionalFormatting>
  <conditionalFormatting sqref="K41:K50 H41:H50">
    <cfRule type="cellIs" priority="15" dxfId="98" operator="lessThan">
      <formula>0</formula>
    </cfRule>
  </conditionalFormatting>
  <conditionalFormatting sqref="L41:L50">
    <cfRule type="cellIs" priority="12" dxfId="98" operator="lessThan">
      <formula>0</formula>
    </cfRule>
    <cfRule type="cellIs" priority="13" dxfId="100" operator="equal">
      <formula>0</formula>
    </cfRule>
    <cfRule type="cellIs" priority="14" dxfId="101" operator="greaterThan">
      <formula>0</formula>
    </cfRule>
  </conditionalFormatting>
  <conditionalFormatting sqref="I41:I50">
    <cfRule type="cellIs" priority="9" dxfId="98" operator="lessThan">
      <formula>0</formula>
    </cfRule>
    <cfRule type="cellIs" priority="10" dxfId="100" operator="equal">
      <formula>0</formula>
    </cfRule>
    <cfRule type="cellIs" priority="11" dxfId="101" operator="greaterThan">
      <formula>0</formula>
    </cfRule>
  </conditionalFormatting>
  <conditionalFormatting sqref="H53:I53 K53">
    <cfRule type="cellIs" priority="8" dxfId="98" operator="lessThan">
      <formula>0</formula>
    </cfRule>
  </conditionalFormatting>
  <conditionalFormatting sqref="L53">
    <cfRule type="cellIs" priority="7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35" sqref="B35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6"/>
      <c r="O1" s="47">
        <v>44230</v>
      </c>
    </row>
    <row r="2" spans="2:15" ht="14.25" customHeight="1">
      <c r="B2" s="159" t="s">
        <v>16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4.25" customHeight="1">
      <c r="B3" s="160" t="s">
        <v>17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39" t="s">
        <v>0</v>
      </c>
      <c r="C5" s="141" t="s">
        <v>1</v>
      </c>
      <c r="D5" s="145" t="s">
        <v>78</v>
      </c>
      <c r="E5" s="146"/>
      <c r="F5" s="146"/>
      <c r="G5" s="146"/>
      <c r="H5" s="147"/>
      <c r="I5" s="146" t="s">
        <v>75</v>
      </c>
      <c r="J5" s="146"/>
      <c r="K5" s="145" t="s">
        <v>79</v>
      </c>
      <c r="L5" s="146"/>
      <c r="M5" s="146"/>
      <c r="N5" s="146"/>
      <c r="O5" s="147"/>
    </row>
    <row r="6" spans="2:15" ht="14.25" customHeight="1">
      <c r="B6" s="140"/>
      <c r="C6" s="142"/>
      <c r="D6" s="149" t="s">
        <v>80</v>
      </c>
      <c r="E6" s="148"/>
      <c r="F6" s="148"/>
      <c r="G6" s="148"/>
      <c r="H6" s="150"/>
      <c r="I6" s="148" t="s">
        <v>76</v>
      </c>
      <c r="J6" s="148"/>
      <c r="K6" s="149" t="s">
        <v>81</v>
      </c>
      <c r="L6" s="148"/>
      <c r="M6" s="148"/>
      <c r="N6" s="148"/>
      <c r="O6" s="150"/>
    </row>
    <row r="7" spans="2:15" ht="14.25" customHeight="1">
      <c r="B7" s="140"/>
      <c r="C7" s="140"/>
      <c r="D7" s="131">
        <v>2021</v>
      </c>
      <c r="E7" s="127"/>
      <c r="F7" s="126">
        <v>2020</v>
      </c>
      <c r="G7" s="126"/>
      <c r="H7" s="137" t="s">
        <v>5</v>
      </c>
      <c r="I7" s="151">
        <v>2020</v>
      </c>
      <c r="J7" s="131" t="s">
        <v>82</v>
      </c>
      <c r="K7" s="131">
        <v>2021</v>
      </c>
      <c r="L7" s="127"/>
      <c r="M7" s="126">
        <v>2020</v>
      </c>
      <c r="N7" s="127"/>
      <c r="O7" s="134" t="s">
        <v>5</v>
      </c>
    </row>
    <row r="8" spans="2:15" ht="14.25" customHeight="1">
      <c r="B8" s="143" t="s">
        <v>6</v>
      </c>
      <c r="C8" s="143" t="s">
        <v>7</v>
      </c>
      <c r="D8" s="133"/>
      <c r="E8" s="129"/>
      <c r="F8" s="128"/>
      <c r="G8" s="128"/>
      <c r="H8" s="138"/>
      <c r="I8" s="152"/>
      <c r="J8" s="132"/>
      <c r="K8" s="133"/>
      <c r="L8" s="129"/>
      <c r="M8" s="128"/>
      <c r="N8" s="129"/>
      <c r="O8" s="134"/>
    </row>
    <row r="9" spans="2:15" ht="14.25" customHeight="1">
      <c r="B9" s="143"/>
      <c r="C9" s="143"/>
      <c r="D9" s="104" t="s">
        <v>8</v>
      </c>
      <c r="E9" s="106" t="s">
        <v>2</v>
      </c>
      <c r="F9" s="105" t="s">
        <v>8</v>
      </c>
      <c r="G9" s="36" t="s">
        <v>2</v>
      </c>
      <c r="H9" s="156" t="s">
        <v>9</v>
      </c>
      <c r="I9" s="37" t="s">
        <v>8</v>
      </c>
      <c r="J9" s="164" t="s">
        <v>83</v>
      </c>
      <c r="K9" s="104" t="s">
        <v>8</v>
      </c>
      <c r="L9" s="35" t="s">
        <v>2</v>
      </c>
      <c r="M9" s="105" t="s">
        <v>8</v>
      </c>
      <c r="N9" s="35" t="s">
        <v>2</v>
      </c>
      <c r="O9" s="162" t="s">
        <v>9</v>
      </c>
    </row>
    <row r="10" spans="2:15" ht="14.25" customHeight="1">
      <c r="B10" s="144"/>
      <c r="C10" s="144"/>
      <c r="D10" s="108" t="s">
        <v>10</v>
      </c>
      <c r="E10" s="107" t="s">
        <v>11</v>
      </c>
      <c r="F10" s="34" t="s">
        <v>10</v>
      </c>
      <c r="G10" s="39" t="s">
        <v>11</v>
      </c>
      <c r="H10" s="161"/>
      <c r="I10" s="38" t="s">
        <v>10</v>
      </c>
      <c r="J10" s="165"/>
      <c r="K10" s="108" t="s">
        <v>10</v>
      </c>
      <c r="L10" s="107" t="s">
        <v>11</v>
      </c>
      <c r="M10" s="34" t="s">
        <v>10</v>
      </c>
      <c r="N10" s="107" t="s">
        <v>11</v>
      </c>
      <c r="O10" s="163"/>
    </row>
    <row r="11" spans="2:15" ht="14.25" customHeight="1">
      <c r="B11" s="48">
        <v>1</v>
      </c>
      <c r="C11" s="49" t="s">
        <v>21</v>
      </c>
      <c r="D11" s="50">
        <v>6162</v>
      </c>
      <c r="E11" s="51">
        <v>0.16704619388418998</v>
      </c>
      <c r="F11" s="50">
        <v>6934</v>
      </c>
      <c r="G11" s="52">
        <v>0.15799307327743348</v>
      </c>
      <c r="H11" s="53">
        <v>-0.1113354485145659</v>
      </c>
      <c r="I11" s="54">
        <v>7495</v>
      </c>
      <c r="J11" s="55">
        <v>-0.17785190126751171</v>
      </c>
      <c r="K11" s="50">
        <v>6162</v>
      </c>
      <c r="L11" s="51">
        <v>0.16704619388418998</v>
      </c>
      <c r="M11" s="50">
        <v>6934</v>
      </c>
      <c r="N11" s="52">
        <v>0.15799307327743348</v>
      </c>
      <c r="O11" s="53">
        <v>-0.1113354485145659</v>
      </c>
    </row>
    <row r="12" spans="2:15" ht="14.25" customHeight="1">
      <c r="B12" s="56">
        <v>2</v>
      </c>
      <c r="C12" s="57" t="s">
        <v>19</v>
      </c>
      <c r="D12" s="58">
        <v>4138</v>
      </c>
      <c r="E12" s="59">
        <v>0.11217740186510518</v>
      </c>
      <c r="F12" s="58">
        <v>5662</v>
      </c>
      <c r="G12" s="60">
        <v>0.129010207801677</v>
      </c>
      <c r="H12" s="61">
        <v>-0.26916283998587076</v>
      </c>
      <c r="I12" s="62">
        <v>5401</v>
      </c>
      <c r="J12" s="63">
        <v>-0.23384558415108314</v>
      </c>
      <c r="K12" s="58">
        <v>4138</v>
      </c>
      <c r="L12" s="59">
        <v>0.11217740186510518</v>
      </c>
      <c r="M12" s="58">
        <v>5662</v>
      </c>
      <c r="N12" s="60">
        <v>0.129010207801677</v>
      </c>
      <c r="O12" s="61">
        <v>-0.26916283998587076</v>
      </c>
    </row>
    <row r="13" spans="2:15" ht="14.25" customHeight="1">
      <c r="B13" s="56">
        <v>3</v>
      </c>
      <c r="C13" s="57" t="s">
        <v>20</v>
      </c>
      <c r="D13" s="58">
        <v>3848</v>
      </c>
      <c r="E13" s="59">
        <v>0.1043157666449794</v>
      </c>
      <c r="F13" s="58">
        <v>4297</v>
      </c>
      <c r="G13" s="60">
        <v>0.09790831206707984</v>
      </c>
      <c r="H13" s="61">
        <v>-0.10449150570165233</v>
      </c>
      <c r="I13" s="62">
        <v>5824</v>
      </c>
      <c r="J13" s="63">
        <v>-0.3392857142857143</v>
      </c>
      <c r="K13" s="58">
        <v>3848</v>
      </c>
      <c r="L13" s="59">
        <v>0.1043157666449794</v>
      </c>
      <c r="M13" s="58">
        <v>4297</v>
      </c>
      <c r="N13" s="60">
        <v>0.09790831206707984</v>
      </c>
      <c r="O13" s="61">
        <v>-0.10449150570165233</v>
      </c>
    </row>
    <row r="14" spans="2:15" ht="14.25" customHeight="1">
      <c r="B14" s="56">
        <v>4</v>
      </c>
      <c r="C14" s="57" t="s">
        <v>23</v>
      </c>
      <c r="D14" s="58">
        <v>2463</v>
      </c>
      <c r="E14" s="59">
        <v>0.06676968119713728</v>
      </c>
      <c r="F14" s="58">
        <v>2063</v>
      </c>
      <c r="G14" s="60">
        <v>0.047006015311702516</v>
      </c>
      <c r="H14" s="61">
        <v>0.19389238972370326</v>
      </c>
      <c r="I14" s="62">
        <v>3456</v>
      </c>
      <c r="J14" s="63">
        <v>-0.28732638888888884</v>
      </c>
      <c r="K14" s="58">
        <v>2463</v>
      </c>
      <c r="L14" s="59">
        <v>0.06676968119713728</v>
      </c>
      <c r="M14" s="58">
        <v>2063</v>
      </c>
      <c r="N14" s="60">
        <v>0.047006015311702516</v>
      </c>
      <c r="O14" s="61">
        <v>0.19389238972370326</v>
      </c>
    </row>
    <row r="15" spans="2:15" ht="14.25" customHeight="1">
      <c r="B15" s="64">
        <v>5</v>
      </c>
      <c r="C15" s="65" t="s">
        <v>24</v>
      </c>
      <c r="D15" s="66">
        <v>1975</v>
      </c>
      <c r="E15" s="67">
        <v>0.0535404467577532</v>
      </c>
      <c r="F15" s="66">
        <v>2206</v>
      </c>
      <c r="G15" s="68">
        <v>0.050264309150565074</v>
      </c>
      <c r="H15" s="69">
        <v>-0.10471441523118763</v>
      </c>
      <c r="I15" s="70">
        <v>2547</v>
      </c>
      <c r="J15" s="71">
        <v>-0.22457793482528465</v>
      </c>
      <c r="K15" s="66">
        <v>1975</v>
      </c>
      <c r="L15" s="67">
        <v>0.0535404467577532</v>
      </c>
      <c r="M15" s="66">
        <v>2206</v>
      </c>
      <c r="N15" s="68">
        <v>0.050264309150565074</v>
      </c>
      <c r="O15" s="69">
        <v>-0.10471441523118763</v>
      </c>
    </row>
    <row r="16" spans="2:15" ht="14.25" customHeight="1">
      <c r="B16" s="48">
        <v>6</v>
      </c>
      <c r="C16" s="49" t="s">
        <v>33</v>
      </c>
      <c r="D16" s="50">
        <v>1856</v>
      </c>
      <c r="E16" s="51">
        <v>0.050314465408805034</v>
      </c>
      <c r="F16" s="50">
        <v>2268</v>
      </c>
      <c r="G16" s="52">
        <v>0.051676995989792196</v>
      </c>
      <c r="H16" s="53">
        <v>-0.18165784832451504</v>
      </c>
      <c r="I16" s="54">
        <v>3372</v>
      </c>
      <c r="J16" s="55">
        <v>-0.44958481613285883</v>
      </c>
      <c r="K16" s="50">
        <v>1856</v>
      </c>
      <c r="L16" s="51">
        <v>0.050314465408805034</v>
      </c>
      <c r="M16" s="50">
        <v>2268</v>
      </c>
      <c r="N16" s="52">
        <v>0.051676995989792196</v>
      </c>
      <c r="O16" s="53">
        <v>-0.18165784832451504</v>
      </c>
    </row>
    <row r="17" spans="2:15" ht="14.25" customHeight="1">
      <c r="B17" s="56">
        <v>7</v>
      </c>
      <c r="C17" s="57" t="s">
        <v>18</v>
      </c>
      <c r="D17" s="58">
        <v>1811</v>
      </c>
      <c r="E17" s="59">
        <v>0.049094556495337234</v>
      </c>
      <c r="F17" s="58">
        <v>1385</v>
      </c>
      <c r="G17" s="60">
        <v>0.03155760116660591</v>
      </c>
      <c r="H17" s="61">
        <v>0.30758122743682303</v>
      </c>
      <c r="I17" s="62">
        <v>2681</v>
      </c>
      <c r="J17" s="63">
        <v>-0.32450578142484143</v>
      </c>
      <c r="K17" s="58">
        <v>1811</v>
      </c>
      <c r="L17" s="59">
        <v>0.049094556495337234</v>
      </c>
      <c r="M17" s="58">
        <v>1385</v>
      </c>
      <c r="N17" s="60">
        <v>0.03155760116660591</v>
      </c>
      <c r="O17" s="61">
        <v>0.30758122743682303</v>
      </c>
    </row>
    <row r="18" spans="2:15" ht="14.25" customHeight="1">
      <c r="B18" s="56">
        <v>8</v>
      </c>
      <c r="C18" s="57" t="s">
        <v>26</v>
      </c>
      <c r="D18" s="58">
        <v>1562</v>
      </c>
      <c r="E18" s="59">
        <v>0.04234439384081544</v>
      </c>
      <c r="F18" s="58">
        <v>2171</v>
      </c>
      <c r="G18" s="60">
        <v>0.04946682464454976</v>
      </c>
      <c r="H18" s="61">
        <v>-0.2805158912943344</v>
      </c>
      <c r="I18" s="62">
        <v>3848</v>
      </c>
      <c r="J18" s="63">
        <v>-0.594074844074844</v>
      </c>
      <c r="K18" s="58">
        <v>1562</v>
      </c>
      <c r="L18" s="59">
        <v>0.04234439384081544</v>
      </c>
      <c r="M18" s="58">
        <v>2171</v>
      </c>
      <c r="N18" s="60">
        <v>0.04946682464454976</v>
      </c>
      <c r="O18" s="61">
        <v>-0.2805158912943344</v>
      </c>
    </row>
    <row r="19" spans="2:15" ht="14.25" customHeight="1">
      <c r="B19" s="56">
        <v>9</v>
      </c>
      <c r="C19" s="57" t="s">
        <v>31</v>
      </c>
      <c r="D19" s="58">
        <v>1430</v>
      </c>
      <c r="E19" s="59">
        <v>0.03876599436130991</v>
      </c>
      <c r="F19" s="58">
        <v>1550</v>
      </c>
      <c r="G19" s="60">
        <v>0.03531717098067809</v>
      </c>
      <c r="H19" s="61">
        <v>-0.07741935483870965</v>
      </c>
      <c r="I19" s="62">
        <v>2685</v>
      </c>
      <c r="J19" s="63">
        <v>-0.46741154562383613</v>
      </c>
      <c r="K19" s="58">
        <v>1430</v>
      </c>
      <c r="L19" s="59">
        <v>0.03876599436130991</v>
      </c>
      <c r="M19" s="58">
        <v>1550</v>
      </c>
      <c r="N19" s="60">
        <v>0.03531717098067809</v>
      </c>
      <c r="O19" s="61">
        <v>-0.07741935483870965</v>
      </c>
    </row>
    <row r="20" spans="2:15" ht="14.25" customHeight="1">
      <c r="B20" s="64">
        <v>10</v>
      </c>
      <c r="C20" s="65" t="s">
        <v>34</v>
      </c>
      <c r="D20" s="66">
        <v>1219</v>
      </c>
      <c r="E20" s="67">
        <v>0.033045977011494254</v>
      </c>
      <c r="F20" s="66">
        <v>1353</v>
      </c>
      <c r="G20" s="68">
        <v>0.030828472475391906</v>
      </c>
      <c r="H20" s="69">
        <v>-0.09903917220990388</v>
      </c>
      <c r="I20" s="70">
        <v>1719</v>
      </c>
      <c r="J20" s="71">
        <v>-0.29086678301337987</v>
      </c>
      <c r="K20" s="66">
        <v>1219</v>
      </c>
      <c r="L20" s="67">
        <v>0.033045977011494254</v>
      </c>
      <c r="M20" s="66">
        <v>1353</v>
      </c>
      <c r="N20" s="68">
        <v>0.030828472475391906</v>
      </c>
      <c r="O20" s="69">
        <v>-0.09903917220990388</v>
      </c>
    </row>
    <row r="21" spans="2:15" ht="14.25" customHeight="1">
      <c r="B21" s="48">
        <v>11</v>
      </c>
      <c r="C21" s="49" t="s">
        <v>25</v>
      </c>
      <c r="D21" s="50">
        <v>1145</v>
      </c>
      <c r="E21" s="51">
        <v>0.03103990457601388</v>
      </c>
      <c r="F21" s="50">
        <v>2051</v>
      </c>
      <c r="G21" s="52">
        <v>0.04673259205249727</v>
      </c>
      <c r="H21" s="53">
        <v>-0.44173573866406635</v>
      </c>
      <c r="I21" s="54">
        <v>2379</v>
      </c>
      <c r="J21" s="55">
        <v>-0.5187053383774696</v>
      </c>
      <c r="K21" s="50">
        <v>1145</v>
      </c>
      <c r="L21" s="51">
        <v>0.03103990457601388</v>
      </c>
      <c r="M21" s="50">
        <v>2051</v>
      </c>
      <c r="N21" s="52">
        <v>0.04673259205249727</v>
      </c>
      <c r="O21" s="53">
        <v>-0.44173573866406635</v>
      </c>
    </row>
    <row r="22" spans="2:15" ht="14.25" customHeight="1">
      <c r="B22" s="56">
        <v>12</v>
      </c>
      <c r="C22" s="57" t="s">
        <v>22</v>
      </c>
      <c r="D22" s="58">
        <v>1129</v>
      </c>
      <c r="E22" s="59">
        <v>0.030606159184558664</v>
      </c>
      <c r="F22" s="58">
        <v>1376</v>
      </c>
      <c r="G22" s="60">
        <v>0.03135253372220197</v>
      </c>
      <c r="H22" s="61">
        <v>-0.1795058139534884</v>
      </c>
      <c r="I22" s="62">
        <v>1744</v>
      </c>
      <c r="J22" s="63">
        <v>-0.3526376146788991</v>
      </c>
      <c r="K22" s="58">
        <v>1129</v>
      </c>
      <c r="L22" s="59">
        <v>0.030606159184558664</v>
      </c>
      <c r="M22" s="58">
        <v>1376</v>
      </c>
      <c r="N22" s="60">
        <v>0.03135253372220197</v>
      </c>
      <c r="O22" s="61">
        <v>-0.1795058139534884</v>
      </c>
    </row>
    <row r="23" spans="2:15" ht="14.25" customHeight="1">
      <c r="B23" s="56">
        <v>13</v>
      </c>
      <c r="C23" s="57" t="s">
        <v>29</v>
      </c>
      <c r="D23" s="58">
        <v>1025</v>
      </c>
      <c r="E23" s="59">
        <v>0.02778681414009976</v>
      </c>
      <c r="F23" s="58">
        <v>1413</v>
      </c>
      <c r="G23" s="60">
        <v>0.032195588771418156</v>
      </c>
      <c r="H23" s="61">
        <v>-0.2745930644019816</v>
      </c>
      <c r="I23" s="62">
        <v>1849</v>
      </c>
      <c r="J23" s="63">
        <v>-0.44564629529475397</v>
      </c>
      <c r="K23" s="58">
        <v>1025</v>
      </c>
      <c r="L23" s="59">
        <v>0.02778681414009976</v>
      </c>
      <c r="M23" s="58">
        <v>1413</v>
      </c>
      <c r="N23" s="60">
        <v>0.032195588771418156</v>
      </c>
      <c r="O23" s="61">
        <v>-0.2745930644019816</v>
      </c>
    </row>
    <row r="24" spans="2:15" ht="14.25" customHeight="1">
      <c r="B24" s="56">
        <v>14</v>
      </c>
      <c r="C24" s="57" t="s">
        <v>28</v>
      </c>
      <c r="D24" s="58">
        <v>959</v>
      </c>
      <c r="E24" s="59">
        <v>0.025997614400346997</v>
      </c>
      <c r="F24" s="58">
        <v>1659</v>
      </c>
      <c r="G24" s="60">
        <v>0.037800765585125774</v>
      </c>
      <c r="H24" s="61">
        <v>-0.42194092827004215</v>
      </c>
      <c r="I24" s="62">
        <v>3473</v>
      </c>
      <c r="J24" s="63">
        <v>-0.7238698531528938</v>
      </c>
      <c r="K24" s="58">
        <v>959</v>
      </c>
      <c r="L24" s="59">
        <v>0.025997614400346997</v>
      </c>
      <c r="M24" s="58">
        <v>1659</v>
      </c>
      <c r="N24" s="60">
        <v>0.037800765585125774</v>
      </c>
      <c r="O24" s="61">
        <v>-0.42194092827004215</v>
      </c>
    </row>
    <row r="25" spans="2:15" ht="14.25" customHeight="1">
      <c r="B25" s="64">
        <v>15</v>
      </c>
      <c r="C25" s="65" t="s">
        <v>32</v>
      </c>
      <c r="D25" s="66">
        <v>890</v>
      </c>
      <c r="E25" s="67">
        <v>0.02412708739969638</v>
      </c>
      <c r="F25" s="66">
        <v>381</v>
      </c>
      <c r="G25" s="68">
        <v>0.008681188479766679</v>
      </c>
      <c r="H25" s="69">
        <v>1.3359580052493438</v>
      </c>
      <c r="I25" s="70">
        <v>1015</v>
      </c>
      <c r="J25" s="71">
        <v>-0.12315270935960587</v>
      </c>
      <c r="K25" s="66">
        <v>890</v>
      </c>
      <c r="L25" s="67">
        <v>0.02412708739969638</v>
      </c>
      <c r="M25" s="66">
        <v>381</v>
      </c>
      <c r="N25" s="68">
        <v>0.008681188479766679</v>
      </c>
      <c r="O25" s="69">
        <v>1.3359580052493438</v>
      </c>
    </row>
    <row r="26" spans="2:15" ht="14.25" customHeight="1">
      <c r="B26" s="48">
        <v>16</v>
      </c>
      <c r="C26" s="49" t="s">
        <v>49</v>
      </c>
      <c r="D26" s="50">
        <v>737</v>
      </c>
      <c r="E26" s="51">
        <v>0.019979397093905876</v>
      </c>
      <c r="F26" s="50">
        <v>906</v>
      </c>
      <c r="G26" s="52">
        <v>0.020643456069996353</v>
      </c>
      <c r="H26" s="53">
        <v>-0.1865342163355408</v>
      </c>
      <c r="I26" s="54">
        <v>1454</v>
      </c>
      <c r="J26" s="55">
        <v>-0.4931224209078404</v>
      </c>
      <c r="K26" s="50">
        <v>737</v>
      </c>
      <c r="L26" s="51">
        <v>0.019979397093905876</v>
      </c>
      <c r="M26" s="50">
        <v>906</v>
      </c>
      <c r="N26" s="52">
        <v>0.020643456069996353</v>
      </c>
      <c r="O26" s="53">
        <v>-0.1865342163355408</v>
      </c>
    </row>
    <row r="27" spans="2:15" ht="14.25" customHeight="1">
      <c r="B27" s="56">
        <v>17</v>
      </c>
      <c r="C27" s="57" t="s">
        <v>30</v>
      </c>
      <c r="D27" s="58">
        <v>727</v>
      </c>
      <c r="E27" s="59">
        <v>0.019708306224246366</v>
      </c>
      <c r="F27" s="58">
        <v>1038</v>
      </c>
      <c r="G27" s="60">
        <v>0.0236511119212541</v>
      </c>
      <c r="H27" s="61">
        <v>-0.29961464354527934</v>
      </c>
      <c r="I27" s="62">
        <v>1227</v>
      </c>
      <c r="J27" s="63">
        <v>-0.40749796251018744</v>
      </c>
      <c r="K27" s="58">
        <v>727</v>
      </c>
      <c r="L27" s="59">
        <v>0.019708306224246366</v>
      </c>
      <c r="M27" s="58">
        <v>1038</v>
      </c>
      <c r="N27" s="60">
        <v>0.0236511119212541</v>
      </c>
      <c r="O27" s="61">
        <v>-0.29961464354527934</v>
      </c>
    </row>
    <row r="28" spans="2:15" ht="14.25" customHeight="1">
      <c r="B28" s="56">
        <v>18</v>
      </c>
      <c r="C28" s="57" t="s">
        <v>35</v>
      </c>
      <c r="D28" s="58">
        <v>667</v>
      </c>
      <c r="E28" s="59">
        <v>0.018081761006289308</v>
      </c>
      <c r="F28" s="58">
        <v>701</v>
      </c>
      <c r="G28" s="60">
        <v>0.01597247539190667</v>
      </c>
      <c r="H28" s="61">
        <v>-0.04850213980028528</v>
      </c>
      <c r="I28" s="62">
        <v>844</v>
      </c>
      <c r="J28" s="63">
        <v>-0.2097156398104265</v>
      </c>
      <c r="K28" s="58">
        <v>667</v>
      </c>
      <c r="L28" s="59">
        <v>0.018081761006289308</v>
      </c>
      <c r="M28" s="58">
        <v>701</v>
      </c>
      <c r="N28" s="60">
        <v>0.01597247539190667</v>
      </c>
      <c r="O28" s="61">
        <v>-0.04850213980028528</v>
      </c>
    </row>
    <row r="29" spans="2:15" ht="14.25" customHeight="1">
      <c r="B29" s="56">
        <v>19</v>
      </c>
      <c r="C29" s="57" t="s">
        <v>86</v>
      </c>
      <c r="D29" s="58">
        <v>602</v>
      </c>
      <c r="E29" s="59">
        <v>0.016319670353502493</v>
      </c>
      <c r="F29" s="58">
        <v>423</v>
      </c>
      <c r="G29" s="60">
        <v>0.009638169886985053</v>
      </c>
      <c r="H29" s="61">
        <v>0.42316784869976365</v>
      </c>
      <c r="I29" s="62">
        <v>637</v>
      </c>
      <c r="J29" s="63">
        <v>-0.05494505494505497</v>
      </c>
      <c r="K29" s="58">
        <v>602</v>
      </c>
      <c r="L29" s="59">
        <v>0.016319670353502493</v>
      </c>
      <c r="M29" s="58">
        <v>423</v>
      </c>
      <c r="N29" s="60">
        <v>0.009638169886985053</v>
      </c>
      <c r="O29" s="61">
        <v>0.42316784869976365</v>
      </c>
    </row>
    <row r="30" spans="2:15" ht="14.25" customHeight="1">
      <c r="B30" s="64">
        <v>20</v>
      </c>
      <c r="C30" s="65" t="s">
        <v>27</v>
      </c>
      <c r="D30" s="66">
        <v>549</v>
      </c>
      <c r="E30" s="67">
        <v>0.014882888744307092</v>
      </c>
      <c r="F30" s="66">
        <v>956</v>
      </c>
      <c r="G30" s="68">
        <v>0.02178271965001823</v>
      </c>
      <c r="H30" s="69">
        <v>-0.42573221757322177</v>
      </c>
      <c r="I30" s="70">
        <v>954</v>
      </c>
      <c r="J30" s="71">
        <v>-0.42452830188679247</v>
      </c>
      <c r="K30" s="66">
        <v>549</v>
      </c>
      <c r="L30" s="67">
        <v>0.014882888744307092</v>
      </c>
      <c r="M30" s="66">
        <v>956</v>
      </c>
      <c r="N30" s="68">
        <v>0.02178271965001823</v>
      </c>
      <c r="O30" s="69">
        <v>-0.42573221757322177</v>
      </c>
    </row>
    <row r="31" spans="2:15" ht="14.25" customHeight="1">
      <c r="B31" s="122" t="s">
        <v>47</v>
      </c>
      <c r="C31" s="123"/>
      <c r="D31" s="25">
        <f>SUM(D11:D30)</f>
        <v>34894</v>
      </c>
      <c r="E31" s="4">
        <f>D31/D33</f>
        <v>0.9459444805898938</v>
      </c>
      <c r="F31" s="25">
        <f>SUM(F11:F30)</f>
        <v>40793</v>
      </c>
      <c r="G31" s="4">
        <f>F31/F33</f>
        <v>0.929479584396646</v>
      </c>
      <c r="H31" s="7">
        <f>D31/F31-1</f>
        <v>-0.14460814355404117</v>
      </c>
      <c r="I31" s="25">
        <f>SUM(I11:I30)</f>
        <v>54604</v>
      </c>
      <c r="J31" s="4">
        <f>D31/I31-1</f>
        <v>-0.3609625668449198</v>
      </c>
      <c r="K31" s="25">
        <f>SUM(K11:K30)</f>
        <v>34894</v>
      </c>
      <c r="L31" s="4">
        <f>K31/K33</f>
        <v>0.9459444805898938</v>
      </c>
      <c r="M31" s="25">
        <f>SUM(M11:M30)</f>
        <v>40793</v>
      </c>
      <c r="N31" s="4">
        <f>M31/M33</f>
        <v>0.929479584396646</v>
      </c>
      <c r="O31" s="7">
        <f>K31/M31-1</f>
        <v>-0.14460814355404117</v>
      </c>
    </row>
    <row r="32" spans="2:15" ht="14.25" customHeight="1">
      <c r="B32" s="122" t="s">
        <v>12</v>
      </c>
      <c r="C32" s="123"/>
      <c r="D32" s="3">
        <f>D33-SUM(D11:D30)</f>
        <v>1994</v>
      </c>
      <c r="E32" s="4">
        <f>D32/D33</f>
        <v>0.054055519410106265</v>
      </c>
      <c r="F32" s="5">
        <f>F33-SUM(F11:F30)</f>
        <v>3095</v>
      </c>
      <c r="G32" s="6">
        <f>F32/F33</f>
        <v>0.070520415603354</v>
      </c>
      <c r="H32" s="7">
        <f>D32/F32-1</f>
        <v>-0.355735056542811</v>
      </c>
      <c r="I32" s="5">
        <f>I33-SUM(I11:I30)</f>
        <v>4829</v>
      </c>
      <c r="J32" s="8">
        <f>D32/I32-1</f>
        <v>-0.5870780699937875</v>
      </c>
      <c r="K32" s="3">
        <f>K33-SUM(K11:K30)</f>
        <v>1994</v>
      </c>
      <c r="L32" s="4">
        <f>K32/K33</f>
        <v>0.054055519410106265</v>
      </c>
      <c r="M32" s="3">
        <f>M33-SUM(M11:M30)</f>
        <v>3095</v>
      </c>
      <c r="N32" s="4">
        <f>M32/M33</f>
        <v>0.070520415603354</v>
      </c>
      <c r="O32" s="7">
        <f>K32/M32-1</f>
        <v>-0.355735056542811</v>
      </c>
    </row>
    <row r="33" spans="2:16" ht="14.25" customHeight="1">
      <c r="B33" s="124" t="s">
        <v>13</v>
      </c>
      <c r="C33" s="125"/>
      <c r="D33" s="43">
        <v>36888</v>
      </c>
      <c r="E33" s="72">
        <v>1</v>
      </c>
      <c r="F33" s="43">
        <v>43888</v>
      </c>
      <c r="G33" s="73">
        <v>1.0000000000000007</v>
      </c>
      <c r="H33" s="40">
        <v>-0.15949690120306237</v>
      </c>
      <c r="I33" s="44">
        <v>59433</v>
      </c>
      <c r="J33" s="41">
        <v>-0.3793347130382111</v>
      </c>
      <c r="K33" s="43">
        <v>36888</v>
      </c>
      <c r="L33" s="72">
        <v>1</v>
      </c>
      <c r="M33" s="43">
        <v>43888</v>
      </c>
      <c r="N33" s="73">
        <v>1.0000000000000007</v>
      </c>
      <c r="O33" s="40">
        <v>-0.15949690120306237</v>
      </c>
      <c r="P33" s="13"/>
    </row>
    <row r="34" ht="14.25" customHeight="1">
      <c r="B34" t="s">
        <v>70</v>
      </c>
    </row>
    <row r="35" ht="15">
      <c r="B35" s="21" t="s">
        <v>129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98" operator="lessThan">
      <formula>0</formula>
    </cfRule>
  </conditionalFormatting>
  <conditionalFormatting sqref="H31 O31">
    <cfRule type="cellIs" priority="189" dxfId="98" operator="lessThan">
      <formula>0</formula>
    </cfRule>
  </conditionalFormatting>
  <conditionalFormatting sqref="H11:H15 J11:J15 O11:O15">
    <cfRule type="cellIs" priority="7" dxfId="98" operator="lessThan">
      <formula>0</formula>
    </cfRule>
  </conditionalFormatting>
  <conditionalFormatting sqref="H16:H30 J16:J30 O16:O30">
    <cfRule type="cellIs" priority="6" dxfId="98" operator="lessThan">
      <formula>0</formula>
    </cfRule>
  </conditionalFormatting>
  <conditionalFormatting sqref="D11:E30 G11:J30 L11:L30 N11:O30">
    <cfRule type="cellIs" priority="5" dxfId="99" operator="equal">
      <formula>0</formula>
    </cfRule>
  </conditionalFormatting>
  <conditionalFormatting sqref="F11:F30">
    <cfRule type="cellIs" priority="4" dxfId="99" operator="equal">
      <formula>0</formula>
    </cfRule>
  </conditionalFormatting>
  <conditionalFormatting sqref="K11:K30">
    <cfRule type="cellIs" priority="3" dxfId="99" operator="equal">
      <formula>0</formula>
    </cfRule>
  </conditionalFormatting>
  <conditionalFormatting sqref="M11:M30">
    <cfRule type="cellIs" priority="2" dxfId="99" operator="equal">
      <formula>0</formula>
    </cfRule>
  </conditionalFormatting>
  <conditionalFormatting sqref="O33 J33 H33">
    <cfRule type="cellIs" priority="1" dxfId="98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2021-02-03T12:26:41Z</dcterms:modified>
  <cp:category/>
  <cp:version/>
  <cp:contentType/>
  <cp:contentStatus/>
</cp:coreProperties>
</file>