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7200" windowHeight="11760" activeTab="0"/>
  </bookViews>
  <sheets>
    <sheet name="Summary table " sheetId="1" r:id="rId1"/>
    <sheet name="Passenger Cars" sheetId="2" r:id="rId2"/>
    <sheet name="PC for Ind.Customers" sheetId="3" r:id="rId3"/>
    <sheet name="PC for Bussines" sheetId="4" r:id="rId4"/>
    <sheet name="LCV up to 3.5T" sheetId="5" r:id="rId5"/>
    <sheet name="PC &amp; LCV up to 3,5T" sheetId="6" r:id="rId6"/>
  </sheets>
  <externalReferences>
    <externalReference r:id="rId9"/>
  </externalReferences>
  <definedNames>
    <definedName name="_xlfn.IFERROR" hidden="1">#NAME?</definedName>
    <definedName name="_xlfn.RANK.EQ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<sst xmlns="http://schemas.openxmlformats.org/spreadsheetml/2006/main" count="781" uniqueCount="151">
  <si>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</si>
  <si>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</si>
  <si>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</si>
  <si>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</si>
  <si>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</si>
  <si>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</si>
  <si>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</si>
  <si>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</si>
  <si>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</si>
  <si>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</si>
  <si>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</si>
  <si>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</si>
  <si>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</si>
  <si>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</si>
  <si>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</si>
  <si>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</si>
  <si>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</si>
  <si>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</si>
  <si>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</si>
  <si>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</si>
  <si>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</si>
  <si>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</si>
  <si>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</si>
  <si>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</si>
  <si>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</si>
  <si>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</si>
  <si>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</si>
  <si>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</si>
  <si>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</si>
  <si>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</si>
  <si>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</si>
  <si>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</si>
  <si>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</si>
  <si>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</si>
  <si>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</si>
  <si>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</si>
  <si>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</si>
  <si>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</si>
  <si>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</si>
  <si>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</si>
  <si>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</si>
  <si>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</si>
  <si>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</si>
  <si>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</si>
  <si>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</si>
  <si>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</si>
  <si>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</si>
  <si>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</si>
  <si>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</si>
  <si>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</si>
  <si>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</si>
  <si>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</si>
  <si>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</si>
  <si>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</si>
  <si>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</si>
  <si>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</si>
  <si>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</si>
  <si>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</si>
  <si>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</si>
  <si>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</si>
  <si>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Fiat Tipo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</si>
  <si>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</si>
  <si>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</si>
  <si>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</si>
  <si>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</si>
  <si>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</si>
  <si>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</si>
  <si>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</si>
  <si>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</si>
  <si>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</si>
  <si>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</si>
  <si>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</si>
  <si>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</si>
  <si>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</si>
  <si>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</si>
  <si>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</si>
  <si>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</si>
  <si>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</si>
  <si>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Ford Transit Custom</t>
  </si>
  <si>
    <t>Kia Cee'D</t>
  </si>
  <si>
    <t>Volvo XC60</t>
  </si>
  <si>
    <t>Zmiana poz
r/r</t>
  </si>
  <si>
    <t>Ch. Position
y/y</t>
  </si>
  <si>
    <t>Volkswagen Crafter</t>
  </si>
  <si>
    <t>Citroen Jumper</t>
  </si>
  <si>
    <t>Suzuki Vitara</t>
  </si>
  <si>
    <t>Pierwsze rejestracje NOWYCH samochodów dostawczych o DMC&lt;=3,5T*, udział w rynku %</t>
  </si>
  <si>
    <t>Volkswagen T-Roc</t>
  </si>
  <si>
    <t>Skoda Karoq</t>
  </si>
  <si>
    <t>Toyota Proace City</t>
  </si>
  <si>
    <t>Honda CR-V</t>
  </si>
  <si>
    <t>Seat Leon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</si>
  <si>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</si>
  <si>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</si>
  <si>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</si>
  <si>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</si>
  <si>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</si>
  <si>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</si>
  <si>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</si>
  <si>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</si>
  <si>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`</t>
  </si>
  <si>
    <t>2021
Feb</t>
  </si>
  <si>
    <t>2020
Feb</t>
  </si>
  <si>
    <t>2021
Jan - Feb</t>
  </si>
  <si>
    <t>2020
Jan - Feb</t>
  </si>
  <si>
    <t>Luty</t>
  </si>
  <si>
    <t>Styczeń</t>
  </si>
  <si>
    <t>Rok narastająco Styczeń - Luty</t>
  </si>
  <si>
    <t>February</t>
  </si>
  <si>
    <t>January</t>
  </si>
  <si>
    <t>YTD January - February</t>
  </si>
  <si>
    <t>Lut/Sty
Zmiana %</t>
  </si>
  <si>
    <t>Feb/Jan Ch %</t>
  </si>
  <si>
    <t>ROLLER TEAM</t>
  </si>
  <si>
    <t>ISUZU</t>
  </si>
  <si>
    <t>Rejestracje nowych samochodów osobowych OGÓŁEM, ranking modeli - Luty 2021</t>
  </si>
  <si>
    <t>Registrations of new PC, Top Models - February 2021</t>
  </si>
  <si>
    <t>Lut/Sty
Zmiana poz</t>
  </si>
  <si>
    <t>Feb/Jan Ch position</t>
  </si>
  <si>
    <t>Hyundai I30</t>
  </si>
  <si>
    <t>Volvo XC40</t>
  </si>
  <si>
    <t>Skoda Kodiaq</t>
  </si>
  <si>
    <t>Rejestracje nowych samochodów osobowych OGÓŁEM, ranking modeli - 2021 narastająco</t>
  </si>
  <si>
    <t>Registrations of new PC, Top Models - 2021 YTD</t>
  </si>
  <si>
    <t>Rejestracje nowych samochodów osobowych na KLIENTÓW INDYWIDUALNYCH, ranking marek - Luty 2021</t>
  </si>
  <si>
    <t>Registrations of New PC For Indyvidual Customers, Top Makes - February 2021</t>
  </si>
  <si>
    <t>Rejestracje nowych samochodów osobowych na KLIENTÓW INDYWIDUALNYCH, ranking modeli - Luty 2021</t>
  </si>
  <si>
    <t>Registrations of New PC For Indyvidual Customers, Top Models - February 2021</t>
  </si>
  <si>
    <t>Kia RIO</t>
  </si>
  <si>
    <t>Suzuki Swift</t>
  </si>
  <si>
    <t>Suzuki SX4 S-Cross</t>
  </si>
  <si>
    <t>Rejestracje nowych samochodów osobowych na REGON, ranking marek - Luty 2021</t>
  </si>
  <si>
    <t>Registrations of New PC For Business Activity, Top Makes - February 2021</t>
  </si>
  <si>
    <t>Rejestracje nowych samochodów osobowych na Klentów Indywidualnych, ranking marek - 2021 narastająco</t>
  </si>
  <si>
    <t>Registrations of New PC For Individual Customers, Top Makes - 2021 YTD</t>
  </si>
  <si>
    <t>Rejestracje nowych samochodów osobowych na REGON,
ranking marek - 2021 narastająco</t>
  </si>
  <si>
    <t>Registrations of New PC For Business Activity, Top Makes - 2020 YTD</t>
  </si>
  <si>
    <t>Rejestracje nowych samochodów osobowych na REGON,
ranking modeli - 2021 narastająco</t>
  </si>
  <si>
    <t>Registrations of New PC For Individual Customers, Top Models - 2021 YTD</t>
  </si>
  <si>
    <t>Rejestracje nowych samochodów osobowych na REGON, ranking modeli - Luty 2021</t>
  </si>
  <si>
    <t>Registrations of New PC For Business Activity, Top Models - February 2021</t>
  </si>
  <si>
    <t>BMW Seria 3</t>
  </si>
  <si>
    <t>Rejestracje nowych samochodów osobowych na Inywidualnych Klentów, ranking modeli - 2021 narastająco</t>
  </si>
  <si>
    <t>Rejestracje nowych samochodów dostawczych do 3,5T, ranking modeli - Luty 2021</t>
  </si>
  <si>
    <t>Registrations of new LCV up to 3.5T, Top Models - February 2021</t>
  </si>
  <si>
    <t>Peugeot Partner</t>
  </si>
  <si>
    <t>Rejestracje nowych samochodów dostawczych do 3,5T, ranking modeli - 2021 narastająco</t>
  </si>
  <si>
    <t>Registrations of new LCV up to 3.5T, Top Models - 2021 YTD</t>
  </si>
  <si>
    <t>PZPM based on CEP</t>
  </si>
  <si>
    <t>* PZPM na podstawie CEP (Centralna Ewidencja Pojazdów)</t>
  </si>
  <si>
    <t xml:space="preserve">   Source: PZPM on the basis of CEP (Central Register of Vehicles)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</si>
</sst>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8"/>
      <color indexed="23"/>
      <name val="Tahoma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8"/>
      <color theme="1" tint="0.49998000264167786"/>
      <name val="Tahoma"/>
      <family val="2"/>
    </font>
    <font>
      <b/>
      <i/>
      <sz val="10"/>
      <color theme="1" tint="0.49998000264167786"/>
      <name val="Tahoma"/>
      <family val="2"/>
    </font>
    <font>
      <sz val="10"/>
      <color theme="0" tint="-0.4999699890613556"/>
      <name val="Arial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4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0" fillId="0" borderId="0" xfId="60">
      <alignment/>
      <protection/>
    </xf>
    <xf numFmtId="167" fontId="56" fillId="0" borderId="14" xfId="42" applyNumberFormat="1" applyFont="1" applyBorder="1" applyAlignment="1">
      <alignment horizontal="center"/>
    </xf>
    <xf numFmtId="166" fontId="56" fillId="0" borderId="14" xfId="68" applyNumberFormat="1" applyFont="1" applyBorder="1" applyAlignment="1">
      <alignment horizontal="center"/>
    </xf>
    <xf numFmtId="0" fontId="2" fillId="0" borderId="0" xfId="57" applyFont="1" applyFill="1" applyBorder="1">
      <alignment/>
      <protection/>
    </xf>
    <xf numFmtId="0" fontId="57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5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6" fillId="33" borderId="16" xfId="0" applyFont="1" applyFill="1" applyBorder="1" applyAlignment="1">
      <alignment wrapText="1"/>
    </xf>
    <xf numFmtId="166" fontId="56" fillId="0" borderId="13" xfId="73" applyNumberFormat="1" applyFont="1" applyBorder="1" applyAlignment="1">
      <alignment horizontal="center"/>
    </xf>
    <xf numFmtId="166" fontId="56" fillId="0" borderId="17" xfId="73" applyNumberFormat="1" applyFont="1" applyBorder="1" applyAlignment="1">
      <alignment horizontal="center"/>
    </xf>
    <xf numFmtId="0" fontId="56" fillId="33" borderId="13" xfId="0" applyFont="1" applyFill="1" applyBorder="1" applyAlignment="1">
      <alignment wrapText="1"/>
    </xf>
    <xf numFmtId="166" fontId="56" fillId="33" borderId="13" xfId="73" applyNumberFormat="1" applyFont="1" applyFill="1" applyBorder="1" applyAlignment="1">
      <alignment horizontal="center"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wrapText="1"/>
      <protection/>
    </xf>
    <xf numFmtId="0" fontId="56" fillId="33" borderId="20" xfId="57" applyFont="1" applyFill="1" applyBorder="1" applyAlignment="1">
      <alignment horizontal="center" vertical="center" wrapText="1"/>
      <protection/>
    </xf>
    <xf numFmtId="0" fontId="60" fillId="33" borderId="21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8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22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19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5" xfId="57" applyNumberFormat="1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0" fontId="4" fillId="0" borderId="16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6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22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22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8" xfId="57" applyNumberFormat="1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9" fontId="3" fillId="33" borderId="21" xfId="69" applyFont="1" applyFill="1" applyBorder="1" applyAlignment="1">
      <alignment vertical="center"/>
    </xf>
    <xf numFmtId="9" fontId="3" fillId="33" borderId="18" xfId="69" applyFont="1" applyFill="1" applyBorder="1" applyAlignment="1">
      <alignment vertical="center"/>
    </xf>
    <xf numFmtId="0" fontId="2" fillId="0" borderId="0" xfId="57">
      <alignment/>
      <protection/>
    </xf>
    <xf numFmtId="0" fontId="54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6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19" xfId="69" applyNumberFormat="1" applyFont="1" applyBorder="1" applyAlignment="1">
      <alignment vertical="center"/>
    </xf>
    <xf numFmtId="1" fontId="4" fillId="0" borderId="19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22" xfId="57" applyFont="1" applyBorder="1" applyAlignment="1">
      <alignment vertical="center"/>
      <protection/>
    </xf>
    <xf numFmtId="166" fontId="4" fillId="0" borderId="22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0" fontId="4" fillId="0" borderId="22" xfId="69" applyNumberFormat="1" applyFont="1" applyBorder="1" applyAlignment="1">
      <alignment vertical="center"/>
    </xf>
    <xf numFmtId="167" fontId="56" fillId="0" borderId="13" xfId="42" applyNumberFormat="1" applyFont="1" applyBorder="1" applyAlignment="1">
      <alignment horizontal="center"/>
    </xf>
    <xf numFmtId="167" fontId="56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4" fillId="33" borderId="15" xfId="57" applyFont="1" applyFill="1" applyBorder="1" applyAlignment="1">
      <alignment horizontal="center" vertical="center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167" fontId="5" fillId="2" borderId="13" xfId="42" applyNumberFormat="1" applyFont="1" applyFill="1" applyBorder="1" applyAlignment="1">
      <alignment horizontal="center" vertical="center" wrapText="1"/>
    </xf>
    <xf numFmtId="0" fontId="56" fillId="2" borderId="17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22" xfId="0" applyFont="1" applyBorder="1" applyAlignment="1">
      <alignment horizontal="left" wrapText="1"/>
    </xf>
    <xf numFmtId="0" fontId="56" fillId="0" borderId="0" xfId="0" applyFont="1" applyAlignment="1">
      <alignment horizontal="left" indent="1"/>
    </xf>
    <xf numFmtId="0" fontId="63" fillId="0" borderId="0" xfId="0" applyFont="1" applyAlignment="1">
      <alignment/>
    </xf>
    <xf numFmtId="0" fontId="58" fillId="0" borderId="0" xfId="0" applyFont="1" applyBorder="1" applyAlignment="1">
      <alignment wrapText="1" shrinkToFit="1"/>
    </xf>
    <xf numFmtId="0" fontId="3" fillId="0" borderId="0" xfId="57" applyFont="1" applyAlignment="1">
      <alignment horizontal="center" vertical="center"/>
      <protection/>
    </xf>
    <xf numFmtId="0" fontId="64" fillId="0" borderId="0" xfId="57" applyFont="1" applyAlignment="1">
      <alignment horizontal="center" vertical="center"/>
      <protection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64" fillId="33" borderId="22" xfId="57" applyFont="1" applyFill="1" applyBorder="1" applyAlignment="1">
      <alignment horizontal="center" vertical="center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64" fillId="33" borderId="21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4" fillId="33" borderId="16" xfId="57" applyFont="1" applyFill="1" applyBorder="1" applyAlignment="1">
      <alignment horizontal="center" vertical="top"/>
      <protection/>
    </xf>
    <xf numFmtId="0" fontId="64" fillId="33" borderId="22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17" xfId="57" applyFont="1" applyFill="1" applyBorder="1" applyAlignment="1">
      <alignment horizont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4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66" fillId="33" borderId="23" xfId="57" applyFont="1" applyFill="1" applyBorder="1" applyAlignment="1">
      <alignment horizontal="center" vertical="center"/>
      <protection/>
    </xf>
    <xf numFmtId="0" fontId="66" fillId="33" borderId="15" xfId="57" applyFont="1" applyFill="1" applyBorder="1" applyAlignment="1">
      <alignment horizontal="center" vertical="center"/>
      <protection/>
    </xf>
    <xf numFmtId="0" fontId="66" fillId="33" borderId="19" xfId="57" applyFont="1" applyFill="1" applyBorder="1" applyAlignment="1">
      <alignment horizontal="center" vertical="center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2" fillId="33" borderId="19" xfId="57" applyFill="1" applyBorder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16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7" fillId="0" borderId="0" xfId="57" applyFont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0" xfId="57" applyFont="1" applyFill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0" fontId="64" fillId="33" borderId="14" xfId="57" applyFont="1" applyFill="1" applyBorder="1" applyAlignment="1">
      <alignment horizontal="center" vertical="top"/>
      <protection/>
    </xf>
    <xf numFmtId="0" fontId="64" fillId="33" borderId="17" xfId="57" applyFont="1" applyFill="1" applyBorder="1" applyAlignment="1">
      <alignment horizontal="center" vertical="top"/>
      <protection/>
    </xf>
    <xf numFmtId="0" fontId="66" fillId="33" borderId="0" xfId="57" applyFont="1" applyFill="1" applyBorder="1" applyAlignment="1">
      <alignment horizontal="center" vertical="center"/>
      <protection/>
    </xf>
    <xf numFmtId="0" fontId="64" fillId="33" borderId="0" xfId="57" applyFont="1" applyFill="1" applyBorder="1" applyAlignment="1">
      <alignment horizontal="center" vertical="center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60" fillId="33" borderId="0" xfId="57" applyFont="1" applyFill="1" applyBorder="1" applyAlignment="1">
      <alignment horizontal="center" vertical="center" wrapText="1"/>
      <protection/>
    </xf>
    <xf numFmtId="1" fontId="4" fillId="0" borderId="0" xfId="69" applyNumberFormat="1" applyFont="1" applyBorder="1" applyAlignment="1">
      <alignment horizontal="center"/>
    </xf>
    <xf numFmtId="0" fontId="4" fillId="0" borderId="0" xfId="69" applyNumberFormat="1" applyFont="1" applyFill="1" applyBorder="1" applyAlignment="1">
      <alignment vertical="center"/>
    </xf>
    <xf numFmtId="0" fontId="3" fillId="33" borderId="0" xfId="57" applyFont="1" applyFill="1" applyBorder="1" applyAlignment="1">
      <alignment vertical="center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98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714375</xdr:colOff>
      <xdr:row>27</xdr:row>
      <xdr:rowOff>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5</xdr:col>
      <xdr:colOff>400050</xdr:colOff>
      <xdr:row>66</xdr:row>
      <xdr:rowOff>57150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648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J14" sqref="J14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2"/>
      <c r="B1" t="s">
        <v>148</v>
      </c>
      <c r="C1" s="43"/>
      <c r="E1" s="42"/>
      <c r="F1" s="42"/>
      <c r="G1" s="42"/>
      <c r="H1" s="44">
        <v>44258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ht="11.25" customHeight="1"/>
    <row r="3" spans="2:8" ht="24.75" customHeight="1">
      <c r="B3" s="121" t="s">
        <v>92</v>
      </c>
      <c r="C3" s="122"/>
      <c r="D3" s="122"/>
      <c r="E3" s="122"/>
      <c r="F3" s="122"/>
      <c r="G3" s="122"/>
      <c r="H3" s="123"/>
    </row>
    <row r="4" spans="2:8" ht="24.75" customHeight="1">
      <c r="B4" s="26"/>
      <c r="C4" s="111" t="s">
        <v>101</v>
      </c>
      <c r="D4" s="111" t="s">
        <v>102</v>
      </c>
      <c r="E4" s="112" t="s">
        <v>93</v>
      </c>
      <c r="F4" s="111" t="s">
        <v>103</v>
      </c>
      <c r="G4" s="111" t="s">
        <v>104</v>
      </c>
      <c r="H4" s="112" t="s">
        <v>93</v>
      </c>
    </row>
    <row r="5" spans="2:8" ht="24.75" customHeight="1">
      <c r="B5" s="113" t="s">
        <v>94</v>
      </c>
      <c r="C5" s="98">
        <v>37754</v>
      </c>
      <c r="D5" s="98">
        <v>38508</v>
      </c>
      <c r="E5" s="27">
        <v>-0.019580346940895388</v>
      </c>
      <c r="F5" s="98">
        <v>70016</v>
      </c>
      <c r="G5" s="98">
        <v>77979</v>
      </c>
      <c r="H5" s="27">
        <v>-0.10211723669192985</v>
      </c>
    </row>
    <row r="6" spans="2:8" ht="24.75" customHeight="1">
      <c r="B6" s="113" t="s">
        <v>95</v>
      </c>
      <c r="C6" s="98">
        <v>5772</v>
      </c>
      <c r="D6" s="98">
        <v>4644</v>
      </c>
      <c r="E6" s="27">
        <v>0.24289405684754528</v>
      </c>
      <c r="F6" s="98">
        <v>10398</v>
      </c>
      <c r="G6" s="98">
        <v>9061</v>
      </c>
      <c r="H6" s="27">
        <v>0.14755545745502707</v>
      </c>
    </row>
    <row r="7" spans="2:8" ht="24.75" customHeight="1">
      <c r="B7" s="114" t="s">
        <v>96</v>
      </c>
      <c r="C7" s="11">
        <f>C6-C8</f>
        <v>5615</v>
      </c>
      <c r="D7" s="11">
        <f>D6-D8</f>
        <v>4567</v>
      </c>
      <c r="E7" s="12">
        <f>C7/D7-1</f>
        <v>0.22947230129187646</v>
      </c>
      <c r="F7" s="11">
        <f>F6-F8</f>
        <v>10127</v>
      </c>
      <c r="G7" s="11">
        <f>G6-G8</f>
        <v>8883</v>
      </c>
      <c r="H7" s="12">
        <f>F7/G7-1</f>
        <v>0.1400427783406506</v>
      </c>
    </row>
    <row r="8" spans="2:8" ht="24.75" customHeight="1">
      <c r="B8" s="115" t="s">
        <v>97</v>
      </c>
      <c r="C8" s="11">
        <v>157</v>
      </c>
      <c r="D8" s="11">
        <v>77</v>
      </c>
      <c r="E8" s="28">
        <v>1.0389610389610389</v>
      </c>
      <c r="F8" s="11">
        <v>271</v>
      </c>
      <c r="G8" s="11">
        <v>178</v>
      </c>
      <c r="H8" s="28">
        <v>0.5224719101123596</v>
      </c>
    </row>
    <row r="9" spans="2:8" ht="15">
      <c r="B9" s="29" t="s">
        <v>98</v>
      </c>
      <c r="C9" s="99">
        <v>43526</v>
      </c>
      <c r="D9" s="99">
        <v>43152</v>
      </c>
      <c r="E9" s="30">
        <v>0.008667037449017423</v>
      </c>
      <c r="F9" s="99">
        <v>80414</v>
      </c>
      <c r="G9" s="99">
        <v>87040</v>
      </c>
      <c r="H9" s="30">
        <v>-0.0761259191176471</v>
      </c>
    </row>
    <row r="10" spans="2:8" ht="15">
      <c r="B10" s="116" t="s">
        <v>99</v>
      </c>
      <c r="C10" s="22"/>
      <c r="D10" s="22"/>
      <c r="E10" s="22"/>
      <c r="F10" s="22"/>
      <c r="G10" s="22"/>
      <c r="H10" s="22"/>
    </row>
    <row r="11" spans="2:8" ht="15">
      <c r="B11" s="117"/>
      <c r="C11" s="118"/>
      <c r="D11" s="118"/>
      <c r="E11" s="118"/>
      <c r="F11" s="118"/>
      <c r="G11" s="118"/>
      <c r="H11" s="118"/>
    </row>
    <row r="12" spans="2:8" ht="15">
      <c r="B12" s="118"/>
      <c r="C12" s="118"/>
      <c r="D12" s="118"/>
      <c r="E12" s="118"/>
      <c r="F12" s="118"/>
      <c r="G12" s="118"/>
      <c r="H12" s="118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100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</sheetData>
  <sheetProtection/>
  <mergeCells count="1">
    <mergeCell ref="B3:H3"/>
  </mergeCells>
  <conditionalFormatting sqref="E7 H7">
    <cfRule type="cellIs" priority="4" dxfId="193" operator="lessThan">
      <formula>0</formula>
    </cfRule>
  </conditionalFormatting>
  <conditionalFormatting sqref="E5 H5">
    <cfRule type="cellIs" priority="3" dxfId="193" operator="lessThan">
      <formula>0</formula>
    </cfRule>
  </conditionalFormatting>
  <conditionalFormatting sqref="H6 E6">
    <cfRule type="cellIs" priority="2" dxfId="193" operator="lessThan">
      <formula>0</formula>
    </cfRule>
  </conditionalFormatting>
  <conditionalFormatting sqref="H8:H9 E8:E9">
    <cfRule type="cellIs" priority="1" dxfId="193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40">
      <selection activeCell="H73" sqref="H73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3"/>
      <c r="O1" s="44">
        <v>44258</v>
      </c>
    </row>
    <row r="2" spans="2:15" ht="14.25" customHeight="1">
      <c r="B2" s="171" t="s">
        <v>52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2:15" ht="14.25" customHeight="1">
      <c r="B3" s="172" t="s">
        <v>53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2" t="s">
        <v>0</v>
      </c>
      <c r="C5" s="164" t="s">
        <v>1</v>
      </c>
      <c r="D5" s="154" t="s">
        <v>105</v>
      </c>
      <c r="E5" s="155"/>
      <c r="F5" s="155"/>
      <c r="G5" s="155"/>
      <c r="H5" s="156"/>
      <c r="I5" s="155" t="s">
        <v>106</v>
      </c>
      <c r="J5" s="155"/>
      <c r="K5" s="154" t="s">
        <v>107</v>
      </c>
      <c r="L5" s="155"/>
      <c r="M5" s="155"/>
      <c r="N5" s="155"/>
      <c r="O5" s="156"/>
    </row>
    <row r="6" spans="2:15" ht="14.25" customHeight="1">
      <c r="B6" s="153"/>
      <c r="C6" s="165"/>
      <c r="D6" s="128" t="s">
        <v>108</v>
      </c>
      <c r="E6" s="129"/>
      <c r="F6" s="129"/>
      <c r="G6" s="129"/>
      <c r="H6" s="130"/>
      <c r="I6" s="129" t="s">
        <v>109</v>
      </c>
      <c r="J6" s="129"/>
      <c r="K6" s="128" t="s">
        <v>110</v>
      </c>
      <c r="L6" s="129"/>
      <c r="M6" s="129"/>
      <c r="N6" s="129"/>
      <c r="O6" s="130"/>
    </row>
    <row r="7" spans="2:15" ht="14.25" customHeight="1">
      <c r="B7" s="153"/>
      <c r="C7" s="153"/>
      <c r="D7" s="131">
        <v>2021</v>
      </c>
      <c r="E7" s="132"/>
      <c r="F7" s="157">
        <v>2020</v>
      </c>
      <c r="G7" s="157"/>
      <c r="H7" s="135" t="s">
        <v>5</v>
      </c>
      <c r="I7" s="160">
        <v>2021</v>
      </c>
      <c r="J7" s="131" t="s">
        <v>111</v>
      </c>
      <c r="K7" s="131">
        <v>2021</v>
      </c>
      <c r="L7" s="132"/>
      <c r="M7" s="157">
        <v>2020</v>
      </c>
      <c r="N7" s="132"/>
      <c r="O7" s="163" t="s">
        <v>5</v>
      </c>
    </row>
    <row r="8" spans="2:15" ht="14.25" customHeight="1">
      <c r="B8" s="139" t="s">
        <v>6</v>
      </c>
      <c r="C8" s="139" t="s">
        <v>7</v>
      </c>
      <c r="D8" s="133"/>
      <c r="E8" s="134"/>
      <c r="F8" s="158"/>
      <c r="G8" s="158"/>
      <c r="H8" s="136"/>
      <c r="I8" s="161"/>
      <c r="J8" s="162"/>
      <c r="K8" s="133"/>
      <c r="L8" s="134"/>
      <c r="M8" s="158"/>
      <c r="N8" s="134"/>
      <c r="O8" s="163"/>
    </row>
    <row r="9" spans="2:15" ht="14.25" customHeight="1">
      <c r="B9" s="139"/>
      <c r="C9" s="139"/>
      <c r="D9" s="109" t="s">
        <v>8</v>
      </c>
      <c r="E9" s="110" t="s">
        <v>2</v>
      </c>
      <c r="F9" s="106" t="s">
        <v>8</v>
      </c>
      <c r="G9" s="33" t="s">
        <v>2</v>
      </c>
      <c r="H9" s="141" t="s">
        <v>9</v>
      </c>
      <c r="I9" s="34" t="s">
        <v>8</v>
      </c>
      <c r="J9" s="168" t="s">
        <v>112</v>
      </c>
      <c r="K9" s="109" t="s">
        <v>8</v>
      </c>
      <c r="L9" s="32" t="s">
        <v>2</v>
      </c>
      <c r="M9" s="106" t="s">
        <v>8</v>
      </c>
      <c r="N9" s="32" t="s">
        <v>2</v>
      </c>
      <c r="O9" s="166" t="s">
        <v>9</v>
      </c>
    </row>
    <row r="10" spans="2:15" ht="14.25" customHeight="1">
      <c r="B10" s="140"/>
      <c r="C10" s="140"/>
      <c r="D10" s="108" t="s">
        <v>10</v>
      </c>
      <c r="E10" s="107" t="s">
        <v>11</v>
      </c>
      <c r="F10" s="31" t="s">
        <v>10</v>
      </c>
      <c r="G10" s="36" t="s">
        <v>11</v>
      </c>
      <c r="H10" s="142"/>
      <c r="I10" s="35" t="s">
        <v>10</v>
      </c>
      <c r="J10" s="169"/>
      <c r="K10" s="108" t="s">
        <v>10</v>
      </c>
      <c r="L10" s="107" t="s">
        <v>11</v>
      </c>
      <c r="M10" s="31" t="s">
        <v>10</v>
      </c>
      <c r="N10" s="107" t="s">
        <v>11</v>
      </c>
      <c r="O10" s="167"/>
    </row>
    <row r="11" spans="2:15" ht="14.25" customHeight="1">
      <c r="B11" s="45">
        <v>1</v>
      </c>
      <c r="C11" s="46" t="s">
        <v>20</v>
      </c>
      <c r="D11" s="47">
        <v>6635</v>
      </c>
      <c r="E11" s="48">
        <v>0.17574296763256875</v>
      </c>
      <c r="F11" s="47">
        <v>5179</v>
      </c>
      <c r="G11" s="49">
        <v>0.1344915342266542</v>
      </c>
      <c r="H11" s="50">
        <v>0.28113535431550485</v>
      </c>
      <c r="I11" s="51">
        <v>5856</v>
      </c>
      <c r="J11" s="52">
        <v>0.13302595628415292</v>
      </c>
      <c r="K11" s="47">
        <v>12491</v>
      </c>
      <c r="L11" s="48">
        <v>0.17840207952468007</v>
      </c>
      <c r="M11" s="47">
        <v>11879</v>
      </c>
      <c r="N11" s="49">
        <v>0.15233588530245323</v>
      </c>
      <c r="O11" s="50">
        <v>0.05151948817240504</v>
      </c>
    </row>
    <row r="12" spans="2:15" ht="14.25" customHeight="1">
      <c r="B12" s="53">
        <v>2</v>
      </c>
      <c r="C12" s="54" t="s">
        <v>18</v>
      </c>
      <c r="D12" s="55">
        <v>4733</v>
      </c>
      <c r="E12" s="56">
        <v>0.12536419981988664</v>
      </c>
      <c r="F12" s="55">
        <v>5138</v>
      </c>
      <c r="G12" s="57">
        <v>0.13342682040095566</v>
      </c>
      <c r="H12" s="58">
        <v>-0.07882444530945898</v>
      </c>
      <c r="I12" s="59">
        <v>4119</v>
      </c>
      <c r="J12" s="60">
        <v>0.14906530711337695</v>
      </c>
      <c r="K12" s="55">
        <v>8852</v>
      </c>
      <c r="L12" s="56">
        <v>0.1264282449725777</v>
      </c>
      <c r="M12" s="55">
        <v>10769</v>
      </c>
      <c r="N12" s="57">
        <v>0.1381012836789392</v>
      </c>
      <c r="O12" s="58">
        <v>-0.17801095737765804</v>
      </c>
    </row>
    <row r="13" spans="2:15" ht="14.25" customHeight="1">
      <c r="B13" s="53">
        <v>3</v>
      </c>
      <c r="C13" s="54" t="s">
        <v>19</v>
      </c>
      <c r="D13" s="55">
        <v>2969</v>
      </c>
      <c r="E13" s="56">
        <v>0.07864067383588494</v>
      </c>
      <c r="F13" s="55">
        <v>2975</v>
      </c>
      <c r="G13" s="57">
        <v>0.07725667393788303</v>
      </c>
      <c r="H13" s="58">
        <v>-0.002016806722689113</v>
      </c>
      <c r="I13" s="59">
        <v>3326</v>
      </c>
      <c r="J13" s="60">
        <v>-0.10733613950691523</v>
      </c>
      <c r="K13" s="55">
        <v>6295</v>
      </c>
      <c r="L13" s="56">
        <v>0.089908021023766</v>
      </c>
      <c r="M13" s="55">
        <v>6930</v>
      </c>
      <c r="N13" s="57">
        <v>0.08887008040626322</v>
      </c>
      <c r="O13" s="58">
        <v>-0.09163059163059162</v>
      </c>
    </row>
    <row r="14" spans="2:15" ht="14.25" customHeight="1">
      <c r="B14" s="53">
        <v>4</v>
      </c>
      <c r="C14" s="54" t="s">
        <v>23</v>
      </c>
      <c r="D14" s="55">
        <v>2357</v>
      </c>
      <c r="E14" s="56">
        <v>0.06243047094347619</v>
      </c>
      <c r="F14" s="55">
        <v>2583</v>
      </c>
      <c r="G14" s="57">
        <v>0.06707697101900904</v>
      </c>
      <c r="H14" s="58">
        <v>-0.08749516066589236</v>
      </c>
      <c r="I14" s="59">
        <v>1970</v>
      </c>
      <c r="J14" s="60">
        <v>0.19644670050761426</v>
      </c>
      <c r="K14" s="55">
        <v>4327</v>
      </c>
      <c r="L14" s="56">
        <v>0.06180015996343693</v>
      </c>
      <c r="M14" s="55">
        <v>4785</v>
      </c>
      <c r="N14" s="57">
        <v>0.06136267456622937</v>
      </c>
      <c r="O14" s="58">
        <v>-0.09571577847439916</v>
      </c>
    </row>
    <row r="15" spans="2:15" ht="14.25" customHeight="1">
      <c r="B15" s="61">
        <v>5</v>
      </c>
      <c r="C15" s="62" t="s">
        <v>17</v>
      </c>
      <c r="D15" s="63">
        <v>1879</v>
      </c>
      <c r="E15" s="64">
        <v>0.049769560841235364</v>
      </c>
      <c r="F15" s="63">
        <v>1416</v>
      </c>
      <c r="G15" s="65">
        <v>0.03677157993144282</v>
      </c>
      <c r="H15" s="66">
        <v>0.32697740112994356</v>
      </c>
      <c r="I15" s="67">
        <v>1811</v>
      </c>
      <c r="J15" s="68">
        <v>0.03754831584759799</v>
      </c>
      <c r="K15" s="63">
        <v>3690</v>
      </c>
      <c r="L15" s="64">
        <v>0.052702239488117</v>
      </c>
      <c r="M15" s="63">
        <v>2801</v>
      </c>
      <c r="N15" s="65">
        <v>0.03591992715987638</v>
      </c>
      <c r="O15" s="66">
        <v>0.317386647625848</v>
      </c>
    </row>
    <row r="16" spans="2:15" ht="14.25" customHeight="1">
      <c r="B16" s="45">
        <v>6</v>
      </c>
      <c r="C16" s="46" t="s">
        <v>22</v>
      </c>
      <c r="D16" s="47">
        <v>1745</v>
      </c>
      <c r="E16" s="48">
        <v>0.04622026805106744</v>
      </c>
      <c r="F16" s="47">
        <v>1563</v>
      </c>
      <c r="G16" s="49">
        <v>0.04058896852602057</v>
      </c>
      <c r="H16" s="50">
        <v>0.1164427383237363</v>
      </c>
      <c r="I16" s="51">
        <v>1680</v>
      </c>
      <c r="J16" s="52">
        <v>0.038690476190476275</v>
      </c>
      <c r="K16" s="47">
        <v>3425</v>
      </c>
      <c r="L16" s="48">
        <v>0.0489173903107861</v>
      </c>
      <c r="M16" s="47">
        <v>3054</v>
      </c>
      <c r="N16" s="49">
        <v>0.039164390412803445</v>
      </c>
      <c r="O16" s="50">
        <v>0.12148002619515386</v>
      </c>
    </row>
    <row r="17" spans="2:15" ht="14.25" customHeight="1">
      <c r="B17" s="53">
        <v>7</v>
      </c>
      <c r="C17" s="54" t="s">
        <v>32</v>
      </c>
      <c r="D17" s="55">
        <v>1661</v>
      </c>
      <c r="E17" s="56">
        <v>0.04399533824230545</v>
      </c>
      <c r="F17" s="55">
        <v>1786</v>
      </c>
      <c r="G17" s="57">
        <v>0.04637997299262491</v>
      </c>
      <c r="H17" s="58">
        <v>-0.0699888017917133</v>
      </c>
      <c r="I17" s="59">
        <v>1578</v>
      </c>
      <c r="J17" s="60">
        <v>0.05259822560202787</v>
      </c>
      <c r="K17" s="55">
        <v>3239</v>
      </c>
      <c r="L17" s="56">
        <v>0.04626085466179159</v>
      </c>
      <c r="M17" s="55">
        <v>3436</v>
      </c>
      <c r="N17" s="57">
        <v>0.044063145205760525</v>
      </c>
      <c r="O17" s="58">
        <v>-0.05733410942956929</v>
      </c>
    </row>
    <row r="18" spans="2:15" ht="14.25" customHeight="1">
      <c r="B18" s="53">
        <v>8</v>
      </c>
      <c r="C18" s="54" t="s">
        <v>24</v>
      </c>
      <c r="D18" s="55">
        <v>1978</v>
      </c>
      <c r="E18" s="56">
        <v>0.05239179954441914</v>
      </c>
      <c r="F18" s="55">
        <v>2070</v>
      </c>
      <c r="G18" s="57">
        <v>0.053755063882829544</v>
      </c>
      <c r="H18" s="58">
        <v>-0.0444444444444444</v>
      </c>
      <c r="I18" s="59">
        <v>1145</v>
      </c>
      <c r="J18" s="60">
        <v>0.7275109170305676</v>
      </c>
      <c r="K18" s="55">
        <v>3123</v>
      </c>
      <c r="L18" s="56">
        <v>0.044604090493601464</v>
      </c>
      <c r="M18" s="55">
        <v>4103</v>
      </c>
      <c r="N18" s="57">
        <v>0.052616730145295526</v>
      </c>
      <c r="O18" s="58">
        <v>-0.23884962222763828</v>
      </c>
    </row>
    <row r="19" spans="2:15" ht="14.25" customHeight="1">
      <c r="B19" s="53">
        <v>9</v>
      </c>
      <c r="C19" s="54" t="s">
        <v>33</v>
      </c>
      <c r="D19" s="55">
        <v>1646</v>
      </c>
      <c r="E19" s="56">
        <v>0.04359802934788367</v>
      </c>
      <c r="F19" s="55">
        <v>1364</v>
      </c>
      <c r="G19" s="57">
        <v>0.03542121117689831</v>
      </c>
      <c r="H19" s="58">
        <v>0.20674486803519065</v>
      </c>
      <c r="I19" s="59">
        <v>1219</v>
      </c>
      <c r="J19" s="60">
        <v>0.35028712059064815</v>
      </c>
      <c r="K19" s="55">
        <v>2865</v>
      </c>
      <c r="L19" s="56">
        <v>0.040919218464351</v>
      </c>
      <c r="M19" s="55">
        <v>2717</v>
      </c>
      <c r="N19" s="57">
        <v>0.034842714064042886</v>
      </c>
      <c r="O19" s="58">
        <v>0.054471843945528065</v>
      </c>
    </row>
    <row r="20" spans="2:15" ht="14.25" customHeight="1">
      <c r="B20" s="61">
        <v>10</v>
      </c>
      <c r="C20" s="62" t="s">
        <v>30</v>
      </c>
      <c r="D20" s="63">
        <v>1351</v>
      </c>
      <c r="E20" s="64">
        <v>0.0357842877575886</v>
      </c>
      <c r="F20" s="63">
        <v>1612</v>
      </c>
      <c r="G20" s="65">
        <v>0.04186143139087982</v>
      </c>
      <c r="H20" s="66">
        <v>-0.1619106699751861</v>
      </c>
      <c r="I20" s="67">
        <v>1339</v>
      </c>
      <c r="J20" s="68">
        <v>0.008961911874533213</v>
      </c>
      <c r="K20" s="63">
        <v>2690</v>
      </c>
      <c r="L20" s="64">
        <v>0.038419789762340034</v>
      </c>
      <c r="M20" s="63">
        <v>3078</v>
      </c>
      <c r="N20" s="65">
        <v>0.03947216558304159</v>
      </c>
      <c r="O20" s="66">
        <v>-0.12605588044184535</v>
      </c>
    </row>
    <row r="21" spans="2:15" ht="14.25" customHeight="1">
      <c r="B21" s="45">
        <v>11</v>
      </c>
      <c r="C21" s="46" t="s">
        <v>21</v>
      </c>
      <c r="D21" s="47">
        <v>1462</v>
      </c>
      <c r="E21" s="48">
        <v>0.0387243735763098</v>
      </c>
      <c r="F21" s="47">
        <v>1405</v>
      </c>
      <c r="G21" s="49">
        <v>0.03648592500259686</v>
      </c>
      <c r="H21" s="50">
        <v>0.040569395017793664</v>
      </c>
      <c r="I21" s="51">
        <v>954</v>
      </c>
      <c r="J21" s="52">
        <v>0.5324947589098532</v>
      </c>
      <c r="K21" s="47">
        <v>2416</v>
      </c>
      <c r="L21" s="48">
        <v>0.03450639853747715</v>
      </c>
      <c r="M21" s="47">
        <v>2505</v>
      </c>
      <c r="N21" s="49">
        <v>0.03212403339360597</v>
      </c>
      <c r="O21" s="50">
        <v>-0.035528942115768514</v>
      </c>
    </row>
    <row r="22" spans="2:15" ht="14.25" customHeight="1">
      <c r="B22" s="53">
        <v>12</v>
      </c>
      <c r="C22" s="54" t="s">
        <v>34</v>
      </c>
      <c r="D22" s="55">
        <v>1329</v>
      </c>
      <c r="E22" s="56">
        <v>0.03520156804576999</v>
      </c>
      <c r="F22" s="55">
        <v>1363</v>
      </c>
      <c r="G22" s="57">
        <v>0.03539524254700322</v>
      </c>
      <c r="H22" s="58">
        <v>-0.02494497432135001</v>
      </c>
      <c r="I22" s="59">
        <v>667</v>
      </c>
      <c r="J22" s="60">
        <v>0.9925037481259371</v>
      </c>
      <c r="K22" s="55">
        <v>1996</v>
      </c>
      <c r="L22" s="56">
        <v>0.02850776965265082</v>
      </c>
      <c r="M22" s="55">
        <v>2064</v>
      </c>
      <c r="N22" s="57">
        <v>0.02646866464048013</v>
      </c>
      <c r="O22" s="58">
        <v>-0.032945736434108475</v>
      </c>
    </row>
    <row r="23" spans="2:15" ht="14.25" customHeight="1">
      <c r="B23" s="53">
        <v>13</v>
      </c>
      <c r="C23" s="54" t="s">
        <v>25</v>
      </c>
      <c r="D23" s="55">
        <v>1084</v>
      </c>
      <c r="E23" s="56">
        <v>0.02871218943688086</v>
      </c>
      <c r="F23" s="55">
        <v>1852</v>
      </c>
      <c r="G23" s="57">
        <v>0.04809390256570063</v>
      </c>
      <c r="H23" s="58">
        <v>-0.4146868250539957</v>
      </c>
      <c r="I23" s="59">
        <v>884</v>
      </c>
      <c r="J23" s="60">
        <v>0.2262443438914028</v>
      </c>
      <c r="K23" s="55">
        <v>1968</v>
      </c>
      <c r="L23" s="56">
        <v>0.028107861060329066</v>
      </c>
      <c r="M23" s="55">
        <v>3382</v>
      </c>
      <c r="N23" s="57">
        <v>0.04337065107272471</v>
      </c>
      <c r="O23" s="58">
        <v>-0.4180958013010053</v>
      </c>
    </row>
    <row r="24" spans="2:15" ht="14.25" customHeight="1">
      <c r="B24" s="53">
        <v>14</v>
      </c>
      <c r="C24" s="54" t="s">
        <v>31</v>
      </c>
      <c r="D24" s="55">
        <v>907</v>
      </c>
      <c r="E24" s="56">
        <v>0.02402394448270382</v>
      </c>
      <c r="F24" s="55">
        <v>412</v>
      </c>
      <c r="G24" s="57">
        <v>0.010699075516775736</v>
      </c>
      <c r="H24" s="58">
        <v>1.2014563106796117</v>
      </c>
      <c r="I24" s="59">
        <v>890</v>
      </c>
      <c r="J24" s="60">
        <v>0.019101123595505642</v>
      </c>
      <c r="K24" s="55">
        <v>1797</v>
      </c>
      <c r="L24" s="56">
        <v>0.025665562157221208</v>
      </c>
      <c r="M24" s="55">
        <v>793</v>
      </c>
      <c r="N24" s="57">
        <v>0.010169404583285243</v>
      </c>
      <c r="O24" s="58">
        <v>1.2660781841109712</v>
      </c>
    </row>
    <row r="25" spans="2:15" ht="14.25" customHeight="1">
      <c r="B25" s="61">
        <v>15</v>
      </c>
      <c r="C25" s="62" t="s">
        <v>28</v>
      </c>
      <c r="D25" s="63">
        <v>955</v>
      </c>
      <c r="E25" s="64">
        <v>0.025295332944853526</v>
      </c>
      <c r="F25" s="63">
        <v>996</v>
      </c>
      <c r="G25" s="65">
        <v>0.02586475537550639</v>
      </c>
      <c r="H25" s="66">
        <v>-0.04116465863453811</v>
      </c>
      <c r="I25" s="67">
        <v>805</v>
      </c>
      <c r="J25" s="68">
        <v>0.18633540372670798</v>
      </c>
      <c r="K25" s="63">
        <v>1760</v>
      </c>
      <c r="L25" s="64">
        <v>0.025137111517367458</v>
      </c>
      <c r="M25" s="63">
        <v>1958</v>
      </c>
      <c r="N25" s="65">
        <v>0.025109324305261672</v>
      </c>
      <c r="O25" s="66">
        <v>-0.101123595505618</v>
      </c>
    </row>
    <row r="26" spans="2:15" ht="14.25" customHeight="1">
      <c r="B26" s="45">
        <v>16</v>
      </c>
      <c r="C26" s="46" t="s">
        <v>50</v>
      </c>
      <c r="D26" s="47">
        <v>705</v>
      </c>
      <c r="E26" s="48">
        <v>0.018673518037823807</v>
      </c>
      <c r="F26" s="47">
        <v>889</v>
      </c>
      <c r="G26" s="49">
        <v>0.023086111976732108</v>
      </c>
      <c r="H26" s="50">
        <v>-0.20697412823397077</v>
      </c>
      <c r="I26" s="51">
        <v>737</v>
      </c>
      <c r="J26" s="52">
        <v>-0.04341926729986434</v>
      </c>
      <c r="K26" s="47">
        <v>1442</v>
      </c>
      <c r="L26" s="48">
        <v>0.020595292504570383</v>
      </c>
      <c r="M26" s="47">
        <v>1795</v>
      </c>
      <c r="N26" s="49">
        <v>0.02301901794072763</v>
      </c>
      <c r="O26" s="50">
        <v>-0.19665738161559887</v>
      </c>
    </row>
    <row r="27" spans="2:15" ht="14.25" customHeight="1">
      <c r="B27" s="53">
        <v>17</v>
      </c>
      <c r="C27" s="54" t="s">
        <v>26</v>
      </c>
      <c r="D27" s="55">
        <v>820</v>
      </c>
      <c r="E27" s="56">
        <v>0.021719552895057476</v>
      </c>
      <c r="F27" s="55">
        <v>881</v>
      </c>
      <c r="G27" s="57">
        <v>0.022878362937571412</v>
      </c>
      <c r="H27" s="58">
        <v>-0.06923950056753692</v>
      </c>
      <c r="I27" s="59">
        <v>543</v>
      </c>
      <c r="J27" s="60">
        <v>0.5101289134438305</v>
      </c>
      <c r="K27" s="55">
        <v>1363</v>
      </c>
      <c r="L27" s="56">
        <v>0.019466978976234003</v>
      </c>
      <c r="M27" s="55">
        <v>1819</v>
      </c>
      <c r="N27" s="57">
        <v>0.023326793110965773</v>
      </c>
      <c r="O27" s="58">
        <v>-0.25068719076415613</v>
      </c>
    </row>
    <row r="28" spans="2:15" ht="14.25" customHeight="1">
      <c r="B28" s="53">
        <v>18</v>
      </c>
      <c r="C28" s="54" t="s">
        <v>29</v>
      </c>
      <c r="D28" s="55">
        <v>707</v>
      </c>
      <c r="E28" s="56">
        <v>0.018726492557080046</v>
      </c>
      <c r="F28" s="55">
        <v>996</v>
      </c>
      <c r="G28" s="57">
        <v>0.02586475537550639</v>
      </c>
      <c r="H28" s="58">
        <v>-0.2901606425702812</v>
      </c>
      <c r="I28" s="59">
        <v>447</v>
      </c>
      <c r="J28" s="60">
        <v>0.58165548098434</v>
      </c>
      <c r="K28" s="55">
        <v>1154</v>
      </c>
      <c r="L28" s="56">
        <v>0.016481946983546616</v>
      </c>
      <c r="M28" s="55">
        <v>1771</v>
      </c>
      <c r="N28" s="57">
        <v>0.02271124277048949</v>
      </c>
      <c r="O28" s="58">
        <v>-0.3483907396950875</v>
      </c>
    </row>
    <row r="29" spans="2:16" ht="14.25" customHeight="1">
      <c r="B29" s="53">
        <v>19</v>
      </c>
      <c r="C29" s="54" t="s">
        <v>76</v>
      </c>
      <c r="D29" s="55">
        <v>506</v>
      </c>
      <c r="E29" s="56">
        <v>0.013402553371828151</v>
      </c>
      <c r="F29" s="55">
        <v>429</v>
      </c>
      <c r="G29" s="57">
        <v>0.011140542224992209</v>
      </c>
      <c r="H29" s="58">
        <v>0.17948717948717952</v>
      </c>
      <c r="I29" s="59">
        <v>602</v>
      </c>
      <c r="J29" s="60">
        <v>-0.15946843853820603</v>
      </c>
      <c r="K29" s="55">
        <v>1108</v>
      </c>
      <c r="L29" s="56">
        <v>0.015824954296160876</v>
      </c>
      <c r="M29" s="55">
        <v>852</v>
      </c>
      <c r="N29" s="57">
        <v>0.010926018543454007</v>
      </c>
      <c r="O29" s="58">
        <v>0.300469483568075</v>
      </c>
      <c r="P29" s="44"/>
    </row>
    <row r="30" spans="2:16" ht="14.25" customHeight="1">
      <c r="B30" s="61">
        <v>20</v>
      </c>
      <c r="C30" s="62" t="s">
        <v>45</v>
      </c>
      <c r="D30" s="63">
        <v>475</v>
      </c>
      <c r="E30" s="64">
        <v>0.012581448323356465</v>
      </c>
      <c r="F30" s="63">
        <v>443</v>
      </c>
      <c r="G30" s="65">
        <v>0.011504103043523424</v>
      </c>
      <c r="H30" s="66">
        <v>0.07223476297968401</v>
      </c>
      <c r="I30" s="67">
        <v>448</v>
      </c>
      <c r="J30" s="68">
        <v>0.060267857142857206</v>
      </c>
      <c r="K30" s="63">
        <v>923</v>
      </c>
      <c r="L30" s="64">
        <v>0.013182701096892138</v>
      </c>
      <c r="M30" s="63">
        <v>885</v>
      </c>
      <c r="N30" s="65">
        <v>0.011349209402531452</v>
      </c>
      <c r="O30" s="66">
        <v>0.04293785310734455</v>
      </c>
      <c r="P30" s="44"/>
    </row>
    <row r="31" spans="2:15" ht="14.25" customHeight="1">
      <c r="B31" s="124" t="s">
        <v>48</v>
      </c>
      <c r="C31" s="125"/>
      <c r="D31" s="25">
        <f>SUM(D11:D30)</f>
        <v>35904</v>
      </c>
      <c r="E31" s="4">
        <f>D31/D33</f>
        <v>0.9509985696879801</v>
      </c>
      <c r="F31" s="25">
        <f>SUM(F11:F30)</f>
        <v>35352</v>
      </c>
      <c r="G31" s="4">
        <f>F31/F33</f>
        <v>0.9180430040511063</v>
      </c>
      <c r="H31" s="7">
        <f>D31/F31-1</f>
        <v>0.015614392396469778</v>
      </c>
      <c r="I31" s="25">
        <f>SUM(I11:I30)</f>
        <v>31020</v>
      </c>
      <c r="J31" s="4">
        <f>D31/I31-1</f>
        <v>0.1574468085106382</v>
      </c>
      <c r="K31" s="25">
        <f>SUM(K11:K30)</f>
        <v>66924</v>
      </c>
      <c r="L31" s="4">
        <f>K31/K33</f>
        <v>0.9558386654478976</v>
      </c>
      <c r="M31" s="25">
        <f>SUM(M11:M30)</f>
        <v>71376</v>
      </c>
      <c r="N31" s="4">
        <f>M31/M33</f>
        <v>0.9153233562882315</v>
      </c>
      <c r="O31" s="7">
        <f>K31/M31-1</f>
        <v>-0.06237390719569602</v>
      </c>
    </row>
    <row r="32" spans="2:15" ht="14.25" customHeight="1">
      <c r="B32" s="124" t="s">
        <v>12</v>
      </c>
      <c r="C32" s="125"/>
      <c r="D32" s="3">
        <f>D33-SUM(D11:D30)</f>
        <v>1850</v>
      </c>
      <c r="E32" s="4">
        <f>D32/D33</f>
        <v>0.049001430312019915</v>
      </c>
      <c r="F32" s="5">
        <f>F33-SUM(F11:F30)</f>
        <v>3156</v>
      </c>
      <c r="G32" s="6">
        <f>F32/F33</f>
        <v>0.08195699594889373</v>
      </c>
      <c r="H32" s="7">
        <f>D32/F32-1</f>
        <v>-0.41381495564005066</v>
      </c>
      <c r="I32" s="5">
        <f>I33-SUM(I11:I30)</f>
        <v>1242</v>
      </c>
      <c r="J32" s="8">
        <f>D32/I32-1</f>
        <v>0.48953301127214166</v>
      </c>
      <c r="K32" s="3">
        <f>K33-SUM(K11:K30)</f>
        <v>3092</v>
      </c>
      <c r="L32" s="4">
        <f>K32/K33</f>
        <v>0.044161334552102374</v>
      </c>
      <c r="M32" s="3">
        <f>M33-SUM(M11:M30)</f>
        <v>6603</v>
      </c>
      <c r="N32" s="4">
        <f>M32/M33</f>
        <v>0.08467664371176856</v>
      </c>
      <c r="O32" s="7">
        <f>K32/M32-1</f>
        <v>-0.531728002423141</v>
      </c>
    </row>
    <row r="33" spans="2:17" ht="14.25" customHeight="1">
      <c r="B33" s="126" t="s">
        <v>13</v>
      </c>
      <c r="C33" s="127"/>
      <c r="D33" s="40">
        <v>37754</v>
      </c>
      <c r="E33" s="69">
        <v>1</v>
      </c>
      <c r="F33" s="40">
        <v>38508</v>
      </c>
      <c r="G33" s="70">
        <v>1</v>
      </c>
      <c r="H33" s="37">
        <v>-0.019580346940895388</v>
      </c>
      <c r="I33" s="41">
        <v>32262</v>
      </c>
      <c r="J33" s="38">
        <v>0.17023123178972166</v>
      </c>
      <c r="K33" s="40">
        <v>70016</v>
      </c>
      <c r="L33" s="69">
        <v>1</v>
      </c>
      <c r="M33" s="40">
        <v>77979</v>
      </c>
      <c r="N33" s="70">
        <v>1</v>
      </c>
      <c r="O33" s="37">
        <v>-0.10211723669192985</v>
      </c>
      <c r="P33" s="13"/>
      <c r="Q33" s="13"/>
    </row>
    <row r="34" ht="14.25" customHeight="1">
      <c r="B34" t="s">
        <v>149</v>
      </c>
    </row>
    <row r="35" ht="15">
      <c r="B35" s="9" t="s">
        <v>150</v>
      </c>
    </row>
    <row r="37" spans="2:12" ht="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22" ht="15">
      <c r="B38" s="150" t="s">
        <v>115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20"/>
      <c r="N38" s="20"/>
      <c r="O38" s="150" t="s">
        <v>122</v>
      </c>
      <c r="P38" s="150"/>
      <c r="Q38" s="150"/>
      <c r="R38" s="150"/>
      <c r="S38" s="150"/>
      <c r="T38" s="150"/>
      <c r="U38" s="150"/>
      <c r="V38" s="150"/>
    </row>
    <row r="39" spans="2:22" ht="15">
      <c r="B39" s="170" t="s">
        <v>116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20"/>
      <c r="N39" s="20"/>
      <c r="O39" s="151" t="s">
        <v>123</v>
      </c>
      <c r="P39" s="151"/>
      <c r="Q39" s="151"/>
      <c r="R39" s="151"/>
      <c r="S39" s="151"/>
      <c r="T39" s="151"/>
      <c r="U39" s="151"/>
      <c r="V39" s="151"/>
    </row>
    <row r="40" spans="2:22" ht="15" customHeight="1">
      <c r="B40" s="14"/>
      <c r="C40" s="14"/>
      <c r="D40" s="14"/>
      <c r="E40" s="14"/>
      <c r="F40" s="14"/>
      <c r="G40" s="14"/>
      <c r="H40" s="14"/>
      <c r="I40" s="14"/>
      <c r="J40" s="14"/>
      <c r="K40" s="71"/>
      <c r="L40" s="72" t="s">
        <v>4</v>
      </c>
      <c r="O40" s="14"/>
      <c r="P40" s="14"/>
      <c r="Q40" s="14"/>
      <c r="R40" s="14"/>
      <c r="S40" s="14"/>
      <c r="T40" s="14"/>
      <c r="U40" s="71"/>
      <c r="V40" s="72" t="s">
        <v>4</v>
      </c>
    </row>
    <row r="41" spans="2:22" ht="15">
      <c r="B41" s="152" t="s">
        <v>0</v>
      </c>
      <c r="C41" s="152" t="s">
        <v>47</v>
      </c>
      <c r="D41" s="154" t="s">
        <v>105</v>
      </c>
      <c r="E41" s="155"/>
      <c r="F41" s="155"/>
      <c r="G41" s="155"/>
      <c r="H41" s="155"/>
      <c r="I41" s="156"/>
      <c r="J41" s="154" t="s">
        <v>106</v>
      </c>
      <c r="K41" s="155"/>
      <c r="L41" s="156"/>
      <c r="O41" s="152" t="s">
        <v>0</v>
      </c>
      <c r="P41" s="152" t="s">
        <v>47</v>
      </c>
      <c r="Q41" s="154" t="s">
        <v>107</v>
      </c>
      <c r="R41" s="155"/>
      <c r="S41" s="155"/>
      <c r="T41" s="155"/>
      <c r="U41" s="155"/>
      <c r="V41" s="156"/>
    </row>
    <row r="42" spans="2:22" ht="15" customHeight="1">
      <c r="B42" s="153"/>
      <c r="C42" s="153"/>
      <c r="D42" s="128" t="s">
        <v>108</v>
      </c>
      <c r="E42" s="129"/>
      <c r="F42" s="129"/>
      <c r="G42" s="129"/>
      <c r="H42" s="129"/>
      <c r="I42" s="130"/>
      <c r="J42" s="128" t="s">
        <v>109</v>
      </c>
      <c r="K42" s="129"/>
      <c r="L42" s="130"/>
      <c r="O42" s="153"/>
      <c r="P42" s="153"/>
      <c r="Q42" s="128" t="s">
        <v>110</v>
      </c>
      <c r="R42" s="129"/>
      <c r="S42" s="129"/>
      <c r="T42" s="129"/>
      <c r="U42" s="129"/>
      <c r="V42" s="130"/>
    </row>
    <row r="43" spans="2:22" ht="15" customHeight="1">
      <c r="B43" s="153"/>
      <c r="C43" s="153"/>
      <c r="D43" s="131">
        <v>2021</v>
      </c>
      <c r="E43" s="132"/>
      <c r="F43" s="157">
        <v>2020</v>
      </c>
      <c r="G43" s="132"/>
      <c r="H43" s="135" t="s">
        <v>5</v>
      </c>
      <c r="I43" s="145" t="s">
        <v>55</v>
      </c>
      <c r="J43" s="159">
        <v>2021</v>
      </c>
      <c r="K43" s="146" t="s">
        <v>111</v>
      </c>
      <c r="L43" s="145" t="s">
        <v>117</v>
      </c>
      <c r="O43" s="153"/>
      <c r="P43" s="153"/>
      <c r="Q43" s="131">
        <v>2021</v>
      </c>
      <c r="R43" s="132"/>
      <c r="S43" s="131">
        <v>2020</v>
      </c>
      <c r="T43" s="132"/>
      <c r="U43" s="135" t="s">
        <v>5</v>
      </c>
      <c r="V43" s="137" t="s">
        <v>81</v>
      </c>
    </row>
    <row r="44" spans="2:22" ht="15">
      <c r="B44" s="139" t="s">
        <v>6</v>
      </c>
      <c r="C44" s="139" t="s">
        <v>47</v>
      </c>
      <c r="D44" s="133"/>
      <c r="E44" s="134"/>
      <c r="F44" s="158"/>
      <c r="G44" s="134"/>
      <c r="H44" s="136"/>
      <c r="I44" s="146"/>
      <c r="J44" s="159"/>
      <c r="K44" s="146"/>
      <c r="L44" s="146"/>
      <c r="O44" s="139" t="s">
        <v>6</v>
      </c>
      <c r="P44" s="139" t="s">
        <v>47</v>
      </c>
      <c r="Q44" s="133"/>
      <c r="R44" s="134"/>
      <c r="S44" s="133"/>
      <c r="T44" s="134"/>
      <c r="U44" s="136"/>
      <c r="V44" s="138"/>
    </row>
    <row r="45" spans="2:22" ht="15" customHeight="1">
      <c r="B45" s="139"/>
      <c r="C45" s="139"/>
      <c r="D45" s="109" t="s">
        <v>8</v>
      </c>
      <c r="E45" s="73" t="s">
        <v>2</v>
      </c>
      <c r="F45" s="109" t="s">
        <v>8</v>
      </c>
      <c r="G45" s="73" t="s">
        <v>2</v>
      </c>
      <c r="H45" s="141" t="s">
        <v>9</v>
      </c>
      <c r="I45" s="141" t="s">
        <v>56</v>
      </c>
      <c r="J45" s="74" t="s">
        <v>8</v>
      </c>
      <c r="K45" s="147" t="s">
        <v>112</v>
      </c>
      <c r="L45" s="147" t="s">
        <v>118</v>
      </c>
      <c r="O45" s="139"/>
      <c r="P45" s="139"/>
      <c r="Q45" s="109" t="s">
        <v>8</v>
      </c>
      <c r="R45" s="73" t="s">
        <v>2</v>
      </c>
      <c r="S45" s="109" t="s">
        <v>8</v>
      </c>
      <c r="T45" s="73" t="s">
        <v>2</v>
      </c>
      <c r="U45" s="141" t="s">
        <v>9</v>
      </c>
      <c r="V45" s="143" t="s">
        <v>82</v>
      </c>
    </row>
    <row r="46" spans="2:22" ht="15" customHeight="1">
      <c r="B46" s="140"/>
      <c r="C46" s="140"/>
      <c r="D46" s="108" t="s">
        <v>10</v>
      </c>
      <c r="E46" s="36" t="s">
        <v>11</v>
      </c>
      <c r="F46" s="108" t="s">
        <v>10</v>
      </c>
      <c r="G46" s="36" t="s">
        <v>11</v>
      </c>
      <c r="H46" s="149"/>
      <c r="I46" s="149"/>
      <c r="J46" s="108" t="s">
        <v>10</v>
      </c>
      <c r="K46" s="148"/>
      <c r="L46" s="148"/>
      <c r="O46" s="140"/>
      <c r="P46" s="140"/>
      <c r="Q46" s="108" t="s">
        <v>10</v>
      </c>
      <c r="R46" s="36" t="s">
        <v>11</v>
      </c>
      <c r="S46" s="108" t="s">
        <v>10</v>
      </c>
      <c r="T46" s="36" t="s">
        <v>11</v>
      </c>
      <c r="U46" s="142"/>
      <c r="V46" s="144"/>
    </row>
    <row r="47" spans="2:22" ht="15">
      <c r="B47" s="45">
        <v>1</v>
      </c>
      <c r="C47" s="75" t="s">
        <v>58</v>
      </c>
      <c r="D47" s="47">
        <v>1991</v>
      </c>
      <c r="E47" s="52">
        <v>0.038654940105228415</v>
      </c>
      <c r="F47" s="47">
        <v>2065</v>
      </c>
      <c r="G47" s="52">
        <v>0.03933408255395341</v>
      </c>
      <c r="H47" s="76">
        <v>-0.03583535108958835</v>
      </c>
      <c r="I47" s="77">
        <v>0</v>
      </c>
      <c r="J47" s="47">
        <v>1542</v>
      </c>
      <c r="K47" s="78">
        <v>0.29118028534370954</v>
      </c>
      <c r="L47" s="79">
        <v>2</v>
      </c>
      <c r="O47" s="45">
        <v>1</v>
      </c>
      <c r="P47" s="75" t="s">
        <v>58</v>
      </c>
      <c r="Q47" s="47">
        <v>3800</v>
      </c>
      <c r="R47" s="52">
        <v>0.05427330895795247</v>
      </c>
      <c r="S47" s="47">
        <v>3717</v>
      </c>
      <c r="T47" s="52">
        <v>0.047666679490632094</v>
      </c>
      <c r="U47" s="50">
        <v>0.022329835889157934</v>
      </c>
      <c r="V47" s="79">
        <v>0</v>
      </c>
    </row>
    <row r="48" spans="2:22" ht="15" customHeight="1">
      <c r="B48" s="80">
        <v>2</v>
      </c>
      <c r="C48" s="81" t="s">
        <v>60</v>
      </c>
      <c r="D48" s="55">
        <v>1887</v>
      </c>
      <c r="E48" s="60">
        <v>0.036635797076125576</v>
      </c>
      <c r="F48" s="55">
        <v>1184</v>
      </c>
      <c r="G48" s="60">
        <v>0.022552810529724375</v>
      </c>
      <c r="H48" s="82">
        <v>0.59375</v>
      </c>
      <c r="I48" s="83">
        <v>2</v>
      </c>
      <c r="J48" s="55">
        <v>1114</v>
      </c>
      <c r="K48" s="84">
        <v>0.6938958707360863</v>
      </c>
      <c r="L48" s="85">
        <v>3</v>
      </c>
      <c r="O48" s="80">
        <v>2</v>
      </c>
      <c r="P48" s="81" t="s">
        <v>43</v>
      </c>
      <c r="Q48" s="55">
        <v>3167</v>
      </c>
      <c r="R48" s="60">
        <v>0.04523251828153565</v>
      </c>
      <c r="S48" s="55">
        <v>3253</v>
      </c>
      <c r="T48" s="60">
        <v>0.0417163595326947</v>
      </c>
      <c r="U48" s="58">
        <v>-0.02643713495235167</v>
      </c>
      <c r="V48" s="85">
        <v>1</v>
      </c>
    </row>
    <row r="49" spans="2:22" ht="15" customHeight="1">
      <c r="B49" s="80">
        <v>3</v>
      </c>
      <c r="C49" s="81" t="s">
        <v>37</v>
      </c>
      <c r="D49" s="55">
        <v>1855</v>
      </c>
      <c r="E49" s="60">
        <v>0.03601452229794008</v>
      </c>
      <c r="F49" s="55">
        <v>1779</v>
      </c>
      <c r="G49" s="60">
        <v>0.03388635974018553</v>
      </c>
      <c r="H49" s="82">
        <v>0.042720629567172486</v>
      </c>
      <c r="I49" s="83">
        <v>-1</v>
      </c>
      <c r="J49" s="55">
        <v>1734</v>
      </c>
      <c r="K49" s="84">
        <v>0.06978085351787766</v>
      </c>
      <c r="L49" s="85">
        <v>-2</v>
      </c>
      <c r="O49" s="80">
        <v>3</v>
      </c>
      <c r="P49" s="81" t="s">
        <v>37</v>
      </c>
      <c r="Q49" s="55">
        <v>2726</v>
      </c>
      <c r="R49" s="60">
        <v>0.038933957952468005</v>
      </c>
      <c r="S49" s="55">
        <v>3273</v>
      </c>
      <c r="T49" s="60">
        <v>0.04197283884122648</v>
      </c>
      <c r="U49" s="58">
        <v>-0.16712496180873815</v>
      </c>
      <c r="V49" s="85">
        <v>-1</v>
      </c>
    </row>
    <row r="50" spans="2:22" ht="15">
      <c r="B50" s="80">
        <v>4</v>
      </c>
      <c r="C50" s="81" t="s">
        <v>43</v>
      </c>
      <c r="D50" s="55">
        <v>1634</v>
      </c>
      <c r="E50" s="60">
        <v>0.03172384336109655</v>
      </c>
      <c r="F50" s="55">
        <v>1714</v>
      </c>
      <c r="G50" s="60">
        <v>0.032648240918874645</v>
      </c>
      <c r="H50" s="82">
        <v>-0.046674445740956805</v>
      </c>
      <c r="I50" s="83">
        <v>-1</v>
      </c>
      <c r="J50" s="55">
        <v>1612</v>
      </c>
      <c r="K50" s="84">
        <v>0.013647642679900818</v>
      </c>
      <c r="L50" s="85">
        <v>-2</v>
      </c>
      <c r="O50" s="80">
        <v>4</v>
      </c>
      <c r="P50" s="81" t="s">
        <v>42</v>
      </c>
      <c r="Q50" s="55">
        <v>1813</v>
      </c>
      <c r="R50" s="60">
        <v>0.025894081352833637</v>
      </c>
      <c r="S50" s="55">
        <v>1367</v>
      </c>
      <c r="T50" s="60">
        <v>0.01753036073814745</v>
      </c>
      <c r="U50" s="58">
        <v>0.3262618873445502</v>
      </c>
      <c r="V50" s="85">
        <v>6</v>
      </c>
    </row>
    <row r="51" spans="2:22" ht="15" customHeight="1">
      <c r="B51" s="80">
        <v>5</v>
      </c>
      <c r="C51" s="86" t="s">
        <v>42</v>
      </c>
      <c r="D51" s="63">
        <v>1385</v>
      </c>
      <c r="E51" s="68">
        <v>0.02688954899334071</v>
      </c>
      <c r="F51" s="63">
        <v>1048</v>
      </c>
      <c r="G51" s="68">
        <v>0.019962284995904685</v>
      </c>
      <c r="H51" s="87">
        <v>0.32156488549618323</v>
      </c>
      <c r="I51" s="88">
        <v>1</v>
      </c>
      <c r="J51" s="63">
        <v>1431</v>
      </c>
      <c r="K51" s="89">
        <v>-0.03214535290006992</v>
      </c>
      <c r="L51" s="90">
        <v>-1</v>
      </c>
      <c r="O51" s="80">
        <v>5</v>
      </c>
      <c r="P51" s="86" t="s">
        <v>62</v>
      </c>
      <c r="Q51" s="63">
        <v>1630</v>
      </c>
      <c r="R51" s="68">
        <v>0.023280393053016452</v>
      </c>
      <c r="S51" s="63">
        <v>1545</v>
      </c>
      <c r="T51" s="68">
        <v>0.01981302658408033</v>
      </c>
      <c r="U51" s="66">
        <v>0.055016181229773364</v>
      </c>
      <c r="V51" s="90">
        <v>2</v>
      </c>
    </row>
    <row r="52" spans="2:22" ht="15">
      <c r="B52" s="91">
        <v>6</v>
      </c>
      <c r="C52" s="75" t="s">
        <v>79</v>
      </c>
      <c r="D52" s="47">
        <v>1296</v>
      </c>
      <c r="E52" s="52">
        <v>0.025161628516512317</v>
      </c>
      <c r="F52" s="47">
        <v>700</v>
      </c>
      <c r="G52" s="52">
        <v>0.013333587306424885</v>
      </c>
      <c r="H52" s="76">
        <v>0.8514285714285714</v>
      </c>
      <c r="I52" s="77">
        <v>11</v>
      </c>
      <c r="J52" s="47">
        <v>595</v>
      </c>
      <c r="K52" s="78">
        <v>1.1781512605042015</v>
      </c>
      <c r="L52" s="79">
        <v>11</v>
      </c>
      <c r="O52" s="91">
        <v>6</v>
      </c>
      <c r="P52" s="75" t="s">
        <v>73</v>
      </c>
      <c r="Q52" s="47">
        <v>1580</v>
      </c>
      <c r="R52" s="52">
        <v>0.022566270566727605</v>
      </c>
      <c r="S52" s="47">
        <v>1767</v>
      </c>
      <c r="T52" s="52">
        <v>0.022659946908783132</v>
      </c>
      <c r="U52" s="50">
        <v>-0.10582908885116016</v>
      </c>
      <c r="V52" s="79">
        <v>-1</v>
      </c>
    </row>
    <row r="53" spans="2:22" ht="15">
      <c r="B53" s="80">
        <v>7</v>
      </c>
      <c r="C53" s="81" t="s">
        <v>73</v>
      </c>
      <c r="D53" s="55">
        <v>1211</v>
      </c>
      <c r="E53" s="60">
        <v>0.023511367386957114</v>
      </c>
      <c r="F53" s="55">
        <v>820</v>
      </c>
      <c r="G53" s="60">
        <v>0.015619345130383436</v>
      </c>
      <c r="H53" s="82">
        <v>0.4768292682926829</v>
      </c>
      <c r="I53" s="83">
        <v>2</v>
      </c>
      <c r="J53" s="55">
        <v>1110</v>
      </c>
      <c r="K53" s="84">
        <v>0.09099099099099095</v>
      </c>
      <c r="L53" s="85">
        <v>-1</v>
      </c>
      <c r="O53" s="80">
        <v>7</v>
      </c>
      <c r="P53" s="81" t="s">
        <v>39</v>
      </c>
      <c r="Q53" s="55">
        <v>1561</v>
      </c>
      <c r="R53" s="60">
        <v>0.02229490402193784</v>
      </c>
      <c r="S53" s="55">
        <v>2390</v>
      </c>
      <c r="T53" s="60">
        <v>0.03064927736954821</v>
      </c>
      <c r="U53" s="58">
        <v>-0.3468619246861925</v>
      </c>
      <c r="V53" s="85">
        <v>-3</v>
      </c>
    </row>
    <row r="54" spans="2:22" ht="15">
      <c r="B54" s="80">
        <v>8</v>
      </c>
      <c r="C54" s="81" t="s">
        <v>87</v>
      </c>
      <c r="D54" s="55">
        <v>1005</v>
      </c>
      <c r="E54" s="60">
        <v>0.019511911002388024</v>
      </c>
      <c r="F54" s="55">
        <v>364</v>
      </c>
      <c r="G54" s="60">
        <v>0.006933465399340939</v>
      </c>
      <c r="H54" s="82">
        <v>1.760989010989011</v>
      </c>
      <c r="I54" s="83">
        <v>34</v>
      </c>
      <c r="J54" s="55">
        <v>610</v>
      </c>
      <c r="K54" s="84">
        <v>0.6475409836065573</v>
      </c>
      <c r="L54" s="85">
        <v>6</v>
      </c>
      <c r="O54" s="80">
        <v>8</v>
      </c>
      <c r="P54" s="81" t="s">
        <v>87</v>
      </c>
      <c r="Q54" s="55">
        <v>1534</v>
      </c>
      <c r="R54" s="60">
        <v>0.021909277879341865</v>
      </c>
      <c r="S54" s="55">
        <v>760</v>
      </c>
      <c r="T54" s="60">
        <v>0.0097462137242078</v>
      </c>
      <c r="U54" s="58">
        <v>1.0184210526315791</v>
      </c>
      <c r="V54" s="85">
        <v>18</v>
      </c>
    </row>
    <row r="55" spans="2:22" ht="15">
      <c r="B55" s="80">
        <v>9</v>
      </c>
      <c r="C55" s="81" t="s">
        <v>44</v>
      </c>
      <c r="D55" s="55">
        <v>969</v>
      </c>
      <c r="E55" s="60">
        <v>0.01881297687692935</v>
      </c>
      <c r="F55" s="55">
        <v>696</v>
      </c>
      <c r="G55" s="60">
        <v>0.0132573953789596</v>
      </c>
      <c r="H55" s="82">
        <v>0.39224137931034475</v>
      </c>
      <c r="I55" s="83">
        <v>9</v>
      </c>
      <c r="J55" s="55">
        <v>1042</v>
      </c>
      <c r="K55" s="84">
        <v>-0.0700575815738963</v>
      </c>
      <c r="L55" s="85">
        <v>-2</v>
      </c>
      <c r="O55" s="80">
        <v>9</v>
      </c>
      <c r="P55" s="81" t="s">
        <v>46</v>
      </c>
      <c r="Q55" s="55">
        <v>1399</v>
      </c>
      <c r="R55" s="60">
        <v>0.019981147166361974</v>
      </c>
      <c r="S55" s="55">
        <v>985</v>
      </c>
      <c r="T55" s="60">
        <v>0.012631605945190371</v>
      </c>
      <c r="U55" s="58">
        <v>0.42030456852791875</v>
      </c>
      <c r="V55" s="85">
        <v>10</v>
      </c>
    </row>
    <row r="56" spans="2:22" ht="15">
      <c r="B56" s="92">
        <v>10</v>
      </c>
      <c r="C56" s="86" t="s">
        <v>39</v>
      </c>
      <c r="D56" s="63">
        <v>962</v>
      </c>
      <c r="E56" s="68">
        <v>0.018677073019201275</v>
      </c>
      <c r="F56" s="63">
        <v>1075</v>
      </c>
      <c r="G56" s="68">
        <v>0.020476580506295358</v>
      </c>
      <c r="H56" s="87">
        <v>-0.1051162790697674</v>
      </c>
      <c r="I56" s="88">
        <v>-5</v>
      </c>
      <c r="J56" s="63">
        <v>783</v>
      </c>
      <c r="K56" s="89">
        <v>0.22860791826309068</v>
      </c>
      <c r="L56" s="90">
        <v>-1</v>
      </c>
      <c r="O56" s="92">
        <v>10</v>
      </c>
      <c r="P56" s="86" t="s">
        <v>59</v>
      </c>
      <c r="Q56" s="63">
        <v>1260</v>
      </c>
      <c r="R56" s="68">
        <v>0.017995886654478977</v>
      </c>
      <c r="S56" s="63">
        <v>1427</v>
      </c>
      <c r="T56" s="68">
        <v>0.018299798663742803</v>
      </c>
      <c r="U56" s="66">
        <v>-0.11702873160476523</v>
      </c>
      <c r="V56" s="90">
        <v>-2</v>
      </c>
    </row>
    <row r="57" spans="2:22" ht="15">
      <c r="B57" s="91">
        <v>11</v>
      </c>
      <c r="C57" s="75" t="s">
        <v>40</v>
      </c>
      <c r="D57" s="47">
        <v>947</v>
      </c>
      <c r="E57" s="52">
        <v>0.018385850466926826</v>
      </c>
      <c r="F57" s="47">
        <v>667</v>
      </c>
      <c r="G57" s="52">
        <v>0.012705003904836283</v>
      </c>
      <c r="H57" s="76">
        <v>0.41979010494752633</v>
      </c>
      <c r="I57" s="77">
        <v>9</v>
      </c>
      <c r="J57" s="47">
        <v>490</v>
      </c>
      <c r="K57" s="78">
        <v>0.9326530612244899</v>
      </c>
      <c r="L57" s="79">
        <v>12</v>
      </c>
      <c r="O57" s="91">
        <v>11</v>
      </c>
      <c r="P57" s="75" t="s">
        <v>66</v>
      </c>
      <c r="Q57" s="47">
        <v>1192</v>
      </c>
      <c r="R57" s="52">
        <v>0.01702468007312614</v>
      </c>
      <c r="S57" s="47">
        <v>1033</v>
      </c>
      <c r="T57" s="52">
        <v>0.013247156285666653</v>
      </c>
      <c r="U57" s="50">
        <v>0.15392061955469516</v>
      </c>
      <c r="V57" s="79">
        <v>7</v>
      </c>
    </row>
    <row r="58" spans="2:22" ht="15">
      <c r="B58" s="80">
        <v>12</v>
      </c>
      <c r="C58" s="81" t="s">
        <v>59</v>
      </c>
      <c r="D58" s="55">
        <v>919</v>
      </c>
      <c r="E58" s="60">
        <v>0.017842235036014523</v>
      </c>
      <c r="F58" s="55">
        <v>897</v>
      </c>
      <c r="G58" s="60">
        <v>0.017086039734090175</v>
      </c>
      <c r="H58" s="82">
        <v>0.024526198439241975</v>
      </c>
      <c r="I58" s="83">
        <v>-4</v>
      </c>
      <c r="J58" s="55">
        <v>601</v>
      </c>
      <c r="K58" s="84">
        <v>0.5291181364392679</v>
      </c>
      <c r="L58" s="85">
        <v>3</v>
      </c>
      <c r="O58" s="80">
        <v>12</v>
      </c>
      <c r="P58" s="81" t="s">
        <v>75</v>
      </c>
      <c r="Q58" s="55">
        <v>1083</v>
      </c>
      <c r="R58" s="60">
        <v>0.015467893053016454</v>
      </c>
      <c r="S58" s="55">
        <v>1155</v>
      </c>
      <c r="T58" s="60">
        <v>0.014811680067710538</v>
      </c>
      <c r="U58" s="58">
        <v>-0.06233766233766236</v>
      </c>
      <c r="V58" s="85">
        <v>3</v>
      </c>
    </row>
    <row r="59" spans="2:22" ht="15">
      <c r="B59" s="80">
        <v>13</v>
      </c>
      <c r="C59" s="81" t="s">
        <v>66</v>
      </c>
      <c r="D59" s="55">
        <v>866</v>
      </c>
      <c r="E59" s="60">
        <v>0.016813248684644806</v>
      </c>
      <c r="F59" s="55">
        <v>786</v>
      </c>
      <c r="G59" s="60">
        <v>0.014971713746928513</v>
      </c>
      <c r="H59" s="82">
        <v>0.10178117048346058</v>
      </c>
      <c r="I59" s="83">
        <v>2</v>
      </c>
      <c r="J59" s="55">
        <v>984</v>
      </c>
      <c r="K59" s="84">
        <v>-0.11991869918699183</v>
      </c>
      <c r="L59" s="85">
        <v>-5</v>
      </c>
      <c r="O59" s="80">
        <v>13</v>
      </c>
      <c r="P59" s="81" t="s">
        <v>49</v>
      </c>
      <c r="Q59" s="55">
        <v>1066</v>
      </c>
      <c r="R59" s="60">
        <v>0.015225091407678245</v>
      </c>
      <c r="S59" s="55">
        <v>1221</v>
      </c>
      <c r="T59" s="60">
        <v>0.015658061785865426</v>
      </c>
      <c r="U59" s="58">
        <v>-0.12694512694512694</v>
      </c>
      <c r="V59" s="85">
        <v>1</v>
      </c>
    </row>
    <row r="60" spans="2:22" ht="15">
      <c r="B60" s="80">
        <v>14</v>
      </c>
      <c r="C60" s="81" t="s">
        <v>41</v>
      </c>
      <c r="D60" s="55">
        <v>824</v>
      </c>
      <c r="E60" s="60">
        <v>0.01599782553827635</v>
      </c>
      <c r="F60" s="55">
        <v>803</v>
      </c>
      <c r="G60" s="60">
        <v>0.015295529438655975</v>
      </c>
      <c r="H60" s="82">
        <v>0.026151930261519407</v>
      </c>
      <c r="I60" s="83">
        <v>-1</v>
      </c>
      <c r="J60" s="55">
        <v>668</v>
      </c>
      <c r="K60" s="84">
        <v>0.23353293413173648</v>
      </c>
      <c r="L60" s="85">
        <v>-2</v>
      </c>
      <c r="O60" s="80">
        <v>14</v>
      </c>
      <c r="P60" s="81" t="s">
        <v>64</v>
      </c>
      <c r="Q60" s="55">
        <v>1059</v>
      </c>
      <c r="R60" s="60">
        <v>0.015125114259597807</v>
      </c>
      <c r="S60" s="55">
        <v>944</v>
      </c>
      <c r="T60" s="60">
        <v>0.012105823362700214</v>
      </c>
      <c r="U60" s="58">
        <v>0.12182203389830515</v>
      </c>
      <c r="V60" s="85">
        <v>6</v>
      </c>
    </row>
    <row r="61" spans="2:22" ht="15">
      <c r="B61" s="92">
        <v>15</v>
      </c>
      <c r="C61" s="86" t="s">
        <v>38</v>
      </c>
      <c r="D61" s="63">
        <v>810</v>
      </c>
      <c r="E61" s="68">
        <v>0.0157260178228202</v>
      </c>
      <c r="F61" s="63">
        <v>788</v>
      </c>
      <c r="G61" s="68">
        <v>0.015009809710661156</v>
      </c>
      <c r="H61" s="87">
        <v>0.027918781725888353</v>
      </c>
      <c r="I61" s="88">
        <v>-1</v>
      </c>
      <c r="J61" s="63">
        <v>710</v>
      </c>
      <c r="K61" s="89">
        <v>0.14084507042253525</v>
      </c>
      <c r="L61" s="90">
        <v>-5</v>
      </c>
      <c r="O61" s="92">
        <v>15</v>
      </c>
      <c r="P61" s="86" t="s">
        <v>41</v>
      </c>
      <c r="Q61" s="63">
        <v>1005</v>
      </c>
      <c r="R61" s="68">
        <v>0.01435386197440585</v>
      </c>
      <c r="S61" s="63">
        <v>1414</v>
      </c>
      <c r="T61" s="68">
        <v>0.018133087113197142</v>
      </c>
      <c r="U61" s="66">
        <v>-0.2892503536067893</v>
      </c>
      <c r="V61" s="90">
        <v>-6</v>
      </c>
    </row>
    <row r="62" spans="2:22" ht="15">
      <c r="B62" s="91">
        <v>16</v>
      </c>
      <c r="C62" s="75" t="s">
        <v>90</v>
      </c>
      <c r="D62" s="47">
        <v>796</v>
      </c>
      <c r="E62" s="52">
        <v>0.015454210107364048</v>
      </c>
      <c r="F62" s="47">
        <v>255</v>
      </c>
      <c r="G62" s="52">
        <v>0.004857235375911922</v>
      </c>
      <c r="H62" s="76">
        <v>2.1215686274509804</v>
      </c>
      <c r="I62" s="77">
        <v>49</v>
      </c>
      <c r="J62" s="47">
        <v>120</v>
      </c>
      <c r="K62" s="78">
        <v>5.633333333333334</v>
      </c>
      <c r="L62" s="79">
        <v>77</v>
      </c>
      <c r="O62" s="91">
        <v>16</v>
      </c>
      <c r="P62" s="75" t="s">
        <v>88</v>
      </c>
      <c r="Q62" s="47">
        <v>963</v>
      </c>
      <c r="R62" s="52">
        <v>0.013753999085923218</v>
      </c>
      <c r="S62" s="47">
        <v>800</v>
      </c>
      <c r="T62" s="52">
        <v>0.010259172341271367</v>
      </c>
      <c r="U62" s="50">
        <v>0.2037500000000001</v>
      </c>
      <c r="V62" s="79">
        <v>7</v>
      </c>
    </row>
    <row r="63" spans="2:22" ht="15">
      <c r="B63" s="80">
        <v>17</v>
      </c>
      <c r="C63" s="81" t="s">
        <v>91</v>
      </c>
      <c r="D63" s="55">
        <v>792</v>
      </c>
      <c r="E63" s="60">
        <v>0.015376550760090861</v>
      </c>
      <c r="F63" s="55">
        <v>524</v>
      </c>
      <c r="G63" s="60">
        <v>0.009981142497952343</v>
      </c>
      <c r="H63" s="82">
        <v>0.5114503816793894</v>
      </c>
      <c r="I63" s="83">
        <v>9</v>
      </c>
      <c r="J63" s="55">
        <v>491</v>
      </c>
      <c r="K63" s="84">
        <v>0.6130346232179227</v>
      </c>
      <c r="L63" s="85">
        <v>5</v>
      </c>
      <c r="O63" s="80">
        <v>17</v>
      </c>
      <c r="P63" s="81" t="s">
        <v>51</v>
      </c>
      <c r="Q63" s="55">
        <v>876</v>
      </c>
      <c r="R63" s="60">
        <v>0.012511425959780621</v>
      </c>
      <c r="S63" s="55">
        <v>1113</v>
      </c>
      <c r="T63" s="60">
        <v>0.01427307351979379</v>
      </c>
      <c r="U63" s="58">
        <v>-0.21293800539083563</v>
      </c>
      <c r="V63" s="85">
        <v>0</v>
      </c>
    </row>
    <row r="64" spans="2:22" ht="15">
      <c r="B64" s="80">
        <v>18</v>
      </c>
      <c r="C64" s="81" t="s">
        <v>62</v>
      </c>
      <c r="D64" s="55">
        <v>775</v>
      </c>
      <c r="E64" s="60">
        <v>0.01504649853417982</v>
      </c>
      <c r="F64" s="55">
        <v>813</v>
      </c>
      <c r="G64" s="60">
        <v>0.015486009257319187</v>
      </c>
      <c r="H64" s="82">
        <v>-0.04674046740467408</v>
      </c>
      <c r="I64" s="83">
        <v>-7</v>
      </c>
      <c r="J64" s="55">
        <v>709</v>
      </c>
      <c r="K64" s="84">
        <v>0.09308885754583929</v>
      </c>
      <c r="L64" s="85">
        <v>-7</v>
      </c>
      <c r="O64" s="80">
        <v>18</v>
      </c>
      <c r="P64" s="81" t="s">
        <v>85</v>
      </c>
      <c r="Q64" s="55">
        <v>828</v>
      </c>
      <c r="R64" s="60">
        <v>0.011825868372943327</v>
      </c>
      <c r="S64" s="55">
        <v>282</v>
      </c>
      <c r="T64" s="60">
        <v>0.0036163582502981573</v>
      </c>
      <c r="U64" s="58">
        <v>1.9361702127659575</v>
      </c>
      <c r="V64" s="85">
        <v>61</v>
      </c>
    </row>
    <row r="65" spans="2:22" ht="15">
      <c r="B65" s="80">
        <v>19</v>
      </c>
      <c r="C65" s="81" t="s">
        <v>49</v>
      </c>
      <c r="D65" s="55">
        <v>653</v>
      </c>
      <c r="E65" s="60">
        <v>0.012677888442347643</v>
      </c>
      <c r="F65" s="55">
        <v>814</v>
      </c>
      <c r="G65" s="60">
        <v>0.015505057239185509</v>
      </c>
      <c r="H65" s="82">
        <v>-0.1977886977886978</v>
      </c>
      <c r="I65" s="83">
        <v>-9</v>
      </c>
      <c r="J65" s="55">
        <v>570</v>
      </c>
      <c r="K65" s="84">
        <v>0.1456140350877193</v>
      </c>
      <c r="L65" s="85">
        <v>0</v>
      </c>
      <c r="O65" s="80">
        <v>19</v>
      </c>
      <c r="P65" s="81" t="s">
        <v>40</v>
      </c>
      <c r="Q65" s="55">
        <v>824</v>
      </c>
      <c r="R65" s="60">
        <v>0.011768738574040219</v>
      </c>
      <c r="S65" s="55">
        <v>1146</v>
      </c>
      <c r="T65" s="60">
        <v>0.014696264378871235</v>
      </c>
      <c r="U65" s="58">
        <v>-0.28097731239092494</v>
      </c>
      <c r="V65" s="85">
        <v>-3</v>
      </c>
    </row>
    <row r="66" spans="2:22" ht="15">
      <c r="B66" s="92">
        <v>20</v>
      </c>
      <c r="C66" s="86" t="s">
        <v>63</v>
      </c>
      <c r="D66" s="63">
        <v>606</v>
      </c>
      <c r="E66" s="68">
        <v>0.011765391111887704</v>
      </c>
      <c r="F66" s="63">
        <v>429</v>
      </c>
      <c r="G66" s="68">
        <v>0.008171584220651822</v>
      </c>
      <c r="H66" s="87">
        <v>0.4125874125874125</v>
      </c>
      <c r="I66" s="88">
        <v>14</v>
      </c>
      <c r="J66" s="63">
        <v>599</v>
      </c>
      <c r="K66" s="89">
        <v>0.011686143572620988</v>
      </c>
      <c r="L66" s="90">
        <v>-4</v>
      </c>
      <c r="O66" s="92">
        <v>20</v>
      </c>
      <c r="P66" s="86" t="s">
        <v>121</v>
      </c>
      <c r="Q66" s="63">
        <v>814</v>
      </c>
      <c r="R66" s="68">
        <v>0.01162591407678245</v>
      </c>
      <c r="S66" s="63">
        <v>584</v>
      </c>
      <c r="T66" s="68">
        <v>0.007489195809128098</v>
      </c>
      <c r="U66" s="66">
        <v>0.3938356164383561</v>
      </c>
      <c r="V66" s="90">
        <v>16</v>
      </c>
    </row>
    <row r="67" spans="2:22" ht="15">
      <c r="B67" s="124" t="s">
        <v>48</v>
      </c>
      <c r="C67" s="125"/>
      <c r="D67" s="25">
        <f>SUM(D47:D66)</f>
        <v>22183</v>
      </c>
      <c r="E67" s="6">
        <f>D67/D69</f>
        <v>0.587566880330561</v>
      </c>
      <c r="F67" s="25">
        <f>SUM(F47:F66)</f>
        <v>18221</v>
      </c>
      <c r="G67" s="6">
        <f>F67/F69</f>
        <v>0.4731744053183754</v>
      </c>
      <c r="H67" s="16">
        <f>D67/F67-1</f>
        <v>0.21744141375336157</v>
      </c>
      <c r="I67" s="24"/>
      <c r="J67" s="25">
        <f>SUM(J47:J66)</f>
        <v>17515</v>
      </c>
      <c r="K67" s="17">
        <f>E67/J67-1</f>
        <v>-0.999966453503835</v>
      </c>
      <c r="L67" s="18"/>
      <c r="O67" s="124" t="s">
        <v>48</v>
      </c>
      <c r="P67" s="125"/>
      <c r="Q67" s="25">
        <f>SUM(Q47:Q66)</f>
        <v>30180</v>
      </c>
      <c r="R67" s="6">
        <f>Q67/Q69</f>
        <v>0.4310443327239488</v>
      </c>
      <c r="S67" s="25">
        <f>SUM(S47:S66)</f>
        <v>30176</v>
      </c>
      <c r="T67" s="6">
        <f>S67/S69</f>
        <v>0.386975980712756</v>
      </c>
      <c r="U67" s="16">
        <f>Q67/S67-1</f>
        <v>0.00013255567338288365</v>
      </c>
      <c r="V67" s="100"/>
    </row>
    <row r="68" spans="2:22" ht="15">
      <c r="B68" s="124" t="s">
        <v>12</v>
      </c>
      <c r="C68" s="125"/>
      <c r="D68" s="25">
        <f>D69-SUM(D47:D66)</f>
        <v>15571</v>
      </c>
      <c r="E68" s="6">
        <f>D68/D69</f>
        <v>0.412433119669439</v>
      </c>
      <c r="F68" s="25">
        <f>F69-SUM(F47:F66)</f>
        <v>20287</v>
      </c>
      <c r="G68" s="6">
        <f>F68/F69</f>
        <v>0.5268255946816246</v>
      </c>
      <c r="H68" s="16">
        <f>D68/F68-1</f>
        <v>-0.23246413959678613</v>
      </c>
      <c r="I68" s="3"/>
      <c r="J68" s="25">
        <f>J69-SUM(J47:J66)</f>
        <v>14747</v>
      </c>
      <c r="K68" s="17">
        <f>E68/J68-1</f>
        <v>-0.9999720327443093</v>
      </c>
      <c r="L68" s="18"/>
      <c r="O68" s="124" t="s">
        <v>12</v>
      </c>
      <c r="P68" s="125"/>
      <c r="Q68" s="25">
        <f>Q69-SUM(Q47:Q66)</f>
        <v>39836</v>
      </c>
      <c r="R68" s="6">
        <f>Q68/Q69</f>
        <v>0.5689556672760512</v>
      </c>
      <c r="S68" s="25">
        <f>S69-SUM(S47:S66)</f>
        <v>47803</v>
      </c>
      <c r="T68" s="6">
        <f>S68/S69</f>
        <v>0.613024019287244</v>
      </c>
      <c r="U68" s="16">
        <f>Q68/S68-1</f>
        <v>-0.16666318013513792</v>
      </c>
      <c r="V68" s="101"/>
    </row>
    <row r="69" spans="2:22" ht="15">
      <c r="B69" s="126" t="s">
        <v>36</v>
      </c>
      <c r="C69" s="127"/>
      <c r="D69" s="23">
        <v>37754</v>
      </c>
      <c r="E69" s="93">
        <v>1</v>
      </c>
      <c r="F69" s="23">
        <v>38508</v>
      </c>
      <c r="G69" s="93">
        <v>1</v>
      </c>
      <c r="H69" s="19">
        <v>-0.019580346940895388</v>
      </c>
      <c r="I69" s="19"/>
      <c r="J69" s="23">
        <v>32262</v>
      </c>
      <c r="K69" s="39">
        <v>0.17023123178972166</v>
      </c>
      <c r="L69" s="94"/>
      <c r="M69" s="13"/>
      <c r="O69" s="126" t="s">
        <v>36</v>
      </c>
      <c r="P69" s="127"/>
      <c r="Q69" s="23">
        <v>70016</v>
      </c>
      <c r="R69" s="93">
        <v>1</v>
      </c>
      <c r="S69" s="23">
        <v>77979</v>
      </c>
      <c r="T69" s="93">
        <v>1</v>
      </c>
      <c r="U69" s="102">
        <v>-0.10211723669192985</v>
      </c>
      <c r="V69" s="94"/>
    </row>
    <row r="70" spans="2:15" ht="15">
      <c r="B70" t="s">
        <v>149</v>
      </c>
      <c r="O70" t="s">
        <v>149</v>
      </c>
    </row>
    <row r="71" spans="2:15" ht="15">
      <c r="B71" s="9" t="s">
        <v>150</v>
      </c>
      <c r="O71" s="9" t="s">
        <v>150</v>
      </c>
    </row>
  </sheetData>
  <sheetProtection/>
  <mergeCells count="67"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I6:J6"/>
    <mergeCell ref="K6:O6"/>
    <mergeCell ref="I7:I8"/>
    <mergeCell ref="J7:J8"/>
    <mergeCell ref="K7:L8"/>
    <mergeCell ref="M7:N8"/>
    <mergeCell ref="O7:O8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</mergeCells>
  <conditionalFormatting sqref="H32 J32 O32">
    <cfRule type="cellIs" priority="1561" dxfId="194" operator="lessThan">
      <formula>0</formula>
    </cfRule>
  </conditionalFormatting>
  <conditionalFormatting sqref="H31 O31">
    <cfRule type="cellIs" priority="1521" dxfId="194" operator="lessThan">
      <formula>0</formula>
    </cfRule>
  </conditionalFormatting>
  <conditionalFormatting sqref="K68">
    <cfRule type="cellIs" priority="697" dxfId="194" operator="lessThan">
      <formula>0</formula>
    </cfRule>
  </conditionalFormatting>
  <conditionalFormatting sqref="H68 J68">
    <cfRule type="cellIs" priority="698" dxfId="194" operator="lessThan">
      <formula>0</formula>
    </cfRule>
  </conditionalFormatting>
  <conditionalFormatting sqref="K67">
    <cfRule type="cellIs" priority="695" dxfId="194" operator="lessThan">
      <formula>0</formula>
    </cfRule>
  </conditionalFormatting>
  <conditionalFormatting sqref="H67 J67">
    <cfRule type="cellIs" priority="696" dxfId="194" operator="lessThan">
      <formula>0</formula>
    </cfRule>
  </conditionalFormatting>
  <conditionalFormatting sqref="L68">
    <cfRule type="cellIs" priority="693" dxfId="194" operator="lessThan">
      <formula>0</formula>
    </cfRule>
  </conditionalFormatting>
  <conditionalFormatting sqref="K68">
    <cfRule type="cellIs" priority="694" dxfId="194" operator="lessThan">
      <formula>0</formula>
    </cfRule>
  </conditionalFormatting>
  <conditionalFormatting sqref="L67">
    <cfRule type="cellIs" priority="691" dxfId="194" operator="lessThan">
      <formula>0</formula>
    </cfRule>
  </conditionalFormatting>
  <conditionalFormatting sqref="K67">
    <cfRule type="cellIs" priority="692" dxfId="194" operator="lessThan">
      <formula>0</formula>
    </cfRule>
  </conditionalFormatting>
  <conditionalFormatting sqref="H11:H15 J11:J15 O11:O15">
    <cfRule type="cellIs" priority="41" dxfId="194" operator="lessThan">
      <formula>0</formula>
    </cfRule>
  </conditionalFormatting>
  <conditionalFormatting sqref="H16:H30 J16:J30 O16:O30">
    <cfRule type="cellIs" priority="40" dxfId="194" operator="lessThan">
      <formula>0</formula>
    </cfRule>
  </conditionalFormatting>
  <conditionalFormatting sqref="D11:E30 G11:J30 L11:L30 N11:O30">
    <cfRule type="cellIs" priority="39" dxfId="195" operator="equal">
      <formula>0</formula>
    </cfRule>
  </conditionalFormatting>
  <conditionalFormatting sqref="F11:F30">
    <cfRule type="cellIs" priority="38" dxfId="195" operator="equal">
      <formula>0</formula>
    </cfRule>
  </conditionalFormatting>
  <conditionalFormatting sqref="K11:K30">
    <cfRule type="cellIs" priority="37" dxfId="195" operator="equal">
      <formula>0</formula>
    </cfRule>
  </conditionalFormatting>
  <conditionalFormatting sqref="M11:M30">
    <cfRule type="cellIs" priority="36" dxfId="195" operator="equal">
      <formula>0</formula>
    </cfRule>
  </conditionalFormatting>
  <conditionalFormatting sqref="O33 J33 H33">
    <cfRule type="cellIs" priority="35" dxfId="194" operator="lessThan">
      <formula>0</formula>
    </cfRule>
  </conditionalFormatting>
  <conditionalFormatting sqref="H69:I69 K69">
    <cfRule type="cellIs" priority="27" dxfId="194" operator="lessThan">
      <formula>0</formula>
    </cfRule>
  </conditionalFormatting>
  <conditionalFormatting sqref="L69">
    <cfRule type="cellIs" priority="26" dxfId="194" operator="lessThan">
      <formula>0</formula>
    </cfRule>
  </conditionalFormatting>
  <conditionalFormatting sqref="V69">
    <cfRule type="cellIs" priority="8" dxfId="194" operator="lessThan">
      <formula>0</formula>
    </cfRule>
  </conditionalFormatting>
  <conditionalFormatting sqref="V67">
    <cfRule type="cellIs" priority="17" dxfId="194" operator="lessThan">
      <formula>0</formula>
    </cfRule>
    <cfRule type="cellIs" priority="18" dxfId="196" operator="equal">
      <formula>0</formula>
    </cfRule>
    <cfRule type="cellIs" priority="19" dxfId="197" operator="greaterThan">
      <formula>0</formula>
    </cfRule>
  </conditionalFormatting>
  <conditionalFormatting sqref="V68">
    <cfRule type="cellIs" priority="16" dxfId="194" operator="lessThan">
      <formula>0</formula>
    </cfRule>
  </conditionalFormatting>
  <conditionalFormatting sqref="U68">
    <cfRule type="cellIs" priority="15" dxfId="194" operator="lessThan">
      <formula>0</formula>
    </cfRule>
  </conditionalFormatting>
  <conditionalFormatting sqref="U67">
    <cfRule type="cellIs" priority="14" dxfId="194" operator="lessThan">
      <formula>0</formula>
    </cfRule>
  </conditionalFormatting>
  <conditionalFormatting sqref="U47:U66">
    <cfRule type="cellIs" priority="13" dxfId="194" operator="lessThan">
      <formula>0</formula>
    </cfRule>
  </conditionalFormatting>
  <conditionalFormatting sqref="V47:V66">
    <cfRule type="cellIs" priority="10" dxfId="194" operator="lessThan">
      <formula>0</formula>
    </cfRule>
    <cfRule type="cellIs" priority="11" dxfId="196" operator="equal">
      <formula>0</formula>
    </cfRule>
    <cfRule type="cellIs" priority="12" dxfId="197" operator="greaterThan">
      <formula>0</formula>
    </cfRule>
  </conditionalFormatting>
  <conditionalFormatting sqref="U69">
    <cfRule type="cellIs" priority="9" dxfId="194" operator="lessThan">
      <formula>0</formula>
    </cfRule>
  </conditionalFormatting>
  <conditionalFormatting sqref="K47:K66 H47:H66">
    <cfRule type="cellIs" priority="7" dxfId="194" operator="lessThan">
      <formula>0</formula>
    </cfRule>
  </conditionalFormatting>
  <conditionalFormatting sqref="L47:L66">
    <cfRule type="cellIs" priority="4" dxfId="194" operator="lessThan">
      <formula>0</formula>
    </cfRule>
    <cfRule type="cellIs" priority="5" dxfId="196" operator="equal">
      <formula>0</formula>
    </cfRule>
    <cfRule type="cellIs" priority="6" dxfId="197" operator="greaterThan">
      <formula>0</formula>
    </cfRule>
  </conditionalFormatting>
  <conditionalFormatting sqref="I47:I66">
    <cfRule type="cellIs" priority="1" dxfId="194" operator="lessThan">
      <formula>0</formula>
    </cfRule>
    <cfRule type="cellIs" priority="2" dxfId="196" operator="equal">
      <formula>0</formula>
    </cfRule>
    <cfRule type="cellIs" priority="3" dxfId="197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I75" sqref="I75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3"/>
      <c r="K1" s="44"/>
      <c r="O1" s="42"/>
      <c r="U1" s="44">
        <v>44258</v>
      </c>
    </row>
    <row r="2" spans="1:21" ht="14.25" customHeight="1">
      <c r="A2" s="150" t="s">
        <v>124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3"/>
      <c r="M2" s="20"/>
      <c r="N2" s="150" t="s">
        <v>133</v>
      </c>
      <c r="O2" s="150"/>
      <c r="P2" s="150"/>
      <c r="Q2" s="150"/>
      <c r="R2" s="150"/>
      <c r="S2" s="150"/>
      <c r="T2" s="150"/>
      <c r="U2" s="150"/>
    </row>
    <row r="3" spans="1:21" ht="14.25" customHeight="1">
      <c r="A3" s="151" t="s">
        <v>125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3"/>
      <c r="M3" s="20"/>
      <c r="N3" s="151" t="s">
        <v>134</v>
      </c>
      <c r="O3" s="151"/>
      <c r="P3" s="151"/>
      <c r="Q3" s="151"/>
      <c r="R3" s="151"/>
      <c r="S3" s="151"/>
      <c r="T3" s="151"/>
      <c r="U3" s="151"/>
    </row>
    <row r="4" spans="1:21" ht="14.25" customHeight="1">
      <c r="A4" s="14"/>
      <c r="B4" s="14"/>
      <c r="C4" s="14"/>
      <c r="D4" s="14"/>
      <c r="E4" s="14"/>
      <c r="F4" s="14"/>
      <c r="G4" s="14"/>
      <c r="H4" s="14"/>
      <c r="I4" s="14"/>
      <c r="J4" s="71"/>
      <c r="K4" s="72" t="s">
        <v>4</v>
      </c>
      <c r="L4" s="13"/>
      <c r="M4" s="13"/>
      <c r="N4" s="14"/>
      <c r="O4" s="14"/>
      <c r="P4" s="14"/>
      <c r="Q4" s="14"/>
      <c r="R4" s="14"/>
      <c r="S4" s="14"/>
      <c r="T4" s="71"/>
      <c r="U4" s="72" t="s">
        <v>4</v>
      </c>
    </row>
    <row r="5" spans="1:21" ht="14.25" customHeight="1">
      <c r="A5" s="152" t="s">
        <v>0</v>
      </c>
      <c r="B5" s="152" t="s">
        <v>1</v>
      </c>
      <c r="C5" s="154" t="s">
        <v>105</v>
      </c>
      <c r="D5" s="155"/>
      <c r="E5" s="155"/>
      <c r="F5" s="155"/>
      <c r="G5" s="155"/>
      <c r="H5" s="156"/>
      <c r="I5" s="154" t="s">
        <v>106</v>
      </c>
      <c r="J5" s="155"/>
      <c r="K5" s="156"/>
      <c r="L5" s="13"/>
      <c r="M5" s="13"/>
      <c r="N5" s="152" t="s">
        <v>0</v>
      </c>
      <c r="O5" s="152" t="s">
        <v>1</v>
      </c>
      <c r="P5" s="154" t="s">
        <v>107</v>
      </c>
      <c r="Q5" s="155"/>
      <c r="R5" s="155"/>
      <c r="S5" s="155"/>
      <c r="T5" s="155"/>
      <c r="U5" s="156"/>
    </row>
    <row r="6" spans="1:21" ht="14.25" customHeight="1">
      <c r="A6" s="153"/>
      <c r="B6" s="153"/>
      <c r="C6" s="175" t="s">
        <v>108</v>
      </c>
      <c r="D6" s="176"/>
      <c r="E6" s="176"/>
      <c r="F6" s="176"/>
      <c r="G6" s="176"/>
      <c r="H6" s="177"/>
      <c r="I6" s="128" t="s">
        <v>109</v>
      </c>
      <c r="J6" s="129"/>
      <c r="K6" s="130"/>
      <c r="L6" s="13"/>
      <c r="M6" s="13"/>
      <c r="N6" s="153"/>
      <c r="O6" s="153"/>
      <c r="P6" s="128" t="s">
        <v>110</v>
      </c>
      <c r="Q6" s="129"/>
      <c r="R6" s="129"/>
      <c r="S6" s="129"/>
      <c r="T6" s="129"/>
      <c r="U6" s="130"/>
    </row>
    <row r="7" spans="1:21" ht="14.25" customHeight="1">
      <c r="A7" s="153"/>
      <c r="B7" s="153"/>
      <c r="C7" s="131">
        <v>2021</v>
      </c>
      <c r="D7" s="132"/>
      <c r="E7" s="157">
        <v>2020</v>
      </c>
      <c r="F7" s="132"/>
      <c r="G7" s="135" t="s">
        <v>5</v>
      </c>
      <c r="H7" s="145" t="s">
        <v>55</v>
      </c>
      <c r="I7" s="159">
        <v>2021</v>
      </c>
      <c r="J7" s="146" t="s">
        <v>111</v>
      </c>
      <c r="K7" s="145" t="s">
        <v>117</v>
      </c>
      <c r="L7" s="13"/>
      <c r="M7" s="13"/>
      <c r="N7" s="153"/>
      <c r="O7" s="153"/>
      <c r="P7" s="162">
        <v>2021</v>
      </c>
      <c r="Q7" s="173"/>
      <c r="R7" s="174">
        <v>2020</v>
      </c>
      <c r="S7" s="173"/>
      <c r="T7" s="136" t="s">
        <v>5</v>
      </c>
      <c r="U7" s="137" t="s">
        <v>81</v>
      </c>
    </row>
    <row r="8" spans="1:21" ht="14.25" customHeight="1">
      <c r="A8" s="139" t="s">
        <v>6</v>
      </c>
      <c r="B8" s="139" t="s">
        <v>7</v>
      </c>
      <c r="C8" s="133"/>
      <c r="D8" s="134"/>
      <c r="E8" s="158"/>
      <c r="F8" s="134"/>
      <c r="G8" s="136"/>
      <c r="H8" s="146"/>
      <c r="I8" s="159"/>
      <c r="J8" s="146"/>
      <c r="K8" s="146"/>
      <c r="L8" s="13"/>
      <c r="M8" s="13"/>
      <c r="N8" s="139" t="s">
        <v>6</v>
      </c>
      <c r="O8" s="139" t="s">
        <v>7</v>
      </c>
      <c r="P8" s="133"/>
      <c r="Q8" s="134"/>
      <c r="R8" s="158"/>
      <c r="S8" s="134"/>
      <c r="T8" s="136"/>
      <c r="U8" s="138"/>
    </row>
    <row r="9" spans="1:21" ht="14.25" customHeight="1">
      <c r="A9" s="139"/>
      <c r="B9" s="139"/>
      <c r="C9" s="109" t="s">
        <v>8</v>
      </c>
      <c r="D9" s="73" t="s">
        <v>2</v>
      </c>
      <c r="E9" s="109" t="s">
        <v>8</v>
      </c>
      <c r="F9" s="73" t="s">
        <v>2</v>
      </c>
      <c r="G9" s="141" t="s">
        <v>9</v>
      </c>
      <c r="H9" s="141" t="s">
        <v>56</v>
      </c>
      <c r="I9" s="74" t="s">
        <v>8</v>
      </c>
      <c r="J9" s="147" t="s">
        <v>112</v>
      </c>
      <c r="K9" s="147" t="s">
        <v>118</v>
      </c>
      <c r="L9" s="13"/>
      <c r="M9" s="13"/>
      <c r="N9" s="139"/>
      <c r="O9" s="139"/>
      <c r="P9" s="109" t="s">
        <v>8</v>
      </c>
      <c r="Q9" s="73" t="s">
        <v>2</v>
      </c>
      <c r="R9" s="109" t="s">
        <v>8</v>
      </c>
      <c r="S9" s="73" t="s">
        <v>2</v>
      </c>
      <c r="T9" s="141" t="s">
        <v>9</v>
      </c>
      <c r="U9" s="143" t="s">
        <v>82</v>
      </c>
    </row>
    <row r="10" spans="1:21" ht="14.25" customHeight="1">
      <c r="A10" s="140"/>
      <c r="B10" s="140"/>
      <c r="C10" s="108" t="s">
        <v>10</v>
      </c>
      <c r="D10" s="36" t="s">
        <v>11</v>
      </c>
      <c r="E10" s="108" t="s">
        <v>10</v>
      </c>
      <c r="F10" s="36" t="s">
        <v>11</v>
      </c>
      <c r="G10" s="149"/>
      <c r="H10" s="149"/>
      <c r="I10" s="108" t="s">
        <v>10</v>
      </c>
      <c r="J10" s="148"/>
      <c r="K10" s="148"/>
      <c r="L10" s="13"/>
      <c r="M10" s="13"/>
      <c r="N10" s="140"/>
      <c r="O10" s="140"/>
      <c r="P10" s="108" t="s">
        <v>10</v>
      </c>
      <c r="Q10" s="36" t="s">
        <v>11</v>
      </c>
      <c r="R10" s="108" t="s">
        <v>10</v>
      </c>
      <c r="S10" s="36" t="s">
        <v>11</v>
      </c>
      <c r="T10" s="142"/>
      <c r="U10" s="144"/>
    </row>
    <row r="11" spans="1:21" ht="14.25" customHeight="1">
      <c r="A11" s="45">
        <v>1</v>
      </c>
      <c r="B11" s="75" t="s">
        <v>20</v>
      </c>
      <c r="C11" s="47">
        <v>2545</v>
      </c>
      <c r="D11" s="49">
        <v>0.23571362415485783</v>
      </c>
      <c r="E11" s="47">
        <v>2275</v>
      </c>
      <c r="F11" s="49">
        <v>0.17977084156459897</v>
      </c>
      <c r="G11" s="95">
        <v>0.1186813186813187</v>
      </c>
      <c r="H11" s="77">
        <v>0</v>
      </c>
      <c r="I11" s="47">
        <v>2270</v>
      </c>
      <c r="J11" s="48">
        <v>0.12114537444933915</v>
      </c>
      <c r="K11" s="79">
        <v>0</v>
      </c>
      <c r="L11" s="13"/>
      <c r="M11" s="13"/>
      <c r="N11" s="45">
        <v>1</v>
      </c>
      <c r="O11" s="75" t="s">
        <v>20</v>
      </c>
      <c r="P11" s="47">
        <v>4815</v>
      </c>
      <c r="Q11" s="49">
        <v>0.22698345354263894</v>
      </c>
      <c r="R11" s="47">
        <v>5304</v>
      </c>
      <c r="S11" s="49">
        <v>0.19740955783832068</v>
      </c>
      <c r="T11" s="103">
        <v>-0.09219457013574661</v>
      </c>
      <c r="U11" s="79">
        <v>0</v>
      </c>
    </row>
    <row r="12" spans="1:21" ht="14.25" customHeight="1">
      <c r="A12" s="80">
        <v>2</v>
      </c>
      <c r="B12" s="81" t="s">
        <v>18</v>
      </c>
      <c r="C12" s="55">
        <v>1164</v>
      </c>
      <c r="D12" s="57">
        <v>0.10780772436787997</v>
      </c>
      <c r="E12" s="55">
        <v>1587</v>
      </c>
      <c r="F12" s="57">
        <v>0.1254049782694587</v>
      </c>
      <c r="G12" s="96">
        <v>-0.2665406427221172</v>
      </c>
      <c r="H12" s="83">
        <v>0</v>
      </c>
      <c r="I12" s="55">
        <v>1153</v>
      </c>
      <c r="J12" s="56">
        <v>0.0095403295750216</v>
      </c>
      <c r="K12" s="85">
        <v>1</v>
      </c>
      <c r="L12" s="13"/>
      <c r="M12" s="13"/>
      <c r="N12" s="80">
        <v>2</v>
      </c>
      <c r="O12" s="81" t="s">
        <v>18</v>
      </c>
      <c r="P12" s="55">
        <v>2317</v>
      </c>
      <c r="Q12" s="57">
        <v>0.10922547494460944</v>
      </c>
      <c r="R12" s="55">
        <v>3372</v>
      </c>
      <c r="S12" s="57">
        <v>0.125502456453774</v>
      </c>
      <c r="T12" s="104">
        <v>-0.31287069988137606</v>
      </c>
      <c r="U12" s="85">
        <v>0</v>
      </c>
    </row>
    <row r="13" spans="1:21" ht="14.25" customHeight="1">
      <c r="A13" s="53">
        <v>3</v>
      </c>
      <c r="B13" s="81" t="s">
        <v>23</v>
      </c>
      <c r="C13" s="55">
        <v>1134</v>
      </c>
      <c r="D13" s="57">
        <v>0.10502917477076966</v>
      </c>
      <c r="E13" s="55">
        <v>1268</v>
      </c>
      <c r="F13" s="57">
        <v>0.10019755037534571</v>
      </c>
      <c r="G13" s="96">
        <v>-0.10567823343848581</v>
      </c>
      <c r="H13" s="83">
        <v>0</v>
      </c>
      <c r="I13" s="55">
        <v>1171</v>
      </c>
      <c r="J13" s="56">
        <v>-0.03159692570452599</v>
      </c>
      <c r="K13" s="85">
        <v>-1</v>
      </c>
      <c r="L13" s="13"/>
      <c r="M13" s="13"/>
      <c r="N13" s="53">
        <v>3</v>
      </c>
      <c r="O13" s="81" t="s">
        <v>23</v>
      </c>
      <c r="P13" s="55">
        <v>2305</v>
      </c>
      <c r="Q13" s="57">
        <v>0.10865978409465893</v>
      </c>
      <c r="R13" s="55">
        <v>2336</v>
      </c>
      <c r="S13" s="57">
        <v>0.08694357600119101</v>
      </c>
      <c r="T13" s="104">
        <v>-0.013270547945205435</v>
      </c>
      <c r="U13" s="85">
        <v>1</v>
      </c>
    </row>
    <row r="14" spans="1:21" ht="14.25" customHeight="1">
      <c r="A14" s="53">
        <v>4</v>
      </c>
      <c r="B14" s="81" t="s">
        <v>24</v>
      </c>
      <c r="C14" s="55">
        <v>864</v>
      </c>
      <c r="D14" s="57">
        <v>0.08002222839677688</v>
      </c>
      <c r="E14" s="55">
        <v>1244</v>
      </c>
      <c r="F14" s="57">
        <v>0.09830106677202687</v>
      </c>
      <c r="G14" s="96">
        <v>-0.30546623794212213</v>
      </c>
      <c r="H14" s="83">
        <v>0</v>
      </c>
      <c r="I14" s="55">
        <v>646</v>
      </c>
      <c r="J14" s="56">
        <v>0.3374613003095974</v>
      </c>
      <c r="K14" s="85">
        <v>2</v>
      </c>
      <c r="L14" s="13"/>
      <c r="M14" s="13"/>
      <c r="N14" s="53">
        <v>4</v>
      </c>
      <c r="O14" s="81" t="s">
        <v>19</v>
      </c>
      <c r="P14" s="55">
        <v>1946</v>
      </c>
      <c r="Q14" s="57">
        <v>0.09173619950030641</v>
      </c>
      <c r="R14" s="55">
        <v>1548</v>
      </c>
      <c r="S14" s="57">
        <v>0.05761500669941939</v>
      </c>
      <c r="T14" s="104">
        <v>0.2571059431524547</v>
      </c>
      <c r="U14" s="85">
        <v>1</v>
      </c>
    </row>
    <row r="15" spans="1:21" ht="14.25" customHeight="1">
      <c r="A15" s="61">
        <v>5</v>
      </c>
      <c r="B15" s="86" t="s">
        <v>19</v>
      </c>
      <c r="C15" s="63">
        <v>793</v>
      </c>
      <c r="D15" s="65">
        <v>0.07344632768361582</v>
      </c>
      <c r="E15" s="63">
        <v>616</v>
      </c>
      <c r="F15" s="65">
        <v>0.04867641248518372</v>
      </c>
      <c r="G15" s="97">
        <v>0.28733766233766245</v>
      </c>
      <c r="H15" s="88">
        <v>1</v>
      </c>
      <c r="I15" s="63">
        <v>1153</v>
      </c>
      <c r="J15" s="64">
        <v>-0.3122289679098005</v>
      </c>
      <c r="K15" s="90">
        <v>-2</v>
      </c>
      <c r="L15" s="13"/>
      <c r="M15" s="13"/>
      <c r="N15" s="61">
        <v>5</v>
      </c>
      <c r="O15" s="86" t="s">
        <v>24</v>
      </c>
      <c r="P15" s="63">
        <v>1510</v>
      </c>
      <c r="Q15" s="65">
        <v>0.07118276528543817</v>
      </c>
      <c r="R15" s="63">
        <v>2583</v>
      </c>
      <c r="S15" s="65">
        <v>0.09613666815542653</v>
      </c>
      <c r="T15" s="105">
        <v>-0.4154084397986837</v>
      </c>
      <c r="U15" s="90">
        <v>-2</v>
      </c>
    </row>
    <row r="16" spans="1:21" ht="14.25" customHeight="1">
      <c r="A16" s="45">
        <v>6</v>
      </c>
      <c r="B16" s="75" t="s">
        <v>30</v>
      </c>
      <c r="C16" s="47">
        <v>600</v>
      </c>
      <c r="D16" s="49">
        <v>0.05557099194220617</v>
      </c>
      <c r="E16" s="47">
        <v>747</v>
      </c>
      <c r="F16" s="49">
        <v>0.05902805215329909</v>
      </c>
      <c r="G16" s="95">
        <v>-0.19678714859437751</v>
      </c>
      <c r="H16" s="77">
        <v>-1</v>
      </c>
      <c r="I16" s="47">
        <v>657</v>
      </c>
      <c r="J16" s="48">
        <v>-0.08675799086757996</v>
      </c>
      <c r="K16" s="79">
        <v>-1</v>
      </c>
      <c r="L16" s="13"/>
      <c r="M16" s="13"/>
      <c r="N16" s="45">
        <v>6</v>
      </c>
      <c r="O16" s="75" t="s">
        <v>30</v>
      </c>
      <c r="P16" s="47">
        <v>1257</v>
      </c>
      <c r="Q16" s="49">
        <v>0.05925611653231509</v>
      </c>
      <c r="R16" s="47">
        <v>1465</v>
      </c>
      <c r="S16" s="49">
        <v>0.05452582998362364</v>
      </c>
      <c r="T16" s="103">
        <v>-0.14197952218430032</v>
      </c>
      <c r="U16" s="79">
        <v>0</v>
      </c>
    </row>
    <row r="17" spans="1:21" ht="14.25" customHeight="1">
      <c r="A17" s="53">
        <v>7</v>
      </c>
      <c r="B17" s="81" t="s">
        <v>31</v>
      </c>
      <c r="C17" s="55">
        <v>525</v>
      </c>
      <c r="D17" s="57">
        <v>0.0486246179494304</v>
      </c>
      <c r="E17" s="55">
        <v>231</v>
      </c>
      <c r="F17" s="57">
        <v>0.018253654681943895</v>
      </c>
      <c r="G17" s="96">
        <v>1.272727272727273</v>
      </c>
      <c r="H17" s="83">
        <v>7</v>
      </c>
      <c r="I17" s="55">
        <v>589</v>
      </c>
      <c r="J17" s="56">
        <v>-0.10865874363327677</v>
      </c>
      <c r="K17" s="85">
        <v>0</v>
      </c>
      <c r="L17" s="13"/>
      <c r="M17" s="13"/>
      <c r="N17" s="53">
        <v>7</v>
      </c>
      <c r="O17" s="81" t="s">
        <v>31</v>
      </c>
      <c r="P17" s="55">
        <v>1114</v>
      </c>
      <c r="Q17" s="57">
        <v>0.05251496723707161</v>
      </c>
      <c r="R17" s="55">
        <v>477</v>
      </c>
      <c r="S17" s="57">
        <v>0.017753461366681555</v>
      </c>
      <c r="T17" s="104">
        <v>1.3354297693920336</v>
      </c>
      <c r="U17" s="85">
        <v>8</v>
      </c>
    </row>
    <row r="18" spans="1:21" ht="14.25" customHeight="1">
      <c r="A18" s="53">
        <v>8</v>
      </c>
      <c r="B18" s="81" t="s">
        <v>22</v>
      </c>
      <c r="C18" s="55">
        <v>363</v>
      </c>
      <c r="D18" s="57">
        <v>0.03362045012503473</v>
      </c>
      <c r="E18" s="55">
        <v>221</v>
      </c>
      <c r="F18" s="57">
        <v>0.017463453180561042</v>
      </c>
      <c r="G18" s="96">
        <v>0.6425339366515836</v>
      </c>
      <c r="H18" s="83">
        <v>7</v>
      </c>
      <c r="I18" s="55">
        <v>311</v>
      </c>
      <c r="J18" s="56">
        <v>0.167202572347267</v>
      </c>
      <c r="K18" s="85">
        <v>1</v>
      </c>
      <c r="L18" s="13"/>
      <c r="M18" s="13"/>
      <c r="N18" s="53">
        <v>8</v>
      </c>
      <c r="O18" s="81" t="s">
        <v>22</v>
      </c>
      <c r="P18" s="55">
        <v>674</v>
      </c>
      <c r="Q18" s="57">
        <v>0.0317729694055532</v>
      </c>
      <c r="R18" s="55">
        <v>478</v>
      </c>
      <c r="S18" s="57">
        <v>0.017790680363257406</v>
      </c>
      <c r="T18" s="104">
        <v>0.41004184100418417</v>
      </c>
      <c r="U18" s="85">
        <v>6</v>
      </c>
    </row>
    <row r="19" spans="1:21" ht="14.25" customHeight="1">
      <c r="A19" s="53">
        <v>9</v>
      </c>
      <c r="B19" s="81" t="s">
        <v>25</v>
      </c>
      <c r="C19" s="55">
        <v>265</v>
      </c>
      <c r="D19" s="57">
        <v>0.02454385477447439</v>
      </c>
      <c r="E19" s="55">
        <v>590</v>
      </c>
      <c r="F19" s="57">
        <v>0.046621888581588306</v>
      </c>
      <c r="G19" s="96">
        <v>-0.5508474576271186</v>
      </c>
      <c r="H19" s="83">
        <v>-2</v>
      </c>
      <c r="I19" s="55">
        <v>293</v>
      </c>
      <c r="J19" s="56">
        <v>-0.09556313993174059</v>
      </c>
      <c r="K19" s="85">
        <v>1</v>
      </c>
      <c r="L19" s="13"/>
      <c r="M19" s="13"/>
      <c r="N19" s="53">
        <v>9</v>
      </c>
      <c r="O19" s="81" t="s">
        <v>50</v>
      </c>
      <c r="P19" s="55">
        <v>564</v>
      </c>
      <c r="Q19" s="57">
        <v>0.026587469947673595</v>
      </c>
      <c r="R19" s="55">
        <v>669</v>
      </c>
      <c r="S19" s="57">
        <v>0.024899508709245198</v>
      </c>
      <c r="T19" s="104">
        <v>-0.15695067264573992</v>
      </c>
      <c r="U19" s="85">
        <v>4</v>
      </c>
    </row>
    <row r="20" spans="1:21" ht="14.25" customHeight="1">
      <c r="A20" s="61">
        <v>10</v>
      </c>
      <c r="B20" s="86" t="s">
        <v>50</v>
      </c>
      <c r="C20" s="63">
        <v>252</v>
      </c>
      <c r="D20" s="65">
        <v>0.02333981661572659</v>
      </c>
      <c r="E20" s="63">
        <v>297</v>
      </c>
      <c r="F20" s="65">
        <v>0.023468984591070722</v>
      </c>
      <c r="G20" s="97">
        <v>-0.1515151515151515</v>
      </c>
      <c r="H20" s="88">
        <v>3</v>
      </c>
      <c r="I20" s="63">
        <v>312</v>
      </c>
      <c r="J20" s="64">
        <v>-0.1923076923076923</v>
      </c>
      <c r="K20" s="90">
        <v>-2</v>
      </c>
      <c r="L20" s="13"/>
      <c r="M20" s="13"/>
      <c r="N20" s="61">
        <v>10</v>
      </c>
      <c r="O20" s="86" t="s">
        <v>25</v>
      </c>
      <c r="P20" s="63">
        <v>558</v>
      </c>
      <c r="Q20" s="65">
        <v>0.026304624522698345</v>
      </c>
      <c r="R20" s="63">
        <v>1215</v>
      </c>
      <c r="S20" s="65">
        <v>0.04522108083966056</v>
      </c>
      <c r="T20" s="105">
        <v>-0.5407407407407407</v>
      </c>
      <c r="U20" s="90">
        <v>-3</v>
      </c>
    </row>
    <row r="21" spans="1:21" ht="14.25" customHeight="1">
      <c r="A21" s="45">
        <v>11</v>
      </c>
      <c r="B21" s="75" t="s">
        <v>26</v>
      </c>
      <c r="C21" s="47">
        <v>236</v>
      </c>
      <c r="D21" s="49">
        <v>0.02185792349726776</v>
      </c>
      <c r="E21" s="47">
        <v>342</v>
      </c>
      <c r="F21" s="49">
        <v>0.02702489134729356</v>
      </c>
      <c r="G21" s="95">
        <v>-0.3099415204678363</v>
      </c>
      <c r="H21" s="77">
        <v>0</v>
      </c>
      <c r="I21" s="47">
        <v>207</v>
      </c>
      <c r="J21" s="48">
        <v>0.14009661835748788</v>
      </c>
      <c r="K21" s="79">
        <v>1</v>
      </c>
      <c r="L21" s="13"/>
      <c r="M21" s="13"/>
      <c r="N21" s="45">
        <v>11</v>
      </c>
      <c r="O21" s="75" t="s">
        <v>26</v>
      </c>
      <c r="P21" s="47">
        <v>443</v>
      </c>
      <c r="Q21" s="49">
        <v>0.020883420544006034</v>
      </c>
      <c r="R21" s="47">
        <v>748</v>
      </c>
      <c r="S21" s="49">
        <v>0.027839809438737532</v>
      </c>
      <c r="T21" s="103">
        <v>-0.40775401069518713</v>
      </c>
      <c r="U21" s="79">
        <v>-1</v>
      </c>
    </row>
    <row r="22" spans="1:21" ht="14.25" customHeight="1">
      <c r="A22" s="53">
        <v>12</v>
      </c>
      <c r="B22" s="81" t="s">
        <v>21</v>
      </c>
      <c r="C22" s="55">
        <v>225</v>
      </c>
      <c r="D22" s="57">
        <v>0.020839121978327314</v>
      </c>
      <c r="E22" s="55">
        <v>411</v>
      </c>
      <c r="F22" s="57">
        <v>0.03247728170683524</v>
      </c>
      <c r="G22" s="96">
        <v>-0.45255474452554745</v>
      </c>
      <c r="H22" s="83">
        <v>-3</v>
      </c>
      <c r="I22" s="55">
        <v>159</v>
      </c>
      <c r="J22" s="56">
        <v>0.4150943396226414</v>
      </c>
      <c r="K22" s="85">
        <v>2</v>
      </c>
      <c r="L22" s="13"/>
      <c r="M22" s="13"/>
      <c r="N22" s="53">
        <v>12</v>
      </c>
      <c r="O22" s="81" t="s">
        <v>45</v>
      </c>
      <c r="P22" s="55">
        <v>417</v>
      </c>
      <c r="Q22" s="57">
        <v>0.019657757035779946</v>
      </c>
      <c r="R22" s="55">
        <v>394</v>
      </c>
      <c r="S22" s="57">
        <v>0.014664284650885812</v>
      </c>
      <c r="T22" s="104">
        <v>0.058375634517766395</v>
      </c>
      <c r="U22" s="85">
        <v>8</v>
      </c>
    </row>
    <row r="23" spans="1:21" ht="14.25" customHeight="1">
      <c r="A23" s="53">
        <v>13</v>
      </c>
      <c r="B23" s="81" t="s">
        <v>45</v>
      </c>
      <c r="C23" s="55">
        <v>219</v>
      </c>
      <c r="D23" s="57">
        <v>0.020283412058905253</v>
      </c>
      <c r="E23" s="55">
        <v>186</v>
      </c>
      <c r="F23" s="57">
        <v>0.01469774792572106</v>
      </c>
      <c r="G23" s="96">
        <v>0.17741935483870974</v>
      </c>
      <c r="H23" s="83">
        <v>7</v>
      </c>
      <c r="I23" s="55">
        <v>198</v>
      </c>
      <c r="J23" s="56">
        <v>0.10606060606060597</v>
      </c>
      <c r="K23" s="85">
        <v>0</v>
      </c>
      <c r="L23" s="13"/>
      <c r="M23" s="13"/>
      <c r="N23" s="53">
        <v>13</v>
      </c>
      <c r="O23" s="81" t="s">
        <v>32</v>
      </c>
      <c r="P23" s="55">
        <v>415</v>
      </c>
      <c r="Q23" s="57">
        <v>0.019563475227454864</v>
      </c>
      <c r="R23" s="55">
        <v>405</v>
      </c>
      <c r="S23" s="57">
        <v>0.015073693613220187</v>
      </c>
      <c r="T23" s="104">
        <v>0.024691358024691468</v>
      </c>
      <c r="U23" s="85">
        <v>6</v>
      </c>
    </row>
    <row r="24" spans="1:21" ht="14.25" customHeight="1">
      <c r="A24" s="53">
        <v>14</v>
      </c>
      <c r="B24" s="81" t="s">
        <v>34</v>
      </c>
      <c r="C24" s="55">
        <v>206</v>
      </c>
      <c r="D24" s="57">
        <v>0.019079373900157452</v>
      </c>
      <c r="E24" s="55">
        <v>210</v>
      </c>
      <c r="F24" s="57">
        <v>0.016594231529039907</v>
      </c>
      <c r="G24" s="96">
        <v>-0.01904761904761909</v>
      </c>
      <c r="H24" s="83">
        <v>4</v>
      </c>
      <c r="I24" s="55">
        <v>65</v>
      </c>
      <c r="J24" s="56">
        <v>2.169230769230769</v>
      </c>
      <c r="K24" s="85">
        <v>8</v>
      </c>
      <c r="L24" s="13"/>
      <c r="M24" s="13"/>
      <c r="N24" s="53">
        <v>14</v>
      </c>
      <c r="O24" s="81" t="s">
        <v>21</v>
      </c>
      <c r="P24" s="55">
        <v>384</v>
      </c>
      <c r="Q24" s="57">
        <v>0.018102107198416064</v>
      </c>
      <c r="R24" s="55">
        <v>849</v>
      </c>
      <c r="S24" s="57">
        <v>0.03159892809289862</v>
      </c>
      <c r="T24" s="104">
        <v>-0.5477031802120141</v>
      </c>
      <c r="U24" s="85">
        <v>-5</v>
      </c>
    </row>
    <row r="25" spans="1:21" ht="14.25" customHeight="1">
      <c r="A25" s="61"/>
      <c r="B25" s="86" t="s">
        <v>32</v>
      </c>
      <c r="C25" s="63">
        <v>206</v>
      </c>
      <c r="D25" s="65">
        <v>0.019079373900157452</v>
      </c>
      <c r="E25" s="63">
        <v>184</v>
      </c>
      <c r="F25" s="65">
        <v>0.014539707625444489</v>
      </c>
      <c r="G25" s="97">
        <v>0.11956521739130443</v>
      </c>
      <c r="H25" s="88">
        <v>7</v>
      </c>
      <c r="I25" s="63">
        <v>209</v>
      </c>
      <c r="J25" s="64">
        <v>-0.014354066985645897</v>
      </c>
      <c r="K25" s="90">
        <v>-3</v>
      </c>
      <c r="L25" s="13"/>
      <c r="M25" s="13"/>
      <c r="N25" s="61">
        <v>15</v>
      </c>
      <c r="O25" s="86" t="s">
        <v>29</v>
      </c>
      <c r="P25" s="63">
        <v>305</v>
      </c>
      <c r="Q25" s="65">
        <v>0.01437797576957526</v>
      </c>
      <c r="R25" s="63">
        <v>447</v>
      </c>
      <c r="S25" s="65">
        <v>0.016636891469405984</v>
      </c>
      <c r="T25" s="105">
        <v>-0.31767337807606266</v>
      </c>
      <c r="U25" s="90">
        <v>1</v>
      </c>
    </row>
    <row r="26" spans="1:21" ht="14.25" customHeight="1">
      <c r="A26" s="45">
        <v>16</v>
      </c>
      <c r="B26" s="75" t="s">
        <v>29</v>
      </c>
      <c r="C26" s="47">
        <v>184</v>
      </c>
      <c r="D26" s="49">
        <v>0.017041770862276557</v>
      </c>
      <c r="E26" s="47">
        <v>221</v>
      </c>
      <c r="F26" s="49">
        <v>0.017463453180561042</v>
      </c>
      <c r="G26" s="95">
        <v>-0.16742081447963797</v>
      </c>
      <c r="H26" s="77">
        <v>-1</v>
      </c>
      <c r="I26" s="47">
        <v>121</v>
      </c>
      <c r="J26" s="48">
        <v>0.5206611570247934</v>
      </c>
      <c r="K26" s="79">
        <v>2</v>
      </c>
      <c r="L26" s="13"/>
      <c r="M26" s="13"/>
      <c r="N26" s="45">
        <v>16</v>
      </c>
      <c r="O26" s="75" t="s">
        <v>33</v>
      </c>
      <c r="P26" s="47">
        <v>289</v>
      </c>
      <c r="Q26" s="49">
        <v>0.013623721302974592</v>
      </c>
      <c r="R26" s="47">
        <v>408</v>
      </c>
      <c r="S26" s="49">
        <v>0.015185350602947744</v>
      </c>
      <c r="T26" s="103">
        <v>-0.29166666666666663</v>
      </c>
      <c r="U26" s="79">
        <v>2</v>
      </c>
    </row>
    <row r="27" spans="1:21" ht="14.25" customHeight="1">
      <c r="A27" s="53">
        <v>17</v>
      </c>
      <c r="B27" s="81" t="s">
        <v>33</v>
      </c>
      <c r="C27" s="55">
        <v>138</v>
      </c>
      <c r="D27" s="57">
        <v>0.012781328146707419</v>
      </c>
      <c r="E27" s="55">
        <v>195</v>
      </c>
      <c r="F27" s="57">
        <v>0.015408929276965626</v>
      </c>
      <c r="G27" s="96">
        <v>-0.29230769230769227</v>
      </c>
      <c r="H27" s="83">
        <v>2</v>
      </c>
      <c r="I27" s="55">
        <v>151</v>
      </c>
      <c r="J27" s="56">
        <v>-0.08609271523178808</v>
      </c>
      <c r="K27" s="85">
        <v>-2</v>
      </c>
      <c r="L27" s="13"/>
      <c r="M27" s="13"/>
      <c r="N27" s="53">
        <v>17</v>
      </c>
      <c r="O27" s="81" t="s">
        <v>28</v>
      </c>
      <c r="P27" s="55">
        <v>276</v>
      </c>
      <c r="Q27" s="57">
        <v>0.013010889548861548</v>
      </c>
      <c r="R27" s="55">
        <v>421</v>
      </c>
      <c r="S27" s="57">
        <v>0.015669197558433826</v>
      </c>
      <c r="T27" s="104">
        <v>-0.3444180522565321</v>
      </c>
      <c r="U27" s="85">
        <v>0</v>
      </c>
    </row>
    <row r="28" spans="1:21" ht="14.25" customHeight="1">
      <c r="A28" s="53">
        <v>18</v>
      </c>
      <c r="B28" s="81" t="s">
        <v>28</v>
      </c>
      <c r="C28" s="55">
        <v>137</v>
      </c>
      <c r="D28" s="57">
        <v>0.012688709826803741</v>
      </c>
      <c r="E28" s="55">
        <v>217</v>
      </c>
      <c r="F28" s="57">
        <v>0.0171473725800079</v>
      </c>
      <c r="G28" s="96">
        <v>-0.36866359447004604</v>
      </c>
      <c r="H28" s="83">
        <v>-1</v>
      </c>
      <c r="I28" s="55">
        <v>139</v>
      </c>
      <c r="J28" s="56">
        <v>-0.014388489208633115</v>
      </c>
      <c r="K28" s="85">
        <v>-2</v>
      </c>
      <c r="L28" s="13"/>
      <c r="M28" s="13"/>
      <c r="N28" s="53">
        <v>18</v>
      </c>
      <c r="O28" s="81" t="s">
        <v>34</v>
      </c>
      <c r="P28" s="55">
        <v>271</v>
      </c>
      <c r="Q28" s="57">
        <v>0.012775185028048837</v>
      </c>
      <c r="R28" s="55">
        <v>277</v>
      </c>
      <c r="S28" s="57">
        <v>0.010309662051511091</v>
      </c>
      <c r="T28" s="104">
        <v>-0.02166064981949456</v>
      </c>
      <c r="U28" s="85">
        <v>3</v>
      </c>
    </row>
    <row r="29" spans="1:21" ht="14.25" customHeight="1">
      <c r="A29" s="53">
        <v>19</v>
      </c>
      <c r="B29" s="81" t="s">
        <v>17</v>
      </c>
      <c r="C29" s="55">
        <v>129</v>
      </c>
      <c r="D29" s="57">
        <v>0.011947763267574326</v>
      </c>
      <c r="E29" s="55">
        <v>102</v>
      </c>
      <c r="F29" s="57">
        <v>0.008060055314105096</v>
      </c>
      <c r="G29" s="96">
        <v>0.2647058823529411</v>
      </c>
      <c r="H29" s="83">
        <v>5</v>
      </c>
      <c r="I29" s="55">
        <v>89</v>
      </c>
      <c r="J29" s="56">
        <v>0.449438202247191</v>
      </c>
      <c r="K29" s="85">
        <v>2</v>
      </c>
      <c r="N29" s="53">
        <v>19</v>
      </c>
      <c r="O29" s="81" t="s">
        <v>76</v>
      </c>
      <c r="P29" s="55">
        <v>253</v>
      </c>
      <c r="Q29" s="57">
        <v>0.011926648753123084</v>
      </c>
      <c r="R29" s="55">
        <v>225</v>
      </c>
      <c r="S29" s="57">
        <v>0.008374274229566771</v>
      </c>
      <c r="T29" s="104">
        <v>0.12444444444444436</v>
      </c>
      <c r="U29" s="85">
        <v>3</v>
      </c>
    </row>
    <row r="30" spans="1:21" ht="14.25" customHeight="1">
      <c r="A30" s="61">
        <v>20</v>
      </c>
      <c r="B30" s="86" t="s">
        <v>76</v>
      </c>
      <c r="C30" s="63">
        <v>117</v>
      </c>
      <c r="D30" s="65">
        <v>0.010836343428730202</v>
      </c>
      <c r="E30" s="63">
        <v>124</v>
      </c>
      <c r="F30" s="65">
        <v>0.009798498617147372</v>
      </c>
      <c r="G30" s="97">
        <v>-0.056451612903225756</v>
      </c>
      <c r="H30" s="88">
        <v>2</v>
      </c>
      <c r="I30" s="63">
        <v>136</v>
      </c>
      <c r="J30" s="64">
        <v>-0.13970588235294112</v>
      </c>
      <c r="K30" s="90">
        <v>-3</v>
      </c>
      <c r="N30" s="61">
        <v>20</v>
      </c>
      <c r="O30" s="86" t="s">
        <v>35</v>
      </c>
      <c r="P30" s="63">
        <v>222</v>
      </c>
      <c r="Q30" s="65">
        <v>0.010465280724084288</v>
      </c>
      <c r="R30" s="63">
        <v>725</v>
      </c>
      <c r="S30" s="65">
        <v>0.02698377251749293</v>
      </c>
      <c r="T30" s="105">
        <v>-0.6937931034482758</v>
      </c>
      <c r="U30" s="90">
        <v>-9</v>
      </c>
    </row>
    <row r="31" spans="1:21" ht="14.25" customHeight="1">
      <c r="A31" s="124" t="s">
        <v>48</v>
      </c>
      <c r="B31" s="125"/>
      <c r="C31" s="3">
        <f>SUM(C11:C30)</f>
        <v>10302</v>
      </c>
      <c r="D31" s="6">
        <f>C31/C33</f>
        <v>0.9541539316476799</v>
      </c>
      <c r="E31" s="3">
        <f>SUM(E11:E30)</f>
        <v>11268</v>
      </c>
      <c r="F31" s="6">
        <f>E31/E33</f>
        <v>0.8903990517581983</v>
      </c>
      <c r="G31" s="16">
        <f>C31/E31-1</f>
        <v>-0.08572949946751862</v>
      </c>
      <c r="H31" s="16"/>
      <c r="I31" s="3">
        <f>SUM(I11:I30)</f>
        <v>10029</v>
      </c>
      <c r="J31" s="17">
        <f>C31/I31-1</f>
        <v>0.027221058929105535</v>
      </c>
      <c r="K31" s="18"/>
      <c r="N31" s="124" t="s">
        <v>48</v>
      </c>
      <c r="O31" s="125"/>
      <c r="P31" s="3">
        <f>SUM(P11:P30)</f>
        <v>20335</v>
      </c>
      <c r="Q31" s="6">
        <f>P31/P33</f>
        <v>0.9586102861452883</v>
      </c>
      <c r="R31" s="3">
        <f>SUM(R11:R30)</f>
        <v>24346</v>
      </c>
      <c r="S31" s="6">
        <f>R31/R33</f>
        <v>0.9061336906357005</v>
      </c>
      <c r="T31" s="16">
        <f>P31/R31-1</f>
        <v>-0.1647498562392179</v>
      </c>
      <c r="U31" s="100"/>
    </row>
    <row r="32" spans="1:21" ht="14.25" customHeight="1">
      <c r="A32" s="124" t="s">
        <v>12</v>
      </c>
      <c r="B32" s="125"/>
      <c r="C32" s="3">
        <f>C33-SUM(C11:C30)</f>
        <v>495</v>
      </c>
      <c r="D32" s="6">
        <f>C32/C33</f>
        <v>0.04584606835232009</v>
      </c>
      <c r="E32" s="3">
        <f>E33-SUM(E11:E30)</f>
        <v>1387</v>
      </c>
      <c r="F32" s="6">
        <f>E32/E33</f>
        <v>0.10960094824180167</v>
      </c>
      <c r="G32" s="16">
        <f>C32/E32-1</f>
        <v>-0.6431146359048305</v>
      </c>
      <c r="H32" s="16"/>
      <c r="I32" s="3">
        <f>I33-SUM(I11:I30)</f>
        <v>387</v>
      </c>
      <c r="J32" s="17">
        <f>C32/I32-1</f>
        <v>0.2790697674418605</v>
      </c>
      <c r="K32" s="18"/>
      <c r="N32" s="124" t="s">
        <v>12</v>
      </c>
      <c r="O32" s="125"/>
      <c r="P32" s="3">
        <f>P33-SUM(P11:P30)</f>
        <v>878</v>
      </c>
      <c r="Q32" s="6">
        <f>P32/P33</f>
        <v>0.041389713854711734</v>
      </c>
      <c r="R32" s="3">
        <f>R33-SUM(R11:R30)</f>
        <v>2522</v>
      </c>
      <c r="S32" s="6">
        <f>R32/R33</f>
        <v>0.09386630936429954</v>
      </c>
      <c r="T32" s="16">
        <f>P32/R32-1</f>
        <v>-0.6518636003172086</v>
      </c>
      <c r="U32" s="101"/>
    </row>
    <row r="33" spans="1:21" ht="14.25" customHeight="1">
      <c r="A33" s="126" t="s">
        <v>36</v>
      </c>
      <c r="B33" s="127"/>
      <c r="C33" s="23">
        <v>10797</v>
      </c>
      <c r="D33" s="93">
        <v>1</v>
      </c>
      <c r="E33" s="23">
        <v>12655</v>
      </c>
      <c r="F33" s="93">
        <v>0.9991307783484789</v>
      </c>
      <c r="G33" s="19">
        <v>-0.14681943895693406</v>
      </c>
      <c r="H33" s="19"/>
      <c r="I33" s="23">
        <v>10416</v>
      </c>
      <c r="J33" s="39">
        <v>0.036578341013824955</v>
      </c>
      <c r="K33" s="94"/>
      <c r="L33" s="13"/>
      <c r="M33" s="13"/>
      <c r="N33" s="126" t="s">
        <v>36</v>
      </c>
      <c r="O33" s="127"/>
      <c r="P33" s="23">
        <v>21213</v>
      </c>
      <c r="Q33" s="93">
        <v>1</v>
      </c>
      <c r="R33" s="23">
        <v>26868</v>
      </c>
      <c r="S33" s="93">
        <v>1</v>
      </c>
      <c r="T33" s="102">
        <v>-0.2104734256364449</v>
      </c>
      <c r="U33" s="94"/>
    </row>
    <row r="34" spans="1:14" ht="14.25" customHeight="1">
      <c r="A34" t="s">
        <v>149</v>
      </c>
      <c r="N34" t="s">
        <v>149</v>
      </c>
    </row>
    <row r="35" spans="1:14" ht="15">
      <c r="A35" s="9" t="s">
        <v>150</v>
      </c>
      <c r="N35" s="9" t="s">
        <v>150</v>
      </c>
    </row>
    <row r="37" ht="15">
      <c r="V37" s="44"/>
    </row>
    <row r="39" spans="1:21" ht="15">
      <c r="A39" s="150" t="s">
        <v>126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3"/>
      <c r="M39" s="20"/>
      <c r="N39" s="150" t="s">
        <v>142</v>
      </c>
      <c r="O39" s="150"/>
      <c r="P39" s="150"/>
      <c r="Q39" s="150"/>
      <c r="R39" s="150"/>
      <c r="S39" s="150"/>
      <c r="T39" s="150"/>
      <c r="U39" s="150"/>
    </row>
    <row r="40" spans="1:21" ht="15">
      <c r="A40" s="151" t="s">
        <v>127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3"/>
      <c r="M40" s="20"/>
      <c r="N40" s="151" t="s">
        <v>138</v>
      </c>
      <c r="O40" s="151"/>
      <c r="P40" s="151"/>
      <c r="Q40" s="151"/>
      <c r="R40" s="151"/>
      <c r="S40" s="151"/>
      <c r="T40" s="151"/>
      <c r="U40" s="151"/>
    </row>
    <row r="41" spans="1:21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71"/>
      <c r="K41" s="72" t="s">
        <v>4</v>
      </c>
      <c r="L41" s="13"/>
      <c r="M41" s="13"/>
      <c r="N41" s="14"/>
      <c r="O41" s="14"/>
      <c r="P41" s="14"/>
      <c r="Q41" s="14"/>
      <c r="R41" s="14"/>
      <c r="S41" s="14"/>
      <c r="T41" s="71"/>
      <c r="U41" s="72" t="s">
        <v>4</v>
      </c>
    </row>
    <row r="42" spans="1:21" ht="15">
      <c r="A42" s="152" t="s">
        <v>0</v>
      </c>
      <c r="B42" s="152" t="s">
        <v>47</v>
      </c>
      <c r="C42" s="154" t="s">
        <v>105</v>
      </c>
      <c r="D42" s="155"/>
      <c r="E42" s="155"/>
      <c r="F42" s="155"/>
      <c r="G42" s="155"/>
      <c r="H42" s="156"/>
      <c r="I42" s="154" t="s">
        <v>106</v>
      </c>
      <c r="J42" s="155"/>
      <c r="K42" s="156"/>
      <c r="L42" s="13"/>
      <c r="M42" s="13"/>
      <c r="N42" s="152" t="s">
        <v>0</v>
      </c>
      <c r="O42" s="152" t="s">
        <v>47</v>
      </c>
      <c r="P42" s="154" t="s">
        <v>107</v>
      </c>
      <c r="Q42" s="155"/>
      <c r="R42" s="155"/>
      <c r="S42" s="155"/>
      <c r="T42" s="155"/>
      <c r="U42" s="156"/>
    </row>
    <row r="43" spans="1:21" ht="15">
      <c r="A43" s="153"/>
      <c r="B43" s="153"/>
      <c r="C43" s="128" t="s">
        <v>108</v>
      </c>
      <c r="D43" s="129"/>
      <c r="E43" s="129"/>
      <c r="F43" s="129"/>
      <c r="G43" s="129"/>
      <c r="H43" s="130"/>
      <c r="I43" s="128" t="s">
        <v>109</v>
      </c>
      <c r="J43" s="129"/>
      <c r="K43" s="130"/>
      <c r="L43" s="13"/>
      <c r="M43" s="13"/>
      <c r="N43" s="153"/>
      <c r="O43" s="153"/>
      <c r="P43" s="128" t="s">
        <v>110</v>
      </c>
      <c r="Q43" s="129"/>
      <c r="R43" s="129"/>
      <c r="S43" s="129"/>
      <c r="T43" s="129"/>
      <c r="U43" s="130"/>
    </row>
    <row r="44" spans="1:21" ht="15" customHeight="1">
      <c r="A44" s="153"/>
      <c r="B44" s="153"/>
      <c r="C44" s="131">
        <v>2021</v>
      </c>
      <c r="D44" s="132"/>
      <c r="E44" s="157">
        <v>2020</v>
      </c>
      <c r="F44" s="132"/>
      <c r="G44" s="135" t="s">
        <v>5</v>
      </c>
      <c r="H44" s="145" t="s">
        <v>55</v>
      </c>
      <c r="I44" s="159">
        <v>2021</v>
      </c>
      <c r="J44" s="146" t="s">
        <v>111</v>
      </c>
      <c r="K44" s="145" t="s">
        <v>117</v>
      </c>
      <c r="L44" s="13"/>
      <c r="M44" s="13"/>
      <c r="N44" s="153"/>
      <c r="O44" s="153"/>
      <c r="P44" s="131">
        <v>2021</v>
      </c>
      <c r="Q44" s="132"/>
      <c r="R44" s="131">
        <v>2020</v>
      </c>
      <c r="S44" s="132"/>
      <c r="T44" s="135" t="s">
        <v>5</v>
      </c>
      <c r="U44" s="137" t="s">
        <v>81</v>
      </c>
    </row>
    <row r="45" spans="1:21" ht="15" customHeight="1">
      <c r="A45" s="139" t="s">
        <v>6</v>
      </c>
      <c r="B45" s="139" t="s">
        <v>47</v>
      </c>
      <c r="C45" s="133"/>
      <c r="D45" s="134"/>
      <c r="E45" s="158"/>
      <c r="F45" s="134"/>
      <c r="G45" s="136"/>
      <c r="H45" s="146"/>
      <c r="I45" s="159"/>
      <c r="J45" s="146"/>
      <c r="K45" s="146"/>
      <c r="L45" s="13"/>
      <c r="M45" s="13"/>
      <c r="N45" s="139" t="s">
        <v>6</v>
      </c>
      <c r="O45" s="139" t="s">
        <v>47</v>
      </c>
      <c r="P45" s="133"/>
      <c r="Q45" s="134"/>
      <c r="R45" s="133"/>
      <c r="S45" s="134"/>
      <c r="T45" s="136"/>
      <c r="U45" s="138"/>
    </row>
    <row r="46" spans="1:21" ht="15" customHeight="1">
      <c r="A46" s="139"/>
      <c r="B46" s="139"/>
      <c r="C46" s="109" t="s">
        <v>8</v>
      </c>
      <c r="D46" s="73" t="s">
        <v>2</v>
      </c>
      <c r="E46" s="109" t="s">
        <v>8</v>
      </c>
      <c r="F46" s="73" t="s">
        <v>2</v>
      </c>
      <c r="G46" s="141" t="s">
        <v>9</v>
      </c>
      <c r="H46" s="141" t="s">
        <v>56</v>
      </c>
      <c r="I46" s="74" t="s">
        <v>8</v>
      </c>
      <c r="J46" s="147" t="s">
        <v>112</v>
      </c>
      <c r="K46" s="147" t="s">
        <v>118</v>
      </c>
      <c r="L46" s="13"/>
      <c r="M46" s="13"/>
      <c r="N46" s="139"/>
      <c r="O46" s="139"/>
      <c r="P46" s="109" t="s">
        <v>8</v>
      </c>
      <c r="Q46" s="73" t="s">
        <v>2</v>
      </c>
      <c r="R46" s="109" t="s">
        <v>8</v>
      </c>
      <c r="S46" s="73" t="s">
        <v>2</v>
      </c>
      <c r="T46" s="141" t="s">
        <v>9</v>
      </c>
      <c r="U46" s="143" t="s">
        <v>82</v>
      </c>
    </row>
    <row r="47" spans="1:21" ht="15" customHeight="1">
      <c r="A47" s="140"/>
      <c r="B47" s="140"/>
      <c r="C47" s="108" t="s">
        <v>10</v>
      </c>
      <c r="D47" s="36" t="s">
        <v>11</v>
      </c>
      <c r="E47" s="108" t="s">
        <v>10</v>
      </c>
      <c r="F47" s="36" t="s">
        <v>11</v>
      </c>
      <c r="G47" s="149"/>
      <c r="H47" s="149"/>
      <c r="I47" s="108" t="s">
        <v>10</v>
      </c>
      <c r="J47" s="148"/>
      <c r="K47" s="148"/>
      <c r="L47" s="13"/>
      <c r="M47" s="13"/>
      <c r="N47" s="140"/>
      <c r="O47" s="140"/>
      <c r="P47" s="108" t="s">
        <v>10</v>
      </c>
      <c r="Q47" s="36" t="s">
        <v>11</v>
      </c>
      <c r="R47" s="108" t="s">
        <v>10</v>
      </c>
      <c r="S47" s="36" t="s">
        <v>11</v>
      </c>
      <c r="T47" s="142"/>
      <c r="U47" s="144"/>
    </row>
    <row r="48" spans="1:21" ht="15">
      <c r="A48" s="45">
        <v>1</v>
      </c>
      <c r="B48" s="75" t="s">
        <v>43</v>
      </c>
      <c r="C48" s="47">
        <v>949</v>
      </c>
      <c r="D48" s="52">
        <v>0.08789478558858942</v>
      </c>
      <c r="E48" s="47">
        <v>739</v>
      </c>
      <c r="F48" s="52">
        <v>0.05839589095219281</v>
      </c>
      <c r="G48" s="76">
        <v>0.2841677943166441</v>
      </c>
      <c r="H48" s="77">
        <v>0</v>
      </c>
      <c r="I48" s="47">
        <v>803</v>
      </c>
      <c r="J48" s="78">
        <v>0.18181818181818188</v>
      </c>
      <c r="K48" s="79">
        <v>0</v>
      </c>
      <c r="L48" s="13"/>
      <c r="M48" s="13"/>
      <c r="N48" s="45">
        <v>1</v>
      </c>
      <c r="O48" s="75" t="s">
        <v>43</v>
      </c>
      <c r="P48" s="47">
        <v>1752</v>
      </c>
      <c r="Q48" s="52">
        <v>0.0825908640927733</v>
      </c>
      <c r="R48" s="47">
        <v>1980</v>
      </c>
      <c r="S48" s="52">
        <v>0.07369361322018758</v>
      </c>
      <c r="T48" s="50">
        <v>-0.11515151515151512</v>
      </c>
      <c r="U48" s="79">
        <v>0</v>
      </c>
    </row>
    <row r="49" spans="1:21" ht="15">
      <c r="A49" s="80">
        <v>2</v>
      </c>
      <c r="B49" s="81" t="s">
        <v>58</v>
      </c>
      <c r="C49" s="55">
        <v>604</v>
      </c>
      <c r="D49" s="60">
        <v>0.05594146522182088</v>
      </c>
      <c r="E49" s="55">
        <v>540</v>
      </c>
      <c r="F49" s="60">
        <v>0.04267088107467404</v>
      </c>
      <c r="G49" s="82">
        <v>0.11851851851851847</v>
      </c>
      <c r="H49" s="83">
        <v>0</v>
      </c>
      <c r="I49" s="55">
        <v>475</v>
      </c>
      <c r="J49" s="84">
        <v>0.27157894736842114</v>
      </c>
      <c r="K49" s="85">
        <v>1</v>
      </c>
      <c r="L49" s="13"/>
      <c r="M49" s="13"/>
      <c r="N49" s="80">
        <v>2</v>
      </c>
      <c r="O49" s="81" t="s">
        <v>58</v>
      </c>
      <c r="P49" s="55">
        <v>1079</v>
      </c>
      <c r="Q49" s="60">
        <v>0.05086503559138264</v>
      </c>
      <c r="R49" s="55">
        <v>1195</v>
      </c>
      <c r="S49" s="60">
        <v>0.04447670090814352</v>
      </c>
      <c r="T49" s="58">
        <v>-0.09707112970711296</v>
      </c>
      <c r="U49" s="85">
        <v>0</v>
      </c>
    </row>
    <row r="50" spans="1:21" ht="15">
      <c r="A50" s="80">
        <v>3</v>
      </c>
      <c r="B50" s="81" t="s">
        <v>42</v>
      </c>
      <c r="C50" s="55">
        <v>454</v>
      </c>
      <c r="D50" s="60">
        <v>0.04204871723626934</v>
      </c>
      <c r="E50" s="55">
        <v>368</v>
      </c>
      <c r="F50" s="60">
        <v>0.029079415250888977</v>
      </c>
      <c r="G50" s="82">
        <v>0.23369565217391308</v>
      </c>
      <c r="H50" s="83">
        <v>1</v>
      </c>
      <c r="I50" s="55">
        <v>372</v>
      </c>
      <c r="J50" s="84">
        <v>0.22043010752688175</v>
      </c>
      <c r="K50" s="85">
        <v>2</v>
      </c>
      <c r="L50" s="13"/>
      <c r="M50" s="13"/>
      <c r="N50" s="80">
        <v>3</v>
      </c>
      <c r="O50" s="81" t="s">
        <v>42</v>
      </c>
      <c r="P50" s="55">
        <v>826</v>
      </c>
      <c r="Q50" s="60">
        <v>0.03893838683825956</v>
      </c>
      <c r="R50" s="55">
        <v>756</v>
      </c>
      <c r="S50" s="60">
        <v>0.02813756141134435</v>
      </c>
      <c r="T50" s="58">
        <v>0.09259259259259256</v>
      </c>
      <c r="U50" s="85">
        <v>4</v>
      </c>
    </row>
    <row r="51" spans="1:21" ht="15">
      <c r="A51" s="80">
        <v>4</v>
      </c>
      <c r="B51" s="81" t="s">
        <v>59</v>
      </c>
      <c r="C51" s="55">
        <v>402</v>
      </c>
      <c r="D51" s="60">
        <v>0.037232564601278134</v>
      </c>
      <c r="E51" s="55">
        <v>336</v>
      </c>
      <c r="F51" s="60">
        <v>0.02655077044646385</v>
      </c>
      <c r="G51" s="82">
        <v>0.1964285714285714</v>
      </c>
      <c r="H51" s="83">
        <v>4</v>
      </c>
      <c r="I51" s="55">
        <v>239</v>
      </c>
      <c r="J51" s="84">
        <v>0.6820083682008369</v>
      </c>
      <c r="K51" s="85">
        <v>7</v>
      </c>
      <c r="L51" s="13"/>
      <c r="M51" s="13"/>
      <c r="N51" s="80">
        <v>4</v>
      </c>
      <c r="O51" s="81" t="s">
        <v>46</v>
      </c>
      <c r="P51" s="55">
        <v>796</v>
      </c>
      <c r="Q51" s="60">
        <v>0.037524159713383305</v>
      </c>
      <c r="R51" s="55">
        <v>565</v>
      </c>
      <c r="S51" s="60">
        <v>0.021028733065356558</v>
      </c>
      <c r="T51" s="58">
        <v>0.4088495575221238</v>
      </c>
      <c r="U51" s="85">
        <v>9</v>
      </c>
    </row>
    <row r="52" spans="1:21" ht="15">
      <c r="A52" s="80">
        <v>5</v>
      </c>
      <c r="B52" s="86" t="s">
        <v>62</v>
      </c>
      <c r="C52" s="63">
        <v>375</v>
      </c>
      <c r="D52" s="68">
        <v>0.03473186996387886</v>
      </c>
      <c r="E52" s="63">
        <v>341</v>
      </c>
      <c r="F52" s="68">
        <v>0.026945871197155274</v>
      </c>
      <c r="G52" s="87">
        <v>0.0997067448680351</v>
      </c>
      <c r="H52" s="88">
        <v>2</v>
      </c>
      <c r="I52" s="63">
        <v>297</v>
      </c>
      <c r="J52" s="89">
        <v>0.26262626262626254</v>
      </c>
      <c r="K52" s="90">
        <v>3</v>
      </c>
      <c r="L52" s="13"/>
      <c r="M52" s="13"/>
      <c r="N52" s="80">
        <v>5</v>
      </c>
      <c r="O52" s="86" t="s">
        <v>87</v>
      </c>
      <c r="P52" s="63">
        <v>715</v>
      </c>
      <c r="Q52" s="68">
        <v>0.033705746476217414</v>
      </c>
      <c r="R52" s="63">
        <v>270</v>
      </c>
      <c r="S52" s="68">
        <v>0.010049129075480124</v>
      </c>
      <c r="T52" s="66">
        <v>1.6481481481481484</v>
      </c>
      <c r="U52" s="90">
        <v>22</v>
      </c>
    </row>
    <row r="53" spans="1:21" ht="15">
      <c r="A53" s="91">
        <v>6</v>
      </c>
      <c r="B53" s="75" t="s">
        <v>46</v>
      </c>
      <c r="C53" s="47">
        <v>333</v>
      </c>
      <c r="D53" s="52">
        <v>0.030841900527924425</v>
      </c>
      <c r="E53" s="47">
        <v>272</v>
      </c>
      <c r="F53" s="52">
        <v>0.021493480837613592</v>
      </c>
      <c r="G53" s="76">
        <v>0.22426470588235303</v>
      </c>
      <c r="H53" s="77">
        <v>8</v>
      </c>
      <c r="I53" s="47">
        <v>463</v>
      </c>
      <c r="J53" s="78">
        <v>-0.28077753779697623</v>
      </c>
      <c r="K53" s="79">
        <v>-2</v>
      </c>
      <c r="L53" s="13"/>
      <c r="M53" s="13"/>
      <c r="N53" s="91">
        <v>6</v>
      </c>
      <c r="O53" s="75" t="s">
        <v>62</v>
      </c>
      <c r="P53" s="47">
        <v>672</v>
      </c>
      <c r="Q53" s="52">
        <v>0.03167868759722812</v>
      </c>
      <c r="R53" s="47">
        <v>627</v>
      </c>
      <c r="S53" s="52">
        <v>0.0233363108530594</v>
      </c>
      <c r="T53" s="50">
        <v>0.0717703349282297</v>
      </c>
      <c r="U53" s="79">
        <v>6</v>
      </c>
    </row>
    <row r="54" spans="1:21" ht="15">
      <c r="A54" s="80">
        <v>7</v>
      </c>
      <c r="B54" s="81" t="s">
        <v>64</v>
      </c>
      <c r="C54" s="55">
        <v>305</v>
      </c>
      <c r="D54" s="60">
        <v>0.02824858757062147</v>
      </c>
      <c r="E54" s="55">
        <v>298</v>
      </c>
      <c r="F54" s="60">
        <v>0.023548004741209008</v>
      </c>
      <c r="G54" s="82">
        <v>0.02348993288590595</v>
      </c>
      <c r="H54" s="83">
        <v>6</v>
      </c>
      <c r="I54" s="55">
        <v>277</v>
      </c>
      <c r="J54" s="84">
        <v>0.10108303249097483</v>
      </c>
      <c r="K54" s="85">
        <v>2</v>
      </c>
      <c r="L54" s="13"/>
      <c r="M54" s="13"/>
      <c r="N54" s="80">
        <v>7</v>
      </c>
      <c r="O54" s="81" t="s">
        <v>59</v>
      </c>
      <c r="P54" s="55">
        <v>641</v>
      </c>
      <c r="Q54" s="60">
        <v>0.030217319568189318</v>
      </c>
      <c r="R54" s="55">
        <v>809</v>
      </c>
      <c r="S54" s="60">
        <v>0.030110168229864523</v>
      </c>
      <c r="T54" s="58">
        <v>-0.20766378244746597</v>
      </c>
      <c r="U54" s="85">
        <v>-2</v>
      </c>
    </row>
    <row r="55" spans="1:21" ht="15">
      <c r="A55" s="80">
        <v>8</v>
      </c>
      <c r="B55" s="81" t="s">
        <v>39</v>
      </c>
      <c r="C55" s="55">
        <v>283</v>
      </c>
      <c r="D55" s="60">
        <v>0.026210984532740577</v>
      </c>
      <c r="E55" s="55">
        <v>391</v>
      </c>
      <c r="F55" s="60">
        <v>0.030896878704069538</v>
      </c>
      <c r="G55" s="82">
        <v>-0.27621483375959077</v>
      </c>
      <c r="H55" s="83">
        <v>-5</v>
      </c>
      <c r="I55" s="55">
        <v>221</v>
      </c>
      <c r="J55" s="84">
        <v>0.28054298642533926</v>
      </c>
      <c r="K55" s="85">
        <v>5</v>
      </c>
      <c r="L55" s="13"/>
      <c r="M55" s="13"/>
      <c r="N55" s="80">
        <v>8</v>
      </c>
      <c r="O55" s="81" t="s">
        <v>64</v>
      </c>
      <c r="P55" s="55">
        <v>582</v>
      </c>
      <c r="Q55" s="60">
        <v>0.02743600622259935</v>
      </c>
      <c r="R55" s="55">
        <v>654</v>
      </c>
      <c r="S55" s="60">
        <v>0.024341223760607412</v>
      </c>
      <c r="T55" s="58">
        <v>-0.11009174311926606</v>
      </c>
      <c r="U55" s="85">
        <v>2</v>
      </c>
    </row>
    <row r="56" spans="1:21" ht="15">
      <c r="A56" s="80">
        <v>9</v>
      </c>
      <c r="B56" s="81" t="s">
        <v>37</v>
      </c>
      <c r="C56" s="55">
        <v>233</v>
      </c>
      <c r="D56" s="60">
        <v>0.02158006853755673</v>
      </c>
      <c r="E56" s="55">
        <v>343</v>
      </c>
      <c r="F56" s="60">
        <v>0.027103911497431844</v>
      </c>
      <c r="G56" s="82">
        <v>-0.32069970845481055</v>
      </c>
      <c r="H56" s="83">
        <v>-3</v>
      </c>
      <c r="I56" s="55">
        <v>231</v>
      </c>
      <c r="J56" s="84">
        <v>0.008658008658008587</v>
      </c>
      <c r="K56" s="85">
        <v>3</v>
      </c>
      <c r="L56" s="13"/>
      <c r="M56" s="13"/>
      <c r="N56" s="80">
        <v>9</v>
      </c>
      <c r="O56" s="81" t="s">
        <v>85</v>
      </c>
      <c r="P56" s="55">
        <v>517</v>
      </c>
      <c r="Q56" s="60">
        <v>0.02437184745203413</v>
      </c>
      <c r="R56" s="55">
        <v>152</v>
      </c>
      <c r="S56" s="60">
        <v>0.005657287479529552</v>
      </c>
      <c r="T56" s="58">
        <v>2.401315789473684</v>
      </c>
      <c r="U56" s="85">
        <v>37</v>
      </c>
    </row>
    <row r="57" spans="1:21" ht="15">
      <c r="A57" s="92">
        <v>10</v>
      </c>
      <c r="B57" s="86" t="s">
        <v>75</v>
      </c>
      <c r="C57" s="63">
        <v>223</v>
      </c>
      <c r="D57" s="68">
        <v>0.02065388533851996</v>
      </c>
      <c r="E57" s="63">
        <v>324</v>
      </c>
      <c r="F57" s="68">
        <v>0.025602528644804425</v>
      </c>
      <c r="G57" s="87">
        <v>-0.31172839506172845</v>
      </c>
      <c r="H57" s="88">
        <v>-1</v>
      </c>
      <c r="I57" s="63">
        <v>263</v>
      </c>
      <c r="J57" s="89">
        <v>-0.15209125475285168</v>
      </c>
      <c r="K57" s="90">
        <v>0</v>
      </c>
      <c r="L57" s="13"/>
      <c r="M57" s="13"/>
      <c r="N57" s="92"/>
      <c r="O57" s="86" t="s">
        <v>73</v>
      </c>
      <c r="P57" s="63">
        <v>517</v>
      </c>
      <c r="Q57" s="68">
        <v>0.02437184745203413</v>
      </c>
      <c r="R57" s="63">
        <v>729</v>
      </c>
      <c r="S57" s="68">
        <v>0.027132648503796337</v>
      </c>
      <c r="T57" s="66">
        <v>-0.29080932784636493</v>
      </c>
      <c r="U57" s="90">
        <v>-1</v>
      </c>
    </row>
    <row r="58" spans="1:21" ht="15">
      <c r="A58" s="91">
        <v>11</v>
      </c>
      <c r="B58" s="75" t="s">
        <v>87</v>
      </c>
      <c r="C58" s="47">
        <v>204</v>
      </c>
      <c r="D58" s="52">
        <v>0.018894137260350097</v>
      </c>
      <c r="E58" s="47">
        <v>105</v>
      </c>
      <c r="F58" s="52">
        <v>0.008297115764519953</v>
      </c>
      <c r="G58" s="76">
        <v>0.9428571428571428</v>
      </c>
      <c r="H58" s="77">
        <v>26</v>
      </c>
      <c r="I58" s="47">
        <v>511</v>
      </c>
      <c r="J58" s="78">
        <v>-0.6007827788649707</v>
      </c>
      <c r="K58" s="79">
        <v>-9</v>
      </c>
      <c r="L58" s="13"/>
      <c r="M58" s="13"/>
      <c r="N58" s="91">
        <v>11</v>
      </c>
      <c r="O58" s="75" t="s">
        <v>39</v>
      </c>
      <c r="P58" s="47">
        <v>504</v>
      </c>
      <c r="Q58" s="52">
        <v>0.023759015697921087</v>
      </c>
      <c r="R58" s="47">
        <v>820</v>
      </c>
      <c r="S58" s="52">
        <v>0.0305195771921989</v>
      </c>
      <c r="T58" s="50">
        <v>-0.3853658536585366</v>
      </c>
      <c r="U58" s="79">
        <v>-7</v>
      </c>
    </row>
    <row r="59" spans="1:21" ht="15">
      <c r="A59" s="80">
        <v>12</v>
      </c>
      <c r="B59" s="81" t="s">
        <v>85</v>
      </c>
      <c r="C59" s="55">
        <v>201</v>
      </c>
      <c r="D59" s="60">
        <v>0.018616282300639067</v>
      </c>
      <c r="E59" s="55">
        <v>78</v>
      </c>
      <c r="F59" s="60">
        <v>0.006163571710786251</v>
      </c>
      <c r="G59" s="82">
        <v>1.576923076923077</v>
      </c>
      <c r="H59" s="83">
        <v>37</v>
      </c>
      <c r="I59" s="55">
        <v>316</v>
      </c>
      <c r="J59" s="84">
        <v>-0.36392405063291144</v>
      </c>
      <c r="K59" s="85">
        <v>-5</v>
      </c>
      <c r="L59" s="13"/>
      <c r="M59" s="13"/>
      <c r="N59" s="80">
        <v>12</v>
      </c>
      <c r="O59" s="81" t="s">
        <v>75</v>
      </c>
      <c r="P59" s="55">
        <v>486</v>
      </c>
      <c r="Q59" s="60">
        <v>0.022910479422995334</v>
      </c>
      <c r="R59" s="55">
        <v>643</v>
      </c>
      <c r="S59" s="60">
        <v>0.023931814798273037</v>
      </c>
      <c r="T59" s="58">
        <v>-0.2441679626749611</v>
      </c>
      <c r="U59" s="85">
        <v>-1</v>
      </c>
    </row>
    <row r="60" spans="1:21" ht="15">
      <c r="A60" s="80">
        <v>13</v>
      </c>
      <c r="B60" s="81" t="s">
        <v>73</v>
      </c>
      <c r="C60" s="55">
        <v>198</v>
      </c>
      <c r="D60" s="60">
        <v>0.018338427340928037</v>
      </c>
      <c r="E60" s="55">
        <v>309</v>
      </c>
      <c r="F60" s="60">
        <v>0.024417226392730147</v>
      </c>
      <c r="G60" s="82">
        <v>-0.35922330097087374</v>
      </c>
      <c r="H60" s="83">
        <v>-2</v>
      </c>
      <c r="I60" s="55">
        <v>319</v>
      </c>
      <c r="J60" s="84">
        <v>-0.3793103448275862</v>
      </c>
      <c r="K60" s="85">
        <v>-7</v>
      </c>
      <c r="L60" s="13"/>
      <c r="M60" s="13"/>
      <c r="N60" s="80">
        <v>13</v>
      </c>
      <c r="O60" s="81" t="s">
        <v>37</v>
      </c>
      <c r="P60" s="55">
        <v>464</v>
      </c>
      <c r="Q60" s="60">
        <v>0.021873379531419414</v>
      </c>
      <c r="R60" s="55">
        <v>783</v>
      </c>
      <c r="S60" s="60">
        <v>0.029142474318892362</v>
      </c>
      <c r="T60" s="58">
        <v>-0.40740740740740744</v>
      </c>
      <c r="U60" s="85">
        <v>-7</v>
      </c>
    </row>
    <row r="61" spans="1:21" ht="15">
      <c r="A61" s="80">
        <v>14</v>
      </c>
      <c r="B61" s="81" t="s">
        <v>61</v>
      </c>
      <c r="C61" s="55">
        <v>196</v>
      </c>
      <c r="D61" s="60">
        <v>0.018153190701120682</v>
      </c>
      <c r="E61" s="55">
        <v>309</v>
      </c>
      <c r="F61" s="60">
        <v>0.024417226392730147</v>
      </c>
      <c r="G61" s="82">
        <v>-0.3656957928802589</v>
      </c>
      <c r="H61" s="83">
        <v>-3</v>
      </c>
      <c r="I61" s="55">
        <v>159</v>
      </c>
      <c r="J61" s="84">
        <v>0.23270440251572322</v>
      </c>
      <c r="K61" s="85">
        <v>6</v>
      </c>
      <c r="L61" s="13"/>
      <c r="M61" s="13"/>
      <c r="N61" s="80">
        <v>14</v>
      </c>
      <c r="O61" s="81" t="s">
        <v>66</v>
      </c>
      <c r="P61" s="55">
        <v>398</v>
      </c>
      <c r="Q61" s="60">
        <v>0.018762079856691653</v>
      </c>
      <c r="R61" s="55">
        <v>270</v>
      </c>
      <c r="S61" s="60">
        <v>0.010049129075480124</v>
      </c>
      <c r="T61" s="58">
        <v>0.4740740740740741</v>
      </c>
      <c r="U61" s="85">
        <v>13</v>
      </c>
    </row>
    <row r="62" spans="1:21" ht="15">
      <c r="A62" s="92">
        <v>15</v>
      </c>
      <c r="B62" s="86" t="s">
        <v>128</v>
      </c>
      <c r="C62" s="63">
        <v>192</v>
      </c>
      <c r="D62" s="68">
        <v>0.017782717421505972</v>
      </c>
      <c r="E62" s="63">
        <v>228</v>
      </c>
      <c r="F62" s="68">
        <v>0.01801659423152904</v>
      </c>
      <c r="G62" s="87">
        <v>-0.1578947368421053</v>
      </c>
      <c r="H62" s="88">
        <v>2</v>
      </c>
      <c r="I62" s="63">
        <v>160</v>
      </c>
      <c r="J62" s="89">
        <v>0.19999999999999996</v>
      </c>
      <c r="K62" s="90">
        <v>4</v>
      </c>
      <c r="L62" s="13"/>
      <c r="M62" s="13"/>
      <c r="N62" s="92">
        <v>15</v>
      </c>
      <c r="O62" s="86" t="s">
        <v>77</v>
      </c>
      <c r="P62" s="63">
        <v>381</v>
      </c>
      <c r="Q62" s="68">
        <v>0.01796068448592844</v>
      </c>
      <c r="R62" s="63">
        <v>509</v>
      </c>
      <c r="S62" s="68">
        <v>0.01894446925710883</v>
      </c>
      <c r="T62" s="66">
        <v>-0.2514734774066798</v>
      </c>
      <c r="U62" s="90">
        <v>-1</v>
      </c>
    </row>
    <row r="63" spans="1:21" ht="15">
      <c r="A63" s="91">
        <v>16</v>
      </c>
      <c r="B63" s="75" t="s">
        <v>66</v>
      </c>
      <c r="C63" s="47">
        <v>183</v>
      </c>
      <c r="D63" s="52">
        <v>0.01694915254237288</v>
      </c>
      <c r="E63" s="47">
        <v>99</v>
      </c>
      <c r="F63" s="52">
        <v>0.00782299486369024</v>
      </c>
      <c r="G63" s="76">
        <v>0.8484848484848484</v>
      </c>
      <c r="H63" s="77">
        <v>25</v>
      </c>
      <c r="I63" s="47">
        <v>215</v>
      </c>
      <c r="J63" s="78">
        <v>-0.14883720930232558</v>
      </c>
      <c r="K63" s="79">
        <v>-2</v>
      </c>
      <c r="L63" s="13"/>
      <c r="M63" s="13"/>
      <c r="N63" s="91">
        <v>16</v>
      </c>
      <c r="O63" s="75" t="s">
        <v>61</v>
      </c>
      <c r="P63" s="47">
        <v>355</v>
      </c>
      <c r="Q63" s="52">
        <v>0.016735020977702353</v>
      </c>
      <c r="R63" s="47">
        <v>674</v>
      </c>
      <c r="S63" s="52">
        <v>0.02508560369212446</v>
      </c>
      <c r="T63" s="50">
        <v>-0.47329376854599403</v>
      </c>
      <c r="U63" s="79">
        <v>-7</v>
      </c>
    </row>
    <row r="64" spans="1:21" ht="15">
      <c r="A64" s="80">
        <v>17</v>
      </c>
      <c r="B64" s="81" t="s">
        <v>77</v>
      </c>
      <c r="C64" s="55">
        <v>182</v>
      </c>
      <c r="D64" s="60">
        <v>0.016856534222469206</v>
      </c>
      <c r="E64" s="55">
        <v>317</v>
      </c>
      <c r="F64" s="60">
        <v>0.025049387593836427</v>
      </c>
      <c r="G64" s="82">
        <v>-0.42586750788643535</v>
      </c>
      <c r="H64" s="83">
        <v>-7</v>
      </c>
      <c r="I64" s="55">
        <v>199</v>
      </c>
      <c r="J64" s="84">
        <v>-0.085427135678392</v>
      </c>
      <c r="K64" s="85">
        <v>-1</v>
      </c>
      <c r="L64" s="13"/>
      <c r="M64" s="13"/>
      <c r="N64" s="80">
        <v>17</v>
      </c>
      <c r="O64" s="81" t="s">
        <v>128</v>
      </c>
      <c r="P64" s="55">
        <v>352</v>
      </c>
      <c r="Q64" s="60">
        <v>0.016593598265214726</v>
      </c>
      <c r="R64" s="55">
        <v>411</v>
      </c>
      <c r="S64" s="60">
        <v>0.0152970075926753</v>
      </c>
      <c r="T64" s="58">
        <v>-0.14355231143552316</v>
      </c>
      <c r="U64" s="85">
        <v>1</v>
      </c>
    </row>
    <row r="65" spans="1:21" ht="15">
      <c r="A65" s="80">
        <v>18</v>
      </c>
      <c r="B65" s="81" t="s">
        <v>88</v>
      </c>
      <c r="C65" s="55">
        <v>153</v>
      </c>
      <c r="D65" s="60">
        <v>0.014170602945262572</v>
      </c>
      <c r="E65" s="55">
        <v>164</v>
      </c>
      <c r="F65" s="60">
        <v>0.012959304622678783</v>
      </c>
      <c r="G65" s="82">
        <v>-0.06707317073170727</v>
      </c>
      <c r="H65" s="83">
        <v>5</v>
      </c>
      <c r="I65" s="55">
        <v>186</v>
      </c>
      <c r="J65" s="84">
        <v>-0.17741935483870963</v>
      </c>
      <c r="K65" s="85">
        <v>-1</v>
      </c>
      <c r="L65" s="13"/>
      <c r="M65" s="13"/>
      <c r="N65" s="80">
        <v>18</v>
      </c>
      <c r="O65" s="81" t="s">
        <v>88</v>
      </c>
      <c r="P65" s="55">
        <v>339</v>
      </c>
      <c r="Q65" s="60">
        <v>0.015980766511101682</v>
      </c>
      <c r="R65" s="55">
        <v>330</v>
      </c>
      <c r="S65" s="60">
        <v>0.012282268870031265</v>
      </c>
      <c r="T65" s="58">
        <v>0.027272727272727337</v>
      </c>
      <c r="U65" s="85">
        <v>4</v>
      </c>
    </row>
    <row r="66" spans="1:21" ht="15">
      <c r="A66" s="80">
        <v>19</v>
      </c>
      <c r="B66" s="81" t="s">
        <v>129</v>
      </c>
      <c r="C66" s="55">
        <v>148</v>
      </c>
      <c r="D66" s="60">
        <v>0.013707511345744189</v>
      </c>
      <c r="E66" s="55">
        <v>54</v>
      </c>
      <c r="F66" s="60">
        <v>0.004267088107467404</v>
      </c>
      <c r="G66" s="82">
        <v>1.740740740740741</v>
      </c>
      <c r="H66" s="83">
        <v>39</v>
      </c>
      <c r="I66" s="55">
        <v>99</v>
      </c>
      <c r="J66" s="84">
        <v>0.49494949494949503</v>
      </c>
      <c r="K66" s="85">
        <v>7</v>
      </c>
      <c r="N66" s="80">
        <v>19</v>
      </c>
      <c r="O66" s="81" t="s">
        <v>63</v>
      </c>
      <c r="P66" s="55">
        <v>316</v>
      </c>
      <c r="Q66" s="60">
        <v>0.01489652571536322</v>
      </c>
      <c r="R66" s="55">
        <v>453</v>
      </c>
      <c r="S66" s="60">
        <v>0.016860205448861097</v>
      </c>
      <c r="T66" s="58">
        <v>-0.30242825607064017</v>
      </c>
      <c r="U66" s="85">
        <v>-3</v>
      </c>
    </row>
    <row r="67" spans="1:21" ht="15">
      <c r="A67" s="92">
        <v>20</v>
      </c>
      <c r="B67" s="86" t="s">
        <v>130</v>
      </c>
      <c r="C67" s="63">
        <v>137</v>
      </c>
      <c r="D67" s="68">
        <v>0.012688709826803741</v>
      </c>
      <c r="E67" s="63">
        <v>57</v>
      </c>
      <c r="F67" s="68">
        <v>0.00450414855788226</v>
      </c>
      <c r="G67" s="87">
        <v>1.4035087719298245</v>
      </c>
      <c r="H67" s="88">
        <v>37</v>
      </c>
      <c r="I67" s="63">
        <v>153</v>
      </c>
      <c r="J67" s="89">
        <v>-0.10457516339869277</v>
      </c>
      <c r="K67" s="90">
        <v>1</v>
      </c>
      <c r="N67" s="92">
        <v>20</v>
      </c>
      <c r="O67" s="86" t="s">
        <v>130</v>
      </c>
      <c r="P67" s="63">
        <v>290</v>
      </c>
      <c r="Q67" s="68">
        <v>0.013670862207137133</v>
      </c>
      <c r="R67" s="63">
        <v>117</v>
      </c>
      <c r="S67" s="68">
        <v>0.004354622599374721</v>
      </c>
      <c r="T67" s="66">
        <v>1.4786324786324787</v>
      </c>
      <c r="U67" s="90">
        <v>34</v>
      </c>
    </row>
    <row r="68" spans="1:21" ht="15">
      <c r="A68" s="124" t="s">
        <v>48</v>
      </c>
      <c r="B68" s="125"/>
      <c r="C68" s="3">
        <f>SUM(C48:C67)</f>
        <v>5955</v>
      </c>
      <c r="D68" s="6">
        <f>C68/C70</f>
        <v>0.5515420950263962</v>
      </c>
      <c r="E68" s="3">
        <f>SUM(E48:E67)</f>
        <v>5672</v>
      </c>
      <c r="F68" s="6">
        <f>E68/E70</f>
        <v>0.448202291584354</v>
      </c>
      <c r="G68" s="16">
        <f>C68/E68-1</f>
        <v>0.049894217207334224</v>
      </c>
      <c r="H68" s="16"/>
      <c r="I68" s="3">
        <f>SUM(I48:I67)</f>
        <v>5958</v>
      </c>
      <c r="J68" s="17">
        <f>C68/I68-1</f>
        <v>-0.000503524672708977</v>
      </c>
      <c r="K68" s="18"/>
      <c r="N68" s="124" t="s">
        <v>48</v>
      </c>
      <c r="O68" s="125"/>
      <c r="P68" s="3">
        <f>SUM(P48:P67)</f>
        <v>11982</v>
      </c>
      <c r="Q68" s="6">
        <f>P68/P70</f>
        <v>0.5648423136755762</v>
      </c>
      <c r="R68" s="3">
        <f>SUM(R48:R67)</f>
        <v>12747</v>
      </c>
      <c r="S68" s="6">
        <f>R68/R70</f>
        <v>0.4744305493523895</v>
      </c>
      <c r="T68" s="16">
        <f>P68/R68-1</f>
        <v>-0.06001412096963987</v>
      </c>
      <c r="U68" s="100"/>
    </row>
    <row r="69" spans="1:21" ht="15">
      <c r="A69" s="124" t="s">
        <v>12</v>
      </c>
      <c r="B69" s="125"/>
      <c r="C69" s="25">
        <f>C70-SUM(C48:C67)</f>
        <v>4842</v>
      </c>
      <c r="D69" s="6">
        <f>C69/C70</f>
        <v>0.44845790497360377</v>
      </c>
      <c r="E69" s="25">
        <f>E70-SUM(E48:E67)</f>
        <v>6983</v>
      </c>
      <c r="F69" s="6">
        <f>E69/E70</f>
        <v>0.551797708415646</v>
      </c>
      <c r="G69" s="16">
        <f>C69/E69-1</f>
        <v>-0.30660174710010024</v>
      </c>
      <c r="H69" s="16"/>
      <c r="I69" s="25">
        <f>I70-SUM(I48:I67)</f>
        <v>4458</v>
      </c>
      <c r="J69" s="17">
        <f>C69/I69-1</f>
        <v>0.08613728129205911</v>
      </c>
      <c r="K69" s="18"/>
      <c r="N69" s="124" t="s">
        <v>12</v>
      </c>
      <c r="O69" s="125"/>
      <c r="P69" s="3">
        <f>P70-SUM(P48:P67)</f>
        <v>9231</v>
      </c>
      <c r="Q69" s="6">
        <f>P69/P70</f>
        <v>0.4351576863244237</v>
      </c>
      <c r="R69" s="3">
        <f>R70-SUM(R48:R67)</f>
        <v>14121</v>
      </c>
      <c r="S69" s="6">
        <f>R69/R70</f>
        <v>0.5255694506476105</v>
      </c>
      <c r="T69" s="16">
        <f>P69/R69-1</f>
        <v>-0.3462927554705757</v>
      </c>
      <c r="U69" s="101"/>
    </row>
    <row r="70" spans="1:21" ht="15">
      <c r="A70" s="126" t="s">
        <v>36</v>
      </c>
      <c r="B70" s="127"/>
      <c r="C70" s="23">
        <v>10797</v>
      </c>
      <c r="D70" s="93">
        <v>1</v>
      </c>
      <c r="E70" s="23">
        <v>12655</v>
      </c>
      <c r="F70" s="93">
        <v>1</v>
      </c>
      <c r="G70" s="19">
        <v>-0.14681943895693406</v>
      </c>
      <c r="H70" s="19"/>
      <c r="I70" s="23">
        <v>10416</v>
      </c>
      <c r="J70" s="39">
        <v>0.036578341013824955</v>
      </c>
      <c r="K70" s="94"/>
      <c r="L70" s="13"/>
      <c r="N70" s="126" t="s">
        <v>36</v>
      </c>
      <c r="O70" s="127"/>
      <c r="P70" s="23">
        <v>21213</v>
      </c>
      <c r="Q70" s="93">
        <v>1</v>
      </c>
      <c r="R70" s="23">
        <v>26868</v>
      </c>
      <c r="S70" s="93">
        <v>1</v>
      </c>
      <c r="T70" s="102">
        <v>-0.2104734256364449</v>
      </c>
      <c r="U70" s="94"/>
    </row>
    <row r="71" spans="1:14" ht="15">
      <c r="A71" t="s">
        <v>149</v>
      </c>
      <c r="N71" t="s">
        <v>149</v>
      </c>
    </row>
    <row r="72" spans="1:14" ht="15" customHeight="1">
      <c r="A72" s="9" t="s">
        <v>150</v>
      </c>
      <c r="N72" s="9" t="s">
        <v>150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1010" dxfId="194" operator="lessThan">
      <formula>0</formula>
    </cfRule>
  </conditionalFormatting>
  <conditionalFormatting sqref="K31">
    <cfRule type="cellIs" priority="1009" dxfId="194" operator="lessThan">
      <formula>0</formula>
    </cfRule>
  </conditionalFormatting>
  <conditionalFormatting sqref="K32">
    <cfRule type="cellIs" priority="1011" dxfId="194" operator="lessThan">
      <formula>0</formula>
    </cfRule>
  </conditionalFormatting>
  <conditionalFormatting sqref="G32:H32 J32">
    <cfRule type="cellIs" priority="1012" dxfId="194" operator="lessThan">
      <formula>0</formula>
    </cfRule>
  </conditionalFormatting>
  <conditionalFormatting sqref="K68">
    <cfRule type="cellIs" priority="1005" dxfId="194" operator="lessThan">
      <formula>0</formula>
    </cfRule>
  </conditionalFormatting>
  <conditionalFormatting sqref="K69">
    <cfRule type="cellIs" priority="1007" dxfId="194" operator="lessThan">
      <formula>0</formula>
    </cfRule>
  </conditionalFormatting>
  <conditionalFormatting sqref="G69:H69 J69">
    <cfRule type="cellIs" priority="1008" dxfId="194" operator="lessThan">
      <formula>0</formula>
    </cfRule>
  </conditionalFormatting>
  <conditionalFormatting sqref="G68:H68 J68">
    <cfRule type="cellIs" priority="1006" dxfId="194" operator="lessThan">
      <formula>0</formula>
    </cfRule>
  </conditionalFormatting>
  <conditionalFormatting sqref="G11:G30 J11:J30">
    <cfRule type="cellIs" priority="92" dxfId="194" operator="lessThan">
      <formula>0</formula>
    </cfRule>
  </conditionalFormatting>
  <conditionalFormatting sqref="K11:K30">
    <cfRule type="cellIs" priority="89" dxfId="194" operator="lessThan">
      <formula>0</formula>
    </cfRule>
    <cfRule type="cellIs" priority="90" dxfId="196" operator="equal">
      <formula>0</formula>
    </cfRule>
    <cfRule type="cellIs" priority="91" dxfId="197" operator="greaterThan">
      <formula>0</formula>
    </cfRule>
  </conditionalFormatting>
  <conditionalFormatting sqref="H11:H30">
    <cfRule type="cellIs" priority="86" dxfId="194" operator="lessThan">
      <formula>0</formula>
    </cfRule>
    <cfRule type="cellIs" priority="87" dxfId="196" operator="equal">
      <formula>0</formula>
    </cfRule>
    <cfRule type="cellIs" priority="88" dxfId="197" operator="greaterThan">
      <formula>0</formula>
    </cfRule>
  </conditionalFormatting>
  <conditionalFormatting sqref="G33 J33">
    <cfRule type="cellIs" priority="85" dxfId="194" operator="lessThan">
      <formula>0</formula>
    </cfRule>
  </conditionalFormatting>
  <conditionalFormatting sqref="K33">
    <cfRule type="cellIs" priority="84" dxfId="194" operator="lessThan">
      <formula>0</formula>
    </cfRule>
  </conditionalFormatting>
  <conditionalFormatting sqref="H33">
    <cfRule type="cellIs" priority="83" dxfId="194" operator="lessThan">
      <formula>0</formula>
    </cfRule>
  </conditionalFormatting>
  <conditionalFormatting sqref="G48:G67 J48:J67">
    <cfRule type="cellIs" priority="76" dxfId="194" operator="lessThan">
      <formula>0</formula>
    </cfRule>
  </conditionalFormatting>
  <conditionalFormatting sqref="K48:K67">
    <cfRule type="cellIs" priority="73" dxfId="194" operator="lessThan">
      <formula>0</formula>
    </cfRule>
    <cfRule type="cellIs" priority="74" dxfId="196" operator="equal">
      <formula>0</formula>
    </cfRule>
    <cfRule type="cellIs" priority="75" dxfId="197" operator="greaterThan">
      <formula>0</formula>
    </cfRule>
  </conditionalFormatting>
  <conditionalFormatting sqref="H48:H67">
    <cfRule type="cellIs" priority="70" dxfId="194" operator="lessThan">
      <formula>0</formula>
    </cfRule>
    <cfRule type="cellIs" priority="71" dxfId="196" operator="equal">
      <formula>0</formula>
    </cfRule>
    <cfRule type="cellIs" priority="72" dxfId="197" operator="greaterThan">
      <formula>0</formula>
    </cfRule>
  </conditionalFormatting>
  <conditionalFormatting sqref="G70 J70">
    <cfRule type="cellIs" priority="69" dxfId="194" operator="lessThan">
      <formula>0</formula>
    </cfRule>
  </conditionalFormatting>
  <conditionalFormatting sqref="K70">
    <cfRule type="cellIs" priority="68" dxfId="194" operator="lessThan">
      <formula>0</formula>
    </cfRule>
  </conditionalFormatting>
  <conditionalFormatting sqref="H70">
    <cfRule type="cellIs" priority="67" dxfId="194" operator="lessThan">
      <formula>0</formula>
    </cfRule>
  </conditionalFormatting>
  <conditionalFormatting sqref="T68">
    <cfRule type="cellIs" priority="49" dxfId="194" operator="lessThan">
      <formula>0</formula>
    </cfRule>
  </conditionalFormatting>
  <conditionalFormatting sqref="U69">
    <cfRule type="cellIs" priority="51" dxfId="194" operator="lessThan">
      <formula>0</formula>
    </cfRule>
  </conditionalFormatting>
  <conditionalFormatting sqref="U68">
    <cfRule type="cellIs" priority="52" dxfId="194" operator="lessThan">
      <formula>0</formula>
    </cfRule>
    <cfRule type="cellIs" priority="53" dxfId="196" operator="equal">
      <formula>0</formula>
    </cfRule>
    <cfRule type="cellIs" priority="54" dxfId="197" operator="greaterThan">
      <formula>0</formula>
    </cfRule>
  </conditionalFormatting>
  <conditionalFormatting sqref="T69">
    <cfRule type="cellIs" priority="50" dxfId="194" operator="lessThan">
      <formula>0</formula>
    </cfRule>
  </conditionalFormatting>
  <conditionalFormatting sqref="T48:T67">
    <cfRule type="cellIs" priority="42" dxfId="194" operator="lessThan">
      <formula>0</formula>
    </cfRule>
  </conditionalFormatting>
  <conditionalFormatting sqref="U48:U67">
    <cfRule type="cellIs" priority="39" dxfId="194" operator="lessThan">
      <formula>0</formula>
    </cfRule>
    <cfRule type="cellIs" priority="40" dxfId="196" operator="equal">
      <formula>0</formula>
    </cfRule>
    <cfRule type="cellIs" priority="41" dxfId="197" operator="greaterThan">
      <formula>0</formula>
    </cfRule>
  </conditionalFormatting>
  <conditionalFormatting sqref="T70">
    <cfRule type="cellIs" priority="38" dxfId="194" operator="lessThan">
      <formula>0</formula>
    </cfRule>
  </conditionalFormatting>
  <conditionalFormatting sqref="U70">
    <cfRule type="cellIs" priority="37" dxfId="194" operator="lessThan">
      <formula>0</formula>
    </cfRule>
  </conditionalFormatting>
  <conditionalFormatting sqref="U32">
    <cfRule type="cellIs" priority="9" dxfId="194" operator="lessThan">
      <formula>0</formula>
    </cfRule>
  </conditionalFormatting>
  <conditionalFormatting sqref="T32">
    <cfRule type="cellIs" priority="8" dxfId="194" operator="lessThan">
      <formula>0</formula>
    </cfRule>
  </conditionalFormatting>
  <conditionalFormatting sqref="T31">
    <cfRule type="cellIs" priority="7" dxfId="194" operator="lessThan">
      <formula>0</formula>
    </cfRule>
  </conditionalFormatting>
  <conditionalFormatting sqref="U31">
    <cfRule type="cellIs" priority="10" dxfId="194" operator="lessThan">
      <formula>0</formula>
    </cfRule>
    <cfRule type="cellIs" priority="11" dxfId="196" operator="equal">
      <formula>0</formula>
    </cfRule>
    <cfRule type="cellIs" priority="12" dxfId="197" operator="greaterThan">
      <formula>0</formula>
    </cfRule>
  </conditionalFormatting>
  <conditionalFormatting sqref="T11:T30">
    <cfRule type="cellIs" priority="6" dxfId="194" operator="lessThan">
      <formula>0</formula>
    </cfRule>
  </conditionalFormatting>
  <conditionalFormatting sqref="U11:U30">
    <cfRule type="cellIs" priority="3" dxfId="194" operator="lessThan">
      <formula>0</formula>
    </cfRule>
    <cfRule type="cellIs" priority="4" dxfId="196" operator="equal">
      <formula>0</formula>
    </cfRule>
    <cfRule type="cellIs" priority="5" dxfId="197" operator="greaterThan">
      <formula>0</formula>
    </cfRule>
  </conditionalFormatting>
  <conditionalFormatting sqref="T33">
    <cfRule type="cellIs" priority="2" dxfId="194" operator="lessThan">
      <formula>0</formula>
    </cfRule>
  </conditionalFormatting>
  <conditionalFormatting sqref="U33">
    <cfRule type="cellIs" priority="1" dxfId="19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E75" sqref="E75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3"/>
      <c r="K1" s="44"/>
      <c r="O1" s="43"/>
      <c r="U1" s="44">
        <v>44258</v>
      </c>
    </row>
    <row r="2" spans="1:2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78" t="s">
        <v>135</v>
      </c>
      <c r="O2" s="178"/>
      <c r="P2" s="178"/>
      <c r="Q2" s="178"/>
      <c r="R2" s="178"/>
      <c r="S2" s="178"/>
      <c r="T2" s="178"/>
      <c r="U2" s="178"/>
    </row>
    <row r="3" spans="1:21" ht="14.25" customHeight="1">
      <c r="A3" s="150" t="s">
        <v>131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3"/>
      <c r="M3" s="20"/>
      <c r="N3" s="178"/>
      <c r="O3" s="178"/>
      <c r="P3" s="178"/>
      <c r="Q3" s="178"/>
      <c r="R3" s="178"/>
      <c r="S3" s="178"/>
      <c r="T3" s="178"/>
      <c r="U3" s="178"/>
    </row>
    <row r="4" spans="1:21" ht="14.25" customHeight="1">
      <c r="A4" s="151" t="s">
        <v>132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3"/>
      <c r="M4" s="20"/>
      <c r="N4" s="151" t="s">
        <v>136</v>
      </c>
      <c r="O4" s="151"/>
      <c r="P4" s="151"/>
      <c r="Q4" s="151"/>
      <c r="R4" s="151"/>
      <c r="S4" s="151"/>
      <c r="T4" s="151"/>
      <c r="U4" s="151"/>
    </row>
    <row r="5" spans="1:21" ht="14.25" customHeight="1">
      <c r="A5" s="14"/>
      <c r="B5" s="14"/>
      <c r="C5" s="14"/>
      <c r="D5" s="14"/>
      <c r="E5" s="14"/>
      <c r="F5" s="14"/>
      <c r="G5" s="14"/>
      <c r="H5" s="14"/>
      <c r="I5" s="14"/>
      <c r="J5" s="71"/>
      <c r="K5" s="72" t="s">
        <v>4</v>
      </c>
      <c r="L5" s="13"/>
      <c r="M5" s="13"/>
      <c r="N5" s="14"/>
      <c r="O5" s="14"/>
      <c r="P5" s="14"/>
      <c r="Q5" s="14"/>
      <c r="R5" s="14"/>
      <c r="S5" s="14"/>
      <c r="T5" s="71"/>
      <c r="U5" s="72" t="s">
        <v>4</v>
      </c>
    </row>
    <row r="6" spans="1:21" ht="14.25" customHeight="1">
      <c r="A6" s="152" t="s">
        <v>0</v>
      </c>
      <c r="B6" s="152" t="s">
        <v>1</v>
      </c>
      <c r="C6" s="154" t="s">
        <v>105</v>
      </c>
      <c r="D6" s="155"/>
      <c r="E6" s="155"/>
      <c r="F6" s="155"/>
      <c r="G6" s="155"/>
      <c r="H6" s="156"/>
      <c r="I6" s="154" t="s">
        <v>106</v>
      </c>
      <c r="J6" s="155"/>
      <c r="K6" s="156"/>
      <c r="L6" s="13"/>
      <c r="M6" s="13"/>
      <c r="N6" s="152" t="s">
        <v>0</v>
      </c>
      <c r="O6" s="152" t="s">
        <v>1</v>
      </c>
      <c r="P6" s="154" t="s">
        <v>107</v>
      </c>
      <c r="Q6" s="155"/>
      <c r="R6" s="155"/>
      <c r="S6" s="155"/>
      <c r="T6" s="155"/>
      <c r="U6" s="156"/>
    </row>
    <row r="7" spans="1:21" ht="14.25" customHeight="1">
      <c r="A7" s="153"/>
      <c r="B7" s="153"/>
      <c r="C7" s="175" t="s">
        <v>108</v>
      </c>
      <c r="D7" s="176"/>
      <c r="E7" s="176"/>
      <c r="F7" s="176"/>
      <c r="G7" s="176"/>
      <c r="H7" s="177"/>
      <c r="I7" s="128" t="s">
        <v>109</v>
      </c>
      <c r="J7" s="129"/>
      <c r="K7" s="130"/>
      <c r="L7" s="13"/>
      <c r="M7" s="13"/>
      <c r="N7" s="153"/>
      <c r="O7" s="153"/>
      <c r="P7" s="128" t="s">
        <v>110</v>
      </c>
      <c r="Q7" s="129"/>
      <c r="R7" s="129"/>
      <c r="S7" s="129"/>
      <c r="T7" s="129"/>
      <c r="U7" s="130"/>
    </row>
    <row r="8" spans="1:21" ht="14.25" customHeight="1">
      <c r="A8" s="153"/>
      <c r="B8" s="153"/>
      <c r="C8" s="131">
        <v>2021</v>
      </c>
      <c r="D8" s="132"/>
      <c r="E8" s="157">
        <v>2020</v>
      </c>
      <c r="F8" s="132"/>
      <c r="G8" s="135" t="s">
        <v>5</v>
      </c>
      <c r="H8" s="145" t="s">
        <v>55</v>
      </c>
      <c r="I8" s="159">
        <v>2021</v>
      </c>
      <c r="J8" s="146" t="s">
        <v>111</v>
      </c>
      <c r="K8" s="145" t="s">
        <v>117</v>
      </c>
      <c r="L8" s="13"/>
      <c r="M8" s="13"/>
      <c r="N8" s="153"/>
      <c r="O8" s="153"/>
      <c r="P8" s="162">
        <v>2021</v>
      </c>
      <c r="Q8" s="173"/>
      <c r="R8" s="174">
        <v>2020</v>
      </c>
      <c r="S8" s="173"/>
      <c r="T8" s="136" t="s">
        <v>5</v>
      </c>
      <c r="U8" s="137" t="s">
        <v>81</v>
      </c>
    </row>
    <row r="9" spans="1:21" ht="14.25" customHeight="1">
      <c r="A9" s="139" t="s">
        <v>6</v>
      </c>
      <c r="B9" s="139" t="s">
        <v>7</v>
      </c>
      <c r="C9" s="133"/>
      <c r="D9" s="134"/>
      <c r="E9" s="158"/>
      <c r="F9" s="134"/>
      <c r="G9" s="136"/>
      <c r="H9" s="146"/>
      <c r="I9" s="159"/>
      <c r="J9" s="146"/>
      <c r="K9" s="146"/>
      <c r="L9" s="13"/>
      <c r="M9" s="13"/>
      <c r="N9" s="139" t="s">
        <v>6</v>
      </c>
      <c r="O9" s="139" t="s">
        <v>7</v>
      </c>
      <c r="P9" s="133"/>
      <c r="Q9" s="134"/>
      <c r="R9" s="158"/>
      <c r="S9" s="134"/>
      <c r="T9" s="136"/>
      <c r="U9" s="138"/>
    </row>
    <row r="10" spans="1:21" ht="14.25" customHeight="1">
      <c r="A10" s="139"/>
      <c r="B10" s="139"/>
      <c r="C10" s="109" t="s">
        <v>8</v>
      </c>
      <c r="D10" s="73" t="s">
        <v>2</v>
      </c>
      <c r="E10" s="109" t="s">
        <v>8</v>
      </c>
      <c r="F10" s="73" t="s">
        <v>2</v>
      </c>
      <c r="G10" s="141" t="s">
        <v>9</v>
      </c>
      <c r="H10" s="141" t="s">
        <v>56</v>
      </c>
      <c r="I10" s="74" t="s">
        <v>8</v>
      </c>
      <c r="J10" s="147" t="s">
        <v>112</v>
      </c>
      <c r="K10" s="147" t="s">
        <v>118</v>
      </c>
      <c r="L10" s="13"/>
      <c r="M10" s="13"/>
      <c r="N10" s="139"/>
      <c r="O10" s="139"/>
      <c r="P10" s="109" t="s">
        <v>8</v>
      </c>
      <c r="Q10" s="73" t="s">
        <v>2</v>
      </c>
      <c r="R10" s="109" t="s">
        <v>8</v>
      </c>
      <c r="S10" s="73" t="s">
        <v>2</v>
      </c>
      <c r="T10" s="141" t="s">
        <v>9</v>
      </c>
      <c r="U10" s="143" t="s">
        <v>82</v>
      </c>
    </row>
    <row r="11" spans="1:21" ht="14.25" customHeight="1">
      <c r="A11" s="140"/>
      <c r="B11" s="140"/>
      <c r="C11" s="108" t="s">
        <v>10</v>
      </c>
      <c r="D11" s="36" t="s">
        <v>11</v>
      </c>
      <c r="E11" s="108" t="s">
        <v>10</v>
      </c>
      <c r="F11" s="36" t="s">
        <v>11</v>
      </c>
      <c r="G11" s="149"/>
      <c r="H11" s="149"/>
      <c r="I11" s="108" t="s">
        <v>10</v>
      </c>
      <c r="J11" s="148"/>
      <c r="K11" s="148"/>
      <c r="L11" s="13"/>
      <c r="M11" s="13"/>
      <c r="N11" s="140"/>
      <c r="O11" s="140"/>
      <c r="P11" s="108" t="s">
        <v>10</v>
      </c>
      <c r="Q11" s="36" t="s">
        <v>11</v>
      </c>
      <c r="R11" s="108" t="s">
        <v>10</v>
      </c>
      <c r="S11" s="36" t="s">
        <v>11</v>
      </c>
      <c r="T11" s="142"/>
      <c r="U11" s="144"/>
    </row>
    <row r="12" spans="1:21" ht="14.25" customHeight="1">
      <c r="A12" s="45">
        <v>1</v>
      </c>
      <c r="B12" s="75" t="s">
        <v>20</v>
      </c>
      <c r="C12" s="47">
        <v>4090</v>
      </c>
      <c r="D12" s="49">
        <v>0.15172311458990242</v>
      </c>
      <c r="E12" s="47">
        <v>2904</v>
      </c>
      <c r="F12" s="49">
        <v>0.11232738947124125</v>
      </c>
      <c r="G12" s="95">
        <v>0.4084022038567494</v>
      </c>
      <c r="H12" s="77">
        <v>1</v>
      </c>
      <c r="I12" s="47">
        <v>3586</v>
      </c>
      <c r="J12" s="48">
        <v>0.14054656999442283</v>
      </c>
      <c r="K12" s="79">
        <v>0</v>
      </c>
      <c r="L12" s="13"/>
      <c r="M12" s="13"/>
      <c r="N12" s="45">
        <v>1</v>
      </c>
      <c r="O12" s="75" t="s">
        <v>20</v>
      </c>
      <c r="P12" s="47">
        <v>7676</v>
      </c>
      <c r="Q12" s="49">
        <v>0.15728541278200112</v>
      </c>
      <c r="R12" s="47">
        <v>6575</v>
      </c>
      <c r="S12" s="49">
        <v>0.1286415840034435</v>
      </c>
      <c r="T12" s="103">
        <v>0.16745247148288978</v>
      </c>
      <c r="U12" s="79">
        <v>1</v>
      </c>
    </row>
    <row r="13" spans="1:21" ht="14.25" customHeight="1">
      <c r="A13" s="80">
        <v>2</v>
      </c>
      <c r="B13" s="81" t="s">
        <v>18</v>
      </c>
      <c r="C13" s="55">
        <v>3569</v>
      </c>
      <c r="D13" s="57">
        <v>0.1323960381348073</v>
      </c>
      <c r="E13" s="55">
        <v>3551</v>
      </c>
      <c r="F13" s="57">
        <v>0.1373534986268518</v>
      </c>
      <c r="G13" s="96">
        <v>0.005068994649394476</v>
      </c>
      <c r="H13" s="83">
        <v>-1</v>
      </c>
      <c r="I13" s="55">
        <v>2966</v>
      </c>
      <c r="J13" s="56">
        <v>0.20330411328388398</v>
      </c>
      <c r="K13" s="85">
        <v>0</v>
      </c>
      <c r="L13" s="13"/>
      <c r="M13" s="13"/>
      <c r="N13" s="80">
        <v>2</v>
      </c>
      <c r="O13" s="81" t="s">
        <v>18</v>
      </c>
      <c r="P13" s="55">
        <v>6535</v>
      </c>
      <c r="Q13" s="57">
        <v>0.13390570251828782</v>
      </c>
      <c r="R13" s="55">
        <v>7397</v>
      </c>
      <c r="S13" s="57">
        <v>0.14472422766136447</v>
      </c>
      <c r="T13" s="104">
        <v>-0.11653372989049615</v>
      </c>
      <c r="U13" s="85">
        <v>-1</v>
      </c>
    </row>
    <row r="14" spans="1:21" ht="14.25" customHeight="1">
      <c r="A14" s="53">
        <v>3</v>
      </c>
      <c r="B14" s="81" t="s">
        <v>19</v>
      </c>
      <c r="C14" s="55">
        <v>2176</v>
      </c>
      <c r="D14" s="57">
        <v>0.0807211484957525</v>
      </c>
      <c r="E14" s="55">
        <v>2359</v>
      </c>
      <c r="F14" s="57">
        <v>0.09124666383011643</v>
      </c>
      <c r="G14" s="96">
        <v>-0.07757524374735059</v>
      </c>
      <c r="H14" s="83">
        <v>0</v>
      </c>
      <c r="I14" s="55">
        <v>2173</v>
      </c>
      <c r="J14" s="56">
        <v>0.0013805798435342354</v>
      </c>
      <c r="K14" s="85">
        <v>0</v>
      </c>
      <c r="L14" s="13"/>
      <c r="M14" s="13"/>
      <c r="N14" s="53">
        <v>3</v>
      </c>
      <c r="O14" s="81" t="s">
        <v>19</v>
      </c>
      <c r="P14" s="55">
        <v>4349</v>
      </c>
      <c r="Q14" s="57">
        <v>0.08911337417781694</v>
      </c>
      <c r="R14" s="55">
        <v>5382</v>
      </c>
      <c r="S14" s="57">
        <v>0.10530022891354111</v>
      </c>
      <c r="T14" s="104">
        <v>-0.1919360832404311</v>
      </c>
      <c r="U14" s="85">
        <v>0</v>
      </c>
    </row>
    <row r="15" spans="1:21" ht="14.25" customHeight="1">
      <c r="A15" s="53">
        <v>4</v>
      </c>
      <c r="B15" s="81" t="s">
        <v>17</v>
      </c>
      <c r="C15" s="55">
        <v>1750</v>
      </c>
      <c r="D15" s="57">
        <v>0.06491820306413919</v>
      </c>
      <c r="E15" s="55">
        <v>1314</v>
      </c>
      <c r="F15" s="57">
        <v>0.050825822921904615</v>
      </c>
      <c r="G15" s="96">
        <v>0.3318112633181127</v>
      </c>
      <c r="H15" s="83">
        <v>3</v>
      </c>
      <c r="I15" s="55">
        <v>1722</v>
      </c>
      <c r="J15" s="56">
        <v>0.016260162601626105</v>
      </c>
      <c r="K15" s="85">
        <v>0</v>
      </c>
      <c r="L15" s="13"/>
      <c r="M15" s="13"/>
      <c r="N15" s="53">
        <v>4</v>
      </c>
      <c r="O15" s="81" t="s">
        <v>17</v>
      </c>
      <c r="P15" s="55">
        <v>3472</v>
      </c>
      <c r="Q15" s="57">
        <v>0.07114316742823187</v>
      </c>
      <c r="R15" s="55">
        <v>2603</v>
      </c>
      <c r="S15" s="57">
        <v>0.05092837158341649</v>
      </c>
      <c r="T15" s="104">
        <v>0.33384556281213973</v>
      </c>
      <c r="U15" s="85">
        <v>1</v>
      </c>
    </row>
    <row r="16" spans="1:21" ht="14.25" customHeight="1">
      <c r="A16" s="61">
        <v>5</v>
      </c>
      <c r="B16" s="86" t="s">
        <v>33</v>
      </c>
      <c r="C16" s="63">
        <v>1508</v>
      </c>
      <c r="D16" s="65">
        <v>0.055940942983269654</v>
      </c>
      <c r="E16" s="63">
        <v>1169</v>
      </c>
      <c r="F16" s="65">
        <v>0.04521718949444939</v>
      </c>
      <c r="G16" s="97">
        <v>0.2899914456800685</v>
      </c>
      <c r="H16" s="88">
        <v>4</v>
      </c>
      <c r="I16" s="63">
        <v>1068</v>
      </c>
      <c r="J16" s="64">
        <v>0.41198501872659166</v>
      </c>
      <c r="K16" s="90">
        <v>2</v>
      </c>
      <c r="L16" s="13"/>
      <c r="M16" s="13"/>
      <c r="N16" s="61">
        <v>5</v>
      </c>
      <c r="O16" s="86" t="s">
        <v>32</v>
      </c>
      <c r="P16" s="63">
        <v>2824</v>
      </c>
      <c r="Q16" s="65">
        <v>0.057865295166280764</v>
      </c>
      <c r="R16" s="63">
        <v>3031</v>
      </c>
      <c r="S16" s="65">
        <v>0.05930230283109311</v>
      </c>
      <c r="T16" s="105">
        <v>-0.06829429231276807</v>
      </c>
      <c r="U16" s="90">
        <v>-1</v>
      </c>
    </row>
    <row r="17" spans="1:21" ht="14.25" customHeight="1">
      <c r="A17" s="45">
        <v>6</v>
      </c>
      <c r="B17" s="75" t="s">
        <v>32</v>
      </c>
      <c r="C17" s="47">
        <v>1455</v>
      </c>
      <c r="D17" s="49">
        <v>0.05397484883332715</v>
      </c>
      <c r="E17" s="47">
        <v>1602</v>
      </c>
      <c r="F17" s="49">
        <v>0.061965729315746725</v>
      </c>
      <c r="G17" s="95">
        <v>-0.09176029962546817</v>
      </c>
      <c r="H17" s="77">
        <v>-2</v>
      </c>
      <c r="I17" s="47">
        <v>1369</v>
      </c>
      <c r="J17" s="48">
        <v>0.06281957633308988</v>
      </c>
      <c r="K17" s="79">
        <v>-1</v>
      </c>
      <c r="L17" s="13"/>
      <c r="M17" s="13"/>
      <c r="N17" s="45">
        <v>6</v>
      </c>
      <c r="O17" s="75" t="s">
        <v>22</v>
      </c>
      <c r="P17" s="47">
        <v>2751</v>
      </c>
      <c r="Q17" s="49">
        <v>0.05636948548244985</v>
      </c>
      <c r="R17" s="47">
        <v>2576</v>
      </c>
      <c r="S17" s="49">
        <v>0.05040010956545558</v>
      </c>
      <c r="T17" s="103">
        <v>0.06793478260869557</v>
      </c>
      <c r="U17" s="79">
        <v>0</v>
      </c>
    </row>
    <row r="18" spans="1:21" ht="14.25" customHeight="1">
      <c r="A18" s="53">
        <v>7</v>
      </c>
      <c r="B18" s="81" t="s">
        <v>22</v>
      </c>
      <c r="C18" s="55">
        <v>1382</v>
      </c>
      <c r="D18" s="57">
        <v>0.05126683236265163</v>
      </c>
      <c r="E18" s="55">
        <v>1342</v>
      </c>
      <c r="F18" s="57">
        <v>0.05190886937686148</v>
      </c>
      <c r="G18" s="96">
        <v>0.02980625931445613</v>
      </c>
      <c r="H18" s="83">
        <v>-2</v>
      </c>
      <c r="I18" s="55">
        <v>1369</v>
      </c>
      <c r="J18" s="56">
        <v>0.009495982468955333</v>
      </c>
      <c r="K18" s="85">
        <v>-2</v>
      </c>
      <c r="L18" s="13"/>
      <c r="M18" s="13"/>
      <c r="N18" s="53">
        <v>7</v>
      </c>
      <c r="O18" s="81" t="s">
        <v>33</v>
      </c>
      <c r="P18" s="55">
        <v>2576</v>
      </c>
      <c r="Q18" s="57">
        <v>0.05278364034997848</v>
      </c>
      <c r="R18" s="55">
        <v>2309</v>
      </c>
      <c r="S18" s="57">
        <v>0.04517618516561993</v>
      </c>
      <c r="T18" s="104">
        <v>0.11563447379818093</v>
      </c>
      <c r="U18" s="85">
        <v>1</v>
      </c>
    </row>
    <row r="19" spans="1:21" ht="14.25" customHeight="1">
      <c r="A19" s="53">
        <v>8</v>
      </c>
      <c r="B19" s="81" t="s">
        <v>21</v>
      </c>
      <c r="C19" s="55">
        <v>1237</v>
      </c>
      <c r="D19" s="57">
        <v>0.04588789553733724</v>
      </c>
      <c r="E19" s="55">
        <v>994</v>
      </c>
      <c r="F19" s="57">
        <v>0.03844814915096894</v>
      </c>
      <c r="G19" s="96">
        <v>0.24446680080482897</v>
      </c>
      <c r="H19" s="83">
        <v>3</v>
      </c>
      <c r="I19" s="55">
        <v>795</v>
      </c>
      <c r="J19" s="56">
        <v>0.5559748427672957</v>
      </c>
      <c r="K19" s="85">
        <v>1</v>
      </c>
      <c r="L19" s="13"/>
      <c r="M19" s="13"/>
      <c r="N19" s="53">
        <v>8</v>
      </c>
      <c r="O19" s="81" t="s">
        <v>21</v>
      </c>
      <c r="P19" s="55">
        <v>2032</v>
      </c>
      <c r="Q19" s="57">
        <v>0.04163678462389607</v>
      </c>
      <c r="R19" s="55">
        <v>1656</v>
      </c>
      <c r="S19" s="57">
        <v>0.03240007043493573</v>
      </c>
      <c r="T19" s="104">
        <v>0.22705314009661826</v>
      </c>
      <c r="U19" s="85">
        <v>3</v>
      </c>
    </row>
    <row r="20" spans="1:21" ht="14.25" customHeight="1">
      <c r="A20" s="53">
        <v>9</v>
      </c>
      <c r="B20" s="81" t="s">
        <v>23</v>
      </c>
      <c r="C20" s="55">
        <v>1223</v>
      </c>
      <c r="D20" s="57">
        <v>0.04536854991282413</v>
      </c>
      <c r="E20" s="55">
        <v>1315</v>
      </c>
      <c r="F20" s="57">
        <v>0.05086450315243879</v>
      </c>
      <c r="G20" s="96">
        <v>-0.06996197718631181</v>
      </c>
      <c r="H20" s="83">
        <v>-3</v>
      </c>
      <c r="I20" s="55">
        <v>799</v>
      </c>
      <c r="J20" s="56">
        <v>0.5306633291614518</v>
      </c>
      <c r="K20" s="85">
        <v>-1</v>
      </c>
      <c r="L20" s="13"/>
      <c r="M20" s="13"/>
      <c r="N20" s="53">
        <v>9</v>
      </c>
      <c r="O20" s="81" t="s">
        <v>23</v>
      </c>
      <c r="P20" s="55">
        <v>2022</v>
      </c>
      <c r="Q20" s="57">
        <v>0.04143187918775485</v>
      </c>
      <c r="R20" s="55">
        <v>2449</v>
      </c>
      <c r="S20" s="57">
        <v>0.04791532155504686</v>
      </c>
      <c r="T20" s="104">
        <v>-0.1743568803593304</v>
      </c>
      <c r="U20" s="85">
        <v>-2</v>
      </c>
    </row>
    <row r="21" spans="1:21" ht="14.25" customHeight="1">
      <c r="A21" s="61">
        <v>10</v>
      </c>
      <c r="B21" s="86" t="s">
        <v>34</v>
      </c>
      <c r="C21" s="63">
        <v>1123</v>
      </c>
      <c r="D21" s="65">
        <v>0.04165893830915903</v>
      </c>
      <c r="E21" s="63">
        <v>1153</v>
      </c>
      <c r="F21" s="65">
        <v>0.044598305805902606</v>
      </c>
      <c r="G21" s="97">
        <v>-0.02601908065915004</v>
      </c>
      <c r="H21" s="88">
        <v>0</v>
      </c>
      <c r="I21" s="63">
        <v>602</v>
      </c>
      <c r="J21" s="64">
        <v>0.8654485049833887</v>
      </c>
      <c r="K21" s="90">
        <v>2</v>
      </c>
      <c r="L21" s="13"/>
      <c r="M21" s="13"/>
      <c r="N21" s="61">
        <v>10</v>
      </c>
      <c r="O21" s="86" t="s">
        <v>34</v>
      </c>
      <c r="P21" s="63">
        <v>1725</v>
      </c>
      <c r="Q21" s="65">
        <v>0.035346187734360594</v>
      </c>
      <c r="R21" s="63">
        <v>1787</v>
      </c>
      <c r="S21" s="65">
        <v>0.03496311948504236</v>
      </c>
      <c r="T21" s="105">
        <v>-0.03469501958589816</v>
      </c>
      <c r="U21" s="90">
        <v>0</v>
      </c>
    </row>
    <row r="22" spans="1:21" ht="14.25" customHeight="1">
      <c r="A22" s="45">
        <v>11</v>
      </c>
      <c r="B22" s="75" t="s">
        <v>24</v>
      </c>
      <c r="C22" s="47">
        <v>1114</v>
      </c>
      <c r="D22" s="49">
        <v>0.04132507326482917</v>
      </c>
      <c r="E22" s="47">
        <v>826</v>
      </c>
      <c r="F22" s="49">
        <v>0.03194987042122771</v>
      </c>
      <c r="G22" s="95">
        <v>0.3486682808716708</v>
      </c>
      <c r="H22" s="77">
        <v>2</v>
      </c>
      <c r="I22" s="47">
        <v>499</v>
      </c>
      <c r="J22" s="48">
        <v>1.2324649298597192</v>
      </c>
      <c r="K22" s="79">
        <v>3</v>
      </c>
      <c r="L22" s="13"/>
      <c r="M22" s="13"/>
      <c r="N22" s="45">
        <v>11</v>
      </c>
      <c r="O22" s="75" t="s">
        <v>24</v>
      </c>
      <c r="P22" s="47">
        <v>1613</v>
      </c>
      <c r="Q22" s="49">
        <v>0.03305124684957892</v>
      </c>
      <c r="R22" s="47">
        <v>1520</v>
      </c>
      <c r="S22" s="49">
        <v>0.029739195085206706</v>
      </c>
      <c r="T22" s="103">
        <v>0.06118421052631584</v>
      </c>
      <c r="U22" s="79">
        <v>3</v>
      </c>
    </row>
    <row r="23" spans="1:21" ht="14.25" customHeight="1">
      <c r="A23" s="53">
        <v>12</v>
      </c>
      <c r="B23" s="81" t="s">
        <v>25</v>
      </c>
      <c r="C23" s="55">
        <v>819</v>
      </c>
      <c r="D23" s="57">
        <v>0.030381719034017138</v>
      </c>
      <c r="E23" s="55">
        <v>1262</v>
      </c>
      <c r="F23" s="57">
        <v>0.04881445093412757</v>
      </c>
      <c r="G23" s="96">
        <v>-0.3510301109350238</v>
      </c>
      <c r="H23" s="83">
        <v>-4</v>
      </c>
      <c r="I23" s="55">
        <v>591</v>
      </c>
      <c r="J23" s="56">
        <v>0.3857868020304569</v>
      </c>
      <c r="K23" s="85">
        <v>1</v>
      </c>
      <c r="L23" s="13"/>
      <c r="M23" s="13"/>
      <c r="N23" s="53">
        <v>12</v>
      </c>
      <c r="O23" s="81" t="s">
        <v>28</v>
      </c>
      <c r="P23" s="55">
        <v>1484</v>
      </c>
      <c r="Q23" s="57">
        <v>0.03040796672335717</v>
      </c>
      <c r="R23" s="55">
        <v>1537</v>
      </c>
      <c r="S23" s="57">
        <v>0.030071804503922835</v>
      </c>
      <c r="T23" s="104">
        <v>-0.03448275862068961</v>
      </c>
      <c r="U23" s="85">
        <v>1</v>
      </c>
    </row>
    <row r="24" spans="1:21" ht="14.25" customHeight="1">
      <c r="A24" s="53">
        <v>13</v>
      </c>
      <c r="B24" s="81" t="s">
        <v>28</v>
      </c>
      <c r="C24" s="55">
        <v>818</v>
      </c>
      <c r="D24" s="57">
        <v>0.03034462291798049</v>
      </c>
      <c r="E24" s="55">
        <v>779</v>
      </c>
      <c r="F24" s="57">
        <v>0.030131899586121533</v>
      </c>
      <c r="G24" s="96">
        <v>0.05006418485237485</v>
      </c>
      <c r="H24" s="83">
        <v>1</v>
      </c>
      <c r="I24" s="55">
        <v>666</v>
      </c>
      <c r="J24" s="56">
        <v>0.2282282282282282</v>
      </c>
      <c r="K24" s="85">
        <v>-2</v>
      </c>
      <c r="L24" s="13"/>
      <c r="M24" s="13"/>
      <c r="N24" s="53">
        <v>13</v>
      </c>
      <c r="O24" s="81" t="s">
        <v>30</v>
      </c>
      <c r="P24" s="55">
        <v>1433</v>
      </c>
      <c r="Q24" s="57">
        <v>0.029362948999036943</v>
      </c>
      <c r="R24" s="55">
        <v>1613</v>
      </c>
      <c r="S24" s="57">
        <v>0.03155876425818317</v>
      </c>
      <c r="T24" s="104">
        <v>-0.11159330440173587</v>
      </c>
      <c r="U24" s="85">
        <v>-1</v>
      </c>
    </row>
    <row r="25" spans="1:21" ht="14.25" customHeight="1">
      <c r="A25" s="53">
        <v>14</v>
      </c>
      <c r="B25" s="81" t="s">
        <v>30</v>
      </c>
      <c r="C25" s="55">
        <v>751</v>
      </c>
      <c r="D25" s="57">
        <v>0.02785918314352487</v>
      </c>
      <c r="E25" s="55">
        <v>865</v>
      </c>
      <c r="F25" s="57">
        <v>0.0334583994120605</v>
      </c>
      <c r="G25" s="96">
        <v>-0.1317919075144509</v>
      </c>
      <c r="H25" s="83">
        <v>-2</v>
      </c>
      <c r="I25" s="55">
        <v>682</v>
      </c>
      <c r="J25" s="56">
        <v>0.10117302052785915</v>
      </c>
      <c r="K25" s="85">
        <v>-4</v>
      </c>
      <c r="L25" s="13"/>
      <c r="M25" s="13"/>
      <c r="N25" s="53">
        <v>14</v>
      </c>
      <c r="O25" s="81" t="s">
        <v>25</v>
      </c>
      <c r="P25" s="55">
        <v>1410</v>
      </c>
      <c r="Q25" s="57">
        <v>0.028891666495912138</v>
      </c>
      <c r="R25" s="55">
        <v>2167</v>
      </c>
      <c r="S25" s="57">
        <v>0.042397918256344036</v>
      </c>
      <c r="T25" s="104">
        <v>-0.3493308721735118</v>
      </c>
      <c r="U25" s="85">
        <v>-5</v>
      </c>
    </row>
    <row r="26" spans="1:21" ht="14.25" customHeight="1">
      <c r="A26" s="61">
        <v>15</v>
      </c>
      <c r="B26" s="86" t="s">
        <v>26</v>
      </c>
      <c r="C26" s="63">
        <v>584</v>
      </c>
      <c r="D26" s="65">
        <v>0.021664131765404163</v>
      </c>
      <c r="E26" s="63">
        <v>539</v>
      </c>
      <c r="F26" s="65">
        <v>0.02084864425791978</v>
      </c>
      <c r="G26" s="97">
        <v>0.08348794063079779</v>
      </c>
      <c r="H26" s="88">
        <v>2</v>
      </c>
      <c r="I26" s="63">
        <v>336</v>
      </c>
      <c r="J26" s="64">
        <v>0.7380952380952381</v>
      </c>
      <c r="K26" s="90">
        <v>2</v>
      </c>
      <c r="L26" s="13"/>
      <c r="M26" s="13"/>
      <c r="N26" s="61">
        <v>15</v>
      </c>
      <c r="O26" s="86" t="s">
        <v>26</v>
      </c>
      <c r="P26" s="63">
        <v>920</v>
      </c>
      <c r="Q26" s="65">
        <v>0.018851300124992316</v>
      </c>
      <c r="R26" s="63">
        <v>1071</v>
      </c>
      <c r="S26" s="65">
        <v>0.020954393379116042</v>
      </c>
      <c r="T26" s="105">
        <v>-0.1409897292250234</v>
      </c>
      <c r="U26" s="90">
        <v>2</v>
      </c>
    </row>
    <row r="27" spans="1:21" ht="14.25" customHeight="1">
      <c r="A27" s="45">
        <v>16</v>
      </c>
      <c r="B27" s="75" t="s">
        <v>29</v>
      </c>
      <c r="C27" s="47">
        <v>523</v>
      </c>
      <c r="D27" s="49">
        <v>0.019401268687168453</v>
      </c>
      <c r="E27" s="47">
        <v>775</v>
      </c>
      <c r="F27" s="49">
        <v>0.029977178663984836</v>
      </c>
      <c r="G27" s="95">
        <v>-0.3251612903225807</v>
      </c>
      <c r="H27" s="77">
        <v>-1</v>
      </c>
      <c r="I27" s="47">
        <v>326</v>
      </c>
      <c r="J27" s="48">
        <v>0.6042944785276074</v>
      </c>
      <c r="K27" s="79">
        <v>2</v>
      </c>
      <c r="L27" s="13"/>
      <c r="M27" s="13"/>
      <c r="N27" s="45">
        <v>16</v>
      </c>
      <c r="O27" s="75" t="s">
        <v>50</v>
      </c>
      <c r="P27" s="47">
        <v>878</v>
      </c>
      <c r="Q27" s="49">
        <v>0.017990697293199187</v>
      </c>
      <c r="R27" s="47">
        <v>1126</v>
      </c>
      <c r="S27" s="49">
        <v>0.022030482674962337</v>
      </c>
      <c r="T27" s="103">
        <v>-0.22024866785079933</v>
      </c>
      <c r="U27" s="79">
        <v>0</v>
      </c>
    </row>
    <row r="28" spans="1:21" ht="14.25" customHeight="1">
      <c r="A28" s="53">
        <v>17</v>
      </c>
      <c r="B28" s="81" t="s">
        <v>50</v>
      </c>
      <c r="C28" s="55">
        <v>453</v>
      </c>
      <c r="D28" s="57">
        <v>0.016804540564602885</v>
      </c>
      <c r="E28" s="55">
        <v>592</v>
      </c>
      <c r="F28" s="57">
        <v>0.022898696476231</v>
      </c>
      <c r="G28" s="96">
        <v>-0.23479729729729726</v>
      </c>
      <c r="H28" s="83">
        <v>-1</v>
      </c>
      <c r="I28" s="55">
        <v>425</v>
      </c>
      <c r="J28" s="56">
        <v>0.0658823529411765</v>
      </c>
      <c r="K28" s="85">
        <v>-1</v>
      </c>
      <c r="L28" s="13"/>
      <c r="M28" s="13"/>
      <c r="N28" s="53">
        <v>17</v>
      </c>
      <c r="O28" s="81" t="s">
        <v>76</v>
      </c>
      <c r="P28" s="55">
        <v>855</v>
      </c>
      <c r="Q28" s="57">
        <v>0.01751941479007438</v>
      </c>
      <c r="R28" s="55">
        <v>627</v>
      </c>
      <c r="S28" s="57">
        <v>0.012267417972647767</v>
      </c>
      <c r="T28" s="104">
        <v>0.36363636363636354</v>
      </c>
      <c r="U28" s="85">
        <v>2</v>
      </c>
    </row>
    <row r="29" spans="1:21" ht="14.25" customHeight="1">
      <c r="A29" s="53">
        <v>18</v>
      </c>
      <c r="B29" s="81" t="s">
        <v>76</v>
      </c>
      <c r="C29" s="55">
        <v>389</v>
      </c>
      <c r="D29" s="57">
        <v>0.014430389138257225</v>
      </c>
      <c r="E29" s="55">
        <v>305</v>
      </c>
      <c r="F29" s="57">
        <v>0.011797470312923065</v>
      </c>
      <c r="G29" s="96">
        <v>0.2754098360655737</v>
      </c>
      <c r="H29" s="83">
        <v>1</v>
      </c>
      <c r="I29" s="55">
        <v>466</v>
      </c>
      <c r="J29" s="56">
        <v>-0.16523605150214593</v>
      </c>
      <c r="K29" s="85">
        <v>-3</v>
      </c>
      <c r="L29" s="13"/>
      <c r="M29" s="13"/>
      <c r="N29" s="53">
        <v>18</v>
      </c>
      <c r="O29" s="81" t="s">
        <v>29</v>
      </c>
      <c r="P29" s="55">
        <v>849</v>
      </c>
      <c r="Q29" s="57">
        <v>0.017396471528389648</v>
      </c>
      <c r="R29" s="55">
        <v>1324</v>
      </c>
      <c r="S29" s="57">
        <v>0.025904404140009</v>
      </c>
      <c r="T29" s="104">
        <v>-0.35876132930513593</v>
      </c>
      <c r="U29" s="85">
        <v>-3</v>
      </c>
    </row>
    <row r="30" spans="1:21" ht="14.25" customHeight="1">
      <c r="A30" s="53">
        <v>19</v>
      </c>
      <c r="B30" s="81" t="s">
        <v>31</v>
      </c>
      <c r="C30" s="55">
        <v>382</v>
      </c>
      <c r="D30" s="57">
        <v>0.014170716326000667</v>
      </c>
      <c r="E30" s="55">
        <v>181</v>
      </c>
      <c r="F30" s="57">
        <v>0.007001121726685491</v>
      </c>
      <c r="G30" s="96">
        <v>1.110497237569061</v>
      </c>
      <c r="H30" s="83">
        <v>3</v>
      </c>
      <c r="I30" s="55">
        <v>301</v>
      </c>
      <c r="J30" s="56">
        <v>0.2691029900332227</v>
      </c>
      <c r="K30" s="85">
        <v>0</v>
      </c>
      <c r="N30" s="53">
        <v>19</v>
      </c>
      <c r="O30" s="81" t="s">
        <v>31</v>
      </c>
      <c r="P30" s="55">
        <v>683</v>
      </c>
      <c r="Q30" s="57">
        <v>0.013995041288445382</v>
      </c>
      <c r="R30" s="55">
        <v>316</v>
      </c>
      <c r="S30" s="57">
        <v>0.0061826221361350785</v>
      </c>
      <c r="T30" s="104">
        <v>1.1613924050632911</v>
      </c>
      <c r="U30" s="85">
        <v>5</v>
      </c>
    </row>
    <row r="31" spans="1:21" ht="14.25" customHeight="1">
      <c r="A31" s="61">
        <v>20</v>
      </c>
      <c r="B31" s="86" t="s">
        <v>45</v>
      </c>
      <c r="C31" s="63">
        <v>256</v>
      </c>
      <c r="D31" s="65">
        <v>0.009496605705382646</v>
      </c>
      <c r="E31" s="63">
        <v>257</v>
      </c>
      <c r="F31" s="65">
        <v>0.009940819247282713</v>
      </c>
      <c r="G31" s="97">
        <v>-0.0038910505836575737</v>
      </c>
      <c r="H31" s="88">
        <v>1</v>
      </c>
      <c r="I31" s="63">
        <v>250</v>
      </c>
      <c r="J31" s="64">
        <v>0.02400000000000002</v>
      </c>
      <c r="K31" s="90">
        <v>0</v>
      </c>
      <c r="N31" s="61">
        <v>20</v>
      </c>
      <c r="O31" s="86" t="s">
        <v>45</v>
      </c>
      <c r="P31" s="63">
        <v>506</v>
      </c>
      <c r="Q31" s="65">
        <v>0.010368215068745773</v>
      </c>
      <c r="R31" s="63">
        <v>491</v>
      </c>
      <c r="S31" s="65">
        <v>0.009606542622918745</v>
      </c>
      <c r="T31" s="105">
        <v>0.03054989816700604</v>
      </c>
      <c r="U31" s="90">
        <v>1</v>
      </c>
    </row>
    <row r="32" spans="1:21" ht="14.25" customHeight="1">
      <c r="A32" s="124" t="s">
        <v>48</v>
      </c>
      <c r="B32" s="125"/>
      <c r="C32" s="25">
        <f>SUM(C12:C31)</f>
        <v>25602</v>
      </c>
      <c r="D32" s="6">
        <f>C32/C34</f>
        <v>0.949734762770338</v>
      </c>
      <c r="E32" s="25">
        <f>SUM(E12:E31)</f>
        <v>24084</v>
      </c>
      <c r="F32" s="6">
        <f>E32/E34</f>
        <v>0.9315746721850462</v>
      </c>
      <c r="G32" s="16">
        <f>C32/E32-1</f>
        <v>0.06302939711011457</v>
      </c>
      <c r="H32" s="16"/>
      <c r="I32" s="25">
        <f>SUM(I12:I31)</f>
        <v>20991</v>
      </c>
      <c r="J32" s="17">
        <f>C32/I32-1</f>
        <v>0.21966557095898231</v>
      </c>
      <c r="K32" s="18"/>
      <c r="N32" s="124" t="s">
        <v>48</v>
      </c>
      <c r="O32" s="125"/>
      <c r="P32" s="3">
        <f>SUM(P12:P31)</f>
        <v>46593</v>
      </c>
      <c r="Q32" s="6">
        <f>P32/P34</f>
        <v>0.9547158986127902</v>
      </c>
      <c r="R32" s="3">
        <f>SUM(R12:R31)</f>
        <v>47557</v>
      </c>
      <c r="S32" s="6">
        <f>R32/R34</f>
        <v>0.9304650662284049</v>
      </c>
      <c r="T32" s="16">
        <f>P32/R32-1</f>
        <v>-0.020270412347288547</v>
      </c>
      <c r="U32" s="100"/>
    </row>
    <row r="33" spans="1:21" ht="14.25" customHeight="1">
      <c r="A33" s="124" t="s">
        <v>12</v>
      </c>
      <c r="B33" s="125"/>
      <c r="C33" s="25">
        <f>C34-SUM(C12:C31)</f>
        <v>1355</v>
      </c>
      <c r="D33" s="6">
        <f>C33/C34</f>
        <v>0.05026523722966206</v>
      </c>
      <c r="E33" s="25">
        <f>E34-SUM(E12:E31)</f>
        <v>1769</v>
      </c>
      <c r="F33" s="6">
        <f>E33/E34</f>
        <v>0.06842532781495378</v>
      </c>
      <c r="G33" s="16">
        <f>C33/E33-1</f>
        <v>-0.23403052572074623</v>
      </c>
      <c r="H33" s="16"/>
      <c r="I33" s="25">
        <f>I34-SUM(I12:I31)</f>
        <v>855</v>
      </c>
      <c r="J33" s="17">
        <f>C33/I33-1</f>
        <v>0.5847953216374269</v>
      </c>
      <c r="K33" s="18"/>
      <c r="N33" s="124" t="s">
        <v>12</v>
      </c>
      <c r="O33" s="125"/>
      <c r="P33" s="3">
        <f>P34-SUM(P12:P31)</f>
        <v>2210</v>
      </c>
      <c r="Q33" s="6">
        <f>P33/P34</f>
        <v>0.045284101387209806</v>
      </c>
      <c r="R33" s="3">
        <f>R34-SUM(R12:R31)</f>
        <v>3554</v>
      </c>
      <c r="S33" s="6">
        <f>R33/R34</f>
        <v>0.06953493377159516</v>
      </c>
      <c r="T33" s="16">
        <f>P33/R33-1</f>
        <v>-0.3781654473832302</v>
      </c>
      <c r="U33" s="101"/>
    </row>
    <row r="34" spans="1:21" ht="14.25" customHeight="1">
      <c r="A34" s="126" t="s">
        <v>36</v>
      </c>
      <c r="B34" s="127"/>
      <c r="C34" s="23">
        <v>26957</v>
      </c>
      <c r="D34" s="93">
        <v>1</v>
      </c>
      <c r="E34" s="23">
        <v>25853</v>
      </c>
      <c r="F34" s="93">
        <v>0.9987622326229066</v>
      </c>
      <c r="G34" s="19">
        <v>0.04270297450972804</v>
      </c>
      <c r="H34" s="19"/>
      <c r="I34" s="23">
        <v>21846</v>
      </c>
      <c r="J34" s="39">
        <v>0.23395587292868258</v>
      </c>
      <c r="K34" s="94"/>
      <c r="N34" s="126" t="s">
        <v>36</v>
      </c>
      <c r="O34" s="127"/>
      <c r="P34" s="23">
        <v>48803</v>
      </c>
      <c r="Q34" s="93">
        <v>1</v>
      </c>
      <c r="R34" s="23">
        <v>51111</v>
      </c>
      <c r="S34" s="93">
        <v>1</v>
      </c>
      <c r="T34" s="102">
        <v>-0.045156619905695417</v>
      </c>
      <c r="U34" s="94"/>
    </row>
    <row r="35" spans="1:14" ht="14.25" customHeight="1">
      <c r="A35" t="s">
        <v>149</v>
      </c>
      <c r="C35" s="15"/>
      <c r="D35" s="15"/>
      <c r="E35" s="15"/>
      <c r="F35" s="15"/>
      <c r="G35" s="15"/>
      <c r="H35" s="15"/>
      <c r="I35" s="15"/>
      <c r="J35" s="15"/>
      <c r="N35" t="s">
        <v>149</v>
      </c>
    </row>
    <row r="36" spans="1:14" ht="15">
      <c r="A36" s="9" t="s">
        <v>150</v>
      </c>
      <c r="N36" s="9" t="s">
        <v>150</v>
      </c>
    </row>
    <row r="38" spans="1:11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21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78" t="s">
        <v>137</v>
      </c>
      <c r="O39" s="178"/>
      <c r="P39" s="178"/>
      <c r="Q39" s="178"/>
      <c r="R39" s="178"/>
      <c r="S39" s="178"/>
      <c r="T39" s="178"/>
      <c r="U39" s="178"/>
    </row>
    <row r="40" spans="1:21" ht="15" customHeight="1">
      <c r="A40" s="150" t="s">
        <v>139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3"/>
      <c r="M40" s="20"/>
      <c r="N40" s="178"/>
      <c r="O40" s="178"/>
      <c r="P40" s="178"/>
      <c r="Q40" s="178"/>
      <c r="R40" s="178"/>
      <c r="S40" s="178"/>
      <c r="T40" s="178"/>
      <c r="U40" s="178"/>
    </row>
    <row r="41" spans="1:21" ht="15">
      <c r="A41" s="151" t="s">
        <v>140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3"/>
      <c r="M41" s="20"/>
      <c r="N41" s="151" t="s">
        <v>138</v>
      </c>
      <c r="O41" s="151"/>
      <c r="P41" s="151"/>
      <c r="Q41" s="151"/>
      <c r="R41" s="151"/>
      <c r="S41" s="151"/>
      <c r="T41" s="151"/>
      <c r="U41" s="151"/>
    </row>
    <row r="42" spans="1:21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71"/>
      <c r="K42" s="72" t="s">
        <v>4</v>
      </c>
      <c r="L42" s="13"/>
      <c r="M42" s="13"/>
      <c r="N42" s="14"/>
      <c r="O42" s="14"/>
      <c r="P42" s="14"/>
      <c r="Q42" s="14"/>
      <c r="R42" s="14"/>
      <c r="S42" s="14"/>
      <c r="T42" s="71"/>
      <c r="U42" s="72" t="s">
        <v>4</v>
      </c>
    </row>
    <row r="43" spans="1:21" ht="15" customHeight="1">
      <c r="A43" s="152" t="s">
        <v>0</v>
      </c>
      <c r="B43" s="152" t="s">
        <v>47</v>
      </c>
      <c r="C43" s="154" t="s">
        <v>105</v>
      </c>
      <c r="D43" s="155"/>
      <c r="E43" s="155"/>
      <c r="F43" s="155"/>
      <c r="G43" s="155"/>
      <c r="H43" s="156"/>
      <c r="I43" s="154" t="s">
        <v>106</v>
      </c>
      <c r="J43" s="155"/>
      <c r="K43" s="156"/>
      <c r="L43" s="13"/>
      <c r="M43" s="13"/>
      <c r="N43" s="152" t="s">
        <v>0</v>
      </c>
      <c r="O43" s="152" t="s">
        <v>47</v>
      </c>
      <c r="P43" s="154" t="s">
        <v>107</v>
      </c>
      <c r="Q43" s="155"/>
      <c r="R43" s="155"/>
      <c r="S43" s="155"/>
      <c r="T43" s="155"/>
      <c r="U43" s="156"/>
    </row>
    <row r="44" spans="1:21" ht="15" customHeight="1">
      <c r="A44" s="153"/>
      <c r="B44" s="153"/>
      <c r="C44" s="175" t="s">
        <v>108</v>
      </c>
      <c r="D44" s="176"/>
      <c r="E44" s="176"/>
      <c r="F44" s="176"/>
      <c r="G44" s="176"/>
      <c r="H44" s="177"/>
      <c r="I44" s="128" t="s">
        <v>109</v>
      </c>
      <c r="J44" s="129"/>
      <c r="K44" s="130"/>
      <c r="L44" s="13"/>
      <c r="M44" s="13"/>
      <c r="N44" s="153"/>
      <c r="O44" s="153"/>
      <c r="P44" s="128" t="s">
        <v>110</v>
      </c>
      <c r="Q44" s="129"/>
      <c r="R44" s="129"/>
      <c r="S44" s="129"/>
      <c r="T44" s="129"/>
      <c r="U44" s="130"/>
    </row>
    <row r="45" spans="1:21" ht="15" customHeight="1">
      <c r="A45" s="153"/>
      <c r="B45" s="153"/>
      <c r="C45" s="131">
        <v>2021</v>
      </c>
      <c r="D45" s="132"/>
      <c r="E45" s="157">
        <v>2020</v>
      </c>
      <c r="F45" s="132"/>
      <c r="G45" s="135" t="s">
        <v>5</v>
      </c>
      <c r="H45" s="145" t="s">
        <v>55</v>
      </c>
      <c r="I45" s="159">
        <v>2021</v>
      </c>
      <c r="J45" s="146" t="s">
        <v>111</v>
      </c>
      <c r="K45" s="145" t="s">
        <v>117</v>
      </c>
      <c r="L45" s="13"/>
      <c r="M45" s="13"/>
      <c r="N45" s="153"/>
      <c r="O45" s="153"/>
      <c r="P45" s="131">
        <v>2021</v>
      </c>
      <c r="Q45" s="132"/>
      <c r="R45" s="131">
        <v>2020</v>
      </c>
      <c r="S45" s="132"/>
      <c r="T45" s="135" t="s">
        <v>5</v>
      </c>
      <c r="U45" s="137" t="s">
        <v>81</v>
      </c>
    </row>
    <row r="46" spans="1:21" ht="15" customHeight="1">
      <c r="A46" s="139" t="s">
        <v>6</v>
      </c>
      <c r="B46" s="139" t="s">
        <v>47</v>
      </c>
      <c r="C46" s="133"/>
      <c r="D46" s="134"/>
      <c r="E46" s="158"/>
      <c r="F46" s="134"/>
      <c r="G46" s="136"/>
      <c r="H46" s="146"/>
      <c r="I46" s="159"/>
      <c r="J46" s="146"/>
      <c r="K46" s="146"/>
      <c r="L46" s="13"/>
      <c r="M46" s="13"/>
      <c r="N46" s="139" t="s">
        <v>6</v>
      </c>
      <c r="O46" s="139" t="s">
        <v>47</v>
      </c>
      <c r="P46" s="133"/>
      <c r="Q46" s="134"/>
      <c r="R46" s="133"/>
      <c r="S46" s="134"/>
      <c r="T46" s="136"/>
      <c r="U46" s="138"/>
    </row>
    <row r="47" spans="1:21" ht="15" customHeight="1">
      <c r="A47" s="139"/>
      <c r="B47" s="139"/>
      <c r="C47" s="109" t="s">
        <v>8</v>
      </c>
      <c r="D47" s="73" t="s">
        <v>2</v>
      </c>
      <c r="E47" s="109" t="s">
        <v>8</v>
      </c>
      <c r="F47" s="73" t="s">
        <v>2</v>
      </c>
      <c r="G47" s="141" t="s">
        <v>9</v>
      </c>
      <c r="H47" s="141" t="s">
        <v>56</v>
      </c>
      <c r="I47" s="74" t="s">
        <v>8</v>
      </c>
      <c r="J47" s="147" t="s">
        <v>112</v>
      </c>
      <c r="K47" s="147" t="s">
        <v>118</v>
      </c>
      <c r="L47" s="13"/>
      <c r="M47" s="13"/>
      <c r="N47" s="139"/>
      <c r="O47" s="139"/>
      <c r="P47" s="109" t="s">
        <v>8</v>
      </c>
      <c r="Q47" s="73" t="s">
        <v>2</v>
      </c>
      <c r="R47" s="109" t="s">
        <v>8</v>
      </c>
      <c r="S47" s="73" t="s">
        <v>2</v>
      </c>
      <c r="T47" s="141" t="s">
        <v>9</v>
      </c>
      <c r="U47" s="143" t="s">
        <v>82</v>
      </c>
    </row>
    <row r="48" spans="1:21" ht="15" customHeight="1">
      <c r="A48" s="140"/>
      <c r="B48" s="140"/>
      <c r="C48" s="108" t="s">
        <v>10</v>
      </c>
      <c r="D48" s="36" t="s">
        <v>11</v>
      </c>
      <c r="E48" s="108" t="s">
        <v>10</v>
      </c>
      <c r="F48" s="36" t="s">
        <v>11</v>
      </c>
      <c r="G48" s="149"/>
      <c r="H48" s="149"/>
      <c r="I48" s="108" t="s">
        <v>10</v>
      </c>
      <c r="J48" s="148"/>
      <c r="K48" s="148"/>
      <c r="L48" s="13"/>
      <c r="M48" s="13"/>
      <c r="N48" s="140"/>
      <c r="O48" s="140"/>
      <c r="P48" s="108" t="s">
        <v>10</v>
      </c>
      <c r="Q48" s="36" t="s">
        <v>11</v>
      </c>
      <c r="R48" s="108" t="s">
        <v>10</v>
      </c>
      <c r="S48" s="36" t="s">
        <v>11</v>
      </c>
      <c r="T48" s="142"/>
      <c r="U48" s="144"/>
    </row>
    <row r="49" spans="1:21" ht="15">
      <c r="A49" s="45">
        <v>1</v>
      </c>
      <c r="B49" s="75" t="s">
        <v>58</v>
      </c>
      <c r="C49" s="47">
        <v>1568</v>
      </c>
      <c r="D49" s="52">
        <v>0.05816670994546871</v>
      </c>
      <c r="E49" s="47">
        <v>1124</v>
      </c>
      <c r="F49" s="52">
        <v>0.04347657912041156</v>
      </c>
      <c r="G49" s="76">
        <v>0.395017793594306</v>
      </c>
      <c r="H49" s="77">
        <v>1</v>
      </c>
      <c r="I49" s="47">
        <v>1153</v>
      </c>
      <c r="J49" s="78">
        <v>0.3599306157849089</v>
      </c>
      <c r="K49" s="79">
        <v>0</v>
      </c>
      <c r="L49" s="13"/>
      <c r="M49" s="13"/>
      <c r="N49" s="45">
        <v>1</v>
      </c>
      <c r="O49" s="75" t="s">
        <v>58</v>
      </c>
      <c r="P49" s="47">
        <v>2721</v>
      </c>
      <c r="Q49" s="52">
        <v>0.055754769174026185</v>
      </c>
      <c r="R49" s="47">
        <v>2522</v>
      </c>
      <c r="S49" s="52">
        <v>0.04934358552953376</v>
      </c>
      <c r="T49" s="50">
        <v>0.07890563045202215</v>
      </c>
      <c r="U49" s="79">
        <v>0</v>
      </c>
    </row>
    <row r="50" spans="1:21" ht="15">
      <c r="A50" s="80">
        <v>2</v>
      </c>
      <c r="B50" s="81" t="s">
        <v>37</v>
      </c>
      <c r="C50" s="55">
        <v>1299</v>
      </c>
      <c r="D50" s="60">
        <v>0.0481878547316096</v>
      </c>
      <c r="E50" s="55">
        <v>1240</v>
      </c>
      <c r="F50" s="60">
        <v>0.04796348586237574</v>
      </c>
      <c r="G50" s="82">
        <v>0.04758064516129035</v>
      </c>
      <c r="H50" s="83">
        <v>-1</v>
      </c>
      <c r="I50" s="55">
        <v>963</v>
      </c>
      <c r="J50" s="84">
        <v>0.3489096573208723</v>
      </c>
      <c r="K50" s="85">
        <v>0</v>
      </c>
      <c r="L50" s="13"/>
      <c r="M50" s="13"/>
      <c r="N50" s="80">
        <v>2</v>
      </c>
      <c r="O50" s="81" t="s">
        <v>37</v>
      </c>
      <c r="P50" s="55">
        <v>2262</v>
      </c>
      <c r="Q50" s="60">
        <v>0.046349609655144154</v>
      </c>
      <c r="R50" s="55">
        <v>2490</v>
      </c>
      <c r="S50" s="60">
        <v>0.04871749721195046</v>
      </c>
      <c r="T50" s="58">
        <v>-0.09156626506024101</v>
      </c>
      <c r="U50" s="85">
        <v>0</v>
      </c>
    </row>
    <row r="51" spans="1:21" ht="15">
      <c r="A51" s="80">
        <v>3</v>
      </c>
      <c r="B51" s="81" t="s">
        <v>43</v>
      </c>
      <c r="C51" s="55">
        <v>675</v>
      </c>
      <c r="D51" s="60">
        <v>0.0250398783247394</v>
      </c>
      <c r="E51" s="55">
        <v>498</v>
      </c>
      <c r="F51" s="60">
        <v>0.019262754806018644</v>
      </c>
      <c r="G51" s="82">
        <v>0.35542168674698793</v>
      </c>
      <c r="H51" s="83">
        <v>5</v>
      </c>
      <c r="I51" s="55">
        <v>740</v>
      </c>
      <c r="J51" s="84">
        <v>-0.08783783783783783</v>
      </c>
      <c r="K51" s="85">
        <v>0</v>
      </c>
      <c r="L51" s="13"/>
      <c r="M51" s="13"/>
      <c r="N51" s="80">
        <v>3</v>
      </c>
      <c r="O51" s="81" t="s">
        <v>43</v>
      </c>
      <c r="P51" s="55">
        <v>1415</v>
      </c>
      <c r="Q51" s="60">
        <v>0.028994119213982747</v>
      </c>
      <c r="R51" s="55">
        <v>1273</v>
      </c>
      <c r="S51" s="60">
        <v>0.024906575883860617</v>
      </c>
      <c r="T51" s="58">
        <v>0.11154752553024361</v>
      </c>
      <c r="U51" s="85">
        <v>1</v>
      </c>
    </row>
    <row r="52" spans="1:21" ht="15">
      <c r="A52" s="80">
        <v>4</v>
      </c>
      <c r="B52" s="81" t="s">
        <v>42</v>
      </c>
      <c r="C52" s="55">
        <v>598</v>
      </c>
      <c r="D52" s="60">
        <v>0.022183477389917276</v>
      </c>
      <c r="E52" s="55">
        <v>350</v>
      </c>
      <c r="F52" s="60">
        <v>0.013538080686960894</v>
      </c>
      <c r="G52" s="82">
        <v>0.7085714285714286</v>
      </c>
      <c r="H52" s="83">
        <v>12</v>
      </c>
      <c r="I52" s="55">
        <v>389</v>
      </c>
      <c r="J52" s="84">
        <v>0.5372750642673523</v>
      </c>
      <c r="K52" s="85">
        <v>4</v>
      </c>
      <c r="L52" s="13"/>
      <c r="M52" s="13"/>
      <c r="N52" s="80">
        <v>4</v>
      </c>
      <c r="O52" s="81" t="s">
        <v>73</v>
      </c>
      <c r="P52" s="55">
        <v>1063</v>
      </c>
      <c r="Q52" s="60">
        <v>0.021781447861811774</v>
      </c>
      <c r="R52" s="55">
        <v>1038</v>
      </c>
      <c r="S52" s="60">
        <v>0.020308739801608265</v>
      </c>
      <c r="T52" s="58">
        <v>0.024084778420038644</v>
      </c>
      <c r="U52" s="85">
        <v>4</v>
      </c>
    </row>
    <row r="53" spans="1:21" ht="15">
      <c r="A53" s="80">
        <v>5</v>
      </c>
      <c r="B53" s="86" t="s">
        <v>62</v>
      </c>
      <c r="C53" s="63">
        <v>570</v>
      </c>
      <c r="D53" s="68">
        <v>0.021144786140891048</v>
      </c>
      <c r="E53" s="63">
        <v>499</v>
      </c>
      <c r="F53" s="68">
        <v>0.01930143503655282</v>
      </c>
      <c r="G53" s="87">
        <v>0.14228456913827658</v>
      </c>
      <c r="H53" s="88">
        <v>2</v>
      </c>
      <c r="I53" s="63">
        <v>388</v>
      </c>
      <c r="J53" s="89">
        <v>0.4690721649484537</v>
      </c>
      <c r="K53" s="90">
        <v>4</v>
      </c>
      <c r="L53" s="13"/>
      <c r="M53" s="13"/>
      <c r="N53" s="80">
        <v>5</v>
      </c>
      <c r="O53" s="86" t="s">
        <v>39</v>
      </c>
      <c r="P53" s="63">
        <v>1057</v>
      </c>
      <c r="Q53" s="68">
        <v>0.02165850460012704</v>
      </c>
      <c r="R53" s="63">
        <v>1570</v>
      </c>
      <c r="S53" s="68">
        <v>0.030717458081430612</v>
      </c>
      <c r="T53" s="66">
        <v>-0.32675159235668794</v>
      </c>
      <c r="U53" s="90">
        <v>-2</v>
      </c>
    </row>
    <row r="54" spans="1:21" ht="15">
      <c r="A54" s="91">
        <v>6</v>
      </c>
      <c r="B54" s="75" t="s">
        <v>39</v>
      </c>
      <c r="C54" s="47">
        <v>552</v>
      </c>
      <c r="D54" s="52">
        <v>0.02047705605223133</v>
      </c>
      <c r="E54" s="47">
        <v>894</v>
      </c>
      <c r="F54" s="52">
        <v>0.03458012609755154</v>
      </c>
      <c r="G54" s="76">
        <v>-0.3825503355704698</v>
      </c>
      <c r="H54" s="77">
        <v>-3</v>
      </c>
      <c r="I54" s="47">
        <v>505</v>
      </c>
      <c r="J54" s="78">
        <v>0.09306930693069315</v>
      </c>
      <c r="K54" s="79">
        <v>-1</v>
      </c>
      <c r="L54" s="13"/>
      <c r="M54" s="13"/>
      <c r="N54" s="91">
        <v>6</v>
      </c>
      <c r="O54" s="75" t="s">
        <v>42</v>
      </c>
      <c r="P54" s="47">
        <v>987</v>
      </c>
      <c r="Q54" s="52">
        <v>0.020224166547138496</v>
      </c>
      <c r="R54" s="47">
        <v>611</v>
      </c>
      <c r="S54" s="52">
        <v>0.011954373813856117</v>
      </c>
      <c r="T54" s="50">
        <v>0.6153846153846154</v>
      </c>
      <c r="U54" s="79">
        <v>14</v>
      </c>
    </row>
    <row r="55" spans="1:21" ht="15">
      <c r="A55" s="80">
        <v>7</v>
      </c>
      <c r="B55" s="81" t="s">
        <v>49</v>
      </c>
      <c r="C55" s="55">
        <v>526</v>
      </c>
      <c r="D55" s="60">
        <v>0.019512557035278405</v>
      </c>
      <c r="E55" s="55">
        <v>327</v>
      </c>
      <c r="F55" s="60">
        <v>0.012648435384674892</v>
      </c>
      <c r="G55" s="82">
        <v>0.6085626911314985</v>
      </c>
      <c r="H55" s="83">
        <v>10</v>
      </c>
      <c r="I55" s="55">
        <v>382</v>
      </c>
      <c r="J55" s="84">
        <v>0.37696335078534027</v>
      </c>
      <c r="K55" s="85">
        <v>4</v>
      </c>
      <c r="L55" s="13"/>
      <c r="M55" s="13"/>
      <c r="N55" s="80">
        <v>7</v>
      </c>
      <c r="O55" s="81" t="s">
        <v>62</v>
      </c>
      <c r="P55" s="55">
        <v>958</v>
      </c>
      <c r="Q55" s="60">
        <v>0.019629940782328954</v>
      </c>
      <c r="R55" s="55">
        <v>918</v>
      </c>
      <c r="S55" s="60">
        <v>0.017960908610670893</v>
      </c>
      <c r="T55" s="58">
        <v>0.04357298474945526</v>
      </c>
      <c r="U55" s="85">
        <v>3</v>
      </c>
    </row>
    <row r="56" spans="1:21" ht="15">
      <c r="A56" s="80">
        <v>8</v>
      </c>
      <c r="B56" s="81" t="s">
        <v>73</v>
      </c>
      <c r="C56" s="55">
        <v>453</v>
      </c>
      <c r="D56" s="60">
        <v>0.016804540564602885</v>
      </c>
      <c r="E56" s="55">
        <v>427</v>
      </c>
      <c r="F56" s="60">
        <v>0.01651645843809229</v>
      </c>
      <c r="G56" s="82">
        <v>0.060889929742388826</v>
      </c>
      <c r="H56" s="83">
        <v>2</v>
      </c>
      <c r="I56" s="55">
        <v>610</v>
      </c>
      <c r="J56" s="84">
        <v>-0.2573770491803279</v>
      </c>
      <c r="K56" s="85">
        <v>-4</v>
      </c>
      <c r="L56" s="13"/>
      <c r="M56" s="13"/>
      <c r="N56" s="80">
        <v>8</v>
      </c>
      <c r="O56" s="81" t="s">
        <v>49</v>
      </c>
      <c r="P56" s="55">
        <v>908</v>
      </c>
      <c r="Q56" s="60">
        <v>0.01860541360162285</v>
      </c>
      <c r="R56" s="55">
        <v>967</v>
      </c>
      <c r="S56" s="60">
        <v>0.01891960634697032</v>
      </c>
      <c r="T56" s="58">
        <v>-0.061013443640124065</v>
      </c>
      <c r="U56" s="85">
        <v>1</v>
      </c>
    </row>
    <row r="57" spans="1:21" ht="15">
      <c r="A57" s="80">
        <v>9</v>
      </c>
      <c r="B57" s="81" t="s">
        <v>59</v>
      </c>
      <c r="C57" s="55">
        <v>432</v>
      </c>
      <c r="D57" s="60">
        <v>0.016025522127833217</v>
      </c>
      <c r="E57" s="55">
        <v>307</v>
      </c>
      <c r="F57" s="60">
        <v>0.011874830773991414</v>
      </c>
      <c r="G57" s="82">
        <v>0.4071661237785016</v>
      </c>
      <c r="H57" s="83">
        <v>11</v>
      </c>
      <c r="I57" s="55">
        <v>187</v>
      </c>
      <c r="J57" s="84">
        <v>1.3101604278074865</v>
      </c>
      <c r="K57" s="85">
        <v>26</v>
      </c>
      <c r="L57" s="13"/>
      <c r="M57" s="13"/>
      <c r="N57" s="80">
        <v>9</v>
      </c>
      <c r="O57" s="81" t="s">
        <v>87</v>
      </c>
      <c r="P57" s="55">
        <v>819</v>
      </c>
      <c r="Q57" s="60">
        <v>0.016781755219965985</v>
      </c>
      <c r="R57" s="55">
        <v>490</v>
      </c>
      <c r="S57" s="60">
        <v>0.009586977362994267</v>
      </c>
      <c r="T57" s="58">
        <v>0.6714285714285715</v>
      </c>
      <c r="U57" s="85">
        <v>15</v>
      </c>
    </row>
    <row r="58" spans="1:21" ht="15">
      <c r="A58" s="92">
        <v>10</v>
      </c>
      <c r="B58" s="86" t="s">
        <v>51</v>
      </c>
      <c r="C58" s="63">
        <v>418</v>
      </c>
      <c r="D58" s="68">
        <v>0.015506176503320103</v>
      </c>
      <c r="E58" s="63">
        <v>354</v>
      </c>
      <c r="F58" s="68">
        <v>0.013692801609097591</v>
      </c>
      <c r="G58" s="87">
        <v>0.1807909604519775</v>
      </c>
      <c r="H58" s="88">
        <v>5</v>
      </c>
      <c r="I58" s="63">
        <v>220</v>
      </c>
      <c r="J58" s="89">
        <v>0.8999999999999999</v>
      </c>
      <c r="K58" s="90">
        <v>16</v>
      </c>
      <c r="L58" s="13"/>
      <c r="M58" s="13"/>
      <c r="N58" s="92">
        <v>10</v>
      </c>
      <c r="O58" s="86" t="s">
        <v>66</v>
      </c>
      <c r="P58" s="63">
        <v>794</v>
      </c>
      <c r="Q58" s="68">
        <v>0.016269491629612935</v>
      </c>
      <c r="R58" s="63">
        <v>763</v>
      </c>
      <c r="S58" s="68">
        <v>0.014928293322376787</v>
      </c>
      <c r="T58" s="66">
        <v>0.04062909567496731</v>
      </c>
      <c r="U58" s="90">
        <v>3</v>
      </c>
    </row>
    <row r="59" spans="1:21" ht="15">
      <c r="A59" s="91">
        <v>11</v>
      </c>
      <c r="B59" s="75" t="s">
        <v>41</v>
      </c>
      <c r="C59" s="47">
        <v>407</v>
      </c>
      <c r="D59" s="52">
        <v>0.015098119226916942</v>
      </c>
      <c r="E59" s="47">
        <v>532</v>
      </c>
      <c r="F59" s="52">
        <v>0.02057788264418056</v>
      </c>
      <c r="G59" s="76">
        <v>-0.2349624060150376</v>
      </c>
      <c r="H59" s="77">
        <v>-5</v>
      </c>
      <c r="I59" s="47">
        <v>373</v>
      </c>
      <c r="J59" s="78">
        <v>0.09115281501340489</v>
      </c>
      <c r="K59" s="79">
        <v>1</v>
      </c>
      <c r="L59" s="13"/>
      <c r="M59" s="13"/>
      <c r="N59" s="91">
        <v>11</v>
      </c>
      <c r="O59" s="75" t="s">
        <v>41</v>
      </c>
      <c r="P59" s="47">
        <v>780</v>
      </c>
      <c r="Q59" s="52">
        <v>0.015982624019015224</v>
      </c>
      <c r="R59" s="47">
        <v>1142</v>
      </c>
      <c r="S59" s="52">
        <v>0.022343526833753985</v>
      </c>
      <c r="T59" s="50">
        <v>-0.3169877408056042</v>
      </c>
      <c r="U59" s="79">
        <v>-6</v>
      </c>
    </row>
    <row r="60" spans="1:21" ht="15">
      <c r="A60" s="80"/>
      <c r="B60" s="81" t="s">
        <v>66</v>
      </c>
      <c r="C60" s="55">
        <v>407</v>
      </c>
      <c r="D60" s="60">
        <v>0.015098119226916942</v>
      </c>
      <c r="E60" s="55">
        <v>316</v>
      </c>
      <c r="F60" s="60">
        <v>0.01222295284879898</v>
      </c>
      <c r="G60" s="82">
        <v>0.2879746835443038</v>
      </c>
      <c r="H60" s="83">
        <v>8</v>
      </c>
      <c r="I60" s="55">
        <v>387</v>
      </c>
      <c r="J60" s="84">
        <v>0.05167958656330751</v>
      </c>
      <c r="K60" s="85">
        <v>-1</v>
      </c>
      <c r="L60" s="13"/>
      <c r="M60" s="13"/>
      <c r="N60" s="80">
        <v>12</v>
      </c>
      <c r="O60" s="81" t="s">
        <v>141</v>
      </c>
      <c r="P60" s="55">
        <v>708</v>
      </c>
      <c r="Q60" s="60">
        <v>0.014507304878798434</v>
      </c>
      <c r="R60" s="55">
        <v>561</v>
      </c>
      <c r="S60" s="60">
        <v>0.010976110817632213</v>
      </c>
      <c r="T60" s="58">
        <v>0.26203208556149726</v>
      </c>
      <c r="U60" s="85">
        <v>9</v>
      </c>
    </row>
    <row r="61" spans="1:21" ht="15">
      <c r="A61" s="80">
        <v>13</v>
      </c>
      <c r="B61" s="81" t="s">
        <v>79</v>
      </c>
      <c r="C61" s="55">
        <v>376</v>
      </c>
      <c r="D61" s="60">
        <v>0.013948139629780762</v>
      </c>
      <c r="E61" s="55">
        <v>419</v>
      </c>
      <c r="F61" s="60">
        <v>0.016207016593818898</v>
      </c>
      <c r="G61" s="82">
        <v>-0.10262529832935563</v>
      </c>
      <c r="H61" s="83">
        <v>-1</v>
      </c>
      <c r="I61" s="55">
        <v>99</v>
      </c>
      <c r="J61" s="84">
        <v>2.797979797979798</v>
      </c>
      <c r="K61" s="85">
        <v>51</v>
      </c>
      <c r="L61" s="13"/>
      <c r="M61" s="13"/>
      <c r="N61" s="80">
        <v>13</v>
      </c>
      <c r="O61" s="81" t="s">
        <v>40</v>
      </c>
      <c r="P61" s="55">
        <v>689</v>
      </c>
      <c r="Q61" s="60">
        <v>0.014117984550130115</v>
      </c>
      <c r="R61" s="55">
        <v>1042</v>
      </c>
      <c r="S61" s="60">
        <v>0.020387000841306176</v>
      </c>
      <c r="T61" s="58">
        <v>-0.3387715930902111</v>
      </c>
      <c r="U61" s="85">
        <v>-6</v>
      </c>
    </row>
    <row r="62" spans="1:21" ht="15">
      <c r="A62" s="80"/>
      <c r="B62" s="81" t="s">
        <v>119</v>
      </c>
      <c r="C62" s="55">
        <v>376</v>
      </c>
      <c r="D62" s="60">
        <v>0.013948139629780762</v>
      </c>
      <c r="E62" s="55">
        <v>189</v>
      </c>
      <c r="F62" s="60">
        <v>0.0073105635709588826</v>
      </c>
      <c r="G62" s="82">
        <v>0.9894179894179893</v>
      </c>
      <c r="H62" s="83">
        <v>27</v>
      </c>
      <c r="I62" s="55">
        <v>117</v>
      </c>
      <c r="J62" s="84">
        <v>2.213675213675214</v>
      </c>
      <c r="K62" s="85">
        <v>46</v>
      </c>
      <c r="L62" s="13"/>
      <c r="M62" s="13"/>
      <c r="N62" s="80">
        <v>14</v>
      </c>
      <c r="O62" s="81" t="s">
        <v>51</v>
      </c>
      <c r="P62" s="55">
        <v>638</v>
      </c>
      <c r="Q62" s="60">
        <v>0.01307296682580989</v>
      </c>
      <c r="R62" s="55">
        <v>693</v>
      </c>
      <c r="S62" s="60">
        <v>0.013558725127663322</v>
      </c>
      <c r="T62" s="58">
        <v>-0.07936507936507942</v>
      </c>
      <c r="U62" s="85">
        <v>2</v>
      </c>
    </row>
    <row r="63" spans="1:21" ht="15">
      <c r="A63" s="92">
        <v>15</v>
      </c>
      <c r="B63" s="86" t="s">
        <v>80</v>
      </c>
      <c r="C63" s="63">
        <v>366</v>
      </c>
      <c r="D63" s="68">
        <v>0.013577178469414253</v>
      </c>
      <c r="E63" s="63">
        <v>446</v>
      </c>
      <c r="F63" s="68">
        <v>0.017251382818241595</v>
      </c>
      <c r="G63" s="87">
        <v>-0.179372197309417</v>
      </c>
      <c r="H63" s="88">
        <v>-6</v>
      </c>
      <c r="I63" s="63">
        <v>191</v>
      </c>
      <c r="J63" s="89">
        <v>0.9162303664921465</v>
      </c>
      <c r="K63" s="90">
        <v>18</v>
      </c>
      <c r="L63" s="13"/>
      <c r="M63" s="13"/>
      <c r="N63" s="92">
        <v>15</v>
      </c>
      <c r="O63" s="86" t="s">
        <v>88</v>
      </c>
      <c r="P63" s="63">
        <v>624</v>
      </c>
      <c r="Q63" s="68">
        <v>0.01278609921521218</v>
      </c>
      <c r="R63" s="63">
        <v>470</v>
      </c>
      <c r="S63" s="68">
        <v>0.009195672164504705</v>
      </c>
      <c r="T63" s="66">
        <v>0.327659574468085</v>
      </c>
      <c r="U63" s="90">
        <v>12</v>
      </c>
    </row>
    <row r="64" spans="1:21" ht="15">
      <c r="A64" s="91">
        <v>16</v>
      </c>
      <c r="B64" s="75" t="s">
        <v>141</v>
      </c>
      <c r="C64" s="47">
        <v>363</v>
      </c>
      <c r="D64" s="52">
        <v>0.0134658901213043</v>
      </c>
      <c r="E64" s="47">
        <v>283</v>
      </c>
      <c r="F64" s="52">
        <v>0.010946505241171238</v>
      </c>
      <c r="G64" s="76">
        <v>0.2826855123674912</v>
      </c>
      <c r="H64" s="77">
        <v>7</v>
      </c>
      <c r="I64" s="47">
        <v>345</v>
      </c>
      <c r="J64" s="78">
        <v>0.05217391304347818</v>
      </c>
      <c r="K64" s="79">
        <v>-3</v>
      </c>
      <c r="L64" s="13"/>
      <c r="M64" s="13"/>
      <c r="N64" s="91">
        <v>16</v>
      </c>
      <c r="O64" s="75" t="s">
        <v>59</v>
      </c>
      <c r="P64" s="47">
        <v>619</v>
      </c>
      <c r="Q64" s="52">
        <v>0.012683646497141569</v>
      </c>
      <c r="R64" s="47">
        <v>618</v>
      </c>
      <c r="S64" s="52">
        <v>0.012091330633327464</v>
      </c>
      <c r="T64" s="50">
        <v>0.0016181229773462036</v>
      </c>
      <c r="U64" s="79">
        <v>3</v>
      </c>
    </row>
    <row r="65" spans="1:21" ht="15">
      <c r="A65" s="80">
        <v>17</v>
      </c>
      <c r="B65" s="81" t="s">
        <v>38</v>
      </c>
      <c r="C65" s="55">
        <v>355</v>
      </c>
      <c r="D65" s="60">
        <v>0.013169121193011092</v>
      </c>
      <c r="E65" s="55">
        <v>604</v>
      </c>
      <c r="F65" s="60">
        <v>0.023362859242641087</v>
      </c>
      <c r="G65" s="82">
        <v>-0.4122516556291391</v>
      </c>
      <c r="H65" s="83">
        <v>-13</v>
      </c>
      <c r="I65" s="55">
        <v>257</v>
      </c>
      <c r="J65" s="84">
        <v>0.38132295719844356</v>
      </c>
      <c r="K65" s="85">
        <v>6</v>
      </c>
      <c r="L65" s="13"/>
      <c r="M65" s="13"/>
      <c r="N65" s="80">
        <v>17</v>
      </c>
      <c r="O65" s="81" t="s">
        <v>38</v>
      </c>
      <c r="P65" s="55">
        <v>612</v>
      </c>
      <c r="Q65" s="60">
        <v>0.012540212691842715</v>
      </c>
      <c r="R65" s="55">
        <v>1082</v>
      </c>
      <c r="S65" s="60">
        <v>0.0211696112382853</v>
      </c>
      <c r="T65" s="58">
        <v>-0.43438077634011085</v>
      </c>
      <c r="U65" s="85">
        <v>-11</v>
      </c>
    </row>
    <row r="66" spans="1:21" ht="15">
      <c r="A66" s="80">
        <v>18</v>
      </c>
      <c r="B66" s="81" t="s">
        <v>121</v>
      </c>
      <c r="C66" s="55">
        <v>340</v>
      </c>
      <c r="D66" s="60">
        <v>0.012612679452461327</v>
      </c>
      <c r="E66" s="55">
        <v>235</v>
      </c>
      <c r="F66" s="60">
        <v>0.009089854175530886</v>
      </c>
      <c r="G66" s="82">
        <v>0.44680851063829796</v>
      </c>
      <c r="H66" s="83">
        <v>9</v>
      </c>
      <c r="I66" s="55">
        <v>270</v>
      </c>
      <c r="J66" s="84">
        <v>0.2592592592592593</v>
      </c>
      <c r="K66" s="85">
        <v>1</v>
      </c>
      <c r="L66" s="13"/>
      <c r="M66" s="13"/>
      <c r="N66" s="80">
        <v>18</v>
      </c>
      <c r="O66" s="81" t="s">
        <v>121</v>
      </c>
      <c r="P66" s="55">
        <v>610</v>
      </c>
      <c r="Q66" s="60">
        <v>0.012499231604614471</v>
      </c>
      <c r="R66" s="55">
        <v>437</v>
      </c>
      <c r="S66" s="60">
        <v>0.008550018586996928</v>
      </c>
      <c r="T66" s="58">
        <v>0.3958810068649885</v>
      </c>
      <c r="U66" s="85">
        <v>12</v>
      </c>
    </row>
    <row r="67" spans="1:21" ht="15">
      <c r="A67" s="80">
        <v>19</v>
      </c>
      <c r="B67" s="81" t="s">
        <v>120</v>
      </c>
      <c r="C67" s="55">
        <v>332</v>
      </c>
      <c r="D67" s="60">
        <v>0.01231591052416812</v>
      </c>
      <c r="E67" s="55">
        <v>277</v>
      </c>
      <c r="F67" s="60">
        <v>0.010714423857966194</v>
      </c>
      <c r="G67" s="82">
        <v>0.1985559566787003</v>
      </c>
      <c r="H67" s="83">
        <v>5</v>
      </c>
      <c r="I67" s="55">
        <v>97</v>
      </c>
      <c r="J67" s="84">
        <v>2.422680412371134</v>
      </c>
      <c r="K67" s="85">
        <v>46</v>
      </c>
      <c r="N67" s="80">
        <v>19</v>
      </c>
      <c r="O67" s="81" t="s">
        <v>46</v>
      </c>
      <c r="P67" s="55">
        <v>603</v>
      </c>
      <c r="Q67" s="60">
        <v>0.012355797799315615</v>
      </c>
      <c r="R67" s="55">
        <v>420</v>
      </c>
      <c r="S67" s="60">
        <v>0.008217409168280801</v>
      </c>
      <c r="T67" s="58">
        <v>0.4357142857142857</v>
      </c>
      <c r="U67" s="85">
        <v>14</v>
      </c>
    </row>
    <row r="68" spans="1:21" ht="15">
      <c r="A68" s="92">
        <v>20</v>
      </c>
      <c r="B68" s="86" t="s">
        <v>44</v>
      </c>
      <c r="C68" s="63">
        <v>320</v>
      </c>
      <c r="D68" s="68">
        <v>0.011870757131728308</v>
      </c>
      <c r="E68" s="63">
        <v>600</v>
      </c>
      <c r="F68" s="68">
        <v>0.02320813832050439</v>
      </c>
      <c r="G68" s="87">
        <v>-0.4666666666666667</v>
      </c>
      <c r="H68" s="88">
        <v>-15</v>
      </c>
      <c r="I68" s="63">
        <v>260</v>
      </c>
      <c r="J68" s="89">
        <v>0.23076923076923084</v>
      </c>
      <c r="K68" s="90">
        <v>1</v>
      </c>
      <c r="N68" s="92">
        <v>20</v>
      </c>
      <c r="O68" s="86" t="s">
        <v>75</v>
      </c>
      <c r="P68" s="63">
        <v>597</v>
      </c>
      <c r="Q68" s="68">
        <v>0.012232854537630884</v>
      </c>
      <c r="R68" s="63">
        <v>512</v>
      </c>
      <c r="S68" s="68">
        <v>0.010017413081332785</v>
      </c>
      <c r="T68" s="66">
        <v>0.166015625</v>
      </c>
      <c r="U68" s="90">
        <v>3</v>
      </c>
    </row>
    <row r="69" spans="1:21" ht="15">
      <c r="A69" s="124" t="s">
        <v>48</v>
      </c>
      <c r="B69" s="125"/>
      <c r="C69" s="25">
        <f>SUM(C49:C68)</f>
        <v>10733</v>
      </c>
      <c r="D69" s="6">
        <f>C69/C71</f>
        <v>0.39815261342137476</v>
      </c>
      <c r="E69" s="25">
        <f>SUM(E49:E68)</f>
        <v>9921</v>
      </c>
      <c r="F69" s="6">
        <f>E69/E71</f>
        <v>0.3837465671295401</v>
      </c>
      <c r="G69" s="16">
        <f>C69/E69-1</f>
        <v>0.08184658804555989</v>
      </c>
      <c r="H69" s="16"/>
      <c r="I69" s="25">
        <f>SUM(I49:I68)</f>
        <v>7933</v>
      </c>
      <c r="J69" s="17">
        <f>C69/I69-1</f>
        <v>0.35295600655489734</v>
      </c>
      <c r="K69" s="18"/>
      <c r="N69" s="124" t="s">
        <v>48</v>
      </c>
      <c r="O69" s="125"/>
      <c r="P69" s="3">
        <f>SUM(P49:P68)</f>
        <v>19464</v>
      </c>
      <c r="Q69" s="6">
        <f>P69/P71</f>
        <v>0.39882794090527224</v>
      </c>
      <c r="R69" s="3">
        <f>SUM(R49:R68)</f>
        <v>19619</v>
      </c>
      <c r="S69" s="6">
        <f>R69/R71</f>
        <v>0.3838508344583358</v>
      </c>
      <c r="T69" s="16">
        <f>P69/R69-1</f>
        <v>-0.007900504612875281</v>
      </c>
      <c r="U69" s="100"/>
    </row>
    <row r="70" spans="1:21" ht="15">
      <c r="A70" s="124" t="s">
        <v>12</v>
      </c>
      <c r="B70" s="125"/>
      <c r="C70" s="25">
        <f>C71-SUM(C49:C68)</f>
        <v>16224</v>
      </c>
      <c r="D70" s="6">
        <f>C70/C71</f>
        <v>0.6018473865786252</v>
      </c>
      <c r="E70" s="25">
        <f>E71-SUM(E49:E68)</f>
        <v>15932</v>
      </c>
      <c r="F70" s="6">
        <f>E70/E71</f>
        <v>0.6162534328704599</v>
      </c>
      <c r="G70" s="16">
        <f>C70/E70-1</f>
        <v>0.018327893547577245</v>
      </c>
      <c r="H70" s="16"/>
      <c r="I70" s="25">
        <f>I71-SUM(I49:I68)</f>
        <v>13913</v>
      </c>
      <c r="J70" s="17">
        <f>C70/I70-1</f>
        <v>0.16610364407388767</v>
      </c>
      <c r="K70" s="18"/>
      <c r="N70" s="124" t="s">
        <v>12</v>
      </c>
      <c r="O70" s="125"/>
      <c r="P70" s="3">
        <f>P71-SUM(P49:P68)</f>
        <v>29339</v>
      </c>
      <c r="Q70" s="6">
        <f>P70/P71</f>
        <v>0.6011720590947278</v>
      </c>
      <c r="R70" s="3">
        <f>R71-SUM(R49:R68)</f>
        <v>31492</v>
      </c>
      <c r="S70" s="6">
        <f>R70/R71</f>
        <v>0.6161491655416642</v>
      </c>
      <c r="T70" s="16">
        <f>P70/R70-1</f>
        <v>-0.06836656928743812</v>
      </c>
      <c r="U70" s="101"/>
    </row>
    <row r="71" spans="1:21" ht="15">
      <c r="A71" s="126" t="s">
        <v>36</v>
      </c>
      <c r="B71" s="127"/>
      <c r="C71" s="23">
        <v>26957</v>
      </c>
      <c r="D71" s="93">
        <v>1</v>
      </c>
      <c r="E71" s="23">
        <v>25853</v>
      </c>
      <c r="F71" s="93">
        <v>1</v>
      </c>
      <c r="G71" s="19">
        <v>0.04270297450972804</v>
      </c>
      <c r="H71" s="19"/>
      <c r="I71" s="23">
        <v>21846</v>
      </c>
      <c r="J71" s="39">
        <v>0.23395587292868258</v>
      </c>
      <c r="K71" s="94"/>
      <c r="N71" s="126" t="s">
        <v>36</v>
      </c>
      <c r="O71" s="127"/>
      <c r="P71" s="23">
        <v>48803</v>
      </c>
      <c r="Q71" s="93">
        <v>1</v>
      </c>
      <c r="R71" s="23">
        <v>51111</v>
      </c>
      <c r="S71" s="93">
        <v>1</v>
      </c>
      <c r="T71" s="102">
        <v>-0.045156619905695417</v>
      </c>
      <c r="U71" s="94"/>
    </row>
    <row r="72" spans="1:14" ht="15">
      <c r="A72" t="s">
        <v>149</v>
      </c>
      <c r="N72" t="s">
        <v>149</v>
      </c>
    </row>
    <row r="73" spans="1:14" ht="15">
      <c r="A73" s="9" t="s">
        <v>150</v>
      </c>
      <c r="N73" s="9" t="s">
        <v>150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957" dxfId="194" operator="lessThan">
      <formula>0</formula>
    </cfRule>
  </conditionalFormatting>
  <conditionalFormatting sqref="K33">
    <cfRule type="cellIs" priority="959" dxfId="194" operator="lessThan">
      <formula>0</formula>
    </cfRule>
  </conditionalFormatting>
  <conditionalFormatting sqref="G32:H32 J32">
    <cfRule type="cellIs" priority="958" dxfId="194" operator="lessThan">
      <formula>0</formula>
    </cfRule>
  </conditionalFormatting>
  <conditionalFormatting sqref="G33:H33 J33">
    <cfRule type="cellIs" priority="960" dxfId="194" operator="lessThan">
      <formula>0</formula>
    </cfRule>
  </conditionalFormatting>
  <conditionalFormatting sqref="K69">
    <cfRule type="cellIs" priority="953" dxfId="194" operator="lessThan">
      <formula>0</formula>
    </cfRule>
  </conditionalFormatting>
  <conditionalFormatting sqref="K70">
    <cfRule type="cellIs" priority="955" dxfId="194" operator="lessThan">
      <formula>0</formula>
    </cfRule>
  </conditionalFormatting>
  <conditionalFormatting sqref="G69:H69 J69">
    <cfRule type="cellIs" priority="954" dxfId="194" operator="lessThan">
      <formula>0</formula>
    </cfRule>
  </conditionalFormatting>
  <conditionalFormatting sqref="G70:H70 J70">
    <cfRule type="cellIs" priority="956" dxfId="194" operator="lessThan">
      <formula>0</formula>
    </cfRule>
  </conditionalFormatting>
  <conditionalFormatting sqref="G12:G31 J12:J31">
    <cfRule type="cellIs" priority="55" dxfId="194" operator="lessThan">
      <formula>0</formula>
    </cfRule>
  </conditionalFormatting>
  <conditionalFormatting sqref="K12:K31">
    <cfRule type="cellIs" priority="52" dxfId="194" operator="lessThan">
      <formula>0</formula>
    </cfRule>
    <cfRule type="cellIs" priority="53" dxfId="196" operator="equal">
      <formula>0</formula>
    </cfRule>
    <cfRule type="cellIs" priority="54" dxfId="197" operator="greaterThan">
      <formula>0</formula>
    </cfRule>
  </conditionalFormatting>
  <conditionalFormatting sqref="H12:H31">
    <cfRule type="cellIs" priority="49" dxfId="194" operator="lessThan">
      <formula>0</formula>
    </cfRule>
    <cfRule type="cellIs" priority="50" dxfId="196" operator="equal">
      <formula>0</formula>
    </cfRule>
    <cfRule type="cellIs" priority="51" dxfId="197" operator="greaterThan">
      <formula>0</formula>
    </cfRule>
  </conditionalFormatting>
  <conditionalFormatting sqref="G34 J34">
    <cfRule type="cellIs" priority="48" dxfId="194" operator="lessThan">
      <formula>0</formula>
    </cfRule>
  </conditionalFormatting>
  <conditionalFormatting sqref="K34">
    <cfRule type="cellIs" priority="47" dxfId="194" operator="lessThan">
      <formula>0</formula>
    </cfRule>
  </conditionalFormatting>
  <conditionalFormatting sqref="H34">
    <cfRule type="cellIs" priority="46" dxfId="194" operator="lessThan">
      <formula>0</formula>
    </cfRule>
  </conditionalFormatting>
  <conditionalFormatting sqref="G49:G68 J49:J68">
    <cfRule type="cellIs" priority="39" dxfId="194" operator="lessThan">
      <formula>0</formula>
    </cfRule>
  </conditionalFormatting>
  <conditionalFormatting sqref="K49:K68">
    <cfRule type="cellIs" priority="36" dxfId="194" operator="lessThan">
      <formula>0</formula>
    </cfRule>
    <cfRule type="cellIs" priority="37" dxfId="196" operator="equal">
      <formula>0</formula>
    </cfRule>
    <cfRule type="cellIs" priority="38" dxfId="197" operator="greaterThan">
      <formula>0</formula>
    </cfRule>
  </conditionalFormatting>
  <conditionalFormatting sqref="H49:H68">
    <cfRule type="cellIs" priority="33" dxfId="194" operator="lessThan">
      <formula>0</formula>
    </cfRule>
    <cfRule type="cellIs" priority="34" dxfId="196" operator="equal">
      <formula>0</formula>
    </cfRule>
    <cfRule type="cellIs" priority="35" dxfId="197" operator="greaterThan">
      <formula>0</formula>
    </cfRule>
  </conditionalFormatting>
  <conditionalFormatting sqref="G71 J71">
    <cfRule type="cellIs" priority="32" dxfId="194" operator="lessThan">
      <formula>0</formula>
    </cfRule>
  </conditionalFormatting>
  <conditionalFormatting sqref="K71">
    <cfRule type="cellIs" priority="31" dxfId="194" operator="lessThan">
      <formula>0</formula>
    </cfRule>
  </conditionalFormatting>
  <conditionalFormatting sqref="H71">
    <cfRule type="cellIs" priority="30" dxfId="194" operator="lessThan">
      <formula>0</formula>
    </cfRule>
  </conditionalFormatting>
  <conditionalFormatting sqref="U33">
    <cfRule type="cellIs" priority="21" dxfId="194" operator="lessThan">
      <formula>0</formula>
    </cfRule>
  </conditionalFormatting>
  <conditionalFormatting sqref="T33">
    <cfRule type="cellIs" priority="20" dxfId="194" operator="lessThan">
      <formula>0</formula>
    </cfRule>
  </conditionalFormatting>
  <conditionalFormatting sqref="T32">
    <cfRule type="cellIs" priority="19" dxfId="194" operator="lessThan">
      <formula>0</formula>
    </cfRule>
  </conditionalFormatting>
  <conditionalFormatting sqref="U32">
    <cfRule type="cellIs" priority="22" dxfId="194" operator="lessThan">
      <formula>0</formula>
    </cfRule>
    <cfRule type="cellIs" priority="23" dxfId="196" operator="equal">
      <formula>0</formula>
    </cfRule>
    <cfRule type="cellIs" priority="24" dxfId="197" operator="greaterThan">
      <formula>0</formula>
    </cfRule>
  </conditionalFormatting>
  <conditionalFormatting sqref="T69">
    <cfRule type="cellIs" priority="13" dxfId="194" operator="lessThan">
      <formula>0</formula>
    </cfRule>
  </conditionalFormatting>
  <conditionalFormatting sqref="U70">
    <cfRule type="cellIs" priority="15" dxfId="194" operator="lessThan">
      <formula>0</formula>
    </cfRule>
  </conditionalFormatting>
  <conditionalFormatting sqref="U69">
    <cfRule type="cellIs" priority="16" dxfId="194" operator="lessThan">
      <formula>0</formula>
    </cfRule>
    <cfRule type="cellIs" priority="17" dxfId="196" operator="equal">
      <formula>0</formula>
    </cfRule>
    <cfRule type="cellIs" priority="18" dxfId="197" operator="greaterThan">
      <formula>0</formula>
    </cfRule>
  </conditionalFormatting>
  <conditionalFormatting sqref="T70">
    <cfRule type="cellIs" priority="14" dxfId="194" operator="lessThan">
      <formula>0</formula>
    </cfRule>
  </conditionalFormatting>
  <conditionalFormatting sqref="U71">
    <cfRule type="cellIs" priority="12" dxfId="194" operator="lessThan">
      <formula>0</formula>
    </cfRule>
  </conditionalFormatting>
  <conditionalFormatting sqref="T12:T31">
    <cfRule type="cellIs" priority="11" dxfId="194" operator="lessThan">
      <formula>0</formula>
    </cfRule>
  </conditionalFormatting>
  <conditionalFormatting sqref="U12:U31">
    <cfRule type="cellIs" priority="8" dxfId="194" operator="lessThan">
      <formula>0</formula>
    </cfRule>
    <cfRule type="cellIs" priority="9" dxfId="196" operator="equal">
      <formula>0</formula>
    </cfRule>
    <cfRule type="cellIs" priority="10" dxfId="197" operator="greaterThan">
      <formula>0</formula>
    </cfRule>
  </conditionalFormatting>
  <conditionalFormatting sqref="T34">
    <cfRule type="cellIs" priority="7" dxfId="194" operator="lessThan">
      <formula>0</formula>
    </cfRule>
  </conditionalFormatting>
  <conditionalFormatting sqref="U34">
    <cfRule type="cellIs" priority="6" dxfId="194" operator="lessThan">
      <formula>0</formula>
    </cfRule>
  </conditionalFormatting>
  <conditionalFormatting sqref="T49:T68">
    <cfRule type="cellIs" priority="5" dxfId="194" operator="lessThan">
      <formula>0</formula>
    </cfRule>
  </conditionalFormatting>
  <conditionalFormatting sqref="U49:U68">
    <cfRule type="cellIs" priority="2" dxfId="194" operator="lessThan">
      <formula>0</formula>
    </cfRule>
    <cfRule type="cellIs" priority="3" dxfId="196" operator="equal">
      <formula>0</formula>
    </cfRule>
    <cfRule type="cellIs" priority="4" dxfId="197" operator="greaterThan">
      <formula>0</formula>
    </cfRule>
  </conditionalFormatting>
  <conditionalFormatting sqref="T71">
    <cfRule type="cellIs" priority="1" dxfId="19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5"/>
  <sheetViews>
    <sheetView showGridLines="0" zoomScalePageLayoutView="0" workbookViewId="0" topLeftCell="A1">
      <selection activeCell="S18" sqref="S18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421875" style="0" customWidth="1"/>
    <col min="16" max="16" width="20.8515625" style="0" bestFit="1" customWidth="1"/>
    <col min="17" max="22" width="11.00390625" style="0" customWidth="1"/>
  </cols>
  <sheetData>
    <row r="1" spans="2:15" ht="15">
      <c r="B1" t="s">
        <v>3</v>
      </c>
      <c r="D1" s="43"/>
      <c r="O1" s="44">
        <v>44258</v>
      </c>
    </row>
    <row r="2" spans="2:15" ht="14.25" customHeight="1">
      <c r="B2" s="171" t="s">
        <v>86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2:15" ht="14.25" customHeight="1">
      <c r="B3" s="172" t="s">
        <v>14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2" t="s">
        <v>0</v>
      </c>
      <c r="C5" s="164" t="s">
        <v>1</v>
      </c>
      <c r="D5" s="154" t="s">
        <v>105</v>
      </c>
      <c r="E5" s="155"/>
      <c r="F5" s="155"/>
      <c r="G5" s="155"/>
      <c r="H5" s="156"/>
      <c r="I5" s="155" t="s">
        <v>106</v>
      </c>
      <c r="J5" s="155"/>
      <c r="K5" s="154" t="s">
        <v>107</v>
      </c>
      <c r="L5" s="155"/>
      <c r="M5" s="155"/>
      <c r="N5" s="155"/>
      <c r="O5" s="156"/>
    </row>
    <row r="6" spans="2:15" ht="14.25" customHeight="1">
      <c r="B6" s="153"/>
      <c r="C6" s="165"/>
      <c r="D6" s="128" t="s">
        <v>108</v>
      </c>
      <c r="E6" s="129"/>
      <c r="F6" s="129"/>
      <c r="G6" s="129"/>
      <c r="H6" s="130"/>
      <c r="I6" s="129" t="s">
        <v>109</v>
      </c>
      <c r="J6" s="129"/>
      <c r="K6" s="128" t="s">
        <v>110</v>
      </c>
      <c r="L6" s="129"/>
      <c r="M6" s="129"/>
      <c r="N6" s="129"/>
      <c r="O6" s="130"/>
    </row>
    <row r="7" spans="2:15" ht="14.25" customHeight="1">
      <c r="B7" s="153"/>
      <c r="C7" s="153"/>
      <c r="D7" s="131">
        <v>2021</v>
      </c>
      <c r="E7" s="132"/>
      <c r="F7" s="157">
        <v>2020</v>
      </c>
      <c r="G7" s="157"/>
      <c r="H7" s="135" t="s">
        <v>5</v>
      </c>
      <c r="I7" s="160">
        <v>2021</v>
      </c>
      <c r="J7" s="131" t="s">
        <v>111</v>
      </c>
      <c r="K7" s="131">
        <v>2021</v>
      </c>
      <c r="L7" s="132"/>
      <c r="M7" s="157">
        <v>2020</v>
      </c>
      <c r="N7" s="132"/>
      <c r="O7" s="163" t="s">
        <v>5</v>
      </c>
    </row>
    <row r="8" spans="2:15" ht="14.25" customHeight="1">
      <c r="B8" s="139" t="s">
        <v>6</v>
      </c>
      <c r="C8" s="139" t="s">
        <v>7</v>
      </c>
      <c r="D8" s="133"/>
      <c r="E8" s="134"/>
      <c r="F8" s="158"/>
      <c r="G8" s="158"/>
      <c r="H8" s="136"/>
      <c r="I8" s="161"/>
      <c r="J8" s="162"/>
      <c r="K8" s="133"/>
      <c r="L8" s="134"/>
      <c r="M8" s="158"/>
      <c r="N8" s="134"/>
      <c r="O8" s="163"/>
    </row>
    <row r="9" spans="2:15" ht="14.25" customHeight="1">
      <c r="B9" s="139"/>
      <c r="C9" s="139"/>
      <c r="D9" s="109" t="s">
        <v>8</v>
      </c>
      <c r="E9" s="110" t="s">
        <v>2</v>
      </c>
      <c r="F9" s="106" t="s">
        <v>8</v>
      </c>
      <c r="G9" s="33" t="s">
        <v>2</v>
      </c>
      <c r="H9" s="141" t="s">
        <v>9</v>
      </c>
      <c r="I9" s="34" t="s">
        <v>8</v>
      </c>
      <c r="J9" s="168" t="s">
        <v>112</v>
      </c>
      <c r="K9" s="109" t="s">
        <v>8</v>
      </c>
      <c r="L9" s="32" t="s">
        <v>2</v>
      </c>
      <c r="M9" s="106" t="s">
        <v>8</v>
      </c>
      <c r="N9" s="32" t="s">
        <v>2</v>
      </c>
      <c r="O9" s="166" t="s">
        <v>9</v>
      </c>
    </row>
    <row r="10" spans="2:15" ht="14.25" customHeight="1">
      <c r="B10" s="140"/>
      <c r="C10" s="140"/>
      <c r="D10" s="108" t="s">
        <v>10</v>
      </c>
      <c r="E10" s="107" t="s">
        <v>11</v>
      </c>
      <c r="F10" s="31" t="s">
        <v>10</v>
      </c>
      <c r="G10" s="36" t="s">
        <v>11</v>
      </c>
      <c r="H10" s="142"/>
      <c r="I10" s="35" t="s">
        <v>10</v>
      </c>
      <c r="J10" s="169"/>
      <c r="K10" s="108" t="s">
        <v>10</v>
      </c>
      <c r="L10" s="107" t="s">
        <v>11</v>
      </c>
      <c r="M10" s="31" t="s">
        <v>10</v>
      </c>
      <c r="N10" s="107" t="s">
        <v>11</v>
      </c>
      <c r="O10" s="167"/>
    </row>
    <row r="11" spans="2:15" ht="14.25" customHeight="1">
      <c r="B11" s="45">
        <v>1</v>
      </c>
      <c r="C11" s="46" t="s">
        <v>22</v>
      </c>
      <c r="D11" s="47">
        <v>827</v>
      </c>
      <c r="E11" s="48">
        <v>0.14327789327789328</v>
      </c>
      <c r="F11" s="47">
        <v>698</v>
      </c>
      <c r="G11" s="49">
        <v>0.15030146425495264</v>
      </c>
      <c r="H11" s="50">
        <v>0.18481375358166185</v>
      </c>
      <c r="I11" s="51">
        <v>783</v>
      </c>
      <c r="J11" s="52">
        <v>0.056194125159642505</v>
      </c>
      <c r="K11" s="47">
        <v>1610</v>
      </c>
      <c r="L11" s="48">
        <v>0.15483746874398924</v>
      </c>
      <c r="M11" s="47">
        <v>1270</v>
      </c>
      <c r="N11" s="49">
        <v>0.1401611301180885</v>
      </c>
      <c r="O11" s="50">
        <v>0.26771653543307083</v>
      </c>
    </row>
    <row r="12" spans="2:15" ht="14.25" customHeight="1">
      <c r="B12" s="53">
        <v>2</v>
      </c>
      <c r="C12" s="54" t="s">
        <v>25</v>
      </c>
      <c r="D12" s="55">
        <v>920</v>
      </c>
      <c r="E12" s="56">
        <v>0.15939015939015938</v>
      </c>
      <c r="F12" s="55">
        <v>710</v>
      </c>
      <c r="G12" s="57">
        <v>0.152885443583118</v>
      </c>
      <c r="H12" s="58">
        <v>0.295774647887324</v>
      </c>
      <c r="I12" s="59">
        <v>678</v>
      </c>
      <c r="J12" s="60">
        <v>0.3569321533923304</v>
      </c>
      <c r="K12" s="55">
        <v>1598</v>
      </c>
      <c r="L12" s="56">
        <v>0.15368340065397193</v>
      </c>
      <c r="M12" s="55">
        <v>1351</v>
      </c>
      <c r="N12" s="57">
        <v>0.14910054077916346</v>
      </c>
      <c r="O12" s="58">
        <v>0.1828275351591413</v>
      </c>
    </row>
    <row r="13" spans="2:15" ht="14.25" customHeight="1">
      <c r="B13" s="53">
        <v>3</v>
      </c>
      <c r="C13" s="54" t="s">
        <v>27</v>
      </c>
      <c r="D13" s="55">
        <v>779</v>
      </c>
      <c r="E13" s="56">
        <v>0.13496188496188496</v>
      </c>
      <c r="F13" s="55">
        <v>612</v>
      </c>
      <c r="G13" s="57">
        <v>0.13178294573643412</v>
      </c>
      <c r="H13" s="58">
        <v>0.27287581699346397</v>
      </c>
      <c r="I13" s="59">
        <v>689</v>
      </c>
      <c r="J13" s="60">
        <v>0.13062409288824384</v>
      </c>
      <c r="K13" s="55">
        <v>1468</v>
      </c>
      <c r="L13" s="56">
        <v>0.14118099634545106</v>
      </c>
      <c r="M13" s="55">
        <v>1110</v>
      </c>
      <c r="N13" s="57">
        <v>0.12250303498510098</v>
      </c>
      <c r="O13" s="58">
        <v>0.32252252252252256</v>
      </c>
    </row>
    <row r="14" spans="2:15" ht="14.25" customHeight="1">
      <c r="B14" s="53">
        <v>4</v>
      </c>
      <c r="C14" s="54" t="s">
        <v>19</v>
      </c>
      <c r="D14" s="55">
        <v>504</v>
      </c>
      <c r="E14" s="56">
        <v>0.08731808731808732</v>
      </c>
      <c r="F14" s="55">
        <v>339</v>
      </c>
      <c r="G14" s="57">
        <v>0.07299741602067183</v>
      </c>
      <c r="H14" s="58">
        <v>0.48672566371681425</v>
      </c>
      <c r="I14" s="59">
        <v>522</v>
      </c>
      <c r="J14" s="60">
        <v>-0.03448275862068961</v>
      </c>
      <c r="K14" s="55">
        <v>1026</v>
      </c>
      <c r="L14" s="56">
        <v>0.09867282169648009</v>
      </c>
      <c r="M14" s="55">
        <v>681</v>
      </c>
      <c r="N14" s="57">
        <v>0.07515726740977817</v>
      </c>
      <c r="O14" s="58">
        <v>0.5066079295154184</v>
      </c>
    </row>
    <row r="15" spans="2:15" ht="14.25" customHeight="1">
      <c r="B15" s="61">
        <v>5</v>
      </c>
      <c r="C15" s="62" t="s">
        <v>57</v>
      </c>
      <c r="D15" s="63">
        <v>493</v>
      </c>
      <c r="E15" s="64">
        <v>0.08541233541233541</v>
      </c>
      <c r="F15" s="63">
        <v>294</v>
      </c>
      <c r="G15" s="65">
        <v>0.06330749354005168</v>
      </c>
      <c r="H15" s="66">
        <v>0.6768707482993197</v>
      </c>
      <c r="I15" s="67">
        <v>409</v>
      </c>
      <c r="J15" s="68">
        <v>0.20537897310513453</v>
      </c>
      <c r="K15" s="63">
        <v>902</v>
      </c>
      <c r="L15" s="64">
        <v>0.08674745143296787</v>
      </c>
      <c r="M15" s="63">
        <v>553</v>
      </c>
      <c r="N15" s="65">
        <v>0.06103079130338815</v>
      </c>
      <c r="O15" s="66">
        <v>0.6311030741410488</v>
      </c>
    </row>
    <row r="16" spans="2:15" ht="14.25" customHeight="1">
      <c r="B16" s="45">
        <v>6</v>
      </c>
      <c r="C16" s="46" t="s">
        <v>32</v>
      </c>
      <c r="D16" s="47">
        <v>432</v>
      </c>
      <c r="E16" s="48">
        <v>0.07484407484407485</v>
      </c>
      <c r="F16" s="47">
        <v>550</v>
      </c>
      <c r="G16" s="49">
        <v>0.11843238587424634</v>
      </c>
      <c r="H16" s="50">
        <v>-0.2145454545454546</v>
      </c>
      <c r="I16" s="51">
        <v>278</v>
      </c>
      <c r="J16" s="52">
        <v>0.5539568345323742</v>
      </c>
      <c r="K16" s="47">
        <v>710</v>
      </c>
      <c r="L16" s="48">
        <v>0.0682823619926909</v>
      </c>
      <c r="M16" s="47">
        <v>1168</v>
      </c>
      <c r="N16" s="49">
        <v>0.12890409447080897</v>
      </c>
      <c r="O16" s="50">
        <v>-0.39212328767123283</v>
      </c>
    </row>
    <row r="17" spans="2:15" ht="14.25" customHeight="1">
      <c r="B17" s="53">
        <v>7</v>
      </c>
      <c r="C17" s="54" t="s">
        <v>28</v>
      </c>
      <c r="D17" s="55">
        <v>485</v>
      </c>
      <c r="E17" s="56">
        <v>0.08402633402633403</v>
      </c>
      <c r="F17" s="55">
        <v>432</v>
      </c>
      <c r="G17" s="57">
        <v>0.09302325581395349</v>
      </c>
      <c r="H17" s="58">
        <v>0.12268518518518512</v>
      </c>
      <c r="I17" s="59">
        <v>220</v>
      </c>
      <c r="J17" s="60">
        <v>1.2045454545454546</v>
      </c>
      <c r="K17" s="55">
        <v>705</v>
      </c>
      <c r="L17" s="56">
        <v>0.06780150028851702</v>
      </c>
      <c r="M17" s="55">
        <v>883</v>
      </c>
      <c r="N17" s="57">
        <v>0.09745061251517492</v>
      </c>
      <c r="O17" s="58">
        <v>-0.20158550396375996</v>
      </c>
    </row>
    <row r="18" spans="2:15" ht="14.25" customHeight="1">
      <c r="B18" s="53">
        <v>8</v>
      </c>
      <c r="C18" s="54" t="s">
        <v>20</v>
      </c>
      <c r="D18" s="55">
        <v>359</v>
      </c>
      <c r="E18" s="56">
        <v>0.062196812196812196</v>
      </c>
      <c r="F18" s="55">
        <v>179</v>
      </c>
      <c r="G18" s="57">
        <v>0.03854435831180017</v>
      </c>
      <c r="H18" s="58">
        <v>1.005586592178771</v>
      </c>
      <c r="I18" s="59">
        <v>306</v>
      </c>
      <c r="J18" s="60">
        <v>0.17320261437908502</v>
      </c>
      <c r="K18" s="55">
        <v>665</v>
      </c>
      <c r="L18" s="56">
        <v>0.06395460665512599</v>
      </c>
      <c r="M18" s="55">
        <v>413</v>
      </c>
      <c r="N18" s="57">
        <v>0.045579958062024056</v>
      </c>
      <c r="O18" s="58">
        <v>0.6101694915254237</v>
      </c>
    </row>
    <row r="19" spans="2:15" ht="14.25" customHeight="1">
      <c r="B19" s="53">
        <v>9</v>
      </c>
      <c r="C19" s="54" t="s">
        <v>29</v>
      </c>
      <c r="D19" s="55">
        <v>284</v>
      </c>
      <c r="E19" s="56">
        <v>0.0492030492030492</v>
      </c>
      <c r="F19" s="55">
        <v>293</v>
      </c>
      <c r="G19" s="57">
        <v>0.06309216192937123</v>
      </c>
      <c r="H19" s="58">
        <v>-0.030716723549488067</v>
      </c>
      <c r="I19" s="59">
        <v>280</v>
      </c>
      <c r="J19" s="60">
        <v>0.014285714285714235</v>
      </c>
      <c r="K19" s="55">
        <v>564</v>
      </c>
      <c r="L19" s="56">
        <v>0.054241200230813615</v>
      </c>
      <c r="M19" s="55">
        <v>556</v>
      </c>
      <c r="N19" s="57">
        <v>0.06136188058713166</v>
      </c>
      <c r="O19" s="58">
        <v>0.014388489208633004</v>
      </c>
    </row>
    <row r="20" spans="2:15" ht="14.25" customHeight="1">
      <c r="B20" s="61">
        <v>10</v>
      </c>
      <c r="C20" s="62" t="s">
        <v>21</v>
      </c>
      <c r="D20" s="63">
        <v>280</v>
      </c>
      <c r="E20" s="64">
        <v>0.04851004851004851</v>
      </c>
      <c r="F20" s="63">
        <v>287</v>
      </c>
      <c r="G20" s="65">
        <v>0.06180017226528854</v>
      </c>
      <c r="H20" s="66">
        <v>-0.024390243902439046</v>
      </c>
      <c r="I20" s="67">
        <v>175</v>
      </c>
      <c r="J20" s="68">
        <v>0.6000000000000001</v>
      </c>
      <c r="K20" s="63">
        <v>455</v>
      </c>
      <c r="L20" s="64">
        <v>0.043758415079823046</v>
      </c>
      <c r="M20" s="63">
        <v>563</v>
      </c>
      <c r="N20" s="65">
        <v>0.06213442224919987</v>
      </c>
      <c r="O20" s="66">
        <v>-0.1918294849023091</v>
      </c>
    </row>
    <row r="21" spans="2:15" ht="14.25" customHeight="1">
      <c r="B21" s="45">
        <v>11</v>
      </c>
      <c r="C21" s="46" t="s">
        <v>30</v>
      </c>
      <c r="D21" s="47">
        <v>114</v>
      </c>
      <c r="E21" s="48">
        <v>0.01975051975051975</v>
      </c>
      <c r="F21" s="47">
        <v>101</v>
      </c>
      <c r="G21" s="49">
        <v>0.021748492678725237</v>
      </c>
      <c r="H21" s="50">
        <v>0.1287128712871286</v>
      </c>
      <c r="I21" s="51">
        <v>91</v>
      </c>
      <c r="J21" s="52">
        <v>0.25274725274725274</v>
      </c>
      <c r="K21" s="47">
        <v>205</v>
      </c>
      <c r="L21" s="48">
        <v>0.019715329871129065</v>
      </c>
      <c r="M21" s="47">
        <v>185</v>
      </c>
      <c r="N21" s="49">
        <v>0.02041717249751683</v>
      </c>
      <c r="O21" s="50">
        <v>0.10810810810810811</v>
      </c>
    </row>
    <row r="22" spans="2:15" ht="14.25" customHeight="1">
      <c r="B22" s="53">
        <v>12</v>
      </c>
      <c r="C22" s="54" t="s">
        <v>65</v>
      </c>
      <c r="D22" s="55">
        <v>103</v>
      </c>
      <c r="E22" s="56">
        <v>0.017844767844767843</v>
      </c>
      <c r="F22" s="55">
        <v>38</v>
      </c>
      <c r="G22" s="57">
        <v>0.00818260120585702</v>
      </c>
      <c r="H22" s="58">
        <v>1.710526315789474</v>
      </c>
      <c r="I22" s="59">
        <v>75</v>
      </c>
      <c r="J22" s="60">
        <v>0.3733333333333333</v>
      </c>
      <c r="K22" s="55">
        <v>178</v>
      </c>
      <c r="L22" s="56">
        <v>0.017118676668590113</v>
      </c>
      <c r="M22" s="55">
        <v>77</v>
      </c>
      <c r="N22" s="57">
        <v>0.008497958282750248</v>
      </c>
      <c r="O22" s="58">
        <v>1.3116883116883118</v>
      </c>
    </row>
    <row r="23" spans="2:15" ht="14.25" customHeight="1">
      <c r="B23" s="53">
        <v>13</v>
      </c>
      <c r="C23" s="54" t="s">
        <v>18</v>
      </c>
      <c r="D23" s="55">
        <v>29</v>
      </c>
      <c r="E23" s="56">
        <v>0.005024255024255024</v>
      </c>
      <c r="F23" s="55">
        <v>24</v>
      </c>
      <c r="G23" s="57">
        <v>0.00516795865633075</v>
      </c>
      <c r="H23" s="58">
        <v>0.20833333333333326</v>
      </c>
      <c r="I23" s="59">
        <v>19</v>
      </c>
      <c r="J23" s="60">
        <v>0.5263157894736843</v>
      </c>
      <c r="K23" s="55">
        <v>48</v>
      </c>
      <c r="L23" s="56">
        <v>0.004616272360069244</v>
      </c>
      <c r="M23" s="55">
        <v>55</v>
      </c>
      <c r="N23" s="57">
        <v>0.0060699702019644634</v>
      </c>
      <c r="O23" s="58">
        <v>-0.12727272727272732</v>
      </c>
    </row>
    <row r="24" spans="2:15" ht="14.25" customHeight="1">
      <c r="B24" s="53">
        <v>14</v>
      </c>
      <c r="C24" s="54" t="s">
        <v>113</v>
      </c>
      <c r="D24" s="55">
        <v>29</v>
      </c>
      <c r="E24" s="56">
        <v>0.005024255024255024</v>
      </c>
      <c r="F24" s="55">
        <v>3</v>
      </c>
      <c r="G24" s="57">
        <v>0.0006459948320413437</v>
      </c>
      <c r="H24" s="58">
        <v>8.666666666666666</v>
      </c>
      <c r="I24" s="59">
        <v>14</v>
      </c>
      <c r="J24" s="60">
        <v>1.0714285714285716</v>
      </c>
      <c r="K24" s="55">
        <v>43</v>
      </c>
      <c r="L24" s="56">
        <v>0.004135410655895365</v>
      </c>
      <c r="M24" s="55">
        <v>7</v>
      </c>
      <c r="N24" s="57">
        <v>0.0007725416620682044</v>
      </c>
      <c r="O24" s="58">
        <v>5.142857142857143</v>
      </c>
    </row>
    <row r="25" spans="2:15" ht="15">
      <c r="B25" s="61">
        <v>15</v>
      </c>
      <c r="C25" s="62" t="s">
        <v>114</v>
      </c>
      <c r="D25" s="63">
        <v>23</v>
      </c>
      <c r="E25" s="64">
        <v>0.003984753984753985</v>
      </c>
      <c r="F25" s="63">
        <v>12</v>
      </c>
      <c r="G25" s="65">
        <v>0.002583979328165375</v>
      </c>
      <c r="H25" s="66">
        <v>0.9166666666666667</v>
      </c>
      <c r="I25" s="67">
        <v>17</v>
      </c>
      <c r="J25" s="68">
        <v>0.3529411764705883</v>
      </c>
      <c r="K25" s="63">
        <v>40</v>
      </c>
      <c r="L25" s="64">
        <v>0.0038468936333910368</v>
      </c>
      <c r="M25" s="63">
        <v>40</v>
      </c>
      <c r="N25" s="65">
        <v>0.004414523783246882</v>
      </c>
      <c r="O25" s="66">
        <v>0</v>
      </c>
    </row>
    <row r="26" spans="2:15" ht="15">
      <c r="B26" s="124" t="s">
        <v>54</v>
      </c>
      <c r="C26" s="125"/>
      <c r="D26" s="25">
        <f>SUM(D11:D25)</f>
        <v>5661</v>
      </c>
      <c r="E26" s="4">
        <f>D26/D28</f>
        <v>0.9807692307692307</v>
      </c>
      <c r="F26" s="25">
        <f>SUM(F11:F25)</f>
        <v>4572</v>
      </c>
      <c r="G26" s="4">
        <f>F26/F28</f>
        <v>0.9844961240310077</v>
      </c>
      <c r="H26" s="7">
        <f>D26/F26-1</f>
        <v>0.23818897637795278</v>
      </c>
      <c r="I26" s="25">
        <f>SUM(I11:I25)</f>
        <v>4556</v>
      </c>
      <c r="J26" s="4">
        <f>D26/I26-1</f>
        <v>0.2425373134328359</v>
      </c>
      <c r="K26" s="25">
        <f>SUM(K11:K25)</f>
        <v>10217</v>
      </c>
      <c r="L26" s="4">
        <f>K26/K28</f>
        <v>0.9825928063089056</v>
      </c>
      <c r="M26" s="25">
        <f>SUM(M11:M25)</f>
        <v>8912</v>
      </c>
      <c r="N26" s="4">
        <f>M26/M28</f>
        <v>0.9835558989074054</v>
      </c>
      <c r="O26" s="7">
        <f>K26/M26-1</f>
        <v>0.14643177737881508</v>
      </c>
    </row>
    <row r="27" spans="2:15" ht="15">
      <c r="B27" s="124" t="s">
        <v>12</v>
      </c>
      <c r="C27" s="125"/>
      <c r="D27" s="3">
        <f>D28-SUM(D11:D25)</f>
        <v>111</v>
      </c>
      <c r="E27" s="4">
        <f>D27/D28</f>
        <v>0.019230769230769232</v>
      </c>
      <c r="F27" s="3">
        <f>F28-SUM(F11:F25)</f>
        <v>72</v>
      </c>
      <c r="G27" s="6">
        <f>F27/F28</f>
        <v>0.015503875968992248</v>
      </c>
      <c r="H27" s="7">
        <f>D27/F27-1</f>
        <v>0.5416666666666667</v>
      </c>
      <c r="I27" s="3">
        <f>I28-SUM(I11:I25)</f>
        <v>70</v>
      </c>
      <c r="J27" s="8">
        <f>D27/I27-1</f>
        <v>0.5857142857142856</v>
      </c>
      <c r="K27" s="3">
        <f>K28-SUM(K11:K25)</f>
        <v>181</v>
      </c>
      <c r="L27" s="4">
        <f>K27/K28</f>
        <v>0.01740719369109444</v>
      </c>
      <c r="M27" s="3">
        <f>M28-SUM(M11:M25)</f>
        <v>149</v>
      </c>
      <c r="N27" s="4">
        <f>M27/M28</f>
        <v>0.016444101092594636</v>
      </c>
      <c r="O27" s="7">
        <f>K27/M27-1</f>
        <v>0.21476510067114085</v>
      </c>
    </row>
    <row r="28" spans="2:15" ht="15">
      <c r="B28" s="126" t="s">
        <v>13</v>
      </c>
      <c r="C28" s="127"/>
      <c r="D28" s="40">
        <v>5772</v>
      </c>
      <c r="E28" s="69">
        <v>1</v>
      </c>
      <c r="F28" s="40">
        <v>4644</v>
      </c>
      <c r="G28" s="70">
        <v>0.9999999999999999</v>
      </c>
      <c r="H28" s="37">
        <v>0.24289405684754528</v>
      </c>
      <c r="I28" s="41">
        <v>4626</v>
      </c>
      <c r="J28" s="38">
        <v>0.24773022049286642</v>
      </c>
      <c r="K28" s="40">
        <v>10398</v>
      </c>
      <c r="L28" s="69">
        <v>1</v>
      </c>
      <c r="M28" s="40">
        <v>9061</v>
      </c>
      <c r="N28" s="70">
        <v>0.9999999999999997</v>
      </c>
      <c r="O28" s="37">
        <v>0.14755545745502707</v>
      </c>
    </row>
    <row r="29" spans="2:3" ht="15">
      <c r="B29" t="s">
        <v>149</v>
      </c>
      <c r="C29" s="20"/>
    </row>
    <row r="30" ht="15">
      <c r="B30" s="9" t="s">
        <v>150</v>
      </c>
    </row>
    <row r="31" ht="15">
      <c r="B31" s="21"/>
    </row>
    <row r="32" spans="2:22" ht="15">
      <c r="B32" s="150" t="s">
        <v>143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19"/>
      <c r="N32" s="20"/>
      <c r="O32" s="150" t="s">
        <v>146</v>
      </c>
      <c r="P32" s="150"/>
      <c r="Q32" s="150"/>
      <c r="R32" s="150"/>
      <c r="S32" s="150"/>
      <c r="T32" s="150"/>
      <c r="U32" s="150"/>
      <c r="V32" s="150"/>
    </row>
    <row r="33" spans="2:22" ht="15">
      <c r="B33" s="151" t="s">
        <v>144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20"/>
      <c r="N33" s="20"/>
      <c r="O33" s="151" t="s">
        <v>147</v>
      </c>
      <c r="P33" s="151"/>
      <c r="Q33" s="151"/>
      <c r="R33" s="151"/>
      <c r="S33" s="151"/>
      <c r="T33" s="151"/>
      <c r="U33" s="151"/>
      <c r="V33" s="151"/>
    </row>
    <row r="34" spans="2:22" ht="25.5" customHeight="1">
      <c r="B34" s="14"/>
      <c r="C34" s="14"/>
      <c r="D34" s="14"/>
      <c r="E34" s="14"/>
      <c r="F34" s="14"/>
      <c r="G34" s="14"/>
      <c r="H34" s="14"/>
      <c r="I34" s="14"/>
      <c r="J34" s="14"/>
      <c r="K34" s="71"/>
      <c r="L34" s="72" t="s">
        <v>4</v>
      </c>
      <c r="M34" s="72"/>
      <c r="O34" s="14"/>
      <c r="P34" s="14"/>
      <c r="Q34" s="14"/>
      <c r="R34" s="14"/>
      <c r="S34" s="14"/>
      <c r="T34" s="14"/>
      <c r="U34" s="71"/>
      <c r="V34" s="72" t="s">
        <v>4</v>
      </c>
    </row>
    <row r="35" spans="2:22" ht="15">
      <c r="B35" s="164" t="s">
        <v>0</v>
      </c>
      <c r="C35" s="164" t="s">
        <v>47</v>
      </c>
      <c r="D35" s="154" t="s">
        <v>105</v>
      </c>
      <c r="E35" s="155"/>
      <c r="F35" s="155"/>
      <c r="G35" s="155"/>
      <c r="H35" s="155"/>
      <c r="I35" s="156"/>
      <c r="J35" s="154" t="s">
        <v>106</v>
      </c>
      <c r="K35" s="155"/>
      <c r="L35" s="156"/>
      <c r="M35" s="181"/>
      <c r="O35" s="152" t="s">
        <v>0</v>
      </c>
      <c r="P35" s="152" t="s">
        <v>47</v>
      </c>
      <c r="Q35" s="154" t="s">
        <v>107</v>
      </c>
      <c r="R35" s="155"/>
      <c r="S35" s="155"/>
      <c r="T35" s="155"/>
      <c r="U35" s="155"/>
      <c r="V35" s="156"/>
    </row>
    <row r="36" spans="2:22" ht="15" customHeight="1">
      <c r="B36" s="165"/>
      <c r="C36" s="165"/>
      <c r="D36" s="128" t="s">
        <v>108</v>
      </c>
      <c r="E36" s="129"/>
      <c r="F36" s="129"/>
      <c r="G36" s="129"/>
      <c r="H36" s="129"/>
      <c r="I36" s="130"/>
      <c r="J36" s="128" t="s">
        <v>109</v>
      </c>
      <c r="K36" s="129"/>
      <c r="L36" s="130"/>
      <c r="M36" s="182"/>
      <c r="O36" s="153"/>
      <c r="P36" s="153"/>
      <c r="Q36" s="128" t="s">
        <v>110</v>
      </c>
      <c r="R36" s="129"/>
      <c r="S36" s="129"/>
      <c r="T36" s="129"/>
      <c r="U36" s="129"/>
      <c r="V36" s="130"/>
    </row>
    <row r="37" spans="2:22" ht="15" customHeight="1">
      <c r="B37" s="165"/>
      <c r="C37" s="165"/>
      <c r="D37" s="131">
        <v>2021</v>
      </c>
      <c r="E37" s="132"/>
      <c r="F37" s="157">
        <v>2020</v>
      </c>
      <c r="G37" s="132"/>
      <c r="H37" s="135" t="s">
        <v>5</v>
      </c>
      <c r="I37" s="145" t="s">
        <v>55</v>
      </c>
      <c r="J37" s="159">
        <v>2021</v>
      </c>
      <c r="K37" s="146" t="s">
        <v>111</v>
      </c>
      <c r="L37" s="145" t="s">
        <v>117</v>
      </c>
      <c r="M37" s="183"/>
      <c r="O37" s="153"/>
      <c r="P37" s="153"/>
      <c r="Q37" s="131">
        <v>2021</v>
      </c>
      <c r="R37" s="132"/>
      <c r="S37" s="131">
        <v>2020</v>
      </c>
      <c r="T37" s="132"/>
      <c r="U37" s="135" t="s">
        <v>5</v>
      </c>
      <c r="V37" s="137" t="s">
        <v>81</v>
      </c>
    </row>
    <row r="38" spans="2:22" ht="15">
      <c r="B38" s="179" t="s">
        <v>6</v>
      </c>
      <c r="C38" s="179" t="s">
        <v>47</v>
      </c>
      <c r="D38" s="133"/>
      <c r="E38" s="134"/>
      <c r="F38" s="158"/>
      <c r="G38" s="134"/>
      <c r="H38" s="136"/>
      <c r="I38" s="146"/>
      <c r="J38" s="159"/>
      <c r="K38" s="146"/>
      <c r="L38" s="146"/>
      <c r="M38" s="183"/>
      <c r="O38" s="139" t="s">
        <v>6</v>
      </c>
      <c r="P38" s="139" t="s">
        <v>47</v>
      </c>
      <c r="Q38" s="133"/>
      <c r="R38" s="134"/>
      <c r="S38" s="133"/>
      <c r="T38" s="134"/>
      <c r="U38" s="136"/>
      <c r="V38" s="138"/>
    </row>
    <row r="39" spans="2:22" ht="15" customHeight="1">
      <c r="B39" s="179"/>
      <c r="C39" s="179"/>
      <c r="D39" s="109" t="s">
        <v>8</v>
      </c>
      <c r="E39" s="73" t="s">
        <v>2</v>
      </c>
      <c r="F39" s="109" t="s">
        <v>8</v>
      </c>
      <c r="G39" s="73" t="s">
        <v>2</v>
      </c>
      <c r="H39" s="141" t="s">
        <v>9</v>
      </c>
      <c r="I39" s="141" t="s">
        <v>56</v>
      </c>
      <c r="J39" s="74" t="s">
        <v>8</v>
      </c>
      <c r="K39" s="147" t="s">
        <v>112</v>
      </c>
      <c r="L39" s="147" t="s">
        <v>118</v>
      </c>
      <c r="M39" s="184"/>
      <c r="O39" s="139"/>
      <c r="P39" s="139"/>
      <c r="Q39" s="109" t="s">
        <v>8</v>
      </c>
      <c r="R39" s="73" t="s">
        <v>2</v>
      </c>
      <c r="S39" s="109" t="s">
        <v>8</v>
      </c>
      <c r="T39" s="73" t="s">
        <v>2</v>
      </c>
      <c r="U39" s="141" t="s">
        <v>9</v>
      </c>
      <c r="V39" s="143" t="s">
        <v>82</v>
      </c>
    </row>
    <row r="40" spans="2:22" ht="14.25" customHeight="1">
      <c r="B40" s="180"/>
      <c r="C40" s="180"/>
      <c r="D40" s="108" t="s">
        <v>10</v>
      </c>
      <c r="E40" s="36" t="s">
        <v>11</v>
      </c>
      <c r="F40" s="108" t="s">
        <v>10</v>
      </c>
      <c r="G40" s="36" t="s">
        <v>11</v>
      </c>
      <c r="H40" s="149"/>
      <c r="I40" s="149"/>
      <c r="J40" s="108" t="s">
        <v>10</v>
      </c>
      <c r="K40" s="148"/>
      <c r="L40" s="148"/>
      <c r="M40" s="184"/>
      <c r="O40" s="140"/>
      <c r="P40" s="140"/>
      <c r="Q40" s="108" t="s">
        <v>10</v>
      </c>
      <c r="R40" s="36" t="s">
        <v>11</v>
      </c>
      <c r="S40" s="108" t="s">
        <v>10</v>
      </c>
      <c r="T40" s="36" t="s">
        <v>11</v>
      </c>
      <c r="U40" s="142"/>
      <c r="V40" s="144"/>
    </row>
    <row r="41" spans="2:22" ht="15">
      <c r="B41" s="45">
        <v>1</v>
      </c>
      <c r="C41" s="75" t="s">
        <v>67</v>
      </c>
      <c r="D41" s="47">
        <v>785</v>
      </c>
      <c r="E41" s="52">
        <v>0.136001386001386</v>
      </c>
      <c r="F41" s="47">
        <v>604</v>
      </c>
      <c r="G41" s="52">
        <v>0.13006029285099052</v>
      </c>
      <c r="H41" s="76">
        <v>0.29966887417218535</v>
      </c>
      <c r="I41" s="77">
        <v>0</v>
      </c>
      <c r="J41" s="47">
        <v>571</v>
      </c>
      <c r="K41" s="78">
        <v>0.37478108581436076</v>
      </c>
      <c r="L41" s="79">
        <v>0</v>
      </c>
      <c r="M41" s="185"/>
      <c r="O41" s="45">
        <v>1</v>
      </c>
      <c r="P41" s="75" t="s">
        <v>67</v>
      </c>
      <c r="Q41" s="47">
        <v>1356</v>
      </c>
      <c r="R41" s="52">
        <v>0.13040969417195614</v>
      </c>
      <c r="S41" s="47">
        <v>1147</v>
      </c>
      <c r="T41" s="52">
        <v>0.12658646948460434</v>
      </c>
      <c r="U41" s="50">
        <v>0.18221447253705314</v>
      </c>
      <c r="V41" s="79">
        <v>0</v>
      </c>
    </row>
    <row r="42" spans="2:22" ht="15">
      <c r="B42" s="80">
        <v>2</v>
      </c>
      <c r="C42" s="81" t="s">
        <v>68</v>
      </c>
      <c r="D42" s="55">
        <v>552</v>
      </c>
      <c r="E42" s="60">
        <v>0.09563409563409564</v>
      </c>
      <c r="F42" s="55">
        <v>489</v>
      </c>
      <c r="G42" s="60">
        <v>0.10529715762273902</v>
      </c>
      <c r="H42" s="82">
        <v>0.12883435582822078</v>
      </c>
      <c r="I42" s="83">
        <v>0</v>
      </c>
      <c r="J42" s="55">
        <v>467</v>
      </c>
      <c r="K42" s="84">
        <v>0.1820128479657388</v>
      </c>
      <c r="L42" s="85">
        <v>0</v>
      </c>
      <c r="M42" s="185"/>
      <c r="O42" s="80">
        <v>2</v>
      </c>
      <c r="P42" s="81" t="s">
        <v>68</v>
      </c>
      <c r="Q42" s="55">
        <v>1019</v>
      </c>
      <c r="R42" s="60">
        <v>0.09799961531063667</v>
      </c>
      <c r="S42" s="55">
        <v>881</v>
      </c>
      <c r="T42" s="60">
        <v>0.09722988632601258</v>
      </c>
      <c r="U42" s="58">
        <v>0.15664018161180482</v>
      </c>
      <c r="V42" s="85">
        <v>1</v>
      </c>
    </row>
    <row r="43" spans="2:22" ht="15">
      <c r="B43" s="80">
        <v>3</v>
      </c>
      <c r="C43" s="81" t="s">
        <v>69</v>
      </c>
      <c r="D43" s="55">
        <v>493</v>
      </c>
      <c r="E43" s="60">
        <v>0.08541233541233541</v>
      </c>
      <c r="F43" s="55">
        <v>294</v>
      </c>
      <c r="G43" s="60">
        <v>0.06330749354005168</v>
      </c>
      <c r="H43" s="82">
        <v>0.6768707482993197</v>
      </c>
      <c r="I43" s="83">
        <v>1</v>
      </c>
      <c r="J43" s="55">
        <v>409</v>
      </c>
      <c r="K43" s="84">
        <v>0.20537897310513453</v>
      </c>
      <c r="L43" s="85">
        <v>0</v>
      </c>
      <c r="M43" s="185"/>
      <c r="O43" s="80">
        <v>3</v>
      </c>
      <c r="P43" s="81" t="s">
        <v>69</v>
      </c>
      <c r="Q43" s="55">
        <v>902</v>
      </c>
      <c r="R43" s="60">
        <v>0.08674745143296787</v>
      </c>
      <c r="S43" s="55">
        <v>553</v>
      </c>
      <c r="T43" s="60">
        <v>0.06103079130338815</v>
      </c>
      <c r="U43" s="58">
        <v>0.6311030741410488</v>
      </c>
      <c r="V43" s="85">
        <v>1</v>
      </c>
    </row>
    <row r="44" spans="2:22" ht="15">
      <c r="B44" s="80">
        <v>4</v>
      </c>
      <c r="C44" s="81" t="s">
        <v>74</v>
      </c>
      <c r="D44" s="55">
        <v>341</v>
      </c>
      <c r="E44" s="60">
        <v>0.05907830907830908</v>
      </c>
      <c r="F44" s="55">
        <v>437</v>
      </c>
      <c r="G44" s="60">
        <v>0.09409991386735572</v>
      </c>
      <c r="H44" s="82">
        <v>-0.21967963386727685</v>
      </c>
      <c r="I44" s="83">
        <v>-1</v>
      </c>
      <c r="J44" s="55">
        <v>215</v>
      </c>
      <c r="K44" s="84">
        <v>0.586046511627907</v>
      </c>
      <c r="L44" s="85">
        <v>1</v>
      </c>
      <c r="M44" s="185"/>
      <c r="O44" s="80">
        <v>4</v>
      </c>
      <c r="P44" s="81" t="s">
        <v>71</v>
      </c>
      <c r="Q44" s="55">
        <v>583</v>
      </c>
      <c r="R44" s="60">
        <v>0.05606847470667436</v>
      </c>
      <c r="S44" s="55">
        <v>489</v>
      </c>
      <c r="T44" s="60">
        <v>0.05396755325019314</v>
      </c>
      <c r="U44" s="58">
        <v>0.1922290388548058</v>
      </c>
      <c r="V44" s="85">
        <v>2</v>
      </c>
    </row>
    <row r="45" spans="2:22" ht="15">
      <c r="B45" s="80">
        <v>5</v>
      </c>
      <c r="C45" s="86" t="s">
        <v>71</v>
      </c>
      <c r="D45" s="63">
        <v>326</v>
      </c>
      <c r="E45" s="68">
        <v>0.05647955647955648</v>
      </c>
      <c r="F45" s="63">
        <v>265</v>
      </c>
      <c r="G45" s="68">
        <v>0.057062876830318694</v>
      </c>
      <c r="H45" s="87">
        <v>0.23018867924528297</v>
      </c>
      <c r="I45" s="88">
        <v>1</v>
      </c>
      <c r="J45" s="63">
        <v>257</v>
      </c>
      <c r="K45" s="89">
        <v>0.2684824902723735</v>
      </c>
      <c r="L45" s="90">
        <v>-1</v>
      </c>
      <c r="M45" s="185"/>
      <c r="O45" s="80">
        <v>5</v>
      </c>
      <c r="P45" s="86" t="s">
        <v>74</v>
      </c>
      <c r="Q45" s="63">
        <v>556</v>
      </c>
      <c r="R45" s="68">
        <v>0.05347182150413541</v>
      </c>
      <c r="S45" s="63">
        <v>972</v>
      </c>
      <c r="T45" s="68">
        <v>0.10727292793289923</v>
      </c>
      <c r="U45" s="66">
        <v>-0.42798353909465026</v>
      </c>
      <c r="V45" s="90">
        <v>-3</v>
      </c>
    </row>
    <row r="46" spans="2:22" ht="15">
      <c r="B46" s="91">
        <v>6</v>
      </c>
      <c r="C46" s="75" t="s">
        <v>70</v>
      </c>
      <c r="D46" s="47">
        <v>285</v>
      </c>
      <c r="E46" s="52">
        <v>0.04937629937629938</v>
      </c>
      <c r="F46" s="47">
        <v>272</v>
      </c>
      <c r="G46" s="52">
        <v>0.05857019810508183</v>
      </c>
      <c r="H46" s="76">
        <v>0.047794117647058876</v>
      </c>
      <c r="I46" s="77">
        <v>-1</v>
      </c>
      <c r="J46" s="47">
        <v>129</v>
      </c>
      <c r="K46" s="78">
        <v>1.2093023255813953</v>
      </c>
      <c r="L46" s="79">
        <v>6</v>
      </c>
      <c r="M46" s="185"/>
      <c r="O46" s="91">
        <v>6</v>
      </c>
      <c r="P46" s="75" t="s">
        <v>83</v>
      </c>
      <c r="Q46" s="47">
        <v>429</v>
      </c>
      <c r="R46" s="52">
        <v>0.041257934218118866</v>
      </c>
      <c r="S46" s="47">
        <v>248</v>
      </c>
      <c r="T46" s="52">
        <v>0.02737004745613067</v>
      </c>
      <c r="U46" s="50">
        <v>0.7298387096774193</v>
      </c>
      <c r="V46" s="79">
        <v>5</v>
      </c>
    </row>
    <row r="47" spans="2:22" ht="15">
      <c r="B47" s="80">
        <v>7</v>
      </c>
      <c r="C47" s="81" t="s">
        <v>83</v>
      </c>
      <c r="D47" s="55">
        <v>221</v>
      </c>
      <c r="E47" s="60">
        <v>0.038288288288288286</v>
      </c>
      <c r="F47" s="55">
        <v>122</v>
      </c>
      <c r="G47" s="60">
        <v>0.02627045650301464</v>
      </c>
      <c r="H47" s="82">
        <v>0.8114754098360655</v>
      </c>
      <c r="I47" s="83">
        <v>5</v>
      </c>
      <c r="J47" s="55">
        <v>208</v>
      </c>
      <c r="K47" s="84">
        <v>0.0625</v>
      </c>
      <c r="L47" s="85">
        <v>-1</v>
      </c>
      <c r="M47" s="185"/>
      <c r="O47" s="80">
        <v>7</v>
      </c>
      <c r="P47" s="81" t="s">
        <v>70</v>
      </c>
      <c r="Q47" s="55">
        <v>414</v>
      </c>
      <c r="R47" s="60">
        <v>0.03981534910559723</v>
      </c>
      <c r="S47" s="55">
        <v>552</v>
      </c>
      <c r="T47" s="60">
        <v>0.06092042820880698</v>
      </c>
      <c r="U47" s="58">
        <v>-0.25</v>
      </c>
      <c r="V47" s="85">
        <v>-2</v>
      </c>
    </row>
    <row r="48" spans="2:22" ht="15">
      <c r="B48" s="80">
        <v>8</v>
      </c>
      <c r="C48" s="81" t="s">
        <v>78</v>
      </c>
      <c r="D48" s="55">
        <v>192</v>
      </c>
      <c r="E48" s="60">
        <v>0.033264033264033266</v>
      </c>
      <c r="F48" s="55">
        <v>156</v>
      </c>
      <c r="G48" s="60">
        <v>0.03359173126614987</v>
      </c>
      <c r="H48" s="82">
        <v>0.23076923076923084</v>
      </c>
      <c r="I48" s="83">
        <v>-1</v>
      </c>
      <c r="J48" s="55">
        <v>196</v>
      </c>
      <c r="K48" s="84">
        <v>-0.020408163265306145</v>
      </c>
      <c r="L48" s="85">
        <v>-1</v>
      </c>
      <c r="M48" s="185"/>
      <c r="O48" s="80">
        <v>8</v>
      </c>
      <c r="P48" s="81" t="s">
        <v>78</v>
      </c>
      <c r="Q48" s="55">
        <v>388</v>
      </c>
      <c r="R48" s="60">
        <v>0.03731486824389306</v>
      </c>
      <c r="S48" s="55">
        <v>304</v>
      </c>
      <c r="T48" s="60">
        <v>0.03355038075267631</v>
      </c>
      <c r="U48" s="58">
        <v>0.2763157894736843</v>
      </c>
      <c r="V48" s="85">
        <v>0</v>
      </c>
    </row>
    <row r="49" spans="2:22" ht="15">
      <c r="B49" s="80">
        <v>9</v>
      </c>
      <c r="C49" s="81" t="s">
        <v>89</v>
      </c>
      <c r="D49" s="55">
        <v>179</v>
      </c>
      <c r="E49" s="60">
        <v>0.031011781011781012</v>
      </c>
      <c r="F49" s="55">
        <v>39</v>
      </c>
      <c r="G49" s="60">
        <v>0.008397932816537468</v>
      </c>
      <c r="H49" s="82">
        <v>3.5897435897435894</v>
      </c>
      <c r="I49" s="83">
        <v>16</v>
      </c>
      <c r="J49" s="55">
        <v>183</v>
      </c>
      <c r="K49" s="84">
        <v>-0.021857923497267784</v>
      </c>
      <c r="L49" s="85">
        <v>-1</v>
      </c>
      <c r="M49" s="185"/>
      <c r="O49" s="80">
        <v>9</v>
      </c>
      <c r="P49" s="81" t="s">
        <v>89</v>
      </c>
      <c r="Q49" s="55">
        <v>362</v>
      </c>
      <c r="R49" s="60">
        <v>0.03481438738218888</v>
      </c>
      <c r="S49" s="55">
        <v>39</v>
      </c>
      <c r="T49" s="60">
        <v>0.00430416068866571</v>
      </c>
      <c r="U49" s="58">
        <v>8.282051282051283</v>
      </c>
      <c r="V49" s="85">
        <v>27</v>
      </c>
    </row>
    <row r="50" spans="2:22" ht="15">
      <c r="B50" s="92">
        <v>10</v>
      </c>
      <c r="C50" s="86" t="s">
        <v>145</v>
      </c>
      <c r="D50" s="63">
        <v>171</v>
      </c>
      <c r="E50" s="68">
        <v>0.029625779625779627</v>
      </c>
      <c r="F50" s="63">
        <v>123</v>
      </c>
      <c r="G50" s="68">
        <v>0.02648578811369509</v>
      </c>
      <c r="H50" s="87">
        <v>0.3902439024390243</v>
      </c>
      <c r="I50" s="88">
        <v>0</v>
      </c>
      <c r="J50" s="63">
        <v>62</v>
      </c>
      <c r="K50" s="89">
        <v>1.7580645161290325</v>
      </c>
      <c r="L50" s="90">
        <v>14</v>
      </c>
      <c r="M50" s="185"/>
      <c r="O50" s="92">
        <v>10</v>
      </c>
      <c r="P50" s="86" t="s">
        <v>84</v>
      </c>
      <c r="Q50" s="63">
        <v>304</v>
      </c>
      <c r="R50" s="68">
        <v>0.029236391613771878</v>
      </c>
      <c r="S50" s="63">
        <v>260</v>
      </c>
      <c r="T50" s="68">
        <v>0.028694404591104734</v>
      </c>
      <c r="U50" s="66">
        <v>0.1692307692307693</v>
      </c>
      <c r="V50" s="90">
        <v>-1</v>
      </c>
    </row>
    <row r="51" spans="2:22" ht="15">
      <c r="B51" s="124" t="s">
        <v>72</v>
      </c>
      <c r="C51" s="125"/>
      <c r="D51" s="25">
        <f>SUM(D41:D50)</f>
        <v>3545</v>
      </c>
      <c r="E51" s="6">
        <f>D51/D53</f>
        <v>0.6141718641718642</v>
      </c>
      <c r="F51" s="25">
        <f>SUM(F41:F50)</f>
        <v>2801</v>
      </c>
      <c r="G51" s="6">
        <f>F51/F53</f>
        <v>0.6031438415159346</v>
      </c>
      <c r="H51" s="16">
        <f>D51/F51-1</f>
        <v>0.2656194216351304</v>
      </c>
      <c r="I51" s="24"/>
      <c r="J51" s="25">
        <f>SUM(J41:J50)</f>
        <v>2697</v>
      </c>
      <c r="K51" s="17">
        <f>E51/J51-1</f>
        <v>-0.9997722759124317</v>
      </c>
      <c r="L51" s="18"/>
      <c r="M51" s="186"/>
      <c r="O51" s="124" t="s">
        <v>72</v>
      </c>
      <c r="P51" s="125"/>
      <c r="Q51" s="25">
        <f>SUM(Q41:Q50)</f>
        <v>6313</v>
      </c>
      <c r="R51" s="6">
        <f>Q51/Q53</f>
        <v>0.6071359876899404</v>
      </c>
      <c r="S51" s="25">
        <f>SUM(S41:S50)</f>
        <v>5445</v>
      </c>
      <c r="T51" s="6">
        <f>S51/S53</f>
        <v>0.6009270499944819</v>
      </c>
      <c r="U51" s="16">
        <f>Q51/S51-1</f>
        <v>0.15941230486685032</v>
      </c>
      <c r="V51" s="100"/>
    </row>
    <row r="52" spans="2:22" ht="15">
      <c r="B52" s="124" t="s">
        <v>12</v>
      </c>
      <c r="C52" s="125"/>
      <c r="D52" s="25">
        <f>D53-D51</f>
        <v>2227</v>
      </c>
      <c r="E52" s="6">
        <f>D52/D53</f>
        <v>0.38582813582813585</v>
      </c>
      <c r="F52" s="25">
        <f>F53-F51</f>
        <v>1843</v>
      </c>
      <c r="G52" s="6">
        <f>F52/F53</f>
        <v>0.39685615848406547</v>
      </c>
      <c r="H52" s="16">
        <f>D52/F52-1</f>
        <v>0.20835594139989144</v>
      </c>
      <c r="I52" s="3"/>
      <c r="J52" s="25">
        <f>J53-SUM(J41:J50)</f>
        <v>1929</v>
      </c>
      <c r="K52" s="17">
        <f>E52/J52-1</f>
        <v>-0.9997999854142934</v>
      </c>
      <c r="L52" s="18"/>
      <c r="M52" s="186"/>
      <c r="O52" s="124" t="s">
        <v>12</v>
      </c>
      <c r="P52" s="125"/>
      <c r="Q52" s="25">
        <f>Q53-Q51</f>
        <v>4085</v>
      </c>
      <c r="R52" s="6">
        <f>Q52/Q53</f>
        <v>0.39286401231005963</v>
      </c>
      <c r="S52" s="25">
        <f>S53-S51</f>
        <v>3616</v>
      </c>
      <c r="T52" s="6">
        <f>S52/S53</f>
        <v>0.3990729500055182</v>
      </c>
      <c r="U52" s="16">
        <f>Q52/S52-1</f>
        <v>0.12970132743362828</v>
      </c>
      <c r="V52" s="101"/>
    </row>
    <row r="53" spans="2:22" ht="15">
      <c r="B53" s="126" t="s">
        <v>36</v>
      </c>
      <c r="C53" s="127"/>
      <c r="D53" s="23">
        <v>5772</v>
      </c>
      <c r="E53" s="93">
        <v>1</v>
      </c>
      <c r="F53" s="23">
        <v>4644</v>
      </c>
      <c r="G53" s="93">
        <v>1</v>
      </c>
      <c r="H53" s="19">
        <v>0.24289405684754528</v>
      </c>
      <c r="I53" s="19"/>
      <c r="J53" s="23">
        <v>4626</v>
      </c>
      <c r="K53" s="39">
        <v>0.24773022049286642</v>
      </c>
      <c r="L53" s="94"/>
      <c r="M53" s="187"/>
      <c r="O53" s="126" t="s">
        <v>36</v>
      </c>
      <c r="P53" s="127"/>
      <c r="Q53" s="23">
        <v>10398</v>
      </c>
      <c r="R53" s="93">
        <v>1</v>
      </c>
      <c r="S53" s="23">
        <v>9061</v>
      </c>
      <c r="T53" s="93">
        <v>1</v>
      </c>
      <c r="U53" s="102">
        <v>0.14755545745502707</v>
      </c>
      <c r="V53" s="94"/>
    </row>
    <row r="54" spans="2:15" ht="15">
      <c r="B54" t="s">
        <v>149</v>
      </c>
      <c r="O54" t="s">
        <v>149</v>
      </c>
    </row>
    <row r="55" spans="2:15" ht="15">
      <c r="B55" s="9" t="s">
        <v>150</v>
      </c>
      <c r="O55" s="9" t="s">
        <v>150</v>
      </c>
    </row>
  </sheetData>
  <sheetProtection/>
  <mergeCells count="67"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D36:I36"/>
    <mergeCell ref="J36:L36"/>
    <mergeCell ref="D37:E38"/>
    <mergeCell ref="F37:G38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J9:J10"/>
    <mergeCell ref="D7:E8"/>
    <mergeCell ref="F7:G8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53:P53"/>
    <mergeCell ref="O38:O40"/>
    <mergeCell ref="P38:P40"/>
    <mergeCell ref="U39:U40"/>
    <mergeCell ref="V39:V40"/>
    <mergeCell ref="O51:P51"/>
    <mergeCell ref="O52:P52"/>
  </mergeCells>
  <conditionalFormatting sqref="H27 J27 O27 M51:M53">
    <cfRule type="cellIs" priority="664" dxfId="194" operator="lessThan">
      <formula>0</formula>
    </cfRule>
  </conditionalFormatting>
  <conditionalFormatting sqref="H26 O26">
    <cfRule type="cellIs" priority="464" dxfId="194" operator="lessThan">
      <formula>0</formula>
    </cfRule>
  </conditionalFormatting>
  <conditionalFormatting sqref="K52">
    <cfRule type="cellIs" priority="381" dxfId="194" operator="lessThan">
      <formula>0</formula>
    </cfRule>
  </conditionalFormatting>
  <conditionalFormatting sqref="H52 J52">
    <cfRule type="cellIs" priority="382" dxfId="194" operator="lessThan">
      <formula>0</formula>
    </cfRule>
  </conditionalFormatting>
  <conditionalFormatting sqref="K51">
    <cfRule type="cellIs" priority="379" dxfId="194" operator="lessThan">
      <formula>0</formula>
    </cfRule>
  </conditionalFormatting>
  <conditionalFormatting sqref="H51">
    <cfRule type="cellIs" priority="380" dxfId="194" operator="lessThan">
      <formula>0</formula>
    </cfRule>
  </conditionalFormatting>
  <conditionalFormatting sqref="L52">
    <cfRule type="cellIs" priority="377" dxfId="194" operator="lessThan">
      <formula>0</formula>
    </cfRule>
  </conditionalFormatting>
  <conditionalFormatting sqref="K52">
    <cfRule type="cellIs" priority="378" dxfId="194" operator="lessThan">
      <formula>0</formula>
    </cfRule>
  </conditionalFormatting>
  <conditionalFormatting sqref="L51">
    <cfRule type="cellIs" priority="375" dxfId="194" operator="lessThan">
      <formula>0</formula>
    </cfRule>
  </conditionalFormatting>
  <conditionalFormatting sqref="K51">
    <cfRule type="cellIs" priority="376" dxfId="194" operator="lessThan">
      <formula>0</formula>
    </cfRule>
  </conditionalFormatting>
  <conditionalFormatting sqref="O28 J28 H28">
    <cfRule type="cellIs" priority="34" dxfId="194" operator="lessThan">
      <formula>0</formula>
    </cfRule>
  </conditionalFormatting>
  <conditionalFormatting sqref="K41:K50 H41:H50">
    <cfRule type="cellIs" priority="33" dxfId="194" operator="lessThan">
      <formula>0</formula>
    </cfRule>
  </conditionalFormatting>
  <conditionalFormatting sqref="L41:M50">
    <cfRule type="cellIs" priority="30" dxfId="194" operator="lessThan">
      <formula>0</formula>
    </cfRule>
    <cfRule type="cellIs" priority="31" dxfId="196" operator="equal">
      <formula>0</formula>
    </cfRule>
    <cfRule type="cellIs" priority="32" dxfId="197" operator="greaterThan">
      <formula>0</formula>
    </cfRule>
  </conditionalFormatting>
  <conditionalFormatting sqref="I41:I50">
    <cfRule type="cellIs" priority="27" dxfId="194" operator="lessThan">
      <formula>0</formula>
    </cfRule>
    <cfRule type="cellIs" priority="28" dxfId="196" operator="equal">
      <formula>0</formula>
    </cfRule>
    <cfRule type="cellIs" priority="29" dxfId="197" operator="greaterThan">
      <formula>0</formula>
    </cfRule>
  </conditionalFormatting>
  <conditionalFormatting sqref="H53:I53 K53">
    <cfRule type="cellIs" priority="26" dxfId="194" operator="lessThan">
      <formula>0</formula>
    </cfRule>
  </conditionalFormatting>
  <conditionalFormatting sqref="L53">
    <cfRule type="cellIs" priority="25" dxfId="194" operator="lessThan">
      <formula>0</formula>
    </cfRule>
  </conditionalFormatting>
  <conditionalFormatting sqref="U51">
    <cfRule type="cellIs" priority="13" dxfId="194" operator="lessThan">
      <formula>0</formula>
    </cfRule>
  </conditionalFormatting>
  <conditionalFormatting sqref="V51">
    <cfRule type="cellIs" priority="16" dxfId="194" operator="lessThan">
      <formula>0</formula>
    </cfRule>
    <cfRule type="cellIs" priority="17" dxfId="196" operator="equal">
      <formula>0</formula>
    </cfRule>
    <cfRule type="cellIs" priority="18" dxfId="197" operator="greaterThan">
      <formula>0</formula>
    </cfRule>
  </conditionalFormatting>
  <conditionalFormatting sqref="V52">
    <cfRule type="cellIs" priority="15" dxfId="194" operator="lessThan">
      <formula>0</formula>
    </cfRule>
  </conditionalFormatting>
  <conditionalFormatting sqref="U52">
    <cfRule type="cellIs" priority="14" dxfId="194" operator="lessThan">
      <formula>0</formula>
    </cfRule>
  </conditionalFormatting>
  <conditionalFormatting sqref="U41:U50">
    <cfRule type="cellIs" priority="12" dxfId="194" operator="lessThan">
      <formula>0</formula>
    </cfRule>
  </conditionalFormatting>
  <conditionalFormatting sqref="V41:V50">
    <cfRule type="cellIs" priority="9" dxfId="194" operator="lessThan">
      <formula>0</formula>
    </cfRule>
    <cfRule type="cellIs" priority="10" dxfId="196" operator="equal">
      <formula>0</formula>
    </cfRule>
    <cfRule type="cellIs" priority="11" dxfId="197" operator="greaterThan">
      <formula>0</formula>
    </cfRule>
  </conditionalFormatting>
  <conditionalFormatting sqref="U53">
    <cfRule type="cellIs" priority="8" dxfId="194" operator="lessThan">
      <formula>0</formula>
    </cfRule>
  </conditionalFormatting>
  <conditionalFormatting sqref="V53">
    <cfRule type="cellIs" priority="7" dxfId="194" operator="lessThan">
      <formula>0</formula>
    </cfRule>
  </conditionalFormatting>
  <conditionalFormatting sqref="H11:H15 J11:J15 O11:O15">
    <cfRule type="cellIs" priority="6" dxfId="194" operator="lessThan">
      <formula>0</formula>
    </cfRule>
  </conditionalFormatting>
  <conditionalFormatting sqref="H16:H25 J16:J25 O16:O25">
    <cfRule type="cellIs" priority="5" dxfId="194" operator="lessThan">
      <formula>0</formula>
    </cfRule>
  </conditionalFormatting>
  <conditionalFormatting sqref="D11:E25 G11:J25 L11:L25 N11:O25">
    <cfRule type="cellIs" priority="4" dxfId="195" operator="equal">
      <formula>0</formula>
    </cfRule>
  </conditionalFormatting>
  <conditionalFormatting sqref="F11:F25">
    <cfRule type="cellIs" priority="3" dxfId="195" operator="equal">
      <formula>0</formula>
    </cfRule>
  </conditionalFormatting>
  <conditionalFormatting sqref="K11:K25">
    <cfRule type="cellIs" priority="2" dxfId="195" operator="equal">
      <formula>0</formula>
    </cfRule>
  </conditionalFormatting>
  <conditionalFormatting sqref="M11:M25">
    <cfRule type="cellIs" priority="1" dxfId="195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C36" sqref="C36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3"/>
      <c r="O1" s="44">
        <v>44258</v>
      </c>
    </row>
    <row r="2" spans="2:15" ht="14.25" customHeight="1">
      <c r="B2" s="171" t="s">
        <v>15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2:15" ht="14.25" customHeight="1">
      <c r="B3" s="172" t="s">
        <v>16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2" t="s">
        <v>0</v>
      </c>
      <c r="C5" s="164" t="s">
        <v>1</v>
      </c>
      <c r="D5" s="154" t="s">
        <v>105</v>
      </c>
      <c r="E5" s="155"/>
      <c r="F5" s="155"/>
      <c r="G5" s="155"/>
      <c r="H5" s="156"/>
      <c r="I5" s="155" t="s">
        <v>106</v>
      </c>
      <c r="J5" s="155"/>
      <c r="K5" s="154" t="s">
        <v>107</v>
      </c>
      <c r="L5" s="155"/>
      <c r="M5" s="155"/>
      <c r="N5" s="155"/>
      <c r="O5" s="156"/>
    </row>
    <row r="6" spans="2:15" ht="14.25" customHeight="1">
      <c r="B6" s="153"/>
      <c r="C6" s="165"/>
      <c r="D6" s="128" t="s">
        <v>108</v>
      </c>
      <c r="E6" s="129"/>
      <c r="F6" s="129"/>
      <c r="G6" s="129"/>
      <c r="H6" s="130"/>
      <c r="I6" s="129" t="s">
        <v>109</v>
      </c>
      <c r="J6" s="129"/>
      <c r="K6" s="128" t="s">
        <v>110</v>
      </c>
      <c r="L6" s="129"/>
      <c r="M6" s="129"/>
      <c r="N6" s="129"/>
      <c r="O6" s="130"/>
    </row>
    <row r="7" spans="2:15" ht="14.25" customHeight="1">
      <c r="B7" s="153"/>
      <c r="C7" s="153"/>
      <c r="D7" s="131">
        <v>2021</v>
      </c>
      <c r="E7" s="132"/>
      <c r="F7" s="157">
        <v>2020</v>
      </c>
      <c r="G7" s="157"/>
      <c r="H7" s="135" t="s">
        <v>5</v>
      </c>
      <c r="I7" s="160">
        <v>2021</v>
      </c>
      <c r="J7" s="131" t="s">
        <v>111</v>
      </c>
      <c r="K7" s="131">
        <v>2021</v>
      </c>
      <c r="L7" s="132"/>
      <c r="M7" s="157">
        <v>2020</v>
      </c>
      <c r="N7" s="132"/>
      <c r="O7" s="163" t="s">
        <v>5</v>
      </c>
    </row>
    <row r="8" spans="2:15" ht="14.25" customHeight="1">
      <c r="B8" s="139" t="s">
        <v>6</v>
      </c>
      <c r="C8" s="139" t="s">
        <v>7</v>
      </c>
      <c r="D8" s="133"/>
      <c r="E8" s="134"/>
      <c r="F8" s="158"/>
      <c r="G8" s="158"/>
      <c r="H8" s="136"/>
      <c r="I8" s="161"/>
      <c r="J8" s="162"/>
      <c r="K8" s="133"/>
      <c r="L8" s="134"/>
      <c r="M8" s="158"/>
      <c r="N8" s="134"/>
      <c r="O8" s="163"/>
    </row>
    <row r="9" spans="2:15" ht="14.25" customHeight="1">
      <c r="B9" s="139"/>
      <c r="C9" s="139"/>
      <c r="D9" s="109" t="s">
        <v>8</v>
      </c>
      <c r="E9" s="110" t="s">
        <v>2</v>
      </c>
      <c r="F9" s="106" t="s">
        <v>8</v>
      </c>
      <c r="G9" s="33" t="s">
        <v>2</v>
      </c>
      <c r="H9" s="141" t="s">
        <v>9</v>
      </c>
      <c r="I9" s="34" t="s">
        <v>8</v>
      </c>
      <c r="J9" s="168" t="s">
        <v>112</v>
      </c>
      <c r="K9" s="109" t="s">
        <v>8</v>
      </c>
      <c r="L9" s="32" t="s">
        <v>2</v>
      </c>
      <c r="M9" s="106" t="s">
        <v>8</v>
      </c>
      <c r="N9" s="32" t="s">
        <v>2</v>
      </c>
      <c r="O9" s="166" t="s">
        <v>9</v>
      </c>
    </row>
    <row r="10" spans="2:15" ht="14.25" customHeight="1">
      <c r="B10" s="140"/>
      <c r="C10" s="140"/>
      <c r="D10" s="108" t="s">
        <v>10</v>
      </c>
      <c r="E10" s="107" t="s">
        <v>11</v>
      </c>
      <c r="F10" s="31" t="s">
        <v>10</v>
      </c>
      <c r="G10" s="36" t="s">
        <v>11</v>
      </c>
      <c r="H10" s="142"/>
      <c r="I10" s="35" t="s">
        <v>10</v>
      </c>
      <c r="J10" s="169"/>
      <c r="K10" s="108" t="s">
        <v>10</v>
      </c>
      <c r="L10" s="107" t="s">
        <v>11</v>
      </c>
      <c r="M10" s="31" t="s">
        <v>10</v>
      </c>
      <c r="N10" s="107" t="s">
        <v>11</v>
      </c>
      <c r="O10" s="167"/>
    </row>
    <row r="11" spans="2:15" ht="14.25" customHeight="1">
      <c r="B11" s="45">
        <v>1</v>
      </c>
      <c r="C11" s="46" t="s">
        <v>20</v>
      </c>
      <c r="D11" s="47">
        <v>6994</v>
      </c>
      <c r="E11" s="48">
        <v>0.16068556724716263</v>
      </c>
      <c r="F11" s="47">
        <v>5358</v>
      </c>
      <c r="G11" s="49">
        <v>0.12416573971078977</v>
      </c>
      <c r="H11" s="50">
        <v>0.30533781261664794</v>
      </c>
      <c r="I11" s="51">
        <v>6162</v>
      </c>
      <c r="J11" s="52">
        <v>0.1350210970464134</v>
      </c>
      <c r="K11" s="47">
        <v>13156</v>
      </c>
      <c r="L11" s="48">
        <v>0.16360335265003606</v>
      </c>
      <c r="M11" s="47">
        <v>12292</v>
      </c>
      <c r="N11" s="49">
        <v>0.14122242647058825</v>
      </c>
      <c r="O11" s="50">
        <v>0.07028961926456234</v>
      </c>
    </row>
    <row r="12" spans="2:15" ht="14.25" customHeight="1">
      <c r="B12" s="53">
        <v>2</v>
      </c>
      <c r="C12" s="54" t="s">
        <v>18</v>
      </c>
      <c r="D12" s="55">
        <v>4762</v>
      </c>
      <c r="E12" s="56">
        <v>0.10940587235215733</v>
      </c>
      <c r="F12" s="55">
        <v>5162</v>
      </c>
      <c r="G12" s="57">
        <v>0.1196236559139785</v>
      </c>
      <c r="H12" s="58">
        <v>-0.07748934521503292</v>
      </c>
      <c r="I12" s="59">
        <v>4138</v>
      </c>
      <c r="J12" s="60">
        <v>0.15079748670855486</v>
      </c>
      <c r="K12" s="55">
        <v>8900</v>
      </c>
      <c r="L12" s="56">
        <v>0.11067724525580123</v>
      </c>
      <c r="M12" s="55">
        <v>10824</v>
      </c>
      <c r="N12" s="57">
        <v>0.12435661764705883</v>
      </c>
      <c r="O12" s="58">
        <v>-0.1777531411677753</v>
      </c>
    </row>
    <row r="13" spans="2:15" ht="14.25" customHeight="1">
      <c r="B13" s="53">
        <v>3</v>
      </c>
      <c r="C13" s="54" t="s">
        <v>19</v>
      </c>
      <c r="D13" s="55">
        <v>3473</v>
      </c>
      <c r="E13" s="56">
        <v>0.07979138905481781</v>
      </c>
      <c r="F13" s="55">
        <v>3314</v>
      </c>
      <c r="G13" s="57">
        <v>0.0767982944011865</v>
      </c>
      <c r="H13" s="58">
        <v>0.04797827398913701</v>
      </c>
      <c r="I13" s="59">
        <v>3848</v>
      </c>
      <c r="J13" s="60">
        <v>-0.09745322245322241</v>
      </c>
      <c r="K13" s="55">
        <v>7321</v>
      </c>
      <c r="L13" s="56">
        <v>0.09104136095704728</v>
      </c>
      <c r="M13" s="55">
        <v>7611</v>
      </c>
      <c r="N13" s="57">
        <v>0.08744255514705883</v>
      </c>
      <c r="O13" s="58">
        <v>-0.038102746025489465</v>
      </c>
    </row>
    <row r="14" spans="2:15" ht="14.25" customHeight="1">
      <c r="B14" s="53">
        <v>4</v>
      </c>
      <c r="C14" s="54" t="s">
        <v>22</v>
      </c>
      <c r="D14" s="55">
        <v>2572</v>
      </c>
      <c r="E14" s="56">
        <v>0.05909111795248817</v>
      </c>
      <c r="F14" s="55">
        <v>2261</v>
      </c>
      <c r="G14" s="57">
        <v>0.05239618094178717</v>
      </c>
      <c r="H14" s="58">
        <v>0.1375497567448032</v>
      </c>
      <c r="I14" s="59">
        <v>2463</v>
      </c>
      <c r="J14" s="60">
        <v>0.044254973609419324</v>
      </c>
      <c r="K14" s="55">
        <v>5035</v>
      </c>
      <c r="L14" s="56">
        <v>0.06261347526550103</v>
      </c>
      <c r="M14" s="55">
        <v>4324</v>
      </c>
      <c r="N14" s="57">
        <v>0.04967830882352941</v>
      </c>
      <c r="O14" s="58">
        <v>0.16443108233117476</v>
      </c>
    </row>
    <row r="15" spans="2:15" ht="14.25" customHeight="1">
      <c r="B15" s="61">
        <v>5</v>
      </c>
      <c r="C15" s="62" t="s">
        <v>23</v>
      </c>
      <c r="D15" s="63">
        <v>2358</v>
      </c>
      <c r="E15" s="64">
        <v>0.05417451638101365</v>
      </c>
      <c r="F15" s="63">
        <v>2585</v>
      </c>
      <c r="G15" s="65">
        <v>0.059904523544679275</v>
      </c>
      <c r="H15" s="66">
        <v>-0.08781431334622825</v>
      </c>
      <c r="I15" s="67">
        <v>1975</v>
      </c>
      <c r="J15" s="68">
        <v>0.1939240506329114</v>
      </c>
      <c r="K15" s="63">
        <v>4333</v>
      </c>
      <c r="L15" s="64">
        <v>0.05388365210038053</v>
      </c>
      <c r="M15" s="63">
        <v>4791</v>
      </c>
      <c r="N15" s="65">
        <v>0.055043658088235296</v>
      </c>
      <c r="O15" s="66">
        <v>-0.0955959089960342</v>
      </c>
    </row>
    <row r="16" spans="2:15" ht="14.25" customHeight="1">
      <c r="B16" s="45">
        <v>6</v>
      </c>
      <c r="C16" s="46" t="s">
        <v>32</v>
      </c>
      <c r="D16" s="47">
        <v>2093</v>
      </c>
      <c r="E16" s="48">
        <v>0.048086201350916694</v>
      </c>
      <c r="F16" s="47">
        <v>2336</v>
      </c>
      <c r="G16" s="49">
        <v>0.054134223210975156</v>
      </c>
      <c r="H16" s="50">
        <v>-0.10402397260273977</v>
      </c>
      <c r="I16" s="51">
        <v>1856</v>
      </c>
      <c r="J16" s="52">
        <v>0.12769396551724133</v>
      </c>
      <c r="K16" s="47">
        <v>3949</v>
      </c>
      <c r="L16" s="48">
        <v>0.04910836421518641</v>
      </c>
      <c r="M16" s="47">
        <v>4604</v>
      </c>
      <c r="N16" s="49">
        <v>0.052895220588235294</v>
      </c>
      <c r="O16" s="50">
        <v>-0.1422675933970461</v>
      </c>
    </row>
    <row r="17" spans="2:15" ht="14.25" customHeight="1">
      <c r="B17" s="53">
        <v>7</v>
      </c>
      <c r="C17" s="54" t="s">
        <v>17</v>
      </c>
      <c r="D17" s="55">
        <v>1879</v>
      </c>
      <c r="E17" s="56">
        <v>0.043169599779442173</v>
      </c>
      <c r="F17" s="55">
        <v>1416</v>
      </c>
      <c r="G17" s="57">
        <v>0.03281423804226919</v>
      </c>
      <c r="H17" s="58">
        <v>0.32697740112994356</v>
      </c>
      <c r="I17" s="59">
        <v>1811</v>
      </c>
      <c r="J17" s="60">
        <v>0.03754831584759799</v>
      </c>
      <c r="K17" s="55">
        <v>3690</v>
      </c>
      <c r="L17" s="56">
        <v>0.045887532021787254</v>
      </c>
      <c r="M17" s="55">
        <v>2801</v>
      </c>
      <c r="N17" s="57">
        <v>0.03218060661764706</v>
      </c>
      <c r="O17" s="58">
        <v>0.317386647625848</v>
      </c>
    </row>
    <row r="18" spans="2:15" ht="14.25" customHeight="1">
      <c r="B18" s="53">
        <v>8</v>
      </c>
      <c r="C18" s="54" t="s">
        <v>25</v>
      </c>
      <c r="D18" s="55">
        <v>2004</v>
      </c>
      <c r="E18" s="56">
        <v>0.046041446491752056</v>
      </c>
      <c r="F18" s="55">
        <v>2562</v>
      </c>
      <c r="G18" s="57">
        <v>0.059371523915461626</v>
      </c>
      <c r="H18" s="58">
        <v>-0.2177985948477752</v>
      </c>
      <c r="I18" s="59">
        <v>1562</v>
      </c>
      <c r="J18" s="60">
        <v>0.28297055057618437</v>
      </c>
      <c r="K18" s="55">
        <v>3566</v>
      </c>
      <c r="L18" s="56">
        <v>0.04434551197552665</v>
      </c>
      <c r="M18" s="55">
        <v>4733</v>
      </c>
      <c r="N18" s="57">
        <v>0.054377297794117645</v>
      </c>
      <c r="O18" s="58">
        <v>-0.24656665962391722</v>
      </c>
    </row>
    <row r="19" spans="2:15" ht="14.25" customHeight="1">
      <c r="B19" s="53">
        <v>9</v>
      </c>
      <c r="C19" s="54" t="s">
        <v>24</v>
      </c>
      <c r="D19" s="55">
        <v>1978</v>
      </c>
      <c r="E19" s="56">
        <v>0.0454441023755916</v>
      </c>
      <c r="F19" s="55">
        <v>2076</v>
      </c>
      <c r="G19" s="57">
        <v>0.04810901001112347</v>
      </c>
      <c r="H19" s="58">
        <v>-0.047206165703275516</v>
      </c>
      <c r="I19" s="59">
        <v>1145</v>
      </c>
      <c r="J19" s="60">
        <v>0.7275109170305676</v>
      </c>
      <c r="K19" s="55">
        <v>3123</v>
      </c>
      <c r="L19" s="56">
        <v>0.03883652100380531</v>
      </c>
      <c r="M19" s="55">
        <v>4127</v>
      </c>
      <c r="N19" s="57">
        <v>0.04741498161764706</v>
      </c>
      <c r="O19" s="58">
        <v>-0.2432759874000484</v>
      </c>
    </row>
    <row r="20" spans="2:15" ht="14.25" customHeight="1">
      <c r="B20" s="61">
        <v>10</v>
      </c>
      <c r="C20" s="62" t="s">
        <v>30</v>
      </c>
      <c r="D20" s="63">
        <v>1465</v>
      </c>
      <c r="E20" s="64">
        <v>0.03365804346827184</v>
      </c>
      <c r="F20" s="63">
        <v>1713</v>
      </c>
      <c r="G20" s="65">
        <v>0.039696885428253614</v>
      </c>
      <c r="H20" s="66">
        <v>-0.14477524810274367</v>
      </c>
      <c r="I20" s="67">
        <v>1430</v>
      </c>
      <c r="J20" s="68">
        <v>0.02447552447552437</v>
      </c>
      <c r="K20" s="63">
        <v>2895</v>
      </c>
      <c r="L20" s="64">
        <v>0.0360011938219713</v>
      </c>
      <c r="M20" s="63">
        <v>3263</v>
      </c>
      <c r="N20" s="65">
        <v>0.03748851102941177</v>
      </c>
      <c r="O20" s="66">
        <v>-0.11277965062825623</v>
      </c>
    </row>
    <row r="21" spans="2:15" ht="14.25" customHeight="1">
      <c r="B21" s="45">
        <v>11</v>
      </c>
      <c r="C21" s="46" t="s">
        <v>21</v>
      </c>
      <c r="D21" s="47">
        <v>1742</v>
      </c>
      <c r="E21" s="48">
        <v>0.04002205578275054</v>
      </c>
      <c r="F21" s="47">
        <v>1692</v>
      </c>
      <c r="G21" s="49">
        <v>0.03921023359288098</v>
      </c>
      <c r="H21" s="50">
        <v>0.029550827423167947</v>
      </c>
      <c r="I21" s="51">
        <v>1129</v>
      </c>
      <c r="J21" s="52">
        <v>0.5429583702391496</v>
      </c>
      <c r="K21" s="47">
        <v>2871</v>
      </c>
      <c r="L21" s="48">
        <v>0.035702738329146666</v>
      </c>
      <c r="M21" s="47">
        <v>3068</v>
      </c>
      <c r="N21" s="49">
        <v>0.03524816176470588</v>
      </c>
      <c r="O21" s="50">
        <v>-0.06421121251629724</v>
      </c>
    </row>
    <row r="22" spans="2:15" ht="14.25" customHeight="1">
      <c r="B22" s="53">
        <v>12</v>
      </c>
      <c r="C22" s="54" t="s">
        <v>33</v>
      </c>
      <c r="D22" s="55">
        <v>1646</v>
      </c>
      <c r="E22" s="56">
        <v>0.03781647750769655</v>
      </c>
      <c r="F22" s="55">
        <v>1364</v>
      </c>
      <c r="G22" s="57">
        <v>0.031609195402298854</v>
      </c>
      <c r="H22" s="58">
        <v>0.20674486803519065</v>
      </c>
      <c r="I22" s="59">
        <v>1219</v>
      </c>
      <c r="J22" s="60">
        <v>0.35028712059064815</v>
      </c>
      <c r="K22" s="55">
        <v>2865</v>
      </c>
      <c r="L22" s="56">
        <v>0.035628124455940505</v>
      </c>
      <c r="M22" s="55">
        <v>2717</v>
      </c>
      <c r="N22" s="57">
        <v>0.031215533088235294</v>
      </c>
      <c r="O22" s="58">
        <v>0.054471843945528065</v>
      </c>
    </row>
    <row r="23" spans="2:15" ht="14.25" customHeight="1">
      <c r="B23" s="53">
        <v>13</v>
      </c>
      <c r="C23" s="54" t="s">
        <v>28</v>
      </c>
      <c r="D23" s="55">
        <v>1440</v>
      </c>
      <c r="E23" s="56">
        <v>0.03308367412580986</v>
      </c>
      <c r="F23" s="55">
        <v>1428</v>
      </c>
      <c r="G23" s="57">
        <v>0.03309232480533927</v>
      </c>
      <c r="H23" s="58">
        <v>0.008403361344537785</v>
      </c>
      <c r="I23" s="59">
        <v>1025</v>
      </c>
      <c r="J23" s="60">
        <v>0.4048780487804877</v>
      </c>
      <c r="K23" s="55">
        <v>2465</v>
      </c>
      <c r="L23" s="56">
        <v>0.030653866242196633</v>
      </c>
      <c r="M23" s="55">
        <v>2841</v>
      </c>
      <c r="N23" s="57">
        <v>0.03264016544117647</v>
      </c>
      <c r="O23" s="58">
        <v>-0.1323477648715241</v>
      </c>
    </row>
    <row r="24" spans="2:15" ht="14.25" customHeight="1">
      <c r="B24" s="53">
        <v>14</v>
      </c>
      <c r="C24" s="54" t="s">
        <v>27</v>
      </c>
      <c r="D24" s="55">
        <v>1066</v>
      </c>
      <c r="E24" s="56">
        <v>0.02449110876257869</v>
      </c>
      <c r="F24" s="55">
        <v>1575</v>
      </c>
      <c r="G24" s="57">
        <v>0.03649888765294772</v>
      </c>
      <c r="H24" s="58">
        <v>-0.3231746031746032</v>
      </c>
      <c r="I24" s="59">
        <v>959</v>
      </c>
      <c r="J24" s="60">
        <v>0.11157455683003126</v>
      </c>
      <c r="K24" s="55">
        <v>2025</v>
      </c>
      <c r="L24" s="56">
        <v>0.02518218220707837</v>
      </c>
      <c r="M24" s="55">
        <v>3234</v>
      </c>
      <c r="N24" s="57">
        <v>0.03715533088235294</v>
      </c>
      <c r="O24" s="58">
        <v>-0.3738404452690167</v>
      </c>
    </row>
    <row r="25" spans="2:15" ht="14.25" customHeight="1">
      <c r="B25" s="61">
        <v>15</v>
      </c>
      <c r="C25" s="62" t="s">
        <v>34</v>
      </c>
      <c r="D25" s="63">
        <v>1329</v>
      </c>
      <c r="E25" s="64">
        <v>0.030533474245278684</v>
      </c>
      <c r="F25" s="63">
        <v>1363</v>
      </c>
      <c r="G25" s="65">
        <v>0.031586021505376344</v>
      </c>
      <c r="H25" s="66">
        <v>-0.02494497432135001</v>
      </c>
      <c r="I25" s="67">
        <v>667</v>
      </c>
      <c r="J25" s="68">
        <v>0.9925037481259371</v>
      </c>
      <c r="K25" s="63">
        <v>1996</v>
      </c>
      <c r="L25" s="64">
        <v>0.024821548486581937</v>
      </c>
      <c r="M25" s="63">
        <v>2064</v>
      </c>
      <c r="N25" s="65">
        <v>0.023713235294117646</v>
      </c>
      <c r="O25" s="66">
        <v>-0.032945736434108475</v>
      </c>
    </row>
    <row r="26" spans="2:15" ht="14.25" customHeight="1">
      <c r="B26" s="45">
        <v>16</v>
      </c>
      <c r="C26" s="46" t="s">
        <v>31</v>
      </c>
      <c r="D26" s="47">
        <v>907</v>
      </c>
      <c r="E26" s="48">
        <v>0.020838119744520517</v>
      </c>
      <c r="F26" s="47">
        <v>412</v>
      </c>
      <c r="G26" s="49">
        <v>0.009547645532072673</v>
      </c>
      <c r="H26" s="50">
        <v>1.2014563106796117</v>
      </c>
      <c r="I26" s="51">
        <v>890</v>
      </c>
      <c r="J26" s="52">
        <v>0.019101123595505642</v>
      </c>
      <c r="K26" s="47">
        <v>1797</v>
      </c>
      <c r="L26" s="48">
        <v>0.02234685502524436</v>
      </c>
      <c r="M26" s="47">
        <v>793</v>
      </c>
      <c r="N26" s="49">
        <v>0.009110753676470589</v>
      </c>
      <c r="O26" s="50">
        <v>1.2660781841109712</v>
      </c>
    </row>
    <row r="27" spans="2:15" ht="14.25" customHeight="1">
      <c r="B27" s="53">
        <v>17</v>
      </c>
      <c r="C27" s="54" t="s">
        <v>29</v>
      </c>
      <c r="D27" s="55">
        <v>991</v>
      </c>
      <c r="E27" s="56">
        <v>0.022768000735192757</v>
      </c>
      <c r="F27" s="55">
        <v>1289</v>
      </c>
      <c r="G27" s="57">
        <v>0.029871153133110864</v>
      </c>
      <c r="H27" s="58">
        <v>-0.23118696664080685</v>
      </c>
      <c r="I27" s="59">
        <v>727</v>
      </c>
      <c r="J27" s="60">
        <v>0.3631361760660248</v>
      </c>
      <c r="K27" s="55">
        <v>1718</v>
      </c>
      <c r="L27" s="56">
        <v>0.021364439028029945</v>
      </c>
      <c r="M27" s="55">
        <v>2327</v>
      </c>
      <c r="N27" s="57">
        <v>0.026734834558823528</v>
      </c>
      <c r="O27" s="58">
        <v>-0.2617103566824237</v>
      </c>
    </row>
    <row r="28" spans="2:15" ht="14.25" customHeight="1">
      <c r="B28" s="53">
        <v>18</v>
      </c>
      <c r="C28" s="54" t="s">
        <v>50</v>
      </c>
      <c r="D28" s="55">
        <v>705</v>
      </c>
      <c r="E28" s="56">
        <v>0.016197215457427746</v>
      </c>
      <c r="F28" s="55">
        <v>889</v>
      </c>
      <c r="G28" s="57">
        <v>0.02060159436410827</v>
      </c>
      <c r="H28" s="58">
        <v>-0.20697412823397077</v>
      </c>
      <c r="I28" s="59">
        <v>737</v>
      </c>
      <c r="J28" s="60">
        <v>-0.04341926729986434</v>
      </c>
      <c r="K28" s="55">
        <v>1442</v>
      </c>
      <c r="L28" s="56">
        <v>0.01793220086054667</v>
      </c>
      <c r="M28" s="55">
        <v>1795</v>
      </c>
      <c r="N28" s="57">
        <v>0.020622702205882353</v>
      </c>
      <c r="O28" s="58">
        <v>-0.19665738161559887</v>
      </c>
    </row>
    <row r="29" spans="2:15" ht="14.25" customHeight="1">
      <c r="B29" s="53">
        <v>19</v>
      </c>
      <c r="C29" s="54" t="s">
        <v>26</v>
      </c>
      <c r="D29" s="55">
        <v>829</v>
      </c>
      <c r="E29" s="56">
        <v>0.01904608739603915</v>
      </c>
      <c r="F29" s="55">
        <v>913</v>
      </c>
      <c r="G29" s="57">
        <v>0.021157767890248425</v>
      </c>
      <c r="H29" s="58">
        <v>-0.09200438116100762</v>
      </c>
      <c r="I29" s="59">
        <v>549</v>
      </c>
      <c r="J29" s="60">
        <v>0.5100182149362478</v>
      </c>
      <c r="K29" s="55">
        <v>1378</v>
      </c>
      <c r="L29" s="56">
        <v>0.01713631954634765</v>
      </c>
      <c r="M29" s="55">
        <v>1869</v>
      </c>
      <c r="N29" s="57">
        <v>0.021472886029411765</v>
      </c>
      <c r="O29" s="58">
        <v>-0.26270733012306047</v>
      </c>
    </row>
    <row r="30" spans="2:15" ht="14.25" customHeight="1">
      <c r="B30" s="61">
        <v>20</v>
      </c>
      <c r="C30" s="62" t="s">
        <v>76</v>
      </c>
      <c r="D30" s="63">
        <v>506</v>
      </c>
      <c r="E30" s="64">
        <v>0.01162523549143041</v>
      </c>
      <c r="F30" s="63">
        <v>429</v>
      </c>
      <c r="G30" s="65">
        <v>0.009941601779755284</v>
      </c>
      <c r="H30" s="66">
        <v>0.17948717948717952</v>
      </c>
      <c r="I30" s="67">
        <v>602</v>
      </c>
      <c r="J30" s="68">
        <v>-0.15946843853820603</v>
      </c>
      <c r="K30" s="63">
        <v>1108</v>
      </c>
      <c r="L30" s="64">
        <v>0.013778695252070535</v>
      </c>
      <c r="M30" s="63">
        <v>852</v>
      </c>
      <c r="N30" s="65">
        <v>0.00978860294117647</v>
      </c>
      <c r="O30" s="66">
        <v>0.300469483568075</v>
      </c>
    </row>
    <row r="31" spans="2:15" ht="14.25" customHeight="1">
      <c r="B31" s="124" t="s">
        <v>48</v>
      </c>
      <c r="C31" s="125"/>
      <c r="D31" s="25">
        <f>SUM(D11:D30)</f>
        <v>40739</v>
      </c>
      <c r="E31" s="4">
        <f>D31/D33</f>
        <v>0.9359693057023388</v>
      </c>
      <c r="F31" s="25">
        <f>SUM(F11:F30)</f>
        <v>40137</v>
      </c>
      <c r="G31" s="4">
        <f>F31/F33</f>
        <v>0.9301307007786429</v>
      </c>
      <c r="H31" s="7">
        <f>D31/F31-1</f>
        <v>0.014998629693300458</v>
      </c>
      <c r="I31" s="25">
        <f>SUM(I11:I30)</f>
        <v>34894</v>
      </c>
      <c r="J31" s="4">
        <f>D31/I31-1</f>
        <v>0.16750730784662116</v>
      </c>
      <c r="K31" s="25">
        <f>SUM(K11:K30)</f>
        <v>75633</v>
      </c>
      <c r="L31" s="4">
        <f>K31/K33</f>
        <v>0.9405451787002264</v>
      </c>
      <c r="M31" s="25">
        <f>SUM(M11:M30)</f>
        <v>80930</v>
      </c>
      <c r="N31" s="4">
        <f>M31/M33</f>
        <v>0.9298023897058824</v>
      </c>
      <c r="O31" s="7">
        <f>K31/M31-1</f>
        <v>-0.06545162486099099</v>
      </c>
    </row>
    <row r="32" spans="2:15" ht="14.25" customHeight="1">
      <c r="B32" s="124" t="s">
        <v>12</v>
      </c>
      <c r="C32" s="125"/>
      <c r="D32" s="3">
        <f>D33-SUM(D11:D30)</f>
        <v>2787</v>
      </c>
      <c r="E32" s="4">
        <f>D32/D33</f>
        <v>0.06403069429766117</v>
      </c>
      <c r="F32" s="5">
        <f>F33-SUM(F11:F30)</f>
        <v>3015</v>
      </c>
      <c r="G32" s="6">
        <f>F32/F33</f>
        <v>0.06986929922135707</v>
      </c>
      <c r="H32" s="7">
        <f>D32/F32-1</f>
        <v>-0.07562189054726365</v>
      </c>
      <c r="I32" s="5">
        <f>I33-SUM(I11:I30)</f>
        <v>1994</v>
      </c>
      <c r="J32" s="8">
        <f>D32/I32-1</f>
        <v>0.39769307923771313</v>
      </c>
      <c r="K32" s="3">
        <f>K33-SUM(K11:K30)</f>
        <v>4781</v>
      </c>
      <c r="L32" s="4">
        <f>K32/K33</f>
        <v>0.05945482129977367</v>
      </c>
      <c r="M32" s="3">
        <f>M33-SUM(M11:M30)</f>
        <v>6110</v>
      </c>
      <c r="N32" s="4">
        <f>M32/M33</f>
        <v>0.07019761029411764</v>
      </c>
      <c r="O32" s="7">
        <f>K32/M32-1</f>
        <v>-0.21751227495908343</v>
      </c>
    </row>
    <row r="33" spans="2:16" ht="14.25" customHeight="1">
      <c r="B33" s="126" t="s">
        <v>13</v>
      </c>
      <c r="C33" s="127"/>
      <c r="D33" s="40">
        <v>43526</v>
      </c>
      <c r="E33" s="69">
        <v>1</v>
      </c>
      <c r="F33" s="40">
        <v>43152</v>
      </c>
      <c r="G33" s="70">
        <v>1.0000000000000007</v>
      </c>
      <c r="H33" s="37">
        <v>0.008667037449017423</v>
      </c>
      <c r="I33" s="41">
        <v>36888</v>
      </c>
      <c r="J33" s="38">
        <v>0.1799501192799826</v>
      </c>
      <c r="K33" s="40">
        <v>80414</v>
      </c>
      <c r="L33" s="69">
        <v>1</v>
      </c>
      <c r="M33" s="40">
        <v>87040</v>
      </c>
      <c r="N33" s="70">
        <v>0.9999999999999997</v>
      </c>
      <c r="O33" s="37">
        <v>-0.0761259191176471</v>
      </c>
      <c r="P33" s="13"/>
    </row>
    <row r="34" ht="14.25" customHeight="1">
      <c r="B34" t="s">
        <v>149</v>
      </c>
    </row>
    <row r="35" ht="15">
      <c r="B35" s="9" t="s">
        <v>150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84" dxfId="194" operator="lessThan">
      <formula>0</formula>
    </cfRule>
  </conditionalFormatting>
  <conditionalFormatting sqref="H31 O31">
    <cfRule type="cellIs" priority="189" dxfId="194" operator="lessThan">
      <formula>0</formula>
    </cfRule>
  </conditionalFormatting>
  <conditionalFormatting sqref="H11:H15 J11:J15 O11:O15">
    <cfRule type="cellIs" priority="7" dxfId="194" operator="lessThan">
      <formula>0</formula>
    </cfRule>
  </conditionalFormatting>
  <conditionalFormatting sqref="H16:H30 J16:J30 O16:O30">
    <cfRule type="cellIs" priority="6" dxfId="194" operator="lessThan">
      <formula>0</formula>
    </cfRule>
  </conditionalFormatting>
  <conditionalFormatting sqref="D11:E30 G11:J30 L11:L30 N11:O30">
    <cfRule type="cellIs" priority="5" dxfId="195" operator="equal">
      <formula>0</formula>
    </cfRule>
  </conditionalFormatting>
  <conditionalFormatting sqref="F11:F30">
    <cfRule type="cellIs" priority="4" dxfId="195" operator="equal">
      <formula>0</formula>
    </cfRule>
  </conditionalFormatting>
  <conditionalFormatting sqref="K11:K30">
    <cfRule type="cellIs" priority="3" dxfId="195" operator="equal">
      <formula>0</formula>
    </cfRule>
  </conditionalFormatting>
  <conditionalFormatting sqref="M11:M30">
    <cfRule type="cellIs" priority="2" dxfId="195" operator="equal">
      <formula>0</formula>
    </cfRule>
  </conditionalFormatting>
  <conditionalFormatting sqref="O33 J33 H33">
    <cfRule type="cellIs" priority="1" dxfId="19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Anna_Brzozowska</cp:lastModifiedBy>
  <cp:lastPrinted>2014-07-02T18:05:00Z</cp:lastPrinted>
  <dcterms:created xsi:type="dcterms:W3CDTF">2011-02-07T09:02:19Z</dcterms:created>
  <dcterms:modified xsi:type="dcterms:W3CDTF">2021-03-03T14:53:38Z</dcterms:modified>
  <cp:category/>
  <cp:version/>
  <cp:contentType/>
  <cp:contentStatus/>
</cp:coreProperties>
</file>