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Summary table " sheetId="10" r:id="rId1"/>
    <sheet name="CV GVW&gt;5.5T" sheetId="1" r:id="rId2"/>
    <sheet name="CV GVW&gt;3.5T-Segments 1" sheetId="3" r:id="rId3"/>
    <sheet name="CV GVW&gt;3.5T-Segments 2" sheetId="9" r:id="rId4"/>
    <sheet name="LCV GVW&lt;3.5T" sheetId="4" r:id="rId5"/>
    <sheet name="BUS GVW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2" i="4" l="1"/>
  <c r="R52" i="4" s="1"/>
  <c r="S51" i="4"/>
  <c r="S52" i="4" s="1"/>
  <c r="T52" i="4" s="1"/>
  <c r="Q51" i="4"/>
  <c r="R51" i="4" s="1"/>
  <c r="U51" i="4" l="1"/>
  <c r="U52" i="4"/>
  <c r="T51" i="4"/>
  <c r="J51" i="4" l="1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<sst xmlns="http://schemas.openxmlformats.org/spreadsheetml/2006/main" count="600" uniqueCount="114">
  <si>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</si>
  <si>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</si>
  <si>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</si>
  <si>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</si>
  <si>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</si>
  <si>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</si>
  <si>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</si>
  <si>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</si>
  <si>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</si>
  <si>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</si>
  <si>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</si>
  <si>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</si>
  <si>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</si>
  <si>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</si>
  <si>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</si>
  <si>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</si>
  <si>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</si>
  <si>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</si>
  <si>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</si>
  <si>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</si>
  <si>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</si>
  <si>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</si>
  <si>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</si>
  <si>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</si>
  <si>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</si>
  <si>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</si>
  <si>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</si>
  <si>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</si>
  <si>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</si>
  <si>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</si>
  <si>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</si>
  <si>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</si>
  <si>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</si>
  <si>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</si>
  <si>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</si>
  <si>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</si>
  <si>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</si>
  <si>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</si>
  <si>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</si>
  <si>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</si>
  <si>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</si>
  <si>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</si>
  <si>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</si>
  <si>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</si>
  <si>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</si>
  <si>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</si>
  <si>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</si>
  <si>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</si>
  <si>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</si>
  <si>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</si>
  <si>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</si>
  <si>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</si>
  <si>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</si>
  <si>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</si>
  <si>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</si>
  <si>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</si>
  <si>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</si>
  <si>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</si>
  <si>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</si>
  <si>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</si>
  <si>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</si>
  <si>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</si>
  <si>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</si>
  <si>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</si>
  <si>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</si>
  <si>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</si>
  <si>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</si>
  <si>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</si>
  <si>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</si>
  <si>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</si>
  <si>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</si>
  <si>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</si>
  <si>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</si>
  <si>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Opel Movano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</si>
  <si>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</si>
  <si>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</si>
  <si>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</si>
  <si>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</si>
  <si>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</si>
  <si>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</si>
  <si>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</si>
  <si>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Volkswagen Transporter</t>
  </si>
  <si>
    <t>First Registrations of NEW commercial vehicles (chassis - w/o Road Tractors), GVW&gt;3.5T, Market Share %</t>
  </si>
  <si>
    <t>Kwiecień</t>
  </si>
  <si>
    <t>April</t>
  </si>
  <si>
    <t>Citroen Jumper</t>
  </si>
  <si>
    <t>Maj</t>
  </si>
  <si>
    <t>Rok narastająco Styczeń - Maj</t>
  </si>
  <si>
    <t>May</t>
  </si>
  <si>
    <t>YTD January - May</t>
  </si>
  <si>
    <t>Maj/Kwi
Zmiana %</t>
  </si>
  <si>
    <t>May/Apr Ch %</t>
  </si>
  <si>
    <t>HYMER</t>
  </si>
  <si>
    <t>MITSUBISHI</t>
  </si>
  <si>
    <t>Rejestracje nowych samochodów dostawczych do 3,5T, ranking modeli - Maj 2020</t>
  </si>
  <si>
    <t>Registrations of new LCV up to 3.5T, Top Models - May 2020</t>
  </si>
  <si>
    <t>Maj/Kwi
Zmiana poz</t>
  </si>
  <si>
    <t>May/Apr Ch position</t>
  </si>
  <si>
    <t>Mitsubishi L200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</si>
  <si>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</si>
  <si>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</si>
  <si>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</si>
  <si>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</si>
  <si>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</si>
  <si>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</si>
  <si>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</si>
  <si>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</si>
  <si>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</si>
  <si>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</si>
  <si>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</si>
  <si>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2020
May</t>
  </si>
  <si>
    <t>2019
May</t>
  </si>
  <si>
    <t>2020
Jan - May</t>
  </si>
  <si>
    <t>2019
Jan -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</si>
</sst>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7</xdr:col>
      <xdr:colOff>364914</xdr:colOff>
      <xdr:row>69</xdr:row>
      <xdr:rowOff>175260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1239500"/>
          <a:ext cx="6164580" cy="3604260"/>
        </a:xfrm>
        <a:prstGeom prst="rect">
          <a:avLst/>
        </a:prstGeom>
      </xdr:spPr>
    </xdr:pic>
    <xdr:clientData/>
  </xdr:twoCellAnchor>
  <xdr:twoCellAnchor editAs="oneCell">
    <xdr:from>
      <xdr:col>1</xdr:col>
      <xdr:colOff>52917</xdr:colOff>
      <xdr:row>12</xdr:row>
      <xdr:rowOff>31750</xdr:rowOff>
    </xdr:from>
    <xdr:to>
      <xdr:col>6</xdr:col>
      <xdr:colOff>645585</xdr:colOff>
      <xdr:row>29</xdr:row>
      <xdr:rowOff>117881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334" y="3841750"/>
          <a:ext cx="5662084" cy="3324631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29</xdr:row>
      <xdr:rowOff>42333</xdr:rowOff>
    </xdr:from>
    <xdr:to>
      <xdr:col>7</xdr:col>
      <xdr:colOff>58338</xdr:colOff>
      <xdr:row>49</xdr:row>
      <xdr:rowOff>31750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750" y="7090833"/>
          <a:ext cx="5815671" cy="3799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>
      <selection activeCell="I17" sqref="I17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99</v>
      </c>
      <c r="D1" s="41"/>
      <c r="E1" s="41"/>
      <c r="F1" s="41"/>
      <c r="G1" s="41"/>
      <c r="H1" s="67">
        <v>43986</v>
      </c>
    </row>
    <row r="2" spans="2:8">
      <c r="H2" s="2" t="s">
        <v>100</v>
      </c>
    </row>
    <row r="3" spans="2:8" ht="26.25" customHeight="1">
      <c r="B3" s="157" t="s">
        <v>101</v>
      </c>
      <c r="C3" s="158"/>
      <c r="D3" s="158"/>
      <c r="E3" s="158"/>
      <c r="F3" s="158"/>
      <c r="G3" s="158"/>
      <c r="H3" s="159"/>
    </row>
    <row r="4" spans="2:8" ht="26.25" customHeight="1">
      <c r="B4" s="6"/>
      <c r="C4" s="134" t="s">
        <v>110</v>
      </c>
      <c r="D4" s="134" t="s">
        <v>111</v>
      </c>
      <c r="E4" s="7" t="s">
        <v>102</v>
      </c>
      <c r="F4" s="134" t="s">
        <v>112</v>
      </c>
      <c r="G4" s="134" t="s">
        <v>113</v>
      </c>
      <c r="H4" s="7" t="s">
        <v>102</v>
      </c>
    </row>
    <row r="5" spans="2:8" ht="26.25" customHeight="1">
      <c r="B5" s="3" t="s">
        <v>103</v>
      </c>
      <c r="C5" s="135">
        <v>951</v>
      </c>
      <c r="D5" s="135">
        <v>3196</v>
      </c>
      <c r="E5" s="63">
        <v>-0.70244055068836042</v>
      </c>
      <c r="F5" s="135">
        <v>6589</v>
      </c>
      <c r="G5" s="135">
        <v>13475</v>
      </c>
      <c r="H5" s="63">
        <v>-0.51102040816326533</v>
      </c>
    </row>
    <row r="6" spans="2:8" ht="26.25" customHeight="1">
      <c r="B6" s="4" t="s">
        <v>104</v>
      </c>
      <c r="C6" s="136">
        <v>333</v>
      </c>
      <c r="D6" s="136">
        <v>799</v>
      </c>
      <c r="E6" s="64">
        <v>-0.58322903629536915</v>
      </c>
      <c r="F6" s="136">
        <v>1794</v>
      </c>
      <c r="G6" s="136">
        <v>2846</v>
      </c>
      <c r="H6" s="64">
        <v>-0.36964160224877018</v>
      </c>
    </row>
    <row r="7" spans="2:8" ht="26.25" customHeight="1">
      <c r="B7" s="4" t="s">
        <v>105</v>
      </c>
      <c r="C7" s="136">
        <v>48</v>
      </c>
      <c r="D7" s="136">
        <v>64</v>
      </c>
      <c r="E7" s="64">
        <v>-0.25</v>
      </c>
      <c r="F7" s="136">
        <v>284</v>
      </c>
      <c r="G7" s="136">
        <v>271</v>
      </c>
      <c r="H7" s="64">
        <v>4.7970479704797064E-2</v>
      </c>
    </row>
    <row r="8" spans="2:8" ht="26.25" customHeight="1">
      <c r="B8" s="5" t="s">
        <v>106</v>
      </c>
      <c r="C8" s="136">
        <v>570</v>
      </c>
      <c r="D8" s="136">
        <v>2333</v>
      </c>
      <c r="E8" s="65">
        <v>-0.75567938276896696</v>
      </c>
      <c r="F8" s="136">
        <v>4511</v>
      </c>
      <c r="G8" s="136">
        <v>10358</v>
      </c>
      <c r="H8" s="65">
        <v>-0.5644912145201777</v>
      </c>
    </row>
    <row r="9" spans="2:8" ht="26.25" customHeight="1">
      <c r="B9" s="3" t="s">
        <v>107</v>
      </c>
      <c r="C9" s="135">
        <v>97</v>
      </c>
      <c r="D9" s="135">
        <v>338</v>
      </c>
      <c r="E9" s="63">
        <v>-0.71301775147928992</v>
      </c>
      <c r="F9" s="135">
        <v>553</v>
      </c>
      <c r="G9" s="135">
        <v>1142</v>
      </c>
      <c r="H9" s="63">
        <v>-0.51576182136602444</v>
      </c>
    </row>
    <row r="10" spans="2:8" ht="26.25" customHeight="1">
      <c r="B10" s="8" t="s">
        <v>108</v>
      </c>
      <c r="C10" s="137">
        <v>1048</v>
      </c>
      <c r="D10" s="137">
        <v>3534</v>
      </c>
      <c r="E10" s="66">
        <v>-0.70345217883418221</v>
      </c>
      <c r="F10" s="137">
        <v>7142</v>
      </c>
      <c r="G10" s="137">
        <v>14617</v>
      </c>
      <c r="H10" s="66">
        <v>-0.5113908462748854</v>
      </c>
    </row>
    <row r="11" spans="2:8" ht="15" customHeight="1">
      <c r="B11" s="139" t="s">
        <v>109</v>
      </c>
    </row>
    <row r="12" spans="2:8" ht="15" customHeight="1">
      <c r="B12" s="139"/>
    </row>
    <row r="18" spans="16:16">
      <c r="P18" s="44"/>
    </row>
  </sheetData>
  <mergeCells count="1">
    <mergeCell ref="B3:H3"/>
  </mergeCells>
  <conditionalFormatting sqref="E9 H9">
    <cfRule type="cellIs" dxfId="124" priority="2" operator="lessThan">
      <formula>0</formula>
    </cfRule>
  </conditionalFormatting>
  <conditionalFormatting sqref="E5:E7 H5:H7 H10 E10">
    <cfRule type="cellIs" dxfId="123" priority="3" operator="lessThan">
      <formula>0</formula>
    </cfRule>
  </conditionalFormatting>
  <conditionalFormatting sqref="E8 H8">
    <cfRule type="cellIs" dxfId="12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43986</v>
      </c>
    </row>
    <row r="2" spans="2:15" ht="14.45" customHeight="1">
      <c r="B2" s="191" t="s">
        <v>20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spans="2:15" ht="14.45" customHeight="1">
      <c r="B3" s="192" t="s">
        <v>21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77" t="s">
        <v>0</v>
      </c>
      <c r="C5" s="179" t="s">
        <v>1</v>
      </c>
      <c r="D5" s="181" t="s">
        <v>86</v>
      </c>
      <c r="E5" s="182"/>
      <c r="F5" s="182"/>
      <c r="G5" s="182"/>
      <c r="H5" s="183"/>
      <c r="I5" s="182" t="s">
        <v>83</v>
      </c>
      <c r="J5" s="182"/>
      <c r="K5" s="181" t="s">
        <v>87</v>
      </c>
      <c r="L5" s="182"/>
      <c r="M5" s="182"/>
      <c r="N5" s="182"/>
      <c r="O5" s="183"/>
    </row>
    <row r="6" spans="2:15" ht="14.45" customHeight="1">
      <c r="B6" s="178"/>
      <c r="C6" s="180"/>
      <c r="D6" s="193" t="s">
        <v>88</v>
      </c>
      <c r="E6" s="194"/>
      <c r="F6" s="194"/>
      <c r="G6" s="194"/>
      <c r="H6" s="195"/>
      <c r="I6" s="194" t="s">
        <v>84</v>
      </c>
      <c r="J6" s="194"/>
      <c r="K6" s="193" t="s">
        <v>89</v>
      </c>
      <c r="L6" s="194"/>
      <c r="M6" s="194"/>
      <c r="N6" s="194"/>
      <c r="O6" s="195"/>
    </row>
    <row r="7" spans="2:15" ht="14.45" customHeight="1">
      <c r="B7" s="178"/>
      <c r="C7" s="178"/>
      <c r="D7" s="173">
        <v>2020</v>
      </c>
      <c r="E7" s="174"/>
      <c r="F7" s="184">
        <v>2019</v>
      </c>
      <c r="G7" s="184"/>
      <c r="H7" s="186" t="s">
        <v>23</v>
      </c>
      <c r="I7" s="188">
        <v>2020</v>
      </c>
      <c r="J7" s="173" t="s">
        <v>90</v>
      </c>
      <c r="K7" s="173">
        <v>2020</v>
      </c>
      <c r="L7" s="174"/>
      <c r="M7" s="184">
        <v>2019</v>
      </c>
      <c r="N7" s="174"/>
      <c r="O7" s="164" t="s">
        <v>23</v>
      </c>
    </row>
    <row r="8" spans="2:15" ht="14.45" customHeight="1">
      <c r="B8" s="165" t="s">
        <v>24</v>
      </c>
      <c r="C8" s="165" t="s">
        <v>25</v>
      </c>
      <c r="D8" s="175"/>
      <c r="E8" s="176"/>
      <c r="F8" s="185"/>
      <c r="G8" s="185"/>
      <c r="H8" s="187"/>
      <c r="I8" s="189"/>
      <c r="J8" s="190"/>
      <c r="K8" s="175"/>
      <c r="L8" s="176"/>
      <c r="M8" s="185"/>
      <c r="N8" s="176"/>
      <c r="O8" s="164"/>
    </row>
    <row r="9" spans="2:15" ht="14.25" customHeight="1">
      <c r="B9" s="165"/>
      <c r="C9" s="165"/>
      <c r="D9" s="152" t="s">
        <v>26</v>
      </c>
      <c r="E9" s="154" t="s">
        <v>2</v>
      </c>
      <c r="F9" s="153" t="s">
        <v>26</v>
      </c>
      <c r="G9" s="58" t="s">
        <v>2</v>
      </c>
      <c r="H9" s="167" t="s">
        <v>27</v>
      </c>
      <c r="I9" s="59" t="s">
        <v>26</v>
      </c>
      <c r="J9" s="169" t="s">
        <v>91</v>
      </c>
      <c r="K9" s="152" t="s">
        <v>26</v>
      </c>
      <c r="L9" s="57" t="s">
        <v>2</v>
      </c>
      <c r="M9" s="153" t="s">
        <v>26</v>
      </c>
      <c r="N9" s="57" t="s">
        <v>2</v>
      </c>
      <c r="O9" s="171" t="s">
        <v>27</v>
      </c>
    </row>
    <row r="10" spans="2:15" ht="14.45" customHeight="1">
      <c r="B10" s="166"/>
      <c r="C10" s="166"/>
      <c r="D10" s="155" t="s">
        <v>28</v>
      </c>
      <c r="E10" s="156" t="s">
        <v>29</v>
      </c>
      <c r="F10" s="55" t="s">
        <v>28</v>
      </c>
      <c r="G10" s="56" t="s">
        <v>29</v>
      </c>
      <c r="H10" s="168"/>
      <c r="I10" s="60" t="s">
        <v>28</v>
      </c>
      <c r="J10" s="170"/>
      <c r="K10" s="155" t="s">
        <v>28</v>
      </c>
      <c r="L10" s="156" t="s">
        <v>29</v>
      </c>
      <c r="M10" s="55" t="s">
        <v>28</v>
      </c>
      <c r="N10" s="156" t="s">
        <v>29</v>
      </c>
      <c r="O10" s="172"/>
    </row>
    <row r="11" spans="2:15" ht="14.45" customHeight="1">
      <c r="B11" s="68">
        <v>1</v>
      </c>
      <c r="C11" s="69" t="s">
        <v>3</v>
      </c>
      <c r="D11" s="70">
        <v>225</v>
      </c>
      <c r="E11" s="71">
        <v>0.23659305993690852</v>
      </c>
      <c r="F11" s="70">
        <v>614</v>
      </c>
      <c r="G11" s="72">
        <v>0.19211514392991239</v>
      </c>
      <c r="H11" s="73">
        <v>-0.63355048859934859</v>
      </c>
      <c r="I11" s="74">
        <v>208</v>
      </c>
      <c r="J11" s="75">
        <v>8.1730769230769162E-2</v>
      </c>
      <c r="K11" s="70">
        <v>1510</v>
      </c>
      <c r="L11" s="71">
        <v>0.22916982850204887</v>
      </c>
      <c r="M11" s="70">
        <v>2979</v>
      </c>
      <c r="N11" s="72">
        <v>0.22107606679035249</v>
      </c>
      <c r="O11" s="73">
        <v>-0.4931184961396442</v>
      </c>
    </row>
    <row r="12" spans="2:15" ht="14.45" customHeight="1">
      <c r="B12" s="76">
        <v>2</v>
      </c>
      <c r="C12" s="77" t="s">
        <v>4</v>
      </c>
      <c r="D12" s="78">
        <v>181</v>
      </c>
      <c r="E12" s="79">
        <v>0.19032597266035753</v>
      </c>
      <c r="F12" s="78">
        <v>579</v>
      </c>
      <c r="G12" s="90">
        <v>0.18116395494367959</v>
      </c>
      <c r="H12" s="81">
        <v>-0.68739205526770286</v>
      </c>
      <c r="I12" s="102">
        <v>134</v>
      </c>
      <c r="J12" s="91">
        <v>0.35074626865671643</v>
      </c>
      <c r="K12" s="78">
        <v>1092</v>
      </c>
      <c r="L12" s="79">
        <v>0.16573076339353468</v>
      </c>
      <c r="M12" s="78">
        <v>2313</v>
      </c>
      <c r="N12" s="90">
        <v>0.17165120593692021</v>
      </c>
      <c r="O12" s="81">
        <v>-0.52788586251621272</v>
      </c>
    </row>
    <row r="13" spans="2:15" ht="14.45" customHeight="1">
      <c r="B13" s="76">
        <v>3</v>
      </c>
      <c r="C13" s="77" t="s">
        <v>8</v>
      </c>
      <c r="D13" s="78">
        <v>103</v>
      </c>
      <c r="E13" s="79">
        <v>0.10830704521556257</v>
      </c>
      <c r="F13" s="78">
        <v>512</v>
      </c>
      <c r="G13" s="90">
        <v>0.16020025031289112</v>
      </c>
      <c r="H13" s="81">
        <v>-0.798828125</v>
      </c>
      <c r="I13" s="102">
        <v>113</v>
      </c>
      <c r="J13" s="91">
        <v>-8.8495575221238965E-2</v>
      </c>
      <c r="K13" s="78">
        <v>1068</v>
      </c>
      <c r="L13" s="79">
        <v>0.16208832903323722</v>
      </c>
      <c r="M13" s="78">
        <v>1988</v>
      </c>
      <c r="N13" s="90">
        <v>0.14753246753246754</v>
      </c>
      <c r="O13" s="81">
        <v>-0.46277665995975859</v>
      </c>
    </row>
    <row r="14" spans="2:15" ht="14.45" customHeight="1">
      <c r="B14" s="76">
        <v>4</v>
      </c>
      <c r="C14" s="77" t="s">
        <v>10</v>
      </c>
      <c r="D14" s="78">
        <v>142</v>
      </c>
      <c r="E14" s="79">
        <v>0.14931650893796003</v>
      </c>
      <c r="F14" s="78">
        <v>709</v>
      </c>
      <c r="G14" s="90">
        <v>0.22183979974968712</v>
      </c>
      <c r="H14" s="81">
        <v>-0.79971791255289137</v>
      </c>
      <c r="I14" s="102">
        <v>128</v>
      </c>
      <c r="J14" s="91">
        <v>0.109375</v>
      </c>
      <c r="K14" s="78">
        <v>1038</v>
      </c>
      <c r="L14" s="79">
        <v>0.15753528608286538</v>
      </c>
      <c r="M14" s="78">
        <v>3042</v>
      </c>
      <c r="N14" s="90">
        <v>0.22575139146567719</v>
      </c>
      <c r="O14" s="81">
        <v>-0.65877712031558189</v>
      </c>
    </row>
    <row r="15" spans="2:15" ht="14.45" customHeight="1">
      <c r="B15" s="76">
        <v>5</v>
      </c>
      <c r="C15" s="77" t="s">
        <v>9</v>
      </c>
      <c r="D15" s="78">
        <v>142</v>
      </c>
      <c r="E15" s="79">
        <v>0.14931650893796003</v>
      </c>
      <c r="F15" s="78">
        <v>416</v>
      </c>
      <c r="G15" s="80">
        <v>0.13016270337922403</v>
      </c>
      <c r="H15" s="81">
        <v>-0.65865384615384615</v>
      </c>
      <c r="I15" s="82">
        <v>141</v>
      </c>
      <c r="J15" s="83">
        <v>7.0921985815601829E-3</v>
      </c>
      <c r="K15" s="78">
        <v>908</v>
      </c>
      <c r="L15" s="79">
        <v>0.13780543329792078</v>
      </c>
      <c r="M15" s="78">
        <v>1875</v>
      </c>
      <c r="N15" s="80">
        <v>0.1391465677179963</v>
      </c>
      <c r="O15" s="81">
        <v>-0.51573333333333338</v>
      </c>
    </row>
    <row r="16" spans="2:15" ht="14.45" customHeight="1">
      <c r="B16" s="76">
        <v>6</v>
      </c>
      <c r="C16" s="77" t="s">
        <v>12</v>
      </c>
      <c r="D16" s="78">
        <v>82</v>
      </c>
      <c r="E16" s="79">
        <v>8.6225026288117776E-2</v>
      </c>
      <c r="F16" s="78">
        <v>213</v>
      </c>
      <c r="G16" s="80">
        <v>6.6645807259073847E-2</v>
      </c>
      <c r="H16" s="81">
        <v>-0.61502347417840375</v>
      </c>
      <c r="I16" s="82">
        <v>149</v>
      </c>
      <c r="J16" s="83">
        <v>-0.44966442953020136</v>
      </c>
      <c r="K16" s="78">
        <v>556</v>
      </c>
      <c r="L16" s="79">
        <v>8.4383062680224621E-2</v>
      </c>
      <c r="M16" s="78">
        <v>602</v>
      </c>
      <c r="N16" s="80">
        <v>4.4675324675324674E-2</v>
      </c>
      <c r="O16" s="81">
        <v>-7.6411960132890311E-2</v>
      </c>
    </row>
    <row r="17" spans="2:15" ht="14.45" customHeight="1">
      <c r="B17" s="76">
        <v>7</v>
      </c>
      <c r="C17" s="77" t="s">
        <v>11</v>
      </c>
      <c r="D17" s="78">
        <v>51</v>
      </c>
      <c r="E17" s="79">
        <v>5.362776025236593E-2</v>
      </c>
      <c r="F17" s="78">
        <v>126</v>
      </c>
      <c r="G17" s="90">
        <v>3.9424280350438046E-2</v>
      </c>
      <c r="H17" s="81">
        <v>-0.59523809523809523</v>
      </c>
      <c r="I17" s="102">
        <v>44</v>
      </c>
      <c r="J17" s="91">
        <v>0.15909090909090917</v>
      </c>
      <c r="K17" s="78">
        <v>318</v>
      </c>
      <c r="L17" s="79">
        <v>4.8262255273941415E-2</v>
      </c>
      <c r="M17" s="78">
        <v>570</v>
      </c>
      <c r="N17" s="90">
        <v>4.2300556586270875E-2</v>
      </c>
      <c r="O17" s="81">
        <v>-0.44210526315789478</v>
      </c>
    </row>
    <row r="18" spans="2:15">
      <c r="B18" s="162" t="s">
        <v>69</v>
      </c>
      <c r="C18" s="163"/>
      <c r="D18" s="51">
        <f>SUM(D11:D17)</f>
        <v>926</v>
      </c>
      <c r="E18" s="50">
        <f>D18/D20</f>
        <v>0.97371188222923244</v>
      </c>
      <c r="F18" s="30">
        <f>SUM(F11:F17)</f>
        <v>3169</v>
      </c>
      <c r="G18" s="50">
        <f>F18/F20</f>
        <v>0.99155193992490609</v>
      </c>
      <c r="H18" s="49">
        <f>D18/F18-1</f>
        <v>-0.70779425686336384</v>
      </c>
      <c r="I18" s="30">
        <f>SUM(I11:I17)</f>
        <v>917</v>
      </c>
      <c r="J18" s="32">
        <f>D18/I18-1</f>
        <v>9.8146128680480782E-3</v>
      </c>
      <c r="K18" s="30">
        <f>SUM(K11:K17)</f>
        <v>6490</v>
      </c>
      <c r="L18" s="50">
        <f>K18/K20</f>
        <v>0.9849749582637729</v>
      </c>
      <c r="M18" s="30">
        <f>SUM(M11:M17)</f>
        <v>13369</v>
      </c>
      <c r="N18" s="50">
        <f>M18/M20</f>
        <v>0.99213358070500923</v>
      </c>
      <c r="O18" s="49">
        <f>K18/M18-1</f>
        <v>-0.51454858254170088</v>
      </c>
    </row>
    <row r="19" spans="2:15">
      <c r="B19" s="162" t="s">
        <v>30</v>
      </c>
      <c r="C19" s="163"/>
      <c r="D19" s="30">
        <f>D20-D18</f>
        <v>25</v>
      </c>
      <c r="E19" s="50">
        <f>D19/D20</f>
        <v>2.6288117770767613E-2</v>
      </c>
      <c r="F19" s="30">
        <f>F20-F18</f>
        <v>27</v>
      </c>
      <c r="G19" s="50">
        <f>F19/F20</f>
        <v>8.4480600750938672E-3</v>
      </c>
      <c r="H19" s="49">
        <f>D19/F19-1</f>
        <v>-7.407407407407407E-2</v>
      </c>
      <c r="I19" s="30">
        <f>I20-I18</f>
        <v>11</v>
      </c>
      <c r="J19" s="32">
        <f>D19/I19-1</f>
        <v>1.2727272727272729</v>
      </c>
      <c r="K19" s="30">
        <f>K20-K18</f>
        <v>99</v>
      </c>
      <c r="L19" s="50">
        <f>K19/K20</f>
        <v>1.5025041736227046E-2</v>
      </c>
      <c r="M19" s="30">
        <f>M20-M18</f>
        <v>106</v>
      </c>
      <c r="N19" s="50">
        <f>M19/M20</f>
        <v>7.8664192949907241E-3</v>
      </c>
      <c r="O19" s="49">
        <f>K19/M19-1</f>
        <v>-6.6037735849056589E-2</v>
      </c>
    </row>
    <row r="20" spans="2:15">
      <c r="B20" s="160" t="s">
        <v>31</v>
      </c>
      <c r="C20" s="161"/>
      <c r="D20" s="52">
        <v>951</v>
      </c>
      <c r="E20" s="84">
        <v>1</v>
      </c>
      <c r="F20" s="52">
        <v>3196</v>
      </c>
      <c r="G20" s="85">
        <v>1</v>
      </c>
      <c r="H20" s="47">
        <v>-0.70244055068836042</v>
      </c>
      <c r="I20" s="53">
        <v>928</v>
      </c>
      <c r="J20" s="48">
        <v>2.4784482758620774E-2</v>
      </c>
      <c r="K20" s="52">
        <v>6589</v>
      </c>
      <c r="L20" s="84">
        <v>1</v>
      </c>
      <c r="M20" s="52">
        <v>13475</v>
      </c>
      <c r="N20" s="85">
        <v>1</v>
      </c>
      <c r="O20" s="47">
        <v>-0.51102040816326533</v>
      </c>
    </row>
    <row r="21" spans="2:15">
      <c r="B21" s="54" t="s">
        <v>45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1" priority="87" operator="lessThan">
      <formula>0</formula>
    </cfRule>
  </conditionalFormatting>
  <conditionalFormatting sqref="H19">
    <cfRule type="cellIs" dxfId="120" priority="88" operator="lessThan">
      <formula>0</formula>
    </cfRule>
  </conditionalFormatting>
  <conditionalFormatting sqref="J18:J19">
    <cfRule type="cellIs" dxfId="119" priority="86" operator="lessThan">
      <formula>0</formula>
    </cfRule>
  </conditionalFormatting>
  <conditionalFormatting sqref="O19">
    <cfRule type="cellIs" dxfId="118" priority="85" operator="lessThan">
      <formula>0</formula>
    </cfRule>
  </conditionalFormatting>
  <conditionalFormatting sqref="O18">
    <cfRule type="cellIs" dxfId="117" priority="84" operator="lessThan">
      <formula>0</formula>
    </cfRule>
  </conditionalFormatting>
  <conditionalFormatting sqref="O20 J20 H20">
    <cfRule type="cellIs" dxfId="116" priority="7" operator="lessThan">
      <formula>0</formula>
    </cfRule>
  </conditionalFormatting>
  <conditionalFormatting sqref="H11:H15 J11:J15 O11:O15">
    <cfRule type="cellIs" dxfId="115" priority="6" operator="lessThan">
      <formula>0</formula>
    </cfRule>
  </conditionalFormatting>
  <conditionalFormatting sqref="D11:E17 G11:J17 L11:L17 N11:O17">
    <cfRule type="cellIs" dxfId="114" priority="4" operator="equal">
      <formula>0</formula>
    </cfRule>
  </conditionalFormatting>
  <conditionalFormatting sqref="F11:F17">
    <cfRule type="cellIs" dxfId="113" priority="3" operator="equal">
      <formula>0</formula>
    </cfRule>
  </conditionalFormatting>
  <conditionalFormatting sqref="K11:K17">
    <cfRule type="cellIs" dxfId="112" priority="2" operator="equal">
      <formula>0</formula>
    </cfRule>
  </conditionalFormatting>
  <conditionalFormatting sqref="H16:H17 J16:J17 O16:O17">
    <cfRule type="cellIs" dxfId="111" priority="5" operator="lessThan">
      <formula>0</formula>
    </cfRule>
  </conditionalFormatting>
  <conditionalFormatting sqref="M11:M17">
    <cfRule type="cellIs" dxfId="1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43986</v>
      </c>
    </row>
    <row r="2" spans="2:15" ht="14.45" customHeight="1">
      <c r="B2" s="191" t="s">
        <v>20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4"/>
    </row>
    <row r="3" spans="2:15" ht="14.45" customHeight="1">
      <c r="B3" s="192" t="s">
        <v>21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9" t="s">
        <v>38</v>
      </c>
    </row>
    <row r="4" spans="2:15" ht="14.45" customHeight="1">
      <c r="B4" s="179" t="s">
        <v>22</v>
      </c>
      <c r="C4" s="179" t="s">
        <v>1</v>
      </c>
      <c r="D4" s="181" t="s">
        <v>86</v>
      </c>
      <c r="E4" s="182"/>
      <c r="F4" s="182"/>
      <c r="G4" s="182"/>
      <c r="H4" s="183"/>
      <c r="I4" s="182" t="s">
        <v>83</v>
      </c>
      <c r="J4" s="182"/>
      <c r="K4" s="181" t="s">
        <v>87</v>
      </c>
      <c r="L4" s="182"/>
      <c r="M4" s="182"/>
      <c r="N4" s="182"/>
      <c r="O4" s="183"/>
    </row>
    <row r="5" spans="2:15" ht="14.45" customHeight="1">
      <c r="B5" s="180"/>
      <c r="C5" s="180"/>
      <c r="D5" s="193" t="s">
        <v>88</v>
      </c>
      <c r="E5" s="194"/>
      <c r="F5" s="194"/>
      <c r="G5" s="194"/>
      <c r="H5" s="195"/>
      <c r="I5" s="194" t="s">
        <v>84</v>
      </c>
      <c r="J5" s="194"/>
      <c r="K5" s="193" t="s">
        <v>89</v>
      </c>
      <c r="L5" s="194"/>
      <c r="M5" s="194"/>
      <c r="N5" s="194"/>
      <c r="O5" s="195"/>
    </row>
    <row r="6" spans="2:15" ht="14.45" customHeight="1">
      <c r="B6" s="180"/>
      <c r="C6" s="178"/>
      <c r="D6" s="173">
        <v>2020</v>
      </c>
      <c r="E6" s="174"/>
      <c r="F6" s="184">
        <v>2019</v>
      </c>
      <c r="G6" s="184"/>
      <c r="H6" s="186" t="s">
        <v>23</v>
      </c>
      <c r="I6" s="188">
        <v>2020</v>
      </c>
      <c r="J6" s="173" t="s">
        <v>90</v>
      </c>
      <c r="K6" s="173">
        <v>2020</v>
      </c>
      <c r="L6" s="174"/>
      <c r="M6" s="184">
        <v>2019</v>
      </c>
      <c r="N6" s="174"/>
      <c r="O6" s="164" t="s">
        <v>23</v>
      </c>
    </row>
    <row r="7" spans="2:15" ht="14.45" customHeight="1">
      <c r="B7" s="196" t="s">
        <v>22</v>
      </c>
      <c r="C7" s="165" t="s">
        <v>25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4.45" customHeight="1">
      <c r="B8" s="196"/>
      <c r="C8" s="165"/>
      <c r="D8" s="152" t="s">
        <v>26</v>
      </c>
      <c r="E8" s="154" t="s">
        <v>2</v>
      </c>
      <c r="F8" s="153" t="s">
        <v>26</v>
      </c>
      <c r="G8" s="58" t="s">
        <v>2</v>
      </c>
      <c r="H8" s="167" t="s">
        <v>27</v>
      </c>
      <c r="I8" s="59" t="s">
        <v>26</v>
      </c>
      <c r="J8" s="169" t="s">
        <v>91</v>
      </c>
      <c r="K8" s="152" t="s">
        <v>26</v>
      </c>
      <c r="L8" s="57" t="s">
        <v>2</v>
      </c>
      <c r="M8" s="153" t="s">
        <v>26</v>
      </c>
      <c r="N8" s="57" t="s">
        <v>2</v>
      </c>
      <c r="O8" s="171" t="s">
        <v>27</v>
      </c>
    </row>
    <row r="9" spans="2:15" ht="14.45" customHeight="1">
      <c r="B9" s="197"/>
      <c r="C9" s="166"/>
      <c r="D9" s="155" t="s">
        <v>28</v>
      </c>
      <c r="E9" s="156" t="s">
        <v>29</v>
      </c>
      <c r="F9" s="55" t="s">
        <v>28</v>
      </c>
      <c r="G9" s="56" t="s">
        <v>29</v>
      </c>
      <c r="H9" s="168"/>
      <c r="I9" s="60" t="s">
        <v>28</v>
      </c>
      <c r="J9" s="170"/>
      <c r="K9" s="155" t="s">
        <v>28</v>
      </c>
      <c r="L9" s="156" t="s">
        <v>29</v>
      </c>
      <c r="M9" s="55" t="s">
        <v>28</v>
      </c>
      <c r="N9" s="156" t="s">
        <v>29</v>
      </c>
      <c r="O9" s="172"/>
    </row>
    <row r="10" spans="2:15" ht="14.45" customHeight="1">
      <c r="B10" s="76"/>
      <c r="C10" s="69" t="s">
        <v>12</v>
      </c>
      <c r="D10" s="86">
        <v>53</v>
      </c>
      <c r="E10" s="71">
        <v>0.41732283464566927</v>
      </c>
      <c r="F10" s="87">
        <v>153</v>
      </c>
      <c r="G10" s="72">
        <v>0.52577319587628868</v>
      </c>
      <c r="H10" s="73">
        <v>-0.65359477124183007</v>
      </c>
      <c r="I10" s="87">
        <v>96</v>
      </c>
      <c r="J10" s="75">
        <v>-0.44791666666666663</v>
      </c>
      <c r="K10" s="86">
        <v>355</v>
      </c>
      <c r="L10" s="71">
        <v>0.47019867549668876</v>
      </c>
      <c r="M10" s="87">
        <v>439</v>
      </c>
      <c r="N10" s="72">
        <v>0.43336623889437315</v>
      </c>
      <c r="O10" s="73">
        <v>-0.19134396355353078</v>
      </c>
    </row>
    <row r="11" spans="2:15" ht="14.45" customHeight="1">
      <c r="B11" s="76"/>
      <c r="C11" s="77" t="s">
        <v>9</v>
      </c>
      <c r="D11" s="88">
        <v>29</v>
      </c>
      <c r="E11" s="79">
        <v>0.2283464566929134</v>
      </c>
      <c r="F11" s="89">
        <v>45</v>
      </c>
      <c r="G11" s="90">
        <v>0.15463917525773196</v>
      </c>
      <c r="H11" s="81">
        <v>-0.35555555555555551</v>
      </c>
      <c r="I11" s="89">
        <v>29</v>
      </c>
      <c r="J11" s="91">
        <v>0</v>
      </c>
      <c r="K11" s="88">
        <v>146</v>
      </c>
      <c r="L11" s="79">
        <v>0.19337748344370861</v>
      </c>
      <c r="M11" s="89">
        <v>161</v>
      </c>
      <c r="N11" s="90">
        <v>0.15893385982230998</v>
      </c>
      <c r="O11" s="81">
        <v>-9.3167701863353991E-2</v>
      </c>
    </row>
    <row r="12" spans="2:15" ht="14.45" customHeight="1">
      <c r="B12" s="76"/>
      <c r="C12" s="77" t="s">
        <v>4</v>
      </c>
      <c r="D12" s="88">
        <v>19</v>
      </c>
      <c r="E12" s="79">
        <v>0.14960629921259844</v>
      </c>
      <c r="F12" s="89">
        <v>53</v>
      </c>
      <c r="G12" s="90">
        <v>0.18213058419243985</v>
      </c>
      <c r="H12" s="81">
        <v>-0.64150943396226423</v>
      </c>
      <c r="I12" s="89">
        <v>28</v>
      </c>
      <c r="J12" s="91">
        <v>-0.3214285714285714</v>
      </c>
      <c r="K12" s="88">
        <v>133</v>
      </c>
      <c r="L12" s="79">
        <v>0.176158940397351</v>
      </c>
      <c r="M12" s="89">
        <v>251</v>
      </c>
      <c r="N12" s="90">
        <v>0.24777887462981243</v>
      </c>
      <c r="O12" s="81">
        <v>-0.47011952191235062</v>
      </c>
    </row>
    <row r="13" spans="2:15" ht="14.45" customHeight="1">
      <c r="B13" s="76"/>
      <c r="C13" s="77" t="s">
        <v>3</v>
      </c>
      <c r="D13" s="88">
        <v>11</v>
      </c>
      <c r="E13" s="79">
        <v>8.6614173228346455E-2</v>
      </c>
      <c r="F13" s="89">
        <v>8</v>
      </c>
      <c r="G13" s="90">
        <v>2.7491408934707903E-2</v>
      </c>
      <c r="H13" s="81">
        <v>0.375</v>
      </c>
      <c r="I13" s="89">
        <v>17</v>
      </c>
      <c r="J13" s="91">
        <v>-0.3529411764705882</v>
      </c>
      <c r="K13" s="88">
        <v>62</v>
      </c>
      <c r="L13" s="79">
        <v>8.211920529801324E-2</v>
      </c>
      <c r="M13" s="89">
        <v>47</v>
      </c>
      <c r="N13" s="90">
        <v>4.6396841066140178E-2</v>
      </c>
      <c r="O13" s="81">
        <v>0.31914893617021267</v>
      </c>
    </row>
    <row r="14" spans="2:15" ht="14.45" customHeight="1">
      <c r="B14" s="118"/>
      <c r="C14" s="77" t="s">
        <v>43</v>
      </c>
      <c r="D14" s="88">
        <v>8</v>
      </c>
      <c r="E14" s="79">
        <v>6.2992125984251968E-2</v>
      </c>
      <c r="F14" s="89">
        <v>17</v>
      </c>
      <c r="G14" s="90">
        <v>5.8419243986254296E-2</v>
      </c>
      <c r="H14" s="81">
        <v>-0.52941176470588236</v>
      </c>
      <c r="I14" s="89">
        <v>5</v>
      </c>
      <c r="J14" s="91">
        <v>0.60000000000000009</v>
      </c>
      <c r="K14" s="88">
        <v>29</v>
      </c>
      <c r="L14" s="79">
        <v>3.8410596026490065E-2</v>
      </c>
      <c r="M14" s="89">
        <v>49</v>
      </c>
      <c r="N14" s="90">
        <v>4.8371174728529122E-2</v>
      </c>
      <c r="O14" s="81">
        <v>-0.40816326530612246</v>
      </c>
    </row>
    <row r="15" spans="2:15" ht="14.45" customHeight="1">
      <c r="B15" s="76"/>
      <c r="C15" s="77" t="s">
        <v>11</v>
      </c>
      <c r="D15" s="88">
        <v>3</v>
      </c>
      <c r="E15" s="79">
        <v>2.3622047244094488E-2</v>
      </c>
      <c r="F15" s="89">
        <v>5</v>
      </c>
      <c r="G15" s="90">
        <v>1.7182130584192441E-2</v>
      </c>
      <c r="H15" s="81">
        <v>-0.4</v>
      </c>
      <c r="I15" s="89">
        <v>4</v>
      </c>
      <c r="J15" s="91">
        <v>-0.25</v>
      </c>
      <c r="K15" s="88">
        <v>10</v>
      </c>
      <c r="L15" s="79">
        <v>1.3245033112582781E-2</v>
      </c>
      <c r="M15" s="89">
        <v>20</v>
      </c>
      <c r="N15" s="90">
        <v>1.9743336623889437E-2</v>
      </c>
      <c r="O15" s="81">
        <v>-0.5</v>
      </c>
    </row>
    <row r="16" spans="2:15" ht="14.45" customHeight="1">
      <c r="B16" s="76"/>
      <c r="C16" s="77" t="s">
        <v>57</v>
      </c>
      <c r="D16" s="88">
        <v>2</v>
      </c>
      <c r="E16" s="79">
        <v>1.5748031496062992E-2</v>
      </c>
      <c r="F16" s="89">
        <v>4</v>
      </c>
      <c r="G16" s="90">
        <v>1.3745704467353952E-2</v>
      </c>
      <c r="H16" s="81">
        <v>-0.5</v>
      </c>
      <c r="I16" s="89">
        <v>0</v>
      </c>
      <c r="J16" s="91"/>
      <c r="K16" s="88">
        <v>7</v>
      </c>
      <c r="L16" s="79">
        <v>9.2715231788079479E-3</v>
      </c>
      <c r="M16" s="89">
        <v>10</v>
      </c>
      <c r="N16" s="90">
        <v>9.8716683119447184E-3</v>
      </c>
      <c r="O16" s="81">
        <v>-0.30000000000000004</v>
      </c>
    </row>
    <row r="17" spans="2:15" ht="14.45" customHeight="1">
      <c r="B17" s="138"/>
      <c r="C17" s="92" t="s">
        <v>30</v>
      </c>
      <c r="D17" s="93">
        <v>2</v>
      </c>
      <c r="E17" s="94">
        <v>1.5748031496062992E-2</v>
      </c>
      <c r="F17" s="93">
        <v>6</v>
      </c>
      <c r="G17" s="94">
        <v>2.0618556701030927E-2</v>
      </c>
      <c r="H17" s="95">
        <v>-0.66666666666666674</v>
      </c>
      <c r="I17" s="93">
        <v>2</v>
      </c>
      <c r="J17" s="94">
        <v>1.1049723756906077E-2</v>
      </c>
      <c r="K17" s="93">
        <v>13</v>
      </c>
      <c r="L17" s="94">
        <v>1.7218543046357615E-2</v>
      </c>
      <c r="M17" s="93">
        <v>36</v>
      </c>
      <c r="N17" s="94">
        <v>3.5538005923000986E-2</v>
      </c>
      <c r="O17" s="96">
        <v>-0.63888888888888884</v>
      </c>
    </row>
    <row r="18" spans="2:15" ht="14.45" customHeight="1">
      <c r="B18" s="26" t="s">
        <v>5</v>
      </c>
      <c r="C18" s="97" t="s">
        <v>31</v>
      </c>
      <c r="D18" s="98">
        <v>127</v>
      </c>
      <c r="E18" s="18">
        <v>0.99999999999999978</v>
      </c>
      <c r="F18" s="98">
        <v>291</v>
      </c>
      <c r="G18" s="18">
        <v>1</v>
      </c>
      <c r="H18" s="19">
        <v>-0.56357388316151202</v>
      </c>
      <c r="I18" s="98">
        <v>181</v>
      </c>
      <c r="J18" s="20">
        <v>-0.2983425414364641</v>
      </c>
      <c r="K18" s="98">
        <v>755</v>
      </c>
      <c r="L18" s="18">
        <v>1</v>
      </c>
      <c r="M18" s="98">
        <v>1013</v>
      </c>
      <c r="N18" s="20">
        <v>1</v>
      </c>
      <c r="O18" s="22">
        <v>-0.2546890424481737</v>
      </c>
    </row>
    <row r="19" spans="2:15" ht="14.45" customHeight="1">
      <c r="B19" s="76"/>
      <c r="C19" s="69" t="s">
        <v>3</v>
      </c>
      <c r="D19" s="86">
        <v>214</v>
      </c>
      <c r="E19" s="71">
        <v>0.2600243013365735</v>
      </c>
      <c r="F19" s="87">
        <v>606</v>
      </c>
      <c r="G19" s="72">
        <v>0.20867768595041322</v>
      </c>
      <c r="H19" s="73">
        <v>-0.64686468646864692</v>
      </c>
      <c r="I19" s="87">
        <v>191</v>
      </c>
      <c r="J19" s="75">
        <v>0.12041884816753923</v>
      </c>
      <c r="K19" s="86">
        <v>1445</v>
      </c>
      <c r="L19" s="71">
        <v>0.24794097460535347</v>
      </c>
      <c r="M19" s="87">
        <v>2931</v>
      </c>
      <c r="N19" s="72">
        <v>0.23534607355066645</v>
      </c>
      <c r="O19" s="73">
        <v>-0.50699419993176398</v>
      </c>
    </row>
    <row r="20" spans="2:15" ht="14.45" customHeight="1">
      <c r="B20" s="76"/>
      <c r="C20" s="77" t="s">
        <v>8</v>
      </c>
      <c r="D20" s="88">
        <v>103</v>
      </c>
      <c r="E20" s="79">
        <v>0.12515188335358446</v>
      </c>
      <c r="F20" s="89">
        <v>512</v>
      </c>
      <c r="G20" s="90">
        <v>0.17630853994490359</v>
      </c>
      <c r="H20" s="81">
        <v>-0.798828125</v>
      </c>
      <c r="I20" s="89">
        <v>113</v>
      </c>
      <c r="J20" s="91">
        <v>-8.8495575221238965E-2</v>
      </c>
      <c r="K20" s="88">
        <v>1068</v>
      </c>
      <c r="L20" s="79">
        <v>0.18325326012354151</v>
      </c>
      <c r="M20" s="89">
        <v>1985</v>
      </c>
      <c r="N20" s="90">
        <v>0.15938654247631284</v>
      </c>
      <c r="O20" s="81">
        <v>-0.46196473551637285</v>
      </c>
    </row>
    <row r="21" spans="2:15" ht="14.45" customHeight="1">
      <c r="B21" s="76"/>
      <c r="C21" s="77" t="s">
        <v>10</v>
      </c>
      <c r="D21" s="88">
        <v>142</v>
      </c>
      <c r="E21" s="79">
        <v>0.17253948967193194</v>
      </c>
      <c r="F21" s="89">
        <v>709</v>
      </c>
      <c r="G21" s="90">
        <v>0.24414600550964188</v>
      </c>
      <c r="H21" s="81">
        <v>-0.79971791255289137</v>
      </c>
      <c r="I21" s="89">
        <v>128</v>
      </c>
      <c r="J21" s="91">
        <v>0.109375</v>
      </c>
      <c r="K21" s="88">
        <v>1038</v>
      </c>
      <c r="L21" s="79">
        <v>0.17810569663692519</v>
      </c>
      <c r="M21" s="89">
        <v>3042</v>
      </c>
      <c r="N21" s="90">
        <v>0.24425887265135698</v>
      </c>
      <c r="O21" s="81">
        <v>-0.65877712031558189</v>
      </c>
    </row>
    <row r="22" spans="2:15" ht="14.45" customHeight="1">
      <c r="B22" s="76"/>
      <c r="C22" s="77" t="s">
        <v>4</v>
      </c>
      <c r="D22" s="88">
        <v>162</v>
      </c>
      <c r="E22" s="79">
        <v>0.1968408262454435</v>
      </c>
      <c r="F22" s="89">
        <v>526</v>
      </c>
      <c r="G22" s="90">
        <v>0.18112947658402204</v>
      </c>
      <c r="H22" s="81">
        <v>-0.69201520912547521</v>
      </c>
      <c r="I22" s="89">
        <v>106</v>
      </c>
      <c r="J22" s="91">
        <v>0.52830188679245293</v>
      </c>
      <c r="K22" s="88">
        <v>959</v>
      </c>
      <c r="L22" s="79">
        <v>0.16455044612216885</v>
      </c>
      <c r="M22" s="89">
        <v>2062</v>
      </c>
      <c r="N22" s="90">
        <v>0.16556929500562068</v>
      </c>
      <c r="O22" s="81">
        <v>-0.53491755577109601</v>
      </c>
    </row>
    <row r="23" spans="2:15" ht="14.45" customHeight="1">
      <c r="B23" s="118"/>
      <c r="C23" s="77" t="s">
        <v>9</v>
      </c>
      <c r="D23" s="88">
        <v>113</v>
      </c>
      <c r="E23" s="79">
        <v>0.13730255164034022</v>
      </c>
      <c r="F23" s="89">
        <v>370</v>
      </c>
      <c r="G23" s="90">
        <v>0.12741046831955924</v>
      </c>
      <c r="H23" s="81">
        <v>-0.69459459459459461</v>
      </c>
      <c r="I23" s="89">
        <v>112</v>
      </c>
      <c r="J23" s="91">
        <v>8.9285714285713969E-3</v>
      </c>
      <c r="K23" s="88">
        <v>762</v>
      </c>
      <c r="L23" s="79">
        <v>0.13074811256005492</v>
      </c>
      <c r="M23" s="89">
        <v>1711</v>
      </c>
      <c r="N23" s="90">
        <v>0.1373855789304641</v>
      </c>
      <c r="O23" s="81">
        <v>-0.55464640561075396</v>
      </c>
    </row>
    <row r="24" spans="2:15" ht="14.45" customHeight="1">
      <c r="B24" s="76"/>
      <c r="C24" s="77" t="s">
        <v>11</v>
      </c>
      <c r="D24" s="88">
        <v>48</v>
      </c>
      <c r="E24" s="79">
        <v>5.8323207776427702E-2</v>
      </c>
      <c r="F24" s="89">
        <v>121</v>
      </c>
      <c r="G24" s="90">
        <v>4.1666666666666664E-2</v>
      </c>
      <c r="H24" s="81">
        <v>-0.60330578512396693</v>
      </c>
      <c r="I24" s="89">
        <v>40</v>
      </c>
      <c r="J24" s="91">
        <v>0.19999999999999996</v>
      </c>
      <c r="K24" s="88">
        <v>308</v>
      </c>
      <c r="L24" s="79">
        <v>5.2848318462594371E-2</v>
      </c>
      <c r="M24" s="89">
        <v>548</v>
      </c>
      <c r="N24" s="90">
        <v>4.4001927091697444E-2</v>
      </c>
      <c r="O24" s="81">
        <v>-0.43795620437956206</v>
      </c>
    </row>
    <row r="25" spans="2:15" ht="14.45" customHeight="1">
      <c r="B25" s="76"/>
      <c r="C25" s="77" t="s">
        <v>12</v>
      </c>
      <c r="D25" s="88">
        <v>29</v>
      </c>
      <c r="E25" s="79">
        <v>3.5236938031591739E-2</v>
      </c>
      <c r="F25" s="89">
        <v>60</v>
      </c>
      <c r="G25" s="90">
        <v>2.0661157024793389E-2</v>
      </c>
      <c r="H25" s="81">
        <v>-0.51666666666666661</v>
      </c>
      <c r="I25" s="89">
        <v>53</v>
      </c>
      <c r="J25" s="91">
        <v>-0.45283018867924529</v>
      </c>
      <c r="K25" s="88">
        <v>200</v>
      </c>
      <c r="L25" s="79">
        <v>3.4317089910775568E-2</v>
      </c>
      <c r="M25" s="89">
        <v>163</v>
      </c>
      <c r="N25" s="90">
        <v>1.3088164445158182E-2</v>
      </c>
      <c r="O25" s="81">
        <v>0.22699386503067487</v>
      </c>
    </row>
    <row r="26" spans="2:15" ht="14.45" customHeight="1">
      <c r="B26" s="76"/>
      <c r="C26" s="77" t="s">
        <v>71</v>
      </c>
      <c r="D26" s="88">
        <v>9</v>
      </c>
      <c r="E26" s="79">
        <v>1.0935601458080195E-2</v>
      </c>
      <c r="F26" s="89">
        <v>0</v>
      </c>
      <c r="G26" s="90">
        <v>0</v>
      </c>
      <c r="H26" s="81"/>
      <c r="I26" s="89">
        <v>2</v>
      </c>
      <c r="J26" s="91">
        <v>3.5</v>
      </c>
      <c r="K26" s="88">
        <v>25</v>
      </c>
      <c r="L26" s="79">
        <v>4.289636238846946E-3</v>
      </c>
      <c r="M26" s="89">
        <v>0</v>
      </c>
      <c r="N26" s="90">
        <v>0</v>
      </c>
      <c r="O26" s="81"/>
    </row>
    <row r="27" spans="2:15" ht="14.45" customHeight="1">
      <c r="B27" s="138"/>
      <c r="C27" s="92" t="s">
        <v>30</v>
      </c>
      <c r="D27" s="93">
        <v>3</v>
      </c>
      <c r="E27" s="94">
        <v>3.6452004860267314E-3</v>
      </c>
      <c r="F27" s="93">
        <v>0</v>
      </c>
      <c r="G27" s="99">
        <v>0</v>
      </c>
      <c r="H27" s="95"/>
      <c r="I27" s="93">
        <v>2</v>
      </c>
      <c r="J27" s="100">
        <v>0.5</v>
      </c>
      <c r="K27" s="93">
        <v>23</v>
      </c>
      <c r="L27" s="99">
        <v>3.9464653397391905E-3</v>
      </c>
      <c r="M27" s="93">
        <v>12</v>
      </c>
      <c r="N27" s="99">
        <v>9.6354584872330182E-4</v>
      </c>
      <c r="O27" s="96">
        <v>0.91666666666666674</v>
      </c>
    </row>
    <row r="28" spans="2:15" ht="14.45" customHeight="1">
      <c r="B28" s="25" t="s">
        <v>6</v>
      </c>
      <c r="C28" s="97" t="s">
        <v>31</v>
      </c>
      <c r="D28" s="39">
        <v>823</v>
      </c>
      <c r="E28" s="18">
        <v>1</v>
      </c>
      <c r="F28" s="39">
        <v>2904</v>
      </c>
      <c r="G28" s="18">
        <v>1</v>
      </c>
      <c r="H28" s="19">
        <v>-0.7165977961432507</v>
      </c>
      <c r="I28" s="39">
        <v>747</v>
      </c>
      <c r="J28" s="20">
        <v>0.10174029451137878</v>
      </c>
      <c r="K28" s="39">
        <v>5828</v>
      </c>
      <c r="L28" s="18">
        <v>0.99999999999999989</v>
      </c>
      <c r="M28" s="39">
        <v>12454</v>
      </c>
      <c r="N28" s="20">
        <v>1</v>
      </c>
      <c r="O28" s="22">
        <v>-0.53203789947004976</v>
      </c>
    </row>
    <row r="29" spans="2:15" ht="14.45" customHeight="1">
      <c r="B29" s="25" t="s">
        <v>58</v>
      </c>
      <c r="C29" s="97" t="s">
        <v>31</v>
      </c>
      <c r="D29" s="98">
        <v>1</v>
      </c>
      <c r="E29" s="18">
        <v>1</v>
      </c>
      <c r="F29" s="98">
        <v>1</v>
      </c>
      <c r="G29" s="18">
        <v>1</v>
      </c>
      <c r="H29" s="19">
        <v>0</v>
      </c>
      <c r="I29" s="98">
        <v>0</v>
      </c>
      <c r="J29" s="20"/>
      <c r="K29" s="98">
        <v>6</v>
      </c>
      <c r="L29" s="18">
        <v>0.99999999999999989</v>
      </c>
      <c r="M29" s="98">
        <v>8</v>
      </c>
      <c r="N29" s="20">
        <v>1</v>
      </c>
      <c r="O29" s="22">
        <v>-0.25</v>
      </c>
    </row>
    <row r="30" spans="2:15" ht="14.45" customHeight="1">
      <c r="B30" s="26"/>
      <c r="C30" s="101" t="s">
        <v>31</v>
      </c>
      <c r="D30" s="40">
        <v>951</v>
      </c>
      <c r="E30" s="13">
        <v>1</v>
      </c>
      <c r="F30" s="40">
        <v>3196</v>
      </c>
      <c r="G30" s="13">
        <v>1</v>
      </c>
      <c r="H30" s="14">
        <v>-0.70244055068836042</v>
      </c>
      <c r="I30" s="40">
        <v>928</v>
      </c>
      <c r="J30" s="15">
        <v>2.4784482758620774E-2</v>
      </c>
      <c r="K30" s="40">
        <v>6589</v>
      </c>
      <c r="L30" s="13">
        <v>1</v>
      </c>
      <c r="M30" s="40">
        <v>13475</v>
      </c>
      <c r="N30" s="13">
        <v>1</v>
      </c>
      <c r="O30" s="23">
        <v>-0.51102040816326533</v>
      </c>
    </row>
    <row r="31" spans="2:15" ht="14.45" customHeight="1">
      <c r="B31" t="s">
        <v>55</v>
      </c>
    </row>
    <row r="32" spans="2:15">
      <c r="B32" s="16" t="s">
        <v>56</v>
      </c>
    </row>
    <row r="34" spans="2:15">
      <c r="B34" s="191" t="s">
        <v>41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24"/>
    </row>
    <row r="35" spans="2:15">
      <c r="B35" s="192" t="s">
        <v>42</v>
      </c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9" t="s">
        <v>38</v>
      </c>
    </row>
    <row r="36" spans="2:15" ht="14.45" customHeight="1">
      <c r="B36" s="179" t="s">
        <v>22</v>
      </c>
      <c r="C36" s="179" t="s">
        <v>1</v>
      </c>
      <c r="D36" s="181" t="s">
        <v>86</v>
      </c>
      <c r="E36" s="182"/>
      <c r="F36" s="182"/>
      <c r="G36" s="182"/>
      <c r="H36" s="183"/>
      <c r="I36" s="182" t="s">
        <v>83</v>
      </c>
      <c r="J36" s="182"/>
      <c r="K36" s="181" t="s">
        <v>87</v>
      </c>
      <c r="L36" s="182"/>
      <c r="M36" s="182"/>
      <c r="N36" s="182"/>
      <c r="O36" s="183"/>
    </row>
    <row r="37" spans="2:15" ht="14.45" customHeight="1">
      <c r="B37" s="180"/>
      <c r="C37" s="180"/>
      <c r="D37" s="193" t="s">
        <v>88</v>
      </c>
      <c r="E37" s="194"/>
      <c r="F37" s="194"/>
      <c r="G37" s="194"/>
      <c r="H37" s="195"/>
      <c r="I37" s="194" t="s">
        <v>84</v>
      </c>
      <c r="J37" s="194"/>
      <c r="K37" s="193" t="s">
        <v>89</v>
      </c>
      <c r="L37" s="194"/>
      <c r="M37" s="194"/>
      <c r="N37" s="194"/>
      <c r="O37" s="195"/>
    </row>
    <row r="38" spans="2:15" ht="14.45" customHeight="1">
      <c r="B38" s="180"/>
      <c r="C38" s="178"/>
      <c r="D38" s="173">
        <v>2020</v>
      </c>
      <c r="E38" s="174"/>
      <c r="F38" s="184">
        <v>2019</v>
      </c>
      <c r="G38" s="184"/>
      <c r="H38" s="186" t="s">
        <v>23</v>
      </c>
      <c r="I38" s="188">
        <v>2020</v>
      </c>
      <c r="J38" s="173" t="s">
        <v>90</v>
      </c>
      <c r="K38" s="173">
        <v>2020</v>
      </c>
      <c r="L38" s="174"/>
      <c r="M38" s="184">
        <v>2019</v>
      </c>
      <c r="N38" s="174"/>
      <c r="O38" s="164" t="s">
        <v>23</v>
      </c>
    </row>
    <row r="39" spans="2:15" ht="18.75" customHeight="1">
      <c r="B39" s="196" t="s">
        <v>22</v>
      </c>
      <c r="C39" s="165" t="s">
        <v>25</v>
      </c>
      <c r="D39" s="175"/>
      <c r="E39" s="176"/>
      <c r="F39" s="185"/>
      <c r="G39" s="185"/>
      <c r="H39" s="187"/>
      <c r="I39" s="189"/>
      <c r="J39" s="190"/>
      <c r="K39" s="175"/>
      <c r="L39" s="176"/>
      <c r="M39" s="185"/>
      <c r="N39" s="176"/>
      <c r="O39" s="164"/>
    </row>
    <row r="40" spans="2:15" ht="14.45" customHeight="1">
      <c r="B40" s="196"/>
      <c r="C40" s="165"/>
      <c r="D40" s="152" t="s">
        <v>26</v>
      </c>
      <c r="E40" s="154" t="s">
        <v>2</v>
      </c>
      <c r="F40" s="153" t="s">
        <v>26</v>
      </c>
      <c r="G40" s="58" t="s">
        <v>2</v>
      </c>
      <c r="H40" s="167" t="s">
        <v>27</v>
      </c>
      <c r="I40" s="59" t="s">
        <v>26</v>
      </c>
      <c r="J40" s="169" t="s">
        <v>91</v>
      </c>
      <c r="K40" s="152" t="s">
        <v>26</v>
      </c>
      <c r="L40" s="57" t="s">
        <v>2</v>
      </c>
      <c r="M40" s="153" t="s">
        <v>26</v>
      </c>
      <c r="N40" s="57" t="s">
        <v>2</v>
      </c>
      <c r="O40" s="171" t="s">
        <v>27</v>
      </c>
    </row>
    <row r="41" spans="2:15" ht="25.5">
      <c r="B41" s="197"/>
      <c r="C41" s="166"/>
      <c r="D41" s="155" t="s">
        <v>28</v>
      </c>
      <c r="E41" s="156" t="s">
        <v>29</v>
      </c>
      <c r="F41" s="55" t="s">
        <v>28</v>
      </c>
      <c r="G41" s="56" t="s">
        <v>29</v>
      </c>
      <c r="H41" s="168"/>
      <c r="I41" s="60" t="s">
        <v>28</v>
      </c>
      <c r="J41" s="170"/>
      <c r="K41" s="155" t="s">
        <v>28</v>
      </c>
      <c r="L41" s="156" t="s">
        <v>29</v>
      </c>
      <c r="M41" s="55" t="s">
        <v>28</v>
      </c>
      <c r="N41" s="156" t="s">
        <v>29</v>
      </c>
      <c r="O41" s="172"/>
    </row>
    <row r="42" spans="2:15">
      <c r="B42" s="26" t="s">
        <v>5</v>
      </c>
      <c r="C42" s="97" t="s">
        <v>31</v>
      </c>
      <c r="D42" s="98">
        <v>0</v>
      </c>
      <c r="E42" s="18">
        <v>0</v>
      </c>
      <c r="F42" s="98">
        <v>0</v>
      </c>
      <c r="G42" s="18">
        <v>0</v>
      </c>
      <c r="H42" s="21"/>
      <c r="I42" s="98">
        <v>0</v>
      </c>
      <c r="J42" s="18">
        <v>0</v>
      </c>
      <c r="K42" s="98">
        <v>0</v>
      </c>
      <c r="L42" s="18">
        <v>0</v>
      </c>
      <c r="M42" s="98">
        <v>0</v>
      </c>
      <c r="N42" s="18">
        <v>0</v>
      </c>
      <c r="O42" s="21"/>
    </row>
    <row r="43" spans="2:15">
      <c r="B43" s="76"/>
      <c r="C43" s="69" t="s">
        <v>3</v>
      </c>
      <c r="D43" s="86">
        <v>189</v>
      </c>
      <c r="E43" s="71">
        <v>0.33157894736842103</v>
      </c>
      <c r="F43" s="87">
        <v>543</v>
      </c>
      <c r="G43" s="72">
        <v>0.23274753536219461</v>
      </c>
      <c r="H43" s="73">
        <v>-0.65193370165745856</v>
      </c>
      <c r="I43" s="87">
        <v>151</v>
      </c>
      <c r="J43" s="75">
        <v>0.2516556291390728</v>
      </c>
      <c r="K43" s="86">
        <v>1257</v>
      </c>
      <c r="L43" s="71">
        <v>0.27865218355131899</v>
      </c>
      <c r="M43" s="87">
        <v>2600</v>
      </c>
      <c r="N43" s="72">
        <v>0.25101370921027227</v>
      </c>
      <c r="O43" s="73">
        <v>-0.51653846153846161</v>
      </c>
    </row>
    <row r="44" spans="2:15">
      <c r="B44" s="76"/>
      <c r="C44" s="77" t="s">
        <v>8</v>
      </c>
      <c r="D44" s="88">
        <v>69</v>
      </c>
      <c r="E44" s="79">
        <v>0.12105263157894737</v>
      </c>
      <c r="F44" s="89">
        <v>422</v>
      </c>
      <c r="G44" s="90">
        <v>0.18088298328332619</v>
      </c>
      <c r="H44" s="81">
        <v>-0.8364928909952607</v>
      </c>
      <c r="I44" s="89">
        <v>58</v>
      </c>
      <c r="J44" s="91">
        <v>0.18965517241379315</v>
      </c>
      <c r="K44" s="88">
        <v>860</v>
      </c>
      <c r="L44" s="79">
        <v>0.19064508978053646</v>
      </c>
      <c r="M44" s="89">
        <v>1683</v>
      </c>
      <c r="N44" s="90">
        <v>0.16248310484649547</v>
      </c>
      <c r="O44" s="81">
        <v>-0.48900772430184192</v>
      </c>
    </row>
    <row r="45" spans="2:15">
      <c r="B45" s="76"/>
      <c r="C45" s="77" t="s">
        <v>10</v>
      </c>
      <c r="D45" s="88">
        <v>114</v>
      </c>
      <c r="E45" s="79">
        <v>0.2</v>
      </c>
      <c r="F45" s="89">
        <v>557</v>
      </c>
      <c r="G45" s="90">
        <v>0.23874839262751821</v>
      </c>
      <c r="H45" s="81">
        <v>-0.79533213644524237</v>
      </c>
      <c r="I45" s="89">
        <v>69</v>
      </c>
      <c r="J45" s="91">
        <v>0.65217391304347827</v>
      </c>
      <c r="K45" s="88">
        <v>793</v>
      </c>
      <c r="L45" s="79">
        <v>0.17579250720461095</v>
      </c>
      <c r="M45" s="89">
        <v>2603</v>
      </c>
      <c r="N45" s="90">
        <v>0.25130334041320718</v>
      </c>
      <c r="O45" s="81">
        <v>-0.69535151747983104</v>
      </c>
    </row>
    <row r="46" spans="2:15">
      <c r="B46" s="76"/>
      <c r="C46" s="77" t="s">
        <v>4</v>
      </c>
      <c r="D46" s="88">
        <v>100</v>
      </c>
      <c r="E46" s="79">
        <v>0.17543859649122806</v>
      </c>
      <c r="F46" s="89">
        <v>390</v>
      </c>
      <c r="G46" s="90">
        <v>0.16716673810544364</v>
      </c>
      <c r="H46" s="81">
        <v>-0.74358974358974361</v>
      </c>
      <c r="I46" s="89">
        <v>59</v>
      </c>
      <c r="J46" s="91">
        <v>0.69491525423728806</v>
      </c>
      <c r="K46" s="88">
        <v>676</v>
      </c>
      <c r="L46" s="79">
        <v>0.14985590778097982</v>
      </c>
      <c r="M46" s="89">
        <v>1576</v>
      </c>
      <c r="N46" s="90">
        <v>0.15215292527514965</v>
      </c>
      <c r="O46" s="81">
        <v>-0.57106598984771573</v>
      </c>
    </row>
    <row r="47" spans="2:15">
      <c r="B47" s="118"/>
      <c r="C47" s="77" t="s">
        <v>9</v>
      </c>
      <c r="D47" s="88">
        <v>41</v>
      </c>
      <c r="E47" s="79">
        <v>7.192982456140351E-2</v>
      </c>
      <c r="F47" s="89">
        <v>289</v>
      </c>
      <c r="G47" s="90">
        <v>0.12387483926275182</v>
      </c>
      <c r="H47" s="81">
        <v>-0.8581314878892734</v>
      </c>
      <c r="I47" s="89">
        <v>73</v>
      </c>
      <c r="J47" s="91">
        <v>-0.43835616438356162</v>
      </c>
      <c r="K47" s="88">
        <v>495</v>
      </c>
      <c r="L47" s="79">
        <v>0.10973176679228552</v>
      </c>
      <c r="M47" s="89">
        <v>1373</v>
      </c>
      <c r="N47" s="90">
        <v>0.13255454720988608</v>
      </c>
      <c r="O47" s="81">
        <v>-0.63947560087399857</v>
      </c>
    </row>
    <row r="48" spans="2:15">
      <c r="B48" s="76"/>
      <c r="C48" s="77" t="s">
        <v>11</v>
      </c>
      <c r="D48" s="88">
        <v>29</v>
      </c>
      <c r="E48" s="79">
        <v>5.0877192982456139E-2</v>
      </c>
      <c r="F48" s="89">
        <v>97</v>
      </c>
      <c r="G48" s="90">
        <v>4.1577368195456495E-2</v>
      </c>
      <c r="H48" s="81">
        <v>-0.7010309278350515</v>
      </c>
      <c r="I48" s="89">
        <v>22</v>
      </c>
      <c r="J48" s="91">
        <v>0.31818181818181812</v>
      </c>
      <c r="K48" s="88">
        <v>229</v>
      </c>
      <c r="L48" s="79">
        <v>5.0764797162491687E-2</v>
      </c>
      <c r="M48" s="89">
        <v>419</v>
      </c>
      <c r="N48" s="90">
        <v>4.0451824676578492E-2</v>
      </c>
      <c r="O48" s="81">
        <v>-0.45346062052505964</v>
      </c>
    </row>
    <row r="49" spans="2:15">
      <c r="B49" s="76"/>
      <c r="C49" s="77" t="s">
        <v>12</v>
      </c>
      <c r="D49" s="88">
        <v>19</v>
      </c>
      <c r="E49" s="79">
        <v>3.3333333333333333E-2</v>
      </c>
      <c r="F49" s="89">
        <v>34</v>
      </c>
      <c r="G49" s="90">
        <v>1.4573510501500214E-2</v>
      </c>
      <c r="H49" s="81">
        <v>-0.44117647058823528</v>
      </c>
      <c r="I49" s="89">
        <v>48</v>
      </c>
      <c r="J49" s="91">
        <v>-0.60416666666666674</v>
      </c>
      <c r="K49" s="88">
        <v>170</v>
      </c>
      <c r="L49" s="79">
        <v>3.7685657282199067E-2</v>
      </c>
      <c r="M49" s="89">
        <v>101</v>
      </c>
      <c r="N49" s="90">
        <v>9.7509171654759606E-3</v>
      </c>
      <c r="O49" s="81">
        <v>0.68316831683168311</v>
      </c>
    </row>
    <row r="50" spans="2:15">
      <c r="B50" s="76"/>
      <c r="C50" s="77" t="s">
        <v>71</v>
      </c>
      <c r="D50" s="88">
        <v>9</v>
      </c>
      <c r="E50" s="79">
        <v>1.5789473684210527E-2</v>
      </c>
      <c r="F50" s="89">
        <v>0</v>
      </c>
      <c r="G50" s="90">
        <v>0</v>
      </c>
      <c r="H50" s="81"/>
      <c r="I50" s="89">
        <v>2</v>
      </c>
      <c r="J50" s="91">
        <v>3.5</v>
      </c>
      <c r="K50" s="88">
        <v>25</v>
      </c>
      <c r="L50" s="79">
        <v>5.5420084238528046E-3</v>
      </c>
      <c r="M50" s="89">
        <v>0</v>
      </c>
      <c r="N50" s="90">
        <v>0</v>
      </c>
      <c r="O50" s="81"/>
    </row>
    <row r="51" spans="2:15">
      <c r="B51" s="138"/>
      <c r="C51" s="92" t="s">
        <v>30</v>
      </c>
      <c r="D51" s="93">
        <v>0</v>
      </c>
      <c r="E51" s="94">
        <v>0</v>
      </c>
      <c r="F51" s="93">
        <v>0</v>
      </c>
      <c r="G51" s="99">
        <v>0</v>
      </c>
      <c r="H51" s="95"/>
      <c r="I51" s="93">
        <v>0</v>
      </c>
      <c r="J51" s="100"/>
      <c r="K51" s="93">
        <v>5</v>
      </c>
      <c r="L51" s="99">
        <v>1.1084016847705607E-3</v>
      </c>
      <c r="M51" s="93">
        <v>0</v>
      </c>
      <c r="N51" s="99">
        <v>0</v>
      </c>
      <c r="O51" s="96"/>
    </row>
    <row r="52" spans="2:15">
      <c r="B52" s="25" t="s">
        <v>6</v>
      </c>
      <c r="C52" s="97" t="s">
        <v>31</v>
      </c>
      <c r="D52" s="39">
        <v>570</v>
      </c>
      <c r="E52" s="18">
        <v>1</v>
      </c>
      <c r="F52" s="39">
        <v>2332</v>
      </c>
      <c r="G52" s="18">
        <v>0.9995713673381913</v>
      </c>
      <c r="H52" s="19">
        <v>-0.75557461406518012</v>
      </c>
      <c r="I52" s="39">
        <v>482</v>
      </c>
      <c r="J52" s="20">
        <v>0.18257261410788383</v>
      </c>
      <c r="K52" s="39">
        <v>4510</v>
      </c>
      <c r="L52" s="18">
        <v>0.99977831966304576</v>
      </c>
      <c r="M52" s="39">
        <v>10355</v>
      </c>
      <c r="N52" s="20">
        <v>0.9997103687970651</v>
      </c>
      <c r="O52" s="22">
        <v>-0.56446161274746498</v>
      </c>
    </row>
    <row r="53" spans="2:15">
      <c r="B53" s="25" t="s">
        <v>58</v>
      </c>
      <c r="C53" s="97" t="s">
        <v>31</v>
      </c>
      <c r="D53" s="98">
        <v>0</v>
      </c>
      <c r="E53" s="18">
        <v>1</v>
      </c>
      <c r="F53" s="98">
        <v>1</v>
      </c>
      <c r="G53" s="18">
        <v>1</v>
      </c>
      <c r="H53" s="19">
        <v>-1</v>
      </c>
      <c r="I53" s="98">
        <v>0</v>
      </c>
      <c r="J53" s="20"/>
      <c r="K53" s="98">
        <v>1</v>
      </c>
      <c r="L53" s="18">
        <v>1</v>
      </c>
      <c r="M53" s="98">
        <v>3</v>
      </c>
      <c r="N53" s="18">
        <v>1</v>
      </c>
      <c r="O53" s="22">
        <v>-0.66666666666666674</v>
      </c>
    </row>
    <row r="54" spans="2:15">
      <c r="B54" s="26"/>
      <c r="C54" s="101" t="s">
        <v>31</v>
      </c>
      <c r="D54" s="40">
        <v>570</v>
      </c>
      <c r="E54" s="13">
        <v>1</v>
      </c>
      <c r="F54" s="40">
        <v>2333</v>
      </c>
      <c r="G54" s="13">
        <v>1</v>
      </c>
      <c r="H54" s="14">
        <v>-0.75567938276896696</v>
      </c>
      <c r="I54" s="40">
        <v>482</v>
      </c>
      <c r="J54" s="15">
        <v>0.18257261410788383</v>
      </c>
      <c r="K54" s="40">
        <v>4511</v>
      </c>
      <c r="L54" s="13">
        <v>1</v>
      </c>
      <c r="M54" s="40">
        <v>10358</v>
      </c>
      <c r="N54" s="13">
        <v>1</v>
      </c>
      <c r="O54" s="23">
        <v>-0.5644912145201777</v>
      </c>
    </row>
    <row r="55" spans="2:15">
      <c r="B55" s="36" t="s">
        <v>45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91" t="s">
        <v>53</v>
      </c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24"/>
    </row>
    <row r="58" spans="2:15">
      <c r="B58" s="192" t="s">
        <v>54</v>
      </c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9" t="s">
        <v>38</v>
      </c>
    </row>
    <row r="59" spans="2:15">
      <c r="B59" s="179" t="s">
        <v>22</v>
      </c>
      <c r="C59" s="179" t="s">
        <v>1</v>
      </c>
      <c r="D59" s="181" t="s">
        <v>86</v>
      </c>
      <c r="E59" s="182"/>
      <c r="F59" s="182"/>
      <c r="G59" s="182"/>
      <c r="H59" s="183"/>
      <c r="I59" s="182" t="s">
        <v>83</v>
      </c>
      <c r="J59" s="182"/>
      <c r="K59" s="181" t="s">
        <v>87</v>
      </c>
      <c r="L59" s="182"/>
      <c r="M59" s="182"/>
      <c r="N59" s="182"/>
      <c r="O59" s="183"/>
    </row>
    <row r="60" spans="2:15">
      <c r="B60" s="180"/>
      <c r="C60" s="180"/>
      <c r="D60" s="193" t="s">
        <v>88</v>
      </c>
      <c r="E60" s="194"/>
      <c r="F60" s="194"/>
      <c r="G60" s="194"/>
      <c r="H60" s="195"/>
      <c r="I60" s="194" t="s">
        <v>84</v>
      </c>
      <c r="J60" s="194"/>
      <c r="K60" s="193" t="s">
        <v>89</v>
      </c>
      <c r="L60" s="194"/>
      <c r="M60" s="194"/>
      <c r="N60" s="194"/>
      <c r="O60" s="195"/>
    </row>
    <row r="61" spans="2:15" ht="15" customHeight="1">
      <c r="B61" s="180"/>
      <c r="C61" s="178"/>
      <c r="D61" s="173">
        <v>2020</v>
      </c>
      <c r="E61" s="174"/>
      <c r="F61" s="184">
        <v>2019</v>
      </c>
      <c r="G61" s="184"/>
      <c r="H61" s="186" t="s">
        <v>23</v>
      </c>
      <c r="I61" s="188">
        <v>2020</v>
      </c>
      <c r="J61" s="173" t="s">
        <v>90</v>
      </c>
      <c r="K61" s="173">
        <v>2020</v>
      </c>
      <c r="L61" s="174"/>
      <c r="M61" s="184">
        <v>2019</v>
      </c>
      <c r="N61" s="174"/>
      <c r="O61" s="164" t="s">
        <v>23</v>
      </c>
    </row>
    <row r="62" spans="2:15" ht="14.45" customHeight="1">
      <c r="B62" s="196" t="s">
        <v>22</v>
      </c>
      <c r="C62" s="165" t="s">
        <v>25</v>
      </c>
      <c r="D62" s="175"/>
      <c r="E62" s="176"/>
      <c r="F62" s="185"/>
      <c r="G62" s="185"/>
      <c r="H62" s="187"/>
      <c r="I62" s="189"/>
      <c r="J62" s="190"/>
      <c r="K62" s="175"/>
      <c r="L62" s="176"/>
      <c r="M62" s="185"/>
      <c r="N62" s="176"/>
      <c r="O62" s="164"/>
    </row>
    <row r="63" spans="2:15" ht="15" customHeight="1">
      <c r="B63" s="196"/>
      <c r="C63" s="165"/>
      <c r="D63" s="152" t="s">
        <v>26</v>
      </c>
      <c r="E63" s="154" t="s">
        <v>2</v>
      </c>
      <c r="F63" s="153" t="s">
        <v>26</v>
      </c>
      <c r="G63" s="58" t="s">
        <v>2</v>
      </c>
      <c r="H63" s="167" t="s">
        <v>27</v>
      </c>
      <c r="I63" s="59" t="s">
        <v>26</v>
      </c>
      <c r="J63" s="169" t="s">
        <v>91</v>
      </c>
      <c r="K63" s="152" t="s">
        <v>26</v>
      </c>
      <c r="L63" s="57" t="s">
        <v>2</v>
      </c>
      <c r="M63" s="153" t="s">
        <v>26</v>
      </c>
      <c r="N63" s="57" t="s">
        <v>2</v>
      </c>
      <c r="O63" s="171" t="s">
        <v>27</v>
      </c>
    </row>
    <row r="64" spans="2:15" ht="14.25" customHeight="1">
      <c r="B64" s="197"/>
      <c r="C64" s="166"/>
      <c r="D64" s="155" t="s">
        <v>28</v>
      </c>
      <c r="E64" s="156" t="s">
        <v>29</v>
      </c>
      <c r="F64" s="55" t="s">
        <v>28</v>
      </c>
      <c r="G64" s="56" t="s">
        <v>29</v>
      </c>
      <c r="H64" s="168"/>
      <c r="I64" s="60" t="s">
        <v>28</v>
      </c>
      <c r="J64" s="170"/>
      <c r="K64" s="155" t="s">
        <v>28</v>
      </c>
      <c r="L64" s="156" t="s">
        <v>29</v>
      </c>
      <c r="M64" s="55" t="s">
        <v>28</v>
      </c>
      <c r="N64" s="156" t="s">
        <v>29</v>
      </c>
      <c r="O64" s="172"/>
    </row>
    <row r="65" spans="2:15">
      <c r="B65" s="76"/>
      <c r="C65" s="69" t="s">
        <v>12</v>
      </c>
      <c r="D65" s="86">
        <v>53</v>
      </c>
      <c r="E65" s="71">
        <v>0.41732283464566927</v>
      </c>
      <c r="F65" s="87">
        <v>153</v>
      </c>
      <c r="G65" s="72">
        <v>0.52577319587628868</v>
      </c>
      <c r="H65" s="73">
        <v>-0.65359477124183007</v>
      </c>
      <c r="I65" s="86">
        <v>96</v>
      </c>
      <c r="J65" s="75">
        <v>-0.44791666666666663</v>
      </c>
      <c r="K65" s="86">
        <v>355</v>
      </c>
      <c r="L65" s="71">
        <v>0.47019867549668876</v>
      </c>
      <c r="M65" s="87">
        <v>439</v>
      </c>
      <c r="N65" s="72">
        <v>0.43336623889437315</v>
      </c>
      <c r="O65" s="73">
        <v>-0.19134396355353078</v>
      </c>
    </row>
    <row r="66" spans="2:15">
      <c r="B66" s="76"/>
      <c r="C66" s="77" t="s">
        <v>9</v>
      </c>
      <c r="D66" s="88">
        <v>29</v>
      </c>
      <c r="E66" s="79">
        <v>0.2283464566929134</v>
      </c>
      <c r="F66" s="89">
        <v>45</v>
      </c>
      <c r="G66" s="90">
        <v>0.15463917525773196</v>
      </c>
      <c r="H66" s="81">
        <v>-0.35555555555555551</v>
      </c>
      <c r="I66" s="88">
        <v>29</v>
      </c>
      <c r="J66" s="91">
        <v>0</v>
      </c>
      <c r="K66" s="88">
        <v>146</v>
      </c>
      <c r="L66" s="79">
        <v>0.19337748344370861</v>
      </c>
      <c r="M66" s="89">
        <v>161</v>
      </c>
      <c r="N66" s="90">
        <v>0.15893385982230998</v>
      </c>
      <c r="O66" s="81">
        <v>-9.3167701863353991E-2</v>
      </c>
    </row>
    <row r="67" spans="2:15">
      <c r="B67" s="76"/>
      <c r="C67" s="77" t="s">
        <v>4</v>
      </c>
      <c r="D67" s="88">
        <v>19</v>
      </c>
      <c r="E67" s="79">
        <v>0.14960629921259844</v>
      </c>
      <c r="F67" s="89">
        <v>53</v>
      </c>
      <c r="G67" s="90">
        <v>0.18213058419243985</v>
      </c>
      <c r="H67" s="81">
        <v>-0.64150943396226423</v>
      </c>
      <c r="I67" s="89"/>
      <c r="J67" s="91"/>
      <c r="K67" s="88">
        <v>133</v>
      </c>
      <c r="L67" s="79">
        <v>0.176158940397351</v>
      </c>
      <c r="M67" s="89">
        <v>251</v>
      </c>
      <c r="N67" s="90">
        <v>0.24777887462981243</v>
      </c>
      <c r="O67" s="81">
        <v>-0.47011952191235062</v>
      </c>
    </row>
    <row r="68" spans="2:15" ht="14.45" customHeight="1">
      <c r="B68" s="76"/>
      <c r="C68" s="77" t="s">
        <v>3</v>
      </c>
      <c r="D68" s="88">
        <v>11</v>
      </c>
      <c r="E68" s="79">
        <v>8.6614173228346455E-2</v>
      </c>
      <c r="F68" s="89">
        <v>8</v>
      </c>
      <c r="G68" s="90">
        <v>2.7491408934707903E-2</v>
      </c>
      <c r="H68" s="81">
        <v>0.375</v>
      </c>
      <c r="I68" s="89"/>
      <c r="J68" s="91"/>
      <c r="K68" s="88">
        <v>62</v>
      </c>
      <c r="L68" s="79">
        <v>8.211920529801324E-2</v>
      </c>
      <c r="M68" s="89">
        <v>47</v>
      </c>
      <c r="N68" s="90">
        <v>4.6396841066140178E-2</v>
      </c>
      <c r="O68" s="81">
        <v>0.31914893617021267</v>
      </c>
    </row>
    <row r="69" spans="2:15" ht="14.45" customHeight="1">
      <c r="B69" s="118"/>
      <c r="C69" s="77" t="s">
        <v>43</v>
      </c>
      <c r="D69" s="88">
        <v>8</v>
      </c>
      <c r="E69" s="79">
        <v>6.2992125984251968E-2</v>
      </c>
      <c r="F69" s="89">
        <v>17</v>
      </c>
      <c r="G69" s="90">
        <v>5.8419243986254296E-2</v>
      </c>
      <c r="H69" s="81">
        <v>-0.52941176470588236</v>
      </c>
      <c r="I69" s="89">
        <v>5</v>
      </c>
      <c r="J69" s="91">
        <v>0.60000000000000009</v>
      </c>
      <c r="K69" s="88">
        <v>29</v>
      </c>
      <c r="L69" s="79">
        <v>3.8410596026490065E-2</v>
      </c>
      <c r="M69" s="89">
        <v>49</v>
      </c>
      <c r="N69" s="90">
        <v>4.8371174728529122E-2</v>
      </c>
      <c r="O69" s="81">
        <v>-0.40816326530612246</v>
      </c>
    </row>
    <row r="70" spans="2:15" ht="14.45" customHeight="1">
      <c r="B70" s="76"/>
      <c r="C70" s="77" t="s">
        <v>11</v>
      </c>
      <c r="D70" s="88">
        <v>3</v>
      </c>
      <c r="E70" s="79">
        <v>2.3622047244094488E-2</v>
      </c>
      <c r="F70" s="89">
        <v>5</v>
      </c>
      <c r="G70" s="90">
        <v>1.7182130584192441E-2</v>
      </c>
      <c r="H70" s="81">
        <v>-0.4</v>
      </c>
      <c r="I70" s="89">
        <v>4</v>
      </c>
      <c r="J70" s="91">
        <v>-0.25</v>
      </c>
      <c r="K70" s="88">
        <v>10</v>
      </c>
      <c r="L70" s="79">
        <v>1.3245033112582781E-2</v>
      </c>
      <c r="M70" s="89">
        <v>20</v>
      </c>
      <c r="N70" s="90">
        <v>1.9743336623889437E-2</v>
      </c>
      <c r="O70" s="81">
        <v>-0.5</v>
      </c>
    </row>
    <row r="71" spans="2:15" ht="14.45" customHeight="1">
      <c r="B71" s="76"/>
      <c r="C71" s="77" t="s">
        <v>57</v>
      </c>
      <c r="D71" s="88">
        <v>2</v>
      </c>
      <c r="E71" s="79">
        <v>1.5748031496062992E-2</v>
      </c>
      <c r="F71" s="89">
        <v>4</v>
      </c>
      <c r="G71" s="90">
        <v>1.3745704467353952E-2</v>
      </c>
      <c r="H71" s="81">
        <v>-0.5</v>
      </c>
      <c r="I71" s="89">
        <v>0</v>
      </c>
      <c r="J71" s="91"/>
      <c r="K71" s="88">
        <v>7</v>
      </c>
      <c r="L71" s="79">
        <v>9.2715231788079479E-3</v>
      </c>
      <c r="M71" s="89">
        <v>10</v>
      </c>
      <c r="N71" s="90">
        <v>9.8716683119447184E-3</v>
      </c>
      <c r="O71" s="81">
        <v>-0.30000000000000004</v>
      </c>
    </row>
    <row r="72" spans="2:15">
      <c r="B72" s="76"/>
      <c r="C72" s="92" t="s">
        <v>30</v>
      </c>
      <c r="D72" s="93">
        <v>2</v>
      </c>
      <c r="E72" s="94">
        <v>1.5748031496062992E-2</v>
      </c>
      <c r="F72" s="93">
        <v>6</v>
      </c>
      <c r="G72" s="99">
        <v>2.0618556701030927E-2</v>
      </c>
      <c r="H72" s="95">
        <v>-0.66666666666666674</v>
      </c>
      <c r="I72" s="93">
        <v>2</v>
      </c>
      <c r="J72" s="100">
        <v>0</v>
      </c>
      <c r="K72" s="93">
        <v>13</v>
      </c>
      <c r="L72" s="99">
        <v>1.7218543046357615E-2</v>
      </c>
      <c r="M72" s="93">
        <v>36</v>
      </c>
      <c r="N72" s="99">
        <v>3.5538005923000986E-2</v>
      </c>
      <c r="O72" s="96">
        <v>-0.63888888888888884</v>
      </c>
    </row>
    <row r="73" spans="2:15" ht="15" customHeight="1">
      <c r="B73" s="26" t="s">
        <v>5</v>
      </c>
      <c r="C73" s="97" t="s">
        <v>31</v>
      </c>
      <c r="D73" s="39">
        <v>127</v>
      </c>
      <c r="E73" s="18">
        <v>0.99999999999999978</v>
      </c>
      <c r="F73" s="39">
        <v>291</v>
      </c>
      <c r="G73" s="18">
        <v>1</v>
      </c>
      <c r="H73" s="19">
        <v>-0.56357388316151202</v>
      </c>
      <c r="I73" s="39">
        <v>136</v>
      </c>
      <c r="J73" s="20">
        <v>-9.7916666666666541E-2</v>
      </c>
      <c r="K73" s="39">
        <v>755</v>
      </c>
      <c r="L73" s="18">
        <v>1</v>
      </c>
      <c r="M73" s="39">
        <v>1013</v>
      </c>
      <c r="N73" s="20">
        <v>1</v>
      </c>
      <c r="O73" s="22">
        <v>-0.2546890424481737</v>
      </c>
    </row>
    <row r="74" spans="2:15">
      <c r="B74" s="76"/>
      <c r="C74" s="69" t="s">
        <v>4</v>
      </c>
      <c r="D74" s="86">
        <v>62</v>
      </c>
      <c r="E74" s="71">
        <v>0.24505928853754941</v>
      </c>
      <c r="F74" s="87">
        <v>136</v>
      </c>
      <c r="G74" s="72">
        <v>0.23776223776223776</v>
      </c>
      <c r="H74" s="73">
        <v>-0.54411764705882359</v>
      </c>
      <c r="I74" s="87">
        <v>47</v>
      </c>
      <c r="J74" s="75">
        <v>0.31914893617021267</v>
      </c>
      <c r="K74" s="86">
        <v>283</v>
      </c>
      <c r="L74" s="71">
        <v>0.21471927162367224</v>
      </c>
      <c r="M74" s="87">
        <v>486</v>
      </c>
      <c r="N74" s="72">
        <v>0.23153882801333969</v>
      </c>
      <c r="O74" s="73">
        <v>-0.41769547325102885</v>
      </c>
    </row>
    <row r="75" spans="2:15" ht="15" customHeight="1">
      <c r="B75" s="76"/>
      <c r="C75" s="77" t="s">
        <v>9</v>
      </c>
      <c r="D75" s="88">
        <v>72</v>
      </c>
      <c r="E75" s="79">
        <v>0.28458498023715417</v>
      </c>
      <c r="F75" s="89">
        <v>81</v>
      </c>
      <c r="G75" s="90">
        <v>0.14160839160839161</v>
      </c>
      <c r="H75" s="81">
        <v>-0.11111111111111116</v>
      </c>
      <c r="I75" s="89">
        <v>39</v>
      </c>
      <c r="J75" s="91">
        <v>0.84615384615384626</v>
      </c>
      <c r="K75" s="88">
        <v>267</v>
      </c>
      <c r="L75" s="79">
        <v>0.20257966616084977</v>
      </c>
      <c r="M75" s="89">
        <v>338</v>
      </c>
      <c r="N75" s="90">
        <v>0.16102906145783707</v>
      </c>
      <c r="O75" s="81">
        <v>-0.2100591715976331</v>
      </c>
    </row>
    <row r="76" spans="2:15">
      <c r="B76" s="76"/>
      <c r="C76" s="77" t="s">
        <v>10</v>
      </c>
      <c r="D76" s="88">
        <v>28</v>
      </c>
      <c r="E76" s="79">
        <v>0.11067193675889328</v>
      </c>
      <c r="F76" s="89">
        <v>152</v>
      </c>
      <c r="G76" s="90">
        <v>0.26573426573426573</v>
      </c>
      <c r="H76" s="81">
        <v>-0.81578947368421051</v>
      </c>
      <c r="I76" s="89">
        <v>59</v>
      </c>
      <c r="J76" s="91">
        <v>-0.52542372881355925</v>
      </c>
      <c r="K76" s="88">
        <v>245</v>
      </c>
      <c r="L76" s="79">
        <v>0.18588770864946888</v>
      </c>
      <c r="M76" s="89">
        <v>439</v>
      </c>
      <c r="N76" s="90">
        <v>0.20914721295855168</v>
      </c>
      <c r="O76" s="81">
        <v>-0.44191343963553531</v>
      </c>
    </row>
    <row r="77" spans="2:15" ht="15" customHeight="1">
      <c r="B77" s="76"/>
      <c r="C77" s="77" t="s">
        <v>8</v>
      </c>
      <c r="D77" s="88">
        <v>34</v>
      </c>
      <c r="E77" s="79">
        <v>0.13438735177865613</v>
      </c>
      <c r="F77" s="89">
        <v>90</v>
      </c>
      <c r="G77" s="90">
        <v>0.15734265734265734</v>
      </c>
      <c r="H77" s="81">
        <v>-0.62222222222222223</v>
      </c>
      <c r="I77" s="89">
        <v>55</v>
      </c>
      <c r="J77" s="91">
        <v>-0.38181818181818183</v>
      </c>
      <c r="K77" s="88">
        <v>208</v>
      </c>
      <c r="L77" s="79">
        <v>0.15781487101669195</v>
      </c>
      <c r="M77" s="89">
        <v>302</v>
      </c>
      <c r="N77" s="90">
        <v>0.14387803716055264</v>
      </c>
      <c r="O77" s="81">
        <v>-0.3112582781456954</v>
      </c>
    </row>
    <row r="78" spans="2:15">
      <c r="B78" s="118"/>
      <c r="C78" s="77" t="s">
        <v>3</v>
      </c>
      <c r="D78" s="88">
        <v>25</v>
      </c>
      <c r="E78" s="79">
        <v>9.8814229249011856E-2</v>
      </c>
      <c r="F78" s="89">
        <v>63</v>
      </c>
      <c r="G78" s="90">
        <v>0.11013986013986014</v>
      </c>
      <c r="H78" s="81">
        <v>-0.60317460317460325</v>
      </c>
      <c r="I78" s="89">
        <v>40</v>
      </c>
      <c r="J78" s="91">
        <v>-0.375</v>
      </c>
      <c r="K78" s="88">
        <v>188</v>
      </c>
      <c r="L78" s="79">
        <v>0.14264036418816389</v>
      </c>
      <c r="M78" s="89">
        <v>331</v>
      </c>
      <c r="N78" s="90">
        <v>0.15769414006669843</v>
      </c>
      <c r="O78" s="81">
        <v>-0.43202416918428999</v>
      </c>
    </row>
    <row r="79" spans="2:15" ht="15" customHeight="1">
      <c r="B79" s="76"/>
      <c r="C79" s="77" t="s">
        <v>11</v>
      </c>
      <c r="D79" s="88">
        <v>19</v>
      </c>
      <c r="E79" s="79">
        <v>7.5098814229249009E-2</v>
      </c>
      <c r="F79" s="89">
        <v>24</v>
      </c>
      <c r="G79" s="90">
        <v>4.195804195804196E-2</v>
      </c>
      <c r="H79" s="81">
        <v>-0.20833333333333337</v>
      </c>
      <c r="I79" s="89">
        <v>18</v>
      </c>
      <c r="J79" s="91">
        <v>5.555555555555558E-2</v>
      </c>
      <c r="K79" s="88">
        <v>79</v>
      </c>
      <c r="L79" s="79">
        <v>5.9939301972685891E-2</v>
      </c>
      <c r="M79" s="89">
        <v>129</v>
      </c>
      <c r="N79" s="90">
        <v>6.1457837065269173E-2</v>
      </c>
      <c r="O79" s="81">
        <v>-0.38759689922480622</v>
      </c>
    </row>
    <row r="80" spans="2:15" ht="15" customHeight="1">
      <c r="B80" s="76"/>
      <c r="C80" s="77" t="s">
        <v>12</v>
      </c>
      <c r="D80" s="88">
        <v>10</v>
      </c>
      <c r="E80" s="79">
        <v>3.9525691699604744E-2</v>
      </c>
      <c r="F80" s="89">
        <v>26</v>
      </c>
      <c r="G80" s="90">
        <v>4.5454545454545456E-2</v>
      </c>
      <c r="H80" s="81">
        <v>-0.61538461538461542</v>
      </c>
      <c r="I80" s="89">
        <v>5</v>
      </c>
      <c r="J80" s="91">
        <v>1</v>
      </c>
      <c r="K80" s="88">
        <v>30</v>
      </c>
      <c r="L80" s="79">
        <v>2.2761760242792108E-2</v>
      </c>
      <c r="M80" s="89">
        <v>62</v>
      </c>
      <c r="N80" s="90">
        <v>2.9537875178656504E-2</v>
      </c>
      <c r="O80" s="81">
        <v>-0.5161290322580645</v>
      </c>
    </row>
    <row r="81" spans="2:15" ht="15" customHeight="1">
      <c r="B81" s="138"/>
      <c r="C81" s="92" t="s">
        <v>30</v>
      </c>
      <c r="D81" s="93">
        <v>3</v>
      </c>
      <c r="E81" s="94">
        <v>1.1857707509881422E-2</v>
      </c>
      <c r="F81" s="93">
        <v>0</v>
      </c>
      <c r="G81" s="99">
        <v>0</v>
      </c>
      <c r="H81" s="95"/>
      <c r="I81" s="93">
        <v>2</v>
      </c>
      <c r="J81" s="100">
        <v>0.5</v>
      </c>
      <c r="K81" s="93">
        <v>18</v>
      </c>
      <c r="L81" s="99">
        <v>1.3657056145675266E-2</v>
      </c>
      <c r="M81" s="93">
        <v>12</v>
      </c>
      <c r="N81" s="99">
        <v>5.717008099094807E-3</v>
      </c>
      <c r="O81" s="96">
        <v>0.5</v>
      </c>
    </row>
    <row r="82" spans="2:15" ht="15" customHeight="1">
      <c r="B82" s="25" t="s">
        <v>6</v>
      </c>
      <c r="C82" s="97" t="s">
        <v>31</v>
      </c>
      <c r="D82" s="39">
        <v>253</v>
      </c>
      <c r="E82" s="18">
        <v>1</v>
      </c>
      <c r="F82" s="39">
        <v>572</v>
      </c>
      <c r="G82" s="18">
        <v>1</v>
      </c>
      <c r="H82" s="19">
        <v>-0.55769230769230771</v>
      </c>
      <c r="I82" s="39">
        <v>265</v>
      </c>
      <c r="J82" s="20">
        <v>-4.5283018867924518E-2</v>
      </c>
      <c r="K82" s="39">
        <v>1318</v>
      </c>
      <c r="L82" s="18">
        <v>1</v>
      </c>
      <c r="M82" s="39">
        <v>2099</v>
      </c>
      <c r="N82" s="20">
        <v>1</v>
      </c>
      <c r="O82" s="22">
        <v>-0.37208194378275372</v>
      </c>
    </row>
    <row r="83" spans="2:15">
      <c r="B83" s="25" t="s">
        <v>58</v>
      </c>
      <c r="C83" s="97" t="s">
        <v>31</v>
      </c>
      <c r="D83" s="98">
        <v>1</v>
      </c>
      <c r="E83" s="18">
        <v>1</v>
      </c>
      <c r="F83" s="98">
        <v>0</v>
      </c>
      <c r="G83" s="18">
        <v>1</v>
      </c>
      <c r="H83" s="19"/>
      <c r="I83" s="98">
        <v>0</v>
      </c>
      <c r="J83" s="20"/>
      <c r="K83" s="98">
        <v>5</v>
      </c>
      <c r="L83" s="18">
        <v>1</v>
      </c>
      <c r="M83" s="98">
        <v>5</v>
      </c>
      <c r="N83" s="18">
        <v>1</v>
      </c>
      <c r="O83" s="22">
        <v>0</v>
      </c>
    </row>
    <row r="84" spans="2:15" ht="15" customHeight="1">
      <c r="B84" s="26"/>
      <c r="C84" s="101" t="s">
        <v>31</v>
      </c>
      <c r="D84" s="40">
        <v>381</v>
      </c>
      <c r="E84" s="13">
        <v>1</v>
      </c>
      <c r="F84" s="40">
        <v>863</v>
      </c>
      <c r="G84" s="13">
        <v>1</v>
      </c>
      <c r="H84" s="14">
        <v>-0.55851680185399766</v>
      </c>
      <c r="I84" s="40">
        <v>446</v>
      </c>
      <c r="J84" s="15">
        <v>-0.14573991031390132</v>
      </c>
      <c r="K84" s="40">
        <v>2078</v>
      </c>
      <c r="L84" s="13">
        <v>1</v>
      </c>
      <c r="M84" s="40">
        <v>3117</v>
      </c>
      <c r="N84" s="13">
        <v>1</v>
      </c>
      <c r="O84" s="23">
        <v>-0.33333333333333337</v>
      </c>
    </row>
    <row r="85" spans="2:15">
      <c r="B85" s="36" t="s">
        <v>45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4:N34"/>
    <mergeCell ref="B35:N35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09" priority="32" operator="lessThan">
      <formula>0</formula>
    </cfRule>
  </conditionalFormatting>
  <conditionalFormatting sqref="H10:H14 J10:J14 O10:O14">
    <cfRule type="cellIs" dxfId="108" priority="31" operator="lessThan">
      <formula>0</formula>
    </cfRule>
  </conditionalFormatting>
  <conditionalFormatting sqref="J18 J15:J16">
    <cfRule type="cellIs" dxfId="107" priority="30" operator="lessThan">
      <formula>0</formula>
    </cfRule>
  </conditionalFormatting>
  <conditionalFormatting sqref="D19:O26 D10:O16">
    <cfRule type="cellIs" dxfId="106" priority="29" operator="equal">
      <formula>0</formula>
    </cfRule>
  </conditionalFormatting>
  <conditionalFormatting sqref="H27:H28 O27:O28 H17:H18 O17:O18">
    <cfRule type="cellIs" dxfId="105" priority="28" operator="lessThan">
      <formula>0</formula>
    </cfRule>
  </conditionalFormatting>
  <conditionalFormatting sqref="H19:H23 J19:J23 O19:O23">
    <cfRule type="cellIs" dxfId="104" priority="27" operator="lessThan">
      <formula>0</formula>
    </cfRule>
  </conditionalFormatting>
  <conditionalFormatting sqref="H30 O30">
    <cfRule type="cellIs" dxfId="103" priority="26" operator="lessThan">
      <formula>0</formula>
    </cfRule>
  </conditionalFormatting>
  <conditionalFormatting sqref="H30 O30 J30">
    <cfRule type="cellIs" dxfId="102" priority="25" operator="lessThan">
      <formula>0</formula>
    </cfRule>
  </conditionalFormatting>
  <conditionalFormatting sqref="H48:H51 J48:J51 O48:O51 O42 H42">
    <cfRule type="cellIs" dxfId="101" priority="24" operator="lessThan">
      <formula>0</formula>
    </cfRule>
  </conditionalFormatting>
  <conditionalFormatting sqref="H51 O51 O42 H42">
    <cfRule type="cellIs" dxfId="100" priority="23" operator="lessThan">
      <formula>0</formula>
    </cfRule>
  </conditionalFormatting>
  <conditionalFormatting sqref="H43:H47 J43:J47 O43:O47">
    <cfRule type="cellIs" dxfId="99" priority="22" operator="lessThan">
      <formula>0</formula>
    </cfRule>
  </conditionalFormatting>
  <conditionalFormatting sqref="D43:O50">
    <cfRule type="cellIs" dxfId="98" priority="21" operator="equal">
      <formula>0</formula>
    </cfRule>
  </conditionalFormatting>
  <conditionalFormatting sqref="H53 J53 O53">
    <cfRule type="cellIs" dxfId="97" priority="20" operator="lessThan">
      <formula>0</formula>
    </cfRule>
  </conditionalFormatting>
  <conditionalFormatting sqref="H52 J52 O52">
    <cfRule type="cellIs" dxfId="96" priority="19" operator="lessThan">
      <formula>0</formula>
    </cfRule>
  </conditionalFormatting>
  <conditionalFormatting sqref="H52 O52">
    <cfRule type="cellIs" dxfId="95" priority="18" operator="lessThan">
      <formula>0</formula>
    </cfRule>
  </conditionalFormatting>
  <conditionalFormatting sqref="H54 O54">
    <cfRule type="cellIs" dxfId="94" priority="17" operator="lessThan">
      <formula>0</formula>
    </cfRule>
  </conditionalFormatting>
  <conditionalFormatting sqref="H54 O54 J54">
    <cfRule type="cellIs" dxfId="93" priority="16" operator="lessThan">
      <formula>0</formula>
    </cfRule>
  </conditionalFormatting>
  <conditionalFormatting sqref="H65:H69 J65:J69 O65:O69">
    <cfRule type="cellIs" dxfId="92" priority="15" operator="lessThan">
      <formula>0</formula>
    </cfRule>
  </conditionalFormatting>
  <conditionalFormatting sqref="J70:J71 O70:O71 H70:H71">
    <cfRule type="cellIs" dxfId="91" priority="14" operator="lessThan">
      <formula>0</formula>
    </cfRule>
  </conditionalFormatting>
  <conditionalFormatting sqref="D74:O80 D65:O71">
    <cfRule type="cellIs" dxfId="90" priority="13" operator="equal">
      <formula>0</formula>
    </cfRule>
  </conditionalFormatting>
  <conditionalFormatting sqref="H79:H81 J79:J81 O79:O81">
    <cfRule type="cellIs" dxfId="89" priority="12" operator="lessThan">
      <formula>0</formula>
    </cfRule>
  </conditionalFormatting>
  <conditionalFormatting sqref="H74:H78 J74:J78 O74:O78">
    <cfRule type="cellIs" dxfId="88" priority="11" operator="lessThan">
      <formula>0</formula>
    </cfRule>
  </conditionalFormatting>
  <conditionalFormatting sqref="H72 O72">
    <cfRule type="cellIs" dxfId="87" priority="10" operator="lessThan">
      <formula>0</formula>
    </cfRule>
  </conditionalFormatting>
  <conditionalFormatting sqref="H72 J72 O72">
    <cfRule type="cellIs" dxfId="86" priority="9" operator="lessThan">
      <formula>0</formula>
    </cfRule>
  </conditionalFormatting>
  <conditionalFormatting sqref="H73 J73 O73">
    <cfRule type="cellIs" dxfId="85" priority="8" operator="lessThan">
      <formula>0</formula>
    </cfRule>
  </conditionalFormatting>
  <conditionalFormatting sqref="H73 O73">
    <cfRule type="cellIs" dxfId="84" priority="7" operator="lessThan">
      <formula>0</formula>
    </cfRule>
  </conditionalFormatting>
  <conditionalFormatting sqref="H81 O81">
    <cfRule type="cellIs" dxfId="83" priority="6" operator="lessThan">
      <formula>0</formula>
    </cfRule>
  </conditionalFormatting>
  <conditionalFormatting sqref="H83 J83 O83">
    <cfRule type="cellIs" dxfId="82" priority="5" operator="lessThan">
      <formula>0</formula>
    </cfRule>
  </conditionalFormatting>
  <conditionalFormatting sqref="H82 J82 O82">
    <cfRule type="cellIs" dxfId="81" priority="4" operator="lessThan">
      <formula>0</formula>
    </cfRule>
  </conditionalFormatting>
  <conditionalFormatting sqref="H82 O82">
    <cfRule type="cellIs" dxfId="80" priority="3" operator="lessThan">
      <formula>0</formula>
    </cfRule>
  </conditionalFormatting>
  <conditionalFormatting sqref="H84 O84">
    <cfRule type="cellIs" dxfId="79" priority="2" operator="lessThan">
      <formula>0</formula>
    </cfRule>
  </conditionalFormatting>
  <conditionalFormatting sqref="H84 O84 J84">
    <cfRule type="cellIs" dxfId="7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43986</v>
      </c>
    </row>
    <row r="2" spans="2:15">
      <c r="B2" s="191" t="s">
        <v>20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4"/>
    </row>
    <row r="3" spans="2:15">
      <c r="B3" s="192" t="s">
        <v>21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37" t="s">
        <v>38</v>
      </c>
    </row>
    <row r="4" spans="2:15" ht="14.45" customHeight="1">
      <c r="B4" s="179" t="s">
        <v>22</v>
      </c>
      <c r="C4" s="179" t="s">
        <v>1</v>
      </c>
      <c r="D4" s="181" t="s">
        <v>86</v>
      </c>
      <c r="E4" s="182"/>
      <c r="F4" s="182"/>
      <c r="G4" s="182"/>
      <c r="H4" s="183"/>
      <c r="I4" s="182" t="s">
        <v>83</v>
      </c>
      <c r="J4" s="182"/>
      <c r="K4" s="181" t="s">
        <v>87</v>
      </c>
      <c r="L4" s="182"/>
      <c r="M4" s="182"/>
      <c r="N4" s="182"/>
      <c r="O4" s="183"/>
    </row>
    <row r="5" spans="2:15" ht="14.45" customHeight="1">
      <c r="B5" s="180"/>
      <c r="C5" s="180"/>
      <c r="D5" s="193" t="s">
        <v>88</v>
      </c>
      <c r="E5" s="194"/>
      <c r="F5" s="194"/>
      <c r="G5" s="194"/>
      <c r="H5" s="195"/>
      <c r="I5" s="194" t="s">
        <v>84</v>
      </c>
      <c r="J5" s="194"/>
      <c r="K5" s="193" t="s">
        <v>89</v>
      </c>
      <c r="L5" s="194"/>
      <c r="M5" s="194"/>
      <c r="N5" s="194"/>
      <c r="O5" s="195"/>
    </row>
    <row r="6" spans="2:15" ht="14.45" customHeight="1">
      <c r="B6" s="180"/>
      <c r="C6" s="178"/>
      <c r="D6" s="173">
        <v>2020</v>
      </c>
      <c r="E6" s="174"/>
      <c r="F6" s="184">
        <v>2019</v>
      </c>
      <c r="G6" s="184"/>
      <c r="H6" s="186" t="s">
        <v>23</v>
      </c>
      <c r="I6" s="188">
        <v>2020</v>
      </c>
      <c r="J6" s="173" t="s">
        <v>90</v>
      </c>
      <c r="K6" s="173">
        <v>2020</v>
      </c>
      <c r="L6" s="174"/>
      <c r="M6" s="184">
        <v>2019</v>
      </c>
      <c r="N6" s="174"/>
      <c r="O6" s="164" t="s">
        <v>23</v>
      </c>
    </row>
    <row r="7" spans="2:15" ht="15" customHeight="1">
      <c r="B7" s="196" t="s">
        <v>22</v>
      </c>
      <c r="C7" s="165" t="s">
        <v>25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5" customHeight="1">
      <c r="B8" s="196"/>
      <c r="C8" s="165"/>
      <c r="D8" s="152" t="s">
        <v>26</v>
      </c>
      <c r="E8" s="154" t="s">
        <v>2</v>
      </c>
      <c r="F8" s="153" t="s">
        <v>26</v>
      </c>
      <c r="G8" s="58" t="s">
        <v>2</v>
      </c>
      <c r="H8" s="167" t="s">
        <v>27</v>
      </c>
      <c r="I8" s="59" t="s">
        <v>26</v>
      </c>
      <c r="J8" s="169" t="s">
        <v>91</v>
      </c>
      <c r="K8" s="152" t="s">
        <v>26</v>
      </c>
      <c r="L8" s="57" t="s">
        <v>2</v>
      </c>
      <c r="M8" s="153" t="s">
        <v>26</v>
      </c>
      <c r="N8" s="57" t="s">
        <v>2</v>
      </c>
      <c r="O8" s="171" t="s">
        <v>27</v>
      </c>
    </row>
    <row r="9" spans="2:15" ht="15" customHeight="1">
      <c r="B9" s="197"/>
      <c r="C9" s="166"/>
      <c r="D9" s="155" t="s">
        <v>28</v>
      </c>
      <c r="E9" s="156" t="s">
        <v>29</v>
      </c>
      <c r="F9" s="55" t="s">
        <v>28</v>
      </c>
      <c r="G9" s="56" t="s">
        <v>29</v>
      </c>
      <c r="H9" s="168"/>
      <c r="I9" s="60" t="s">
        <v>28</v>
      </c>
      <c r="J9" s="170"/>
      <c r="K9" s="155" t="s">
        <v>28</v>
      </c>
      <c r="L9" s="156" t="s">
        <v>29</v>
      </c>
      <c r="M9" s="55" t="s">
        <v>28</v>
      </c>
      <c r="N9" s="156" t="s">
        <v>29</v>
      </c>
      <c r="O9" s="172"/>
    </row>
    <row r="10" spans="2:15">
      <c r="B10" s="76"/>
      <c r="C10" s="69" t="s">
        <v>9</v>
      </c>
      <c r="D10" s="86">
        <v>17</v>
      </c>
      <c r="E10" s="71">
        <v>0.53125</v>
      </c>
      <c r="F10" s="87">
        <v>24</v>
      </c>
      <c r="G10" s="72">
        <v>0.77419354838709675</v>
      </c>
      <c r="H10" s="73">
        <v>-0.29166666666666663</v>
      </c>
      <c r="I10" s="87">
        <v>19</v>
      </c>
      <c r="J10" s="75">
        <v>-0.10526315789473684</v>
      </c>
      <c r="K10" s="86">
        <v>74</v>
      </c>
      <c r="L10" s="71">
        <v>0.59677419354838712</v>
      </c>
      <c r="M10" s="87">
        <v>59</v>
      </c>
      <c r="N10" s="72">
        <v>0.43382352941176472</v>
      </c>
      <c r="O10" s="73">
        <v>0.25423728813559321</v>
      </c>
    </row>
    <row r="11" spans="2:15">
      <c r="B11" s="76"/>
      <c r="C11" s="77" t="s">
        <v>12</v>
      </c>
      <c r="D11" s="88">
        <v>11</v>
      </c>
      <c r="E11" s="79">
        <v>0.34375</v>
      </c>
      <c r="F11" s="89">
        <v>2</v>
      </c>
      <c r="G11" s="90">
        <v>6.4516129032258063E-2</v>
      </c>
      <c r="H11" s="81">
        <v>4.5</v>
      </c>
      <c r="I11" s="89">
        <v>7</v>
      </c>
      <c r="J11" s="91">
        <v>0.5714285714285714</v>
      </c>
      <c r="K11" s="88">
        <v>31</v>
      </c>
      <c r="L11" s="79">
        <v>0.25</v>
      </c>
      <c r="M11" s="89">
        <v>37</v>
      </c>
      <c r="N11" s="90">
        <v>0.27205882352941174</v>
      </c>
      <c r="O11" s="81">
        <v>-0.16216216216216217</v>
      </c>
    </row>
    <row r="12" spans="2:15">
      <c r="B12" s="76"/>
      <c r="C12" s="77" t="s">
        <v>17</v>
      </c>
      <c r="D12" s="88">
        <v>0</v>
      </c>
      <c r="E12" s="79">
        <v>0</v>
      </c>
      <c r="F12" s="89">
        <v>2</v>
      </c>
      <c r="G12" s="90">
        <v>6.4516129032258063E-2</v>
      </c>
      <c r="H12" s="81">
        <v>-1</v>
      </c>
      <c r="I12" s="89">
        <v>0</v>
      </c>
      <c r="J12" s="91"/>
      <c r="K12" s="88">
        <v>5</v>
      </c>
      <c r="L12" s="79">
        <v>4.0322580645161289E-2</v>
      </c>
      <c r="M12" s="89">
        <v>20</v>
      </c>
      <c r="N12" s="90">
        <v>0.14705882352941177</v>
      </c>
      <c r="O12" s="81">
        <v>-0.75</v>
      </c>
    </row>
    <row r="13" spans="2:15">
      <c r="B13" s="76"/>
      <c r="C13" s="77" t="s">
        <v>4</v>
      </c>
      <c r="D13" s="88">
        <v>0</v>
      </c>
      <c r="E13" s="79">
        <v>0</v>
      </c>
      <c r="F13" s="89">
        <v>0</v>
      </c>
      <c r="G13" s="90">
        <v>0</v>
      </c>
      <c r="H13" s="81"/>
      <c r="I13" s="89">
        <v>2</v>
      </c>
      <c r="J13" s="91">
        <v>-1</v>
      </c>
      <c r="K13" s="88">
        <v>4</v>
      </c>
      <c r="L13" s="79">
        <v>3.2258064516129031E-2</v>
      </c>
      <c r="M13" s="89">
        <v>5</v>
      </c>
      <c r="N13" s="90">
        <v>3.6764705882352942E-2</v>
      </c>
      <c r="O13" s="81">
        <v>-0.19999999999999996</v>
      </c>
    </row>
    <row r="14" spans="2:15">
      <c r="B14" s="118"/>
      <c r="C14" s="77" t="s">
        <v>18</v>
      </c>
      <c r="D14" s="88">
        <v>1</v>
      </c>
      <c r="E14" s="79">
        <v>3.125E-2</v>
      </c>
      <c r="F14" s="89">
        <v>0</v>
      </c>
      <c r="G14" s="90">
        <v>0</v>
      </c>
      <c r="H14" s="81"/>
      <c r="I14" s="89">
        <v>1</v>
      </c>
      <c r="J14" s="91">
        <v>0</v>
      </c>
      <c r="K14" s="88">
        <v>3</v>
      </c>
      <c r="L14" s="79">
        <v>2.4193548387096774E-2</v>
      </c>
      <c r="M14" s="89">
        <v>3</v>
      </c>
      <c r="N14" s="90">
        <v>2.2058823529411766E-2</v>
      </c>
      <c r="O14" s="81">
        <v>0</v>
      </c>
    </row>
    <row r="15" spans="2:15">
      <c r="B15" s="76"/>
      <c r="C15" s="77" t="s">
        <v>11</v>
      </c>
      <c r="D15" s="88">
        <v>2</v>
      </c>
      <c r="E15" s="79">
        <v>6.25E-2</v>
      </c>
      <c r="F15" s="89">
        <v>0</v>
      </c>
      <c r="G15" s="90">
        <v>0</v>
      </c>
      <c r="H15" s="81"/>
      <c r="I15" s="89">
        <v>1</v>
      </c>
      <c r="J15" s="91">
        <v>1</v>
      </c>
      <c r="K15" s="88">
        <v>3</v>
      </c>
      <c r="L15" s="79">
        <v>2.4193548387096774E-2</v>
      </c>
      <c r="M15" s="89">
        <v>3</v>
      </c>
      <c r="N15" s="90">
        <v>2.2058823529411766E-2</v>
      </c>
      <c r="O15" s="81">
        <v>0</v>
      </c>
    </row>
    <row r="16" spans="2:15">
      <c r="B16" s="76"/>
      <c r="C16" s="77" t="s">
        <v>92</v>
      </c>
      <c r="D16" s="88">
        <v>1</v>
      </c>
      <c r="E16" s="79">
        <v>3.125E-2</v>
      </c>
      <c r="F16" s="89">
        <v>0</v>
      </c>
      <c r="G16" s="90">
        <v>0</v>
      </c>
      <c r="H16" s="81"/>
      <c r="I16" s="89">
        <v>1</v>
      </c>
      <c r="J16" s="91">
        <v>0</v>
      </c>
      <c r="K16" s="88">
        <v>2</v>
      </c>
      <c r="L16" s="79">
        <v>1.6129032258064516E-2</v>
      </c>
      <c r="M16" s="89">
        <v>0</v>
      </c>
      <c r="N16" s="90">
        <v>0</v>
      </c>
      <c r="O16" s="81"/>
    </row>
    <row r="17" spans="2:16">
      <c r="B17" s="128"/>
      <c r="C17" s="92" t="s">
        <v>30</v>
      </c>
      <c r="D17" s="93">
        <v>0</v>
      </c>
      <c r="E17" s="94">
        <v>0</v>
      </c>
      <c r="F17" s="93">
        <v>3</v>
      </c>
      <c r="G17" s="94">
        <v>9.6774193548387094E-2</v>
      </c>
      <c r="H17" s="95">
        <v>-1</v>
      </c>
      <c r="I17" s="93">
        <v>0</v>
      </c>
      <c r="J17" s="94">
        <v>0</v>
      </c>
      <c r="K17" s="93">
        <v>2</v>
      </c>
      <c r="L17" s="94">
        <v>1.6129032258064516E-2</v>
      </c>
      <c r="M17" s="93">
        <v>9</v>
      </c>
      <c r="N17" s="94">
        <v>6.6176470588235295E-2</v>
      </c>
      <c r="O17" s="96">
        <v>-0.77777777777777779</v>
      </c>
    </row>
    <row r="18" spans="2:16">
      <c r="B18" s="25" t="s">
        <v>39</v>
      </c>
      <c r="C18" s="97" t="s">
        <v>31</v>
      </c>
      <c r="D18" s="39">
        <v>32</v>
      </c>
      <c r="E18" s="18">
        <v>1</v>
      </c>
      <c r="F18" s="39">
        <v>31</v>
      </c>
      <c r="G18" s="18">
        <v>1</v>
      </c>
      <c r="H18" s="19">
        <v>3.2258064516129004E-2</v>
      </c>
      <c r="I18" s="39">
        <v>31</v>
      </c>
      <c r="J18" s="20">
        <v>3.2258064516129004E-2</v>
      </c>
      <c r="K18" s="39">
        <v>124</v>
      </c>
      <c r="L18" s="18">
        <v>1</v>
      </c>
      <c r="M18" s="39">
        <v>136</v>
      </c>
      <c r="N18" s="20">
        <v>1</v>
      </c>
      <c r="O18" s="22">
        <v>-8.8235294117647078E-2</v>
      </c>
    </row>
    <row r="19" spans="2:16">
      <c r="B19" s="76"/>
      <c r="C19" s="69" t="s">
        <v>3</v>
      </c>
      <c r="D19" s="86">
        <v>225</v>
      </c>
      <c r="E19" s="71">
        <v>0.24509803921568626</v>
      </c>
      <c r="F19" s="87">
        <v>614</v>
      </c>
      <c r="G19" s="72">
        <v>0.19405815423514539</v>
      </c>
      <c r="H19" s="73">
        <v>-0.63355048859934859</v>
      </c>
      <c r="I19" s="87">
        <v>208</v>
      </c>
      <c r="J19" s="75">
        <v>8.1730769230769162E-2</v>
      </c>
      <c r="K19" s="86">
        <v>1507</v>
      </c>
      <c r="L19" s="71">
        <v>0.23331785106053568</v>
      </c>
      <c r="M19" s="87">
        <v>2978</v>
      </c>
      <c r="N19" s="72">
        <v>0.22338909309129099</v>
      </c>
      <c r="O19" s="73">
        <v>-0.49395567494963066</v>
      </c>
    </row>
    <row r="20" spans="2:16">
      <c r="B20" s="76"/>
      <c r="C20" s="77" t="s">
        <v>4</v>
      </c>
      <c r="D20" s="88">
        <v>181</v>
      </c>
      <c r="E20" s="79">
        <v>0.19716775599128541</v>
      </c>
      <c r="F20" s="89">
        <v>579</v>
      </c>
      <c r="G20" s="90">
        <v>0.18299620733249053</v>
      </c>
      <c r="H20" s="81">
        <v>-0.68739205526770286</v>
      </c>
      <c r="I20" s="89">
        <v>132</v>
      </c>
      <c r="J20" s="91">
        <v>0.3712121212121211</v>
      </c>
      <c r="K20" s="88">
        <v>1088</v>
      </c>
      <c r="L20" s="79">
        <v>0.16844712803839604</v>
      </c>
      <c r="M20" s="89">
        <v>2308</v>
      </c>
      <c r="N20" s="90">
        <v>0.17313029780211536</v>
      </c>
      <c r="O20" s="81">
        <v>-0.52859618717504331</v>
      </c>
    </row>
    <row r="21" spans="2:16">
      <c r="B21" s="76"/>
      <c r="C21" s="77" t="s">
        <v>8</v>
      </c>
      <c r="D21" s="88">
        <v>103</v>
      </c>
      <c r="E21" s="79">
        <v>0.11220043572984749</v>
      </c>
      <c r="F21" s="89">
        <v>512</v>
      </c>
      <c r="G21" s="90">
        <v>0.16182048040455121</v>
      </c>
      <c r="H21" s="81">
        <v>-0.798828125</v>
      </c>
      <c r="I21" s="89">
        <v>113</v>
      </c>
      <c r="J21" s="91">
        <v>-8.8495575221238965E-2</v>
      </c>
      <c r="K21" s="88">
        <v>1068</v>
      </c>
      <c r="L21" s="79">
        <v>0.1653506734788667</v>
      </c>
      <c r="M21" s="89">
        <v>1987</v>
      </c>
      <c r="N21" s="90">
        <v>0.14905108393968944</v>
      </c>
      <c r="O21" s="81">
        <v>-0.46250629089079009</v>
      </c>
    </row>
    <row r="22" spans="2:16">
      <c r="B22" s="76"/>
      <c r="C22" s="77" t="s">
        <v>10</v>
      </c>
      <c r="D22" s="88">
        <v>142</v>
      </c>
      <c r="E22" s="79">
        <v>0.15468409586056645</v>
      </c>
      <c r="F22" s="89">
        <v>709</v>
      </c>
      <c r="G22" s="90">
        <v>0.22408343868520861</v>
      </c>
      <c r="H22" s="81">
        <v>-0.79971791255289137</v>
      </c>
      <c r="I22" s="89">
        <v>128</v>
      </c>
      <c r="J22" s="91">
        <v>0.109375</v>
      </c>
      <c r="K22" s="88">
        <v>1038</v>
      </c>
      <c r="L22" s="79">
        <v>0.16070599163957269</v>
      </c>
      <c r="M22" s="89">
        <v>3042</v>
      </c>
      <c r="N22" s="90">
        <v>0.22818993323831671</v>
      </c>
      <c r="O22" s="81">
        <v>-0.65877712031558189</v>
      </c>
    </row>
    <row r="23" spans="2:16">
      <c r="B23" s="118"/>
      <c r="C23" s="77" t="s">
        <v>9</v>
      </c>
      <c r="D23" s="88">
        <v>125</v>
      </c>
      <c r="E23" s="79">
        <v>0.13616557734204793</v>
      </c>
      <c r="F23" s="89">
        <v>391</v>
      </c>
      <c r="G23" s="90">
        <v>0.12357774968394437</v>
      </c>
      <c r="H23" s="81">
        <v>-0.68030690537084393</v>
      </c>
      <c r="I23" s="89">
        <v>122</v>
      </c>
      <c r="J23" s="91">
        <v>2.4590163934426146E-2</v>
      </c>
      <c r="K23" s="88">
        <v>834</v>
      </c>
      <c r="L23" s="79">
        <v>0.12912215513237343</v>
      </c>
      <c r="M23" s="89">
        <v>1813</v>
      </c>
      <c r="N23" s="90">
        <v>0.13599879978996324</v>
      </c>
      <c r="O23" s="81">
        <v>-0.53998896856039713</v>
      </c>
    </row>
    <row r="24" spans="2:16">
      <c r="B24" s="76"/>
      <c r="C24" s="77" t="s">
        <v>12</v>
      </c>
      <c r="D24" s="88">
        <v>71</v>
      </c>
      <c r="E24" s="79">
        <v>7.7342047930283223E-2</v>
      </c>
      <c r="F24" s="89">
        <v>211</v>
      </c>
      <c r="G24" s="90">
        <v>6.6687737041719347E-2</v>
      </c>
      <c r="H24" s="81">
        <v>-0.6635071090047393</v>
      </c>
      <c r="I24" s="89">
        <v>142</v>
      </c>
      <c r="J24" s="91">
        <v>-0.5</v>
      </c>
      <c r="K24" s="88">
        <v>524</v>
      </c>
      <c r="L24" s="79">
        <v>8.1127109459668681E-2</v>
      </c>
      <c r="M24" s="89">
        <v>565</v>
      </c>
      <c r="N24" s="90">
        <v>4.2382416922961519E-2</v>
      </c>
      <c r="O24" s="81">
        <v>-7.2566371681415887E-2</v>
      </c>
    </row>
    <row r="25" spans="2:16">
      <c r="B25" s="76"/>
      <c r="C25" s="77" t="s">
        <v>11</v>
      </c>
      <c r="D25" s="88">
        <v>49</v>
      </c>
      <c r="E25" s="79">
        <v>5.3376906318082791E-2</v>
      </c>
      <c r="F25" s="89">
        <v>126</v>
      </c>
      <c r="G25" s="90">
        <v>3.9823008849557522E-2</v>
      </c>
      <c r="H25" s="81">
        <v>-0.61111111111111116</v>
      </c>
      <c r="I25" s="89">
        <v>43</v>
      </c>
      <c r="J25" s="91">
        <v>0.13953488372093026</v>
      </c>
      <c r="K25" s="88">
        <v>315</v>
      </c>
      <c r="L25" s="79">
        <v>4.8769159312587088E-2</v>
      </c>
      <c r="M25" s="89">
        <v>565</v>
      </c>
      <c r="N25" s="90">
        <v>4.2382416922961519E-2</v>
      </c>
      <c r="O25" s="81">
        <v>-0.44247787610619471</v>
      </c>
    </row>
    <row r="26" spans="2:16">
      <c r="B26" s="76"/>
      <c r="C26" s="77" t="s">
        <v>43</v>
      </c>
      <c r="D26" s="88">
        <v>8</v>
      </c>
      <c r="E26" s="79">
        <v>8.7145969498910684E-3</v>
      </c>
      <c r="F26" s="89">
        <v>17</v>
      </c>
      <c r="G26" s="90">
        <v>5.3729456384323639E-3</v>
      </c>
      <c r="H26" s="81">
        <v>-0.52941176470588236</v>
      </c>
      <c r="I26" s="89">
        <v>5</v>
      </c>
      <c r="J26" s="91">
        <v>0.60000000000000009</v>
      </c>
      <c r="K26" s="88">
        <v>28</v>
      </c>
      <c r="L26" s="79">
        <v>4.3350363833410746E-3</v>
      </c>
      <c r="M26" s="89">
        <v>48</v>
      </c>
      <c r="N26" s="90">
        <v>3.6006301102692972E-3</v>
      </c>
      <c r="O26" s="81">
        <v>-0.41666666666666663</v>
      </c>
    </row>
    <row r="27" spans="2:16">
      <c r="B27" s="76"/>
      <c r="C27" s="77" t="s">
        <v>71</v>
      </c>
      <c r="D27" s="88">
        <v>9</v>
      </c>
      <c r="E27" s="79">
        <v>9.8039215686274508E-3</v>
      </c>
      <c r="F27" s="89">
        <v>0</v>
      </c>
      <c r="G27" s="90">
        <v>0</v>
      </c>
      <c r="H27" s="81"/>
      <c r="I27" s="89">
        <v>2</v>
      </c>
      <c r="J27" s="91">
        <v>3.5</v>
      </c>
      <c r="K27" s="88">
        <v>25</v>
      </c>
      <c r="L27" s="79">
        <v>3.8705681994116738E-3</v>
      </c>
      <c r="M27" s="89">
        <v>0</v>
      </c>
      <c r="N27" s="90">
        <v>0</v>
      </c>
      <c r="O27" s="81"/>
    </row>
    <row r="28" spans="2:16">
      <c r="B28" s="128"/>
      <c r="C28" s="92" t="s">
        <v>72</v>
      </c>
      <c r="D28" s="93">
        <v>2</v>
      </c>
      <c r="E28" s="105">
        <v>2.1786492374727671E-3</v>
      </c>
      <c r="F28" s="140">
        <v>1</v>
      </c>
      <c r="G28" s="106">
        <v>3.1605562579013909E-4</v>
      </c>
      <c r="H28" s="107">
        <v>1</v>
      </c>
      <c r="I28" s="140">
        <v>1</v>
      </c>
      <c r="J28" s="109">
        <v>1</v>
      </c>
      <c r="K28" s="93">
        <v>14</v>
      </c>
      <c r="L28" s="105">
        <v>2.1675181916705373E-3</v>
      </c>
      <c r="M28" s="140">
        <v>5</v>
      </c>
      <c r="N28" s="106">
        <v>3.7506563648638514E-4</v>
      </c>
      <c r="O28" s="107">
        <v>1.7999999999999998</v>
      </c>
    </row>
    <row r="29" spans="2:16">
      <c r="B29" s="138"/>
      <c r="C29" s="92" t="s">
        <v>30</v>
      </c>
      <c r="D29" s="93">
        <v>3</v>
      </c>
      <c r="E29" s="94">
        <v>3.2679738562091504E-3</v>
      </c>
      <c r="F29" s="93">
        <v>4</v>
      </c>
      <c r="G29" s="99">
        <v>1.2642225031605564E-3</v>
      </c>
      <c r="H29" s="95">
        <v>-0.25</v>
      </c>
      <c r="I29" s="93">
        <v>1</v>
      </c>
      <c r="J29" s="100">
        <v>2</v>
      </c>
      <c r="K29" s="93">
        <v>18</v>
      </c>
      <c r="L29" s="99">
        <v>2.7868091035764052E-3</v>
      </c>
      <c r="M29" s="93">
        <v>20</v>
      </c>
      <c r="N29" s="99">
        <v>1.5002625459455405E-3</v>
      </c>
      <c r="O29" s="96">
        <v>-9.9999999999999978E-2</v>
      </c>
    </row>
    <row r="30" spans="2:16">
      <c r="B30" s="25" t="s">
        <v>40</v>
      </c>
      <c r="C30" s="97" t="s">
        <v>31</v>
      </c>
      <c r="D30" s="39">
        <v>918</v>
      </c>
      <c r="E30" s="18">
        <v>1</v>
      </c>
      <c r="F30" s="39">
        <v>3164</v>
      </c>
      <c r="G30" s="18">
        <v>1</v>
      </c>
      <c r="H30" s="19">
        <v>-0.70986093552465235</v>
      </c>
      <c r="I30" s="39">
        <v>897</v>
      </c>
      <c r="J30" s="20">
        <v>2.3411371237458178E-2</v>
      </c>
      <c r="K30" s="39">
        <v>6459</v>
      </c>
      <c r="L30" s="18">
        <v>1</v>
      </c>
      <c r="M30" s="39">
        <v>13331</v>
      </c>
      <c r="N30" s="20">
        <v>1</v>
      </c>
      <c r="O30" s="22">
        <v>-0.51549021078688773</v>
      </c>
    </row>
    <row r="31" spans="2:16">
      <c r="B31" s="25" t="s">
        <v>58</v>
      </c>
      <c r="C31" s="97" t="s">
        <v>31</v>
      </c>
      <c r="D31" s="98">
        <v>1</v>
      </c>
      <c r="E31" s="18">
        <v>1</v>
      </c>
      <c r="F31" s="98">
        <v>1</v>
      </c>
      <c r="G31" s="18">
        <v>1</v>
      </c>
      <c r="H31" s="19">
        <v>0</v>
      </c>
      <c r="I31" s="98">
        <v>0</v>
      </c>
      <c r="J31" s="18"/>
      <c r="K31" s="98">
        <v>6</v>
      </c>
      <c r="L31" s="18">
        <v>1</v>
      </c>
      <c r="M31" s="98">
        <v>8</v>
      </c>
      <c r="N31" s="18">
        <v>1</v>
      </c>
      <c r="O31" s="22">
        <v>-0.25</v>
      </c>
      <c r="P31" s="28"/>
    </row>
    <row r="32" spans="2:16">
      <c r="B32" s="26"/>
      <c r="C32" s="101" t="s">
        <v>31</v>
      </c>
      <c r="D32" s="40">
        <v>951</v>
      </c>
      <c r="E32" s="13">
        <v>1</v>
      </c>
      <c r="F32" s="40">
        <v>3196</v>
      </c>
      <c r="G32" s="13">
        <v>1</v>
      </c>
      <c r="H32" s="14">
        <v>-0.70244055068836042</v>
      </c>
      <c r="I32" s="40">
        <v>928</v>
      </c>
      <c r="J32" s="15">
        <v>2.4784482758620774E-2</v>
      </c>
      <c r="K32" s="40">
        <v>6589</v>
      </c>
      <c r="L32" s="13">
        <v>1</v>
      </c>
      <c r="M32" s="40">
        <v>13475</v>
      </c>
      <c r="N32" s="13">
        <v>1</v>
      </c>
      <c r="O32" s="23">
        <v>-0.51102040816326533</v>
      </c>
      <c r="P32" s="28"/>
    </row>
    <row r="33" spans="2:15" ht="14.45" customHeight="1">
      <c r="B33" t="s">
        <v>55</v>
      </c>
    </row>
    <row r="34" spans="2:15">
      <c r="B34" s="16" t="s">
        <v>56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91" t="s">
        <v>41</v>
      </c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24"/>
    </row>
    <row r="38" spans="2:15">
      <c r="B38" s="192" t="s">
        <v>42</v>
      </c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9" t="s">
        <v>38</v>
      </c>
    </row>
    <row r="39" spans="2:15" ht="14.45" customHeight="1">
      <c r="B39" s="179" t="s">
        <v>22</v>
      </c>
      <c r="C39" s="179" t="s">
        <v>1</v>
      </c>
      <c r="D39" s="181" t="s">
        <v>86</v>
      </c>
      <c r="E39" s="182"/>
      <c r="F39" s="182"/>
      <c r="G39" s="182"/>
      <c r="H39" s="183"/>
      <c r="I39" s="182" t="s">
        <v>83</v>
      </c>
      <c r="J39" s="182"/>
      <c r="K39" s="181" t="s">
        <v>87</v>
      </c>
      <c r="L39" s="182"/>
      <c r="M39" s="182"/>
      <c r="N39" s="182"/>
      <c r="O39" s="183"/>
    </row>
    <row r="40" spans="2:15" ht="14.45" customHeight="1">
      <c r="B40" s="180"/>
      <c r="C40" s="180"/>
      <c r="D40" s="193" t="s">
        <v>88</v>
      </c>
      <c r="E40" s="194"/>
      <c r="F40" s="194"/>
      <c r="G40" s="194"/>
      <c r="H40" s="195"/>
      <c r="I40" s="194" t="s">
        <v>84</v>
      </c>
      <c r="J40" s="194"/>
      <c r="K40" s="193" t="s">
        <v>89</v>
      </c>
      <c r="L40" s="194"/>
      <c r="M40" s="194"/>
      <c r="N40" s="194"/>
      <c r="O40" s="195"/>
    </row>
    <row r="41" spans="2:15" ht="14.45" customHeight="1">
      <c r="B41" s="180"/>
      <c r="C41" s="178"/>
      <c r="D41" s="173">
        <v>2020</v>
      </c>
      <c r="E41" s="174"/>
      <c r="F41" s="184">
        <v>2019</v>
      </c>
      <c r="G41" s="184"/>
      <c r="H41" s="186" t="s">
        <v>23</v>
      </c>
      <c r="I41" s="188">
        <v>2020</v>
      </c>
      <c r="J41" s="173" t="s">
        <v>90</v>
      </c>
      <c r="K41" s="173">
        <v>2020</v>
      </c>
      <c r="L41" s="174"/>
      <c r="M41" s="184">
        <v>2019</v>
      </c>
      <c r="N41" s="174"/>
      <c r="O41" s="164" t="s">
        <v>23</v>
      </c>
    </row>
    <row r="42" spans="2:15" ht="14.45" customHeight="1">
      <c r="B42" s="196" t="s">
        <v>22</v>
      </c>
      <c r="C42" s="165" t="s">
        <v>25</v>
      </c>
      <c r="D42" s="175"/>
      <c r="E42" s="176"/>
      <c r="F42" s="185"/>
      <c r="G42" s="185"/>
      <c r="H42" s="187"/>
      <c r="I42" s="189"/>
      <c r="J42" s="190"/>
      <c r="K42" s="175"/>
      <c r="L42" s="176"/>
      <c r="M42" s="185"/>
      <c r="N42" s="176"/>
      <c r="O42" s="164"/>
    </row>
    <row r="43" spans="2:15" ht="14.45" customHeight="1">
      <c r="B43" s="196"/>
      <c r="C43" s="165"/>
      <c r="D43" s="152" t="s">
        <v>26</v>
      </c>
      <c r="E43" s="154" t="s">
        <v>2</v>
      </c>
      <c r="F43" s="153" t="s">
        <v>26</v>
      </c>
      <c r="G43" s="58" t="s">
        <v>2</v>
      </c>
      <c r="H43" s="167" t="s">
        <v>27</v>
      </c>
      <c r="I43" s="59" t="s">
        <v>26</v>
      </c>
      <c r="J43" s="169" t="s">
        <v>91</v>
      </c>
      <c r="K43" s="152" t="s">
        <v>26</v>
      </c>
      <c r="L43" s="57" t="s">
        <v>2</v>
      </c>
      <c r="M43" s="153" t="s">
        <v>26</v>
      </c>
      <c r="N43" s="57" t="s">
        <v>2</v>
      </c>
      <c r="O43" s="171" t="s">
        <v>27</v>
      </c>
    </row>
    <row r="44" spans="2:15" ht="14.45" customHeight="1">
      <c r="B44" s="197"/>
      <c r="C44" s="166"/>
      <c r="D44" s="155" t="s">
        <v>28</v>
      </c>
      <c r="E44" s="156" t="s">
        <v>29</v>
      </c>
      <c r="F44" s="55" t="s">
        <v>28</v>
      </c>
      <c r="G44" s="56" t="s">
        <v>29</v>
      </c>
      <c r="H44" s="168"/>
      <c r="I44" s="60" t="s">
        <v>28</v>
      </c>
      <c r="J44" s="170"/>
      <c r="K44" s="155" t="s">
        <v>28</v>
      </c>
      <c r="L44" s="156" t="s">
        <v>29</v>
      </c>
      <c r="M44" s="55" t="s">
        <v>28</v>
      </c>
      <c r="N44" s="156" t="s">
        <v>29</v>
      </c>
      <c r="O44" s="172"/>
    </row>
    <row r="45" spans="2:15">
      <c r="B45" s="25" t="s">
        <v>39</v>
      </c>
      <c r="C45" s="97" t="s">
        <v>31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189</v>
      </c>
      <c r="E46" s="71">
        <v>0.33157894736842103</v>
      </c>
      <c r="F46" s="87">
        <v>543</v>
      </c>
      <c r="G46" s="72">
        <v>0.23284734133790738</v>
      </c>
      <c r="H46" s="73">
        <v>-0.65193370165745856</v>
      </c>
      <c r="I46" s="87">
        <v>151</v>
      </c>
      <c r="J46" s="75">
        <v>0.2516556291390728</v>
      </c>
      <c r="K46" s="86">
        <v>1257</v>
      </c>
      <c r="L46" s="71">
        <v>0.27871396895787137</v>
      </c>
      <c r="M46" s="87">
        <v>2600</v>
      </c>
      <c r="N46" s="72">
        <v>0.25108643167551908</v>
      </c>
      <c r="O46" s="73">
        <v>-0.51653846153846161</v>
      </c>
    </row>
    <row r="47" spans="2:15">
      <c r="B47" s="76"/>
      <c r="C47" s="77" t="s">
        <v>8</v>
      </c>
      <c r="D47" s="88">
        <v>69</v>
      </c>
      <c r="E47" s="79">
        <v>0.12105263157894737</v>
      </c>
      <c r="F47" s="89">
        <v>422</v>
      </c>
      <c r="G47" s="90">
        <v>0.18096054888507718</v>
      </c>
      <c r="H47" s="81">
        <v>-0.8364928909952607</v>
      </c>
      <c r="I47" s="89">
        <v>58</v>
      </c>
      <c r="J47" s="91">
        <v>0.18965517241379315</v>
      </c>
      <c r="K47" s="88">
        <v>860</v>
      </c>
      <c r="L47" s="79">
        <v>0.19068736141906872</v>
      </c>
      <c r="M47" s="89">
        <v>1683</v>
      </c>
      <c r="N47" s="90">
        <v>0.16253017865765332</v>
      </c>
      <c r="O47" s="81">
        <v>-0.48900772430184192</v>
      </c>
    </row>
    <row r="48" spans="2:15" ht="15" customHeight="1">
      <c r="B48" s="76"/>
      <c r="C48" s="77" t="s">
        <v>10</v>
      </c>
      <c r="D48" s="88">
        <v>114</v>
      </c>
      <c r="E48" s="79">
        <v>0.2</v>
      </c>
      <c r="F48" s="89">
        <v>557</v>
      </c>
      <c r="G48" s="90">
        <v>0.23885077186963979</v>
      </c>
      <c r="H48" s="81">
        <v>-0.79533213644524237</v>
      </c>
      <c r="I48" s="89">
        <v>69</v>
      </c>
      <c r="J48" s="91">
        <v>0.65217391304347827</v>
      </c>
      <c r="K48" s="88">
        <v>793</v>
      </c>
      <c r="L48" s="79">
        <v>0.17583148558758316</v>
      </c>
      <c r="M48" s="89">
        <v>2603</v>
      </c>
      <c r="N48" s="90">
        <v>0.25137614678899084</v>
      </c>
      <c r="O48" s="81">
        <v>-0.69535151747983104</v>
      </c>
    </row>
    <row r="49" spans="2:15">
      <c r="B49" s="76"/>
      <c r="C49" s="77" t="s">
        <v>4</v>
      </c>
      <c r="D49" s="88">
        <v>100</v>
      </c>
      <c r="E49" s="79">
        <v>0.17543859649122806</v>
      </c>
      <c r="F49" s="89">
        <v>390</v>
      </c>
      <c r="G49" s="90">
        <v>0.16723842195540309</v>
      </c>
      <c r="H49" s="81">
        <v>-0.74358974358974361</v>
      </c>
      <c r="I49" s="89">
        <v>59</v>
      </c>
      <c r="J49" s="91">
        <v>0.69491525423728806</v>
      </c>
      <c r="K49" s="88">
        <v>676</v>
      </c>
      <c r="L49" s="79">
        <v>0.14988913525498893</v>
      </c>
      <c r="M49" s="89">
        <v>1576</v>
      </c>
      <c r="N49" s="90">
        <v>0.15219700627716079</v>
      </c>
      <c r="O49" s="81">
        <v>-0.57106598984771573</v>
      </c>
    </row>
    <row r="50" spans="2:15" ht="15" customHeight="1">
      <c r="B50" s="118"/>
      <c r="C50" s="77" t="s">
        <v>9</v>
      </c>
      <c r="D50" s="88">
        <v>41</v>
      </c>
      <c r="E50" s="79">
        <v>7.192982456140351E-2</v>
      </c>
      <c r="F50" s="89">
        <v>289</v>
      </c>
      <c r="G50" s="90">
        <v>0.12392795883361921</v>
      </c>
      <c r="H50" s="81">
        <v>-0.8581314878892734</v>
      </c>
      <c r="I50" s="89">
        <v>73</v>
      </c>
      <c r="J50" s="91">
        <v>-0.43835616438356162</v>
      </c>
      <c r="K50" s="88">
        <v>495</v>
      </c>
      <c r="L50" s="79">
        <v>0.10975609756097561</v>
      </c>
      <c r="M50" s="89">
        <v>1373</v>
      </c>
      <c r="N50" s="90">
        <v>0.13259295026557219</v>
      </c>
      <c r="O50" s="81">
        <v>-0.63947560087399857</v>
      </c>
    </row>
    <row r="51" spans="2:15">
      <c r="B51" s="76"/>
      <c r="C51" s="77" t="s">
        <v>11</v>
      </c>
      <c r="D51" s="88">
        <v>29</v>
      </c>
      <c r="E51" s="79">
        <v>5.0877192982456139E-2</v>
      </c>
      <c r="F51" s="89">
        <v>97</v>
      </c>
      <c r="G51" s="90">
        <v>4.1595197255574617E-2</v>
      </c>
      <c r="H51" s="81">
        <v>-0.7010309278350515</v>
      </c>
      <c r="I51" s="89">
        <v>22</v>
      </c>
      <c r="J51" s="91">
        <v>0.31818181818181812</v>
      </c>
      <c r="K51" s="88">
        <v>229</v>
      </c>
      <c r="L51" s="79">
        <v>5.0776053215077603E-2</v>
      </c>
      <c r="M51" s="89">
        <v>419</v>
      </c>
      <c r="N51" s="90">
        <v>4.0463544181554803E-2</v>
      </c>
      <c r="O51" s="81">
        <v>-0.45346062052505964</v>
      </c>
    </row>
    <row r="52" spans="2:15">
      <c r="B52" s="76"/>
      <c r="C52" s="77" t="s">
        <v>12</v>
      </c>
      <c r="D52" s="88">
        <v>19</v>
      </c>
      <c r="E52" s="79">
        <v>3.3333333333333333E-2</v>
      </c>
      <c r="F52" s="89">
        <v>34</v>
      </c>
      <c r="G52" s="90">
        <v>1.4579759862778732E-2</v>
      </c>
      <c r="H52" s="81">
        <v>-0.44117647058823528</v>
      </c>
      <c r="I52" s="89">
        <v>48</v>
      </c>
      <c r="J52" s="91">
        <v>-0.60416666666666674</v>
      </c>
      <c r="K52" s="88">
        <v>170</v>
      </c>
      <c r="L52" s="79">
        <v>3.7694013303769404E-2</v>
      </c>
      <c r="M52" s="89">
        <v>101</v>
      </c>
      <c r="N52" s="90">
        <v>9.7537421535490096E-3</v>
      </c>
      <c r="O52" s="81">
        <v>0.68316831683168311</v>
      </c>
    </row>
    <row r="53" spans="2:15">
      <c r="B53" s="76"/>
      <c r="C53" s="77" t="s">
        <v>71</v>
      </c>
      <c r="D53" s="88">
        <v>9</v>
      </c>
      <c r="E53" s="79">
        <v>1.5789473684210527E-2</v>
      </c>
      <c r="F53" s="89">
        <v>0</v>
      </c>
      <c r="G53" s="90">
        <v>0</v>
      </c>
      <c r="H53" s="81"/>
      <c r="I53" s="89">
        <v>2</v>
      </c>
      <c r="J53" s="91">
        <v>3.5</v>
      </c>
      <c r="K53" s="88">
        <v>25</v>
      </c>
      <c r="L53" s="79">
        <v>5.5432372505543242E-3</v>
      </c>
      <c r="M53" s="89">
        <v>0</v>
      </c>
      <c r="N53" s="90">
        <v>0</v>
      </c>
      <c r="O53" s="81"/>
    </row>
    <row r="54" spans="2:15">
      <c r="B54" s="138"/>
      <c r="C54" s="92" t="s">
        <v>30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0</v>
      </c>
      <c r="J54" s="100"/>
      <c r="K54" s="93">
        <v>5</v>
      </c>
      <c r="L54" s="99">
        <v>1.1086474501108647E-3</v>
      </c>
      <c r="M54" s="93">
        <v>0</v>
      </c>
      <c r="N54" s="99">
        <v>0</v>
      </c>
      <c r="O54" s="96"/>
    </row>
    <row r="55" spans="2:15">
      <c r="B55" s="25" t="s">
        <v>40</v>
      </c>
      <c r="C55" s="97" t="s">
        <v>31</v>
      </c>
      <c r="D55" s="39">
        <v>570</v>
      </c>
      <c r="E55" s="18">
        <v>1</v>
      </c>
      <c r="F55" s="39">
        <v>2332</v>
      </c>
      <c r="G55" s="18">
        <v>1</v>
      </c>
      <c r="H55" s="19">
        <v>-0.75557461406518012</v>
      </c>
      <c r="I55" s="39">
        <v>482</v>
      </c>
      <c r="J55" s="20">
        <v>0.18257261410788383</v>
      </c>
      <c r="K55" s="39">
        <v>4510</v>
      </c>
      <c r="L55" s="18">
        <v>1</v>
      </c>
      <c r="M55" s="39">
        <v>10355</v>
      </c>
      <c r="N55" s="20">
        <v>1</v>
      </c>
      <c r="O55" s="22">
        <v>-0.56446161274746498</v>
      </c>
    </row>
    <row r="56" spans="2:15">
      <c r="B56" s="25" t="s">
        <v>58</v>
      </c>
      <c r="C56" s="97" t="s">
        <v>31</v>
      </c>
      <c r="D56" s="39">
        <v>0</v>
      </c>
      <c r="E56" s="18">
        <v>1</v>
      </c>
      <c r="F56" s="39">
        <v>1</v>
      </c>
      <c r="G56" s="18">
        <v>1</v>
      </c>
      <c r="H56" s="19">
        <v>-1</v>
      </c>
      <c r="I56" s="39">
        <v>0</v>
      </c>
      <c r="J56" s="18"/>
      <c r="K56" s="39">
        <v>1</v>
      </c>
      <c r="L56" s="18">
        <v>1</v>
      </c>
      <c r="M56" s="39">
        <v>3</v>
      </c>
      <c r="N56" s="18">
        <v>1</v>
      </c>
      <c r="O56" s="22">
        <v>-0.66666666666666674</v>
      </c>
    </row>
    <row r="57" spans="2:15">
      <c r="B57" s="26"/>
      <c r="C57" s="101" t="s">
        <v>31</v>
      </c>
      <c r="D57" s="40">
        <v>570</v>
      </c>
      <c r="E57" s="13">
        <v>1</v>
      </c>
      <c r="F57" s="40">
        <v>2333</v>
      </c>
      <c r="G57" s="13">
        <v>1</v>
      </c>
      <c r="H57" s="14">
        <v>-0.75567938276896696</v>
      </c>
      <c r="I57" s="40">
        <v>482</v>
      </c>
      <c r="J57" s="15">
        <v>0.18257261410788383</v>
      </c>
      <c r="K57" s="40">
        <v>4511</v>
      </c>
      <c r="L57" s="13">
        <v>1</v>
      </c>
      <c r="M57" s="40">
        <v>10358</v>
      </c>
      <c r="N57" s="13">
        <v>1</v>
      </c>
      <c r="O57" s="23">
        <v>-0.5644912145201777</v>
      </c>
    </row>
    <row r="58" spans="2:15">
      <c r="B58" s="61" t="s">
        <v>55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56</v>
      </c>
    </row>
    <row r="61" spans="2:15">
      <c r="B61" s="198" t="s">
        <v>53</v>
      </c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48"/>
    </row>
    <row r="62" spans="2:15">
      <c r="B62" s="199" t="s">
        <v>82</v>
      </c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49" t="s">
        <v>38</v>
      </c>
    </row>
    <row r="63" spans="2:15">
      <c r="B63" s="179" t="s">
        <v>22</v>
      </c>
      <c r="C63" s="179" t="s">
        <v>1</v>
      </c>
      <c r="D63" s="181" t="s">
        <v>86</v>
      </c>
      <c r="E63" s="182"/>
      <c r="F63" s="182"/>
      <c r="G63" s="182"/>
      <c r="H63" s="183"/>
      <c r="I63" s="182" t="s">
        <v>83</v>
      </c>
      <c r="J63" s="182"/>
      <c r="K63" s="181" t="s">
        <v>87</v>
      </c>
      <c r="L63" s="182"/>
      <c r="M63" s="182"/>
      <c r="N63" s="182"/>
      <c r="O63" s="183"/>
    </row>
    <row r="64" spans="2:15">
      <c r="B64" s="180"/>
      <c r="C64" s="180"/>
      <c r="D64" s="193" t="s">
        <v>88</v>
      </c>
      <c r="E64" s="194"/>
      <c r="F64" s="194"/>
      <c r="G64" s="194"/>
      <c r="H64" s="195"/>
      <c r="I64" s="194" t="s">
        <v>84</v>
      </c>
      <c r="J64" s="194"/>
      <c r="K64" s="193" t="s">
        <v>89</v>
      </c>
      <c r="L64" s="194"/>
      <c r="M64" s="194"/>
      <c r="N64" s="194"/>
      <c r="O64" s="195"/>
    </row>
    <row r="65" spans="2:15" ht="15" customHeight="1">
      <c r="B65" s="180"/>
      <c r="C65" s="178"/>
      <c r="D65" s="173">
        <v>2020</v>
      </c>
      <c r="E65" s="174"/>
      <c r="F65" s="184">
        <v>2019</v>
      </c>
      <c r="G65" s="184"/>
      <c r="H65" s="186" t="s">
        <v>23</v>
      </c>
      <c r="I65" s="188">
        <v>2020</v>
      </c>
      <c r="J65" s="173" t="s">
        <v>90</v>
      </c>
      <c r="K65" s="173">
        <v>2020</v>
      </c>
      <c r="L65" s="174"/>
      <c r="M65" s="184">
        <v>2019</v>
      </c>
      <c r="N65" s="174"/>
      <c r="O65" s="164" t="s">
        <v>23</v>
      </c>
    </row>
    <row r="66" spans="2:15">
      <c r="B66" s="196" t="s">
        <v>22</v>
      </c>
      <c r="C66" s="165" t="s">
        <v>25</v>
      </c>
      <c r="D66" s="175"/>
      <c r="E66" s="176"/>
      <c r="F66" s="185"/>
      <c r="G66" s="185"/>
      <c r="H66" s="187"/>
      <c r="I66" s="189"/>
      <c r="J66" s="190"/>
      <c r="K66" s="175"/>
      <c r="L66" s="176"/>
      <c r="M66" s="185"/>
      <c r="N66" s="176"/>
      <c r="O66" s="164"/>
    </row>
    <row r="67" spans="2:15" ht="15" customHeight="1">
      <c r="B67" s="196"/>
      <c r="C67" s="165"/>
      <c r="D67" s="152" t="s">
        <v>26</v>
      </c>
      <c r="E67" s="154" t="s">
        <v>2</v>
      </c>
      <c r="F67" s="153" t="s">
        <v>26</v>
      </c>
      <c r="G67" s="58" t="s">
        <v>2</v>
      </c>
      <c r="H67" s="167" t="s">
        <v>27</v>
      </c>
      <c r="I67" s="59" t="s">
        <v>26</v>
      </c>
      <c r="J67" s="169" t="s">
        <v>91</v>
      </c>
      <c r="K67" s="152" t="s">
        <v>26</v>
      </c>
      <c r="L67" s="57" t="s">
        <v>2</v>
      </c>
      <c r="M67" s="153" t="s">
        <v>26</v>
      </c>
      <c r="N67" s="57" t="s">
        <v>2</v>
      </c>
      <c r="O67" s="171" t="s">
        <v>27</v>
      </c>
    </row>
    <row r="68" spans="2:15" ht="25.5">
      <c r="B68" s="197"/>
      <c r="C68" s="166"/>
      <c r="D68" s="155" t="s">
        <v>28</v>
      </c>
      <c r="E68" s="156" t="s">
        <v>29</v>
      </c>
      <c r="F68" s="55" t="s">
        <v>28</v>
      </c>
      <c r="G68" s="56" t="s">
        <v>29</v>
      </c>
      <c r="H68" s="168"/>
      <c r="I68" s="60" t="s">
        <v>28</v>
      </c>
      <c r="J68" s="170"/>
      <c r="K68" s="155" t="s">
        <v>28</v>
      </c>
      <c r="L68" s="156" t="s">
        <v>29</v>
      </c>
      <c r="M68" s="55" t="s">
        <v>28</v>
      </c>
      <c r="N68" s="156" t="s">
        <v>29</v>
      </c>
      <c r="O68" s="172"/>
    </row>
    <row r="69" spans="2:15">
      <c r="B69" s="76"/>
      <c r="C69" s="69" t="s">
        <v>4</v>
      </c>
      <c r="D69" s="86">
        <v>81</v>
      </c>
      <c r="E69" s="71">
        <v>0.2125984251968504</v>
      </c>
      <c r="F69" s="87">
        <v>189</v>
      </c>
      <c r="G69" s="72">
        <v>0.21900347624565469</v>
      </c>
      <c r="H69" s="73">
        <v>-0.5714285714285714</v>
      </c>
      <c r="I69" s="86">
        <v>75</v>
      </c>
      <c r="J69" s="75">
        <v>8.0000000000000071E-2</v>
      </c>
      <c r="K69" s="86">
        <v>416</v>
      </c>
      <c r="L69" s="71">
        <v>0.20019249278152068</v>
      </c>
      <c r="M69" s="87">
        <v>737</v>
      </c>
      <c r="N69" s="72">
        <v>0.23644529996791788</v>
      </c>
      <c r="O69" s="73">
        <v>-0.43554952510176392</v>
      </c>
    </row>
    <row r="70" spans="2:15">
      <c r="B70" s="76"/>
      <c r="C70" s="77" t="s">
        <v>9</v>
      </c>
      <c r="D70" s="88">
        <v>101</v>
      </c>
      <c r="E70" s="79">
        <v>0.26509186351706038</v>
      </c>
      <c r="F70" s="89">
        <v>126</v>
      </c>
      <c r="G70" s="90">
        <v>0.14600231749710313</v>
      </c>
      <c r="H70" s="81">
        <v>-0.19841269841269837</v>
      </c>
      <c r="I70" s="88">
        <v>68</v>
      </c>
      <c r="J70" s="91">
        <v>0.48529411764705888</v>
      </c>
      <c r="K70" s="88">
        <v>413</v>
      </c>
      <c r="L70" s="79">
        <v>0.19874879692011549</v>
      </c>
      <c r="M70" s="89">
        <v>499</v>
      </c>
      <c r="N70" s="90">
        <v>0.16008982996470966</v>
      </c>
      <c r="O70" s="81">
        <v>-0.17234468937875747</v>
      </c>
    </row>
    <row r="71" spans="2:15">
      <c r="B71" s="76"/>
      <c r="C71" s="77" t="s">
        <v>12</v>
      </c>
      <c r="D71" s="88">
        <v>63</v>
      </c>
      <c r="E71" s="79">
        <v>0.16535433070866143</v>
      </c>
      <c r="F71" s="89">
        <v>179</v>
      </c>
      <c r="G71" s="90">
        <v>0.2074159907300116</v>
      </c>
      <c r="H71" s="81">
        <v>-0.64804469273743015</v>
      </c>
      <c r="I71" s="89">
        <v>101</v>
      </c>
      <c r="J71" s="91">
        <v>-0.37623762376237624</v>
      </c>
      <c r="K71" s="88">
        <v>385</v>
      </c>
      <c r="L71" s="79">
        <v>0.18527430221366697</v>
      </c>
      <c r="M71" s="89">
        <v>501</v>
      </c>
      <c r="N71" s="90">
        <v>0.16073147256977863</v>
      </c>
      <c r="O71" s="81">
        <v>-0.2315369261477046</v>
      </c>
    </row>
    <row r="72" spans="2:15">
      <c r="B72" s="76"/>
      <c r="C72" s="77" t="s">
        <v>3</v>
      </c>
      <c r="D72" s="88">
        <v>36</v>
      </c>
      <c r="E72" s="79">
        <v>9.4488188976377951E-2</v>
      </c>
      <c r="F72" s="89">
        <v>71</v>
      </c>
      <c r="G72" s="90">
        <v>8.2271147161066052E-2</v>
      </c>
      <c r="H72" s="81">
        <v>-0.49295774647887325</v>
      </c>
      <c r="I72" s="89">
        <v>57</v>
      </c>
      <c r="J72" s="91">
        <v>-0.36842105263157898</v>
      </c>
      <c r="K72" s="88">
        <v>253</v>
      </c>
      <c r="L72" s="79">
        <v>0.1217516843118383</v>
      </c>
      <c r="M72" s="89">
        <v>379</v>
      </c>
      <c r="N72" s="90">
        <v>0.12159127366057106</v>
      </c>
      <c r="O72" s="81">
        <v>-0.33245382585751981</v>
      </c>
    </row>
    <row r="73" spans="2:15">
      <c r="B73" s="118"/>
      <c r="C73" s="77" t="s">
        <v>10</v>
      </c>
      <c r="D73" s="88">
        <v>28</v>
      </c>
      <c r="E73" s="79">
        <v>7.3490813648293962E-2</v>
      </c>
      <c r="F73" s="89">
        <v>152</v>
      </c>
      <c r="G73" s="90">
        <v>0.1761297798377752</v>
      </c>
      <c r="H73" s="81">
        <v>-0.81578947368421051</v>
      </c>
      <c r="I73" s="89">
        <v>59</v>
      </c>
      <c r="J73" s="91">
        <v>-0.52542372881355925</v>
      </c>
      <c r="K73" s="88">
        <v>245</v>
      </c>
      <c r="L73" s="79">
        <v>0.11790182868142444</v>
      </c>
      <c r="M73" s="89">
        <v>439</v>
      </c>
      <c r="N73" s="90">
        <v>0.14084055181264035</v>
      </c>
      <c r="O73" s="81">
        <v>-0.44191343963553531</v>
      </c>
    </row>
    <row r="74" spans="2:15">
      <c r="B74" s="76"/>
      <c r="C74" s="77" t="s">
        <v>8</v>
      </c>
      <c r="D74" s="88">
        <v>34</v>
      </c>
      <c r="E74" s="79">
        <v>8.9238845144356954E-2</v>
      </c>
      <c r="F74" s="89">
        <v>90</v>
      </c>
      <c r="G74" s="90">
        <v>0.10428736964078796</v>
      </c>
      <c r="H74" s="81">
        <v>-0.62222222222222223</v>
      </c>
      <c r="I74" s="89">
        <v>55</v>
      </c>
      <c r="J74" s="91">
        <v>-0.38181818181818183</v>
      </c>
      <c r="K74" s="88">
        <v>208</v>
      </c>
      <c r="L74" s="79">
        <v>0.10009624639076034</v>
      </c>
      <c r="M74" s="89">
        <v>305</v>
      </c>
      <c r="N74" s="90">
        <v>9.7850497273018922E-2</v>
      </c>
      <c r="O74" s="81">
        <v>-0.31803278688524594</v>
      </c>
    </row>
    <row r="75" spans="2:15">
      <c r="B75" s="76"/>
      <c r="C75" s="77" t="s">
        <v>11</v>
      </c>
      <c r="D75" s="88">
        <v>22</v>
      </c>
      <c r="E75" s="79">
        <v>5.774278215223097E-2</v>
      </c>
      <c r="F75" s="89">
        <v>29</v>
      </c>
      <c r="G75" s="90">
        <v>3.3603707995365009E-2</v>
      </c>
      <c r="H75" s="81">
        <v>-0.24137931034482762</v>
      </c>
      <c r="I75" s="89">
        <v>22</v>
      </c>
      <c r="J75" s="91">
        <v>0</v>
      </c>
      <c r="K75" s="88">
        <v>89</v>
      </c>
      <c r="L75" s="79">
        <v>4.2829643888354189E-2</v>
      </c>
      <c r="M75" s="89">
        <v>151</v>
      </c>
      <c r="N75" s="90">
        <v>4.844401668270773E-2</v>
      </c>
      <c r="O75" s="81">
        <v>-0.41059602649006621</v>
      </c>
    </row>
    <row r="76" spans="2:15">
      <c r="B76" s="76"/>
      <c r="C76" s="77" t="s">
        <v>43</v>
      </c>
      <c r="D76" s="88">
        <v>8</v>
      </c>
      <c r="E76" s="79">
        <v>2.0997375328083989E-2</v>
      </c>
      <c r="F76" s="89">
        <v>17</v>
      </c>
      <c r="G76" s="79">
        <v>1.9698725376593278E-2</v>
      </c>
      <c r="H76" s="81">
        <v>-0.52941176470588236</v>
      </c>
      <c r="I76" s="89">
        <v>5</v>
      </c>
      <c r="J76" s="91">
        <v>0.60000000000000009</v>
      </c>
      <c r="K76" s="88">
        <v>29</v>
      </c>
      <c r="L76" s="79">
        <v>1.395572666025024E-2</v>
      </c>
      <c r="M76" s="89">
        <v>50</v>
      </c>
      <c r="N76" s="90">
        <v>1.6041065126724416E-2</v>
      </c>
      <c r="O76" s="121">
        <v>-0.42000000000000004</v>
      </c>
    </row>
    <row r="77" spans="2:15">
      <c r="B77" s="76"/>
      <c r="C77" s="77" t="s">
        <v>72</v>
      </c>
      <c r="D77" s="88">
        <v>2</v>
      </c>
      <c r="E77" s="79">
        <v>5.2493438320209973E-3</v>
      </c>
      <c r="F77" s="89">
        <v>1</v>
      </c>
      <c r="G77" s="79">
        <v>1.1587485515643105E-3</v>
      </c>
      <c r="H77" s="81">
        <v>1</v>
      </c>
      <c r="I77" s="89">
        <v>1</v>
      </c>
      <c r="J77" s="91">
        <v>1</v>
      </c>
      <c r="K77" s="88">
        <v>14</v>
      </c>
      <c r="L77" s="79">
        <v>6.7372473532242537E-3</v>
      </c>
      <c r="M77" s="89">
        <v>5</v>
      </c>
      <c r="N77" s="90">
        <v>1.6041065126724415E-3</v>
      </c>
      <c r="O77" s="121">
        <v>1.7999999999999998</v>
      </c>
    </row>
    <row r="78" spans="2:15">
      <c r="B78" s="76"/>
      <c r="C78" s="77" t="s">
        <v>57</v>
      </c>
      <c r="D78" s="88">
        <v>2</v>
      </c>
      <c r="E78" s="79">
        <v>5.2493438320209973E-3</v>
      </c>
      <c r="F78" s="89">
        <v>4</v>
      </c>
      <c r="G78" s="79">
        <v>4.6349942062572421E-3</v>
      </c>
      <c r="H78" s="81">
        <v>-0.5</v>
      </c>
      <c r="I78" s="89">
        <v>0</v>
      </c>
      <c r="J78" s="91"/>
      <c r="K78" s="88">
        <v>7</v>
      </c>
      <c r="L78" s="79">
        <v>3.3686236766121268E-3</v>
      </c>
      <c r="M78" s="89">
        <v>10</v>
      </c>
      <c r="N78" s="90">
        <v>3.208213025344883E-3</v>
      </c>
      <c r="O78" s="121">
        <v>-0.30000000000000004</v>
      </c>
    </row>
    <row r="79" spans="2:15">
      <c r="B79" s="138"/>
      <c r="C79" s="92" t="s">
        <v>30</v>
      </c>
      <c r="D79" s="93">
        <v>4</v>
      </c>
      <c r="E79" s="94">
        <v>1.0498687664041995E-2</v>
      </c>
      <c r="F79" s="93">
        <v>5</v>
      </c>
      <c r="G79" s="94">
        <v>5.7937427578215531E-3</v>
      </c>
      <c r="H79" s="95">
        <v>-0.19999999999999996</v>
      </c>
      <c r="I79" s="93">
        <v>3</v>
      </c>
      <c r="J79" s="94">
        <v>6.7264573991031393E-3</v>
      </c>
      <c r="K79" s="93">
        <v>19</v>
      </c>
      <c r="L79" s="94">
        <v>9.1434071222329157E-3</v>
      </c>
      <c r="M79" s="93">
        <v>41</v>
      </c>
      <c r="N79" s="94">
        <v>1.315367340391402E-2</v>
      </c>
      <c r="O79" s="96">
        <v>-0.53658536585365857</v>
      </c>
    </row>
    <row r="80" spans="2:15">
      <c r="B80" s="26"/>
      <c r="C80" s="101" t="s">
        <v>31</v>
      </c>
      <c r="D80" s="40">
        <v>381</v>
      </c>
      <c r="E80" s="13">
        <v>1</v>
      </c>
      <c r="F80" s="40">
        <v>863</v>
      </c>
      <c r="G80" s="13">
        <v>1</v>
      </c>
      <c r="H80" s="14">
        <v>-0.55851680185399766</v>
      </c>
      <c r="I80" s="40">
        <v>446</v>
      </c>
      <c r="J80" s="15">
        <v>-0.14573991031390132</v>
      </c>
      <c r="K80" s="40">
        <v>2078</v>
      </c>
      <c r="L80" s="13">
        <v>1</v>
      </c>
      <c r="M80" s="40">
        <v>3117</v>
      </c>
      <c r="N80" s="13">
        <v>1</v>
      </c>
      <c r="O80" s="23">
        <v>-0.33333333333333337</v>
      </c>
    </row>
    <row r="81" spans="2:15">
      <c r="B81" s="150" t="s">
        <v>45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43:O44"/>
    <mergeCell ref="D41:E42"/>
    <mergeCell ref="F41:G42"/>
    <mergeCell ref="H41:H42"/>
    <mergeCell ref="I41:I42"/>
    <mergeCell ref="J41:J42"/>
    <mergeCell ref="K41:L42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67:O68"/>
    <mergeCell ref="D65:E66"/>
    <mergeCell ref="F65:G66"/>
    <mergeCell ref="H65:H66"/>
    <mergeCell ref="I65:I66"/>
    <mergeCell ref="J65:J66"/>
    <mergeCell ref="K65:L66"/>
  </mergeCells>
  <conditionalFormatting sqref="H24:H29 J24:J29 O24:O29 H15:H17 O15:O17">
    <cfRule type="cellIs" dxfId="77" priority="35" operator="lessThan">
      <formula>0</formula>
    </cfRule>
  </conditionalFormatting>
  <conditionalFormatting sqref="H11:H14 J11:J14 O11:O14">
    <cfRule type="cellIs" dxfId="76" priority="34" operator="lessThan">
      <formula>0</formula>
    </cfRule>
  </conditionalFormatting>
  <conditionalFormatting sqref="J15:J16">
    <cfRule type="cellIs" dxfId="75" priority="33" operator="lessThan">
      <formula>0</formula>
    </cfRule>
  </conditionalFormatting>
  <conditionalFormatting sqref="H10 J10 O10">
    <cfRule type="cellIs" dxfId="74" priority="32" operator="lessThan">
      <formula>0</formula>
    </cfRule>
  </conditionalFormatting>
  <conditionalFormatting sqref="H17 O17">
    <cfRule type="cellIs" dxfId="73" priority="30" operator="lessThan">
      <formula>0</formula>
    </cfRule>
  </conditionalFormatting>
  <conditionalFormatting sqref="H19:H23 J19:J23 O19:O23">
    <cfRule type="cellIs" dxfId="72" priority="29" operator="lessThan">
      <formula>0</formula>
    </cfRule>
  </conditionalFormatting>
  <conditionalFormatting sqref="D19:O28 D10:O16">
    <cfRule type="cellIs" dxfId="71" priority="31" operator="equal">
      <formula>0</formula>
    </cfRule>
  </conditionalFormatting>
  <conditionalFormatting sqref="H18 J18 O18">
    <cfRule type="cellIs" dxfId="70" priority="28" operator="lessThan">
      <formula>0</formula>
    </cfRule>
  </conditionalFormatting>
  <conditionalFormatting sqref="H18 O18">
    <cfRule type="cellIs" dxfId="69" priority="27" operator="lessThan">
      <formula>0</formula>
    </cfRule>
  </conditionalFormatting>
  <conditionalFormatting sqref="H29 O29">
    <cfRule type="cellIs" dxfId="68" priority="26" operator="lessThan">
      <formula>0</formula>
    </cfRule>
  </conditionalFormatting>
  <conditionalFormatting sqref="H30 J30 O30">
    <cfRule type="cellIs" dxfId="67" priority="25" operator="lessThan">
      <formula>0</formula>
    </cfRule>
  </conditionalFormatting>
  <conditionalFormatting sqref="H30 O30">
    <cfRule type="cellIs" dxfId="66" priority="24" operator="lessThan">
      <formula>0</formula>
    </cfRule>
  </conditionalFormatting>
  <conditionalFormatting sqref="H31 O31">
    <cfRule type="cellIs" dxfId="65" priority="23" operator="lessThan">
      <formula>0</formula>
    </cfRule>
  </conditionalFormatting>
  <conditionalFormatting sqref="H31 O31 J31">
    <cfRule type="cellIs" dxfId="64" priority="22" operator="lessThan">
      <formula>0</formula>
    </cfRule>
  </conditionalFormatting>
  <conditionalFormatting sqref="H32 O32">
    <cfRule type="cellIs" dxfId="63" priority="21" operator="lessThan">
      <formula>0</formula>
    </cfRule>
  </conditionalFormatting>
  <conditionalFormatting sqref="H32 O32 J32">
    <cfRule type="cellIs" dxfId="62" priority="20" operator="lessThan">
      <formula>0</formula>
    </cfRule>
  </conditionalFormatting>
  <conditionalFormatting sqref="H46:H50 J46:J50 O46:O50">
    <cfRule type="cellIs" dxfId="61" priority="18" operator="lessThan">
      <formula>0</formula>
    </cfRule>
  </conditionalFormatting>
  <conditionalFormatting sqref="H51:H53 J51:J53 O51:O53">
    <cfRule type="cellIs" dxfId="60" priority="17" operator="lessThan">
      <formula>0</formula>
    </cfRule>
  </conditionalFormatting>
  <conditionalFormatting sqref="H54 J54 O54">
    <cfRule type="cellIs" dxfId="59" priority="15" operator="lessThan">
      <formula>0</formula>
    </cfRule>
  </conditionalFormatting>
  <conditionalFormatting sqref="H54 O54">
    <cfRule type="cellIs" dxfId="58" priority="16" operator="lessThan">
      <formula>0</formula>
    </cfRule>
  </conditionalFormatting>
  <conditionalFormatting sqref="H57 O57">
    <cfRule type="cellIs" dxfId="57" priority="14" operator="lessThan">
      <formula>0</formula>
    </cfRule>
  </conditionalFormatting>
  <conditionalFormatting sqref="H57 O57 J57">
    <cfRule type="cellIs" dxfId="56" priority="13" operator="lessThan">
      <formula>0</formula>
    </cfRule>
  </conditionalFormatting>
  <conditionalFormatting sqref="H55 J55 O55">
    <cfRule type="cellIs" dxfId="55" priority="12" operator="lessThan">
      <formula>0</formula>
    </cfRule>
  </conditionalFormatting>
  <conditionalFormatting sqref="H55 O55">
    <cfRule type="cellIs" dxfId="54" priority="11" operator="lessThan">
      <formula>0</formula>
    </cfRule>
  </conditionalFormatting>
  <conditionalFormatting sqref="H56 O56">
    <cfRule type="cellIs" dxfId="53" priority="10" operator="lessThan">
      <formula>0</formula>
    </cfRule>
  </conditionalFormatting>
  <conditionalFormatting sqref="H56 O56 J56">
    <cfRule type="cellIs" dxfId="52" priority="9" operator="lessThan">
      <formula>0</formula>
    </cfRule>
  </conditionalFormatting>
  <conditionalFormatting sqref="H79 O79">
    <cfRule type="cellIs" dxfId="51" priority="8" operator="lessThan">
      <formula>0</formula>
    </cfRule>
  </conditionalFormatting>
  <conditionalFormatting sqref="H69:H73 J69:J73 O69:O73">
    <cfRule type="cellIs" dxfId="50" priority="6" operator="lessThan">
      <formula>0</formula>
    </cfRule>
  </conditionalFormatting>
  <conditionalFormatting sqref="H79 O79">
    <cfRule type="cellIs" dxfId="49" priority="7" operator="lessThan">
      <formula>0</formula>
    </cfRule>
  </conditionalFormatting>
  <conditionalFormatting sqref="J74:J78 O74:O78 H74:H78">
    <cfRule type="cellIs" dxfId="48" priority="5" operator="lessThan">
      <formula>0</formula>
    </cfRule>
  </conditionalFormatting>
  <conditionalFormatting sqref="D69:O78">
    <cfRule type="cellIs" dxfId="47" priority="4" operator="equal">
      <formula>0</formula>
    </cfRule>
  </conditionalFormatting>
  <conditionalFormatting sqref="H80 O80">
    <cfRule type="cellIs" dxfId="46" priority="3" operator="lessThan">
      <formula>0</formula>
    </cfRule>
  </conditionalFormatting>
  <conditionalFormatting sqref="H80 O80 J80">
    <cfRule type="cellIs" dxfId="45" priority="2" operator="lessThan">
      <formula>0</formula>
    </cfRule>
  </conditionalFormatting>
  <conditionalFormatting sqref="H45 O45 J45">
    <cfRule type="cellIs" dxfId="4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43986</v>
      </c>
    </row>
    <row r="2" spans="2:15" ht="14.45" customHeight="1">
      <c r="B2" s="191" t="s">
        <v>33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7"/>
    </row>
    <row r="3" spans="2:15" ht="14.45" customHeight="1">
      <c r="B3" s="212" t="s">
        <v>34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37" t="s">
        <v>32</v>
      </c>
    </row>
    <row r="4" spans="2:15" ht="14.45" customHeight="1">
      <c r="B4" s="177" t="s">
        <v>0</v>
      </c>
      <c r="C4" s="179" t="s">
        <v>1</v>
      </c>
      <c r="D4" s="181" t="s">
        <v>86</v>
      </c>
      <c r="E4" s="182"/>
      <c r="F4" s="182"/>
      <c r="G4" s="182"/>
      <c r="H4" s="183"/>
      <c r="I4" s="182" t="s">
        <v>83</v>
      </c>
      <c r="J4" s="182"/>
      <c r="K4" s="181" t="s">
        <v>87</v>
      </c>
      <c r="L4" s="182"/>
      <c r="M4" s="182"/>
      <c r="N4" s="182"/>
      <c r="O4" s="183"/>
    </row>
    <row r="5" spans="2:15" ht="14.45" customHeight="1">
      <c r="B5" s="178"/>
      <c r="C5" s="180"/>
      <c r="D5" s="193" t="s">
        <v>88</v>
      </c>
      <c r="E5" s="194"/>
      <c r="F5" s="194"/>
      <c r="G5" s="194"/>
      <c r="H5" s="195"/>
      <c r="I5" s="194" t="s">
        <v>84</v>
      </c>
      <c r="J5" s="194"/>
      <c r="K5" s="193" t="s">
        <v>89</v>
      </c>
      <c r="L5" s="194"/>
      <c r="M5" s="194"/>
      <c r="N5" s="194"/>
      <c r="O5" s="195"/>
    </row>
    <row r="6" spans="2:15" ht="14.45" customHeight="1">
      <c r="B6" s="178"/>
      <c r="C6" s="178"/>
      <c r="D6" s="173">
        <v>2020</v>
      </c>
      <c r="E6" s="174"/>
      <c r="F6" s="184">
        <v>2019</v>
      </c>
      <c r="G6" s="184"/>
      <c r="H6" s="186" t="s">
        <v>23</v>
      </c>
      <c r="I6" s="188">
        <v>2020</v>
      </c>
      <c r="J6" s="173" t="s">
        <v>90</v>
      </c>
      <c r="K6" s="173">
        <v>2020</v>
      </c>
      <c r="L6" s="174"/>
      <c r="M6" s="184">
        <v>2019</v>
      </c>
      <c r="N6" s="174"/>
      <c r="O6" s="164" t="s">
        <v>23</v>
      </c>
    </row>
    <row r="7" spans="2:15" ht="14.45" customHeight="1">
      <c r="B7" s="165" t="s">
        <v>24</v>
      </c>
      <c r="C7" s="165" t="s">
        <v>25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4.45" customHeight="1">
      <c r="B8" s="165"/>
      <c r="C8" s="165"/>
      <c r="D8" s="152" t="s">
        <v>26</v>
      </c>
      <c r="E8" s="154" t="s">
        <v>2</v>
      </c>
      <c r="F8" s="153" t="s">
        <v>26</v>
      </c>
      <c r="G8" s="58" t="s">
        <v>2</v>
      </c>
      <c r="H8" s="167" t="s">
        <v>27</v>
      </c>
      <c r="I8" s="59" t="s">
        <v>26</v>
      </c>
      <c r="J8" s="169" t="s">
        <v>91</v>
      </c>
      <c r="K8" s="152" t="s">
        <v>26</v>
      </c>
      <c r="L8" s="57" t="s">
        <v>2</v>
      </c>
      <c r="M8" s="153" t="s">
        <v>26</v>
      </c>
      <c r="N8" s="57" t="s">
        <v>2</v>
      </c>
      <c r="O8" s="171" t="s">
        <v>27</v>
      </c>
    </row>
    <row r="9" spans="2:15" ht="14.45" customHeight="1">
      <c r="B9" s="166"/>
      <c r="C9" s="166"/>
      <c r="D9" s="155" t="s">
        <v>28</v>
      </c>
      <c r="E9" s="156" t="s">
        <v>29</v>
      </c>
      <c r="F9" s="55" t="s">
        <v>28</v>
      </c>
      <c r="G9" s="56" t="s">
        <v>29</v>
      </c>
      <c r="H9" s="168"/>
      <c r="I9" s="60" t="s">
        <v>28</v>
      </c>
      <c r="J9" s="170"/>
      <c r="K9" s="155" t="s">
        <v>28</v>
      </c>
      <c r="L9" s="156" t="s">
        <v>29</v>
      </c>
      <c r="M9" s="55" t="s">
        <v>28</v>
      </c>
      <c r="N9" s="156" t="s">
        <v>29</v>
      </c>
      <c r="O9" s="172"/>
    </row>
    <row r="10" spans="2:15" ht="14.45" customHeight="1">
      <c r="B10" s="68">
        <v>1</v>
      </c>
      <c r="C10" s="69" t="s">
        <v>11</v>
      </c>
      <c r="D10" s="70">
        <v>487</v>
      </c>
      <c r="E10" s="71">
        <v>0.13994252873563218</v>
      </c>
      <c r="F10" s="70">
        <v>894</v>
      </c>
      <c r="G10" s="72">
        <v>0.14529497805948319</v>
      </c>
      <c r="H10" s="73">
        <v>-0.45525727069351229</v>
      </c>
      <c r="I10" s="74">
        <v>339</v>
      </c>
      <c r="J10" s="75">
        <v>0.43657817109144537</v>
      </c>
      <c r="K10" s="70">
        <v>2740</v>
      </c>
      <c r="L10" s="71">
        <v>0.14054885868171327</v>
      </c>
      <c r="M10" s="70">
        <v>4221</v>
      </c>
      <c r="N10" s="72">
        <v>0.14508644691162823</v>
      </c>
      <c r="O10" s="73">
        <v>-0.35086472399905233</v>
      </c>
    </row>
    <row r="11" spans="2:15" ht="14.45" customHeight="1">
      <c r="B11" s="76">
        <v>2</v>
      </c>
      <c r="C11" s="77" t="s">
        <v>16</v>
      </c>
      <c r="D11" s="78">
        <v>517</v>
      </c>
      <c r="E11" s="79">
        <v>0.14856321839080461</v>
      </c>
      <c r="F11" s="78">
        <v>828</v>
      </c>
      <c r="G11" s="90">
        <v>0.13456850316918575</v>
      </c>
      <c r="H11" s="81">
        <v>-0.37560386473429952</v>
      </c>
      <c r="I11" s="102">
        <v>343</v>
      </c>
      <c r="J11" s="91">
        <v>0.50728862973760935</v>
      </c>
      <c r="K11" s="78">
        <v>2639</v>
      </c>
      <c r="L11" s="79">
        <v>0.13536804308797126</v>
      </c>
      <c r="M11" s="78">
        <v>3624</v>
      </c>
      <c r="N11" s="90">
        <v>0.12456604681538515</v>
      </c>
      <c r="O11" s="81">
        <v>-0.27179911699779247</v>
      </c>
    </row>
    <row r="12" spans="2:15" ht="14.45" customHeight="1">
      <c r="B12" s="76">
        <v>3</v>
      </c>
      <c r="C12" s="77" t="s">
        <v>13</v>
      </c>
      <c r="D12" s="78">
        <v>489</v>
      </c>
      <c r="E12" s="79">
        <v>0.14051724137931035</v>
      </c>
      <c r="F12" s="78">
        <v>1022</v>
      </c>
      <c r="G12" s="90">
        <v>0.16609783845278725</v>
      </c>
      <c r="H12" s="81">
        <v>-0.52152641878669281</v>
      </c>
      <c r="I12" s="102">
        <v>283</v>
      </c>
      <c r="J12" s="91">
        <v>0.72791519434628982</v>
      </c>
      <c r="K12" s="78">
        <v>2398</v>
      </c>
      <c r="L12" s="79">
        <v>0.12300589894844832</v>
      </c>
      <c r="M12" s="78">
        <v>4511</v>
      </c>
      <c r="N12" s="90">
        <v>0.15505448045921699</v>
      </c>
      <c r="O12" s="81">
        <v>-0.46841055198403903</v>
      </c>
    </row>
    <row r="13" spans="2:15" ht="14.45" customHeight="1">
      <c r="B13" s="76">
        <v>4</v>
      </c>
      <c r="C13" s="77" t="s">
        <v>9</v>
      </c>
      <c r="D13" s="78">
        <v>342</v>
      </c>
      <c r="E13" s="79">
        <v>9.8275862068965519E-2</v>
      </c>
      <c r="F13" s="78">
        <v>567</v>
      </c>
      <c r="G13" s="90">
        <v>9.2150170648464161E-2</v>
      </c>
      <c r="H13" s="81">
        <v>-0.39682539682539686</v>
      </c>
      <c r="I13" s="102">
        <v>361</v>
      </c>
      <c r="J13" s="91">
        <v>-5.2631578947368474E-2</v>
      </c>
      <c r="K13" s="78">
        <v>2322</v>
      </c>
      <c r="L13" s="79">
        <v>0.11910746345216722</v>
      </c>
      <c r="M13" s="78">
        <v>2789</v>
      </c>
      <c r="N13" s="90">
        <v>9.5864984704224387E-2</v>
      </c>
      <c r="O13" s="81">
        <v>-0.16744352814628904</v>
      </c>
    </row>
    <row r="14" spans="2:15" ht="14.45" customHeight="1">
      <c r="B14" s="103">
        <v>5</v>
      </c>
      <c r="C14" s="92" t="s">
        <v>17</v>
      </c>
      <c r="D14" s="104">
        <v>243</v>
      </c>
      <c r="E14" s="105">
        <v>6.9827586206896552E-2</v>
      </c>
      <c r="F14" s="104">
        <v>679</v>
      </c>
      <c r="G14" s="106">
        <v>0.11035267349260523</v>
      </c>
      <c r="H14" s="107">
        <v>-0.64212076583210598</v>
      </c>
      <c r="I14" s="108">
        <v>181</v>
      </c>
      <c r="J14" s="109">
        <v>0.34254143646408841</v>
      </c>
      <c r="K14" s="104">
        <v>1678</v>
      </c>
      <c r="L14" s="105">
        <v>8.6073352141574758E-2</v>
      </c>
      <c r="M14" s="104">
        <v>3122</v>
      </c>
      <c r="N14" s="106">
        <v>0.10731103701921424</v>
      </c>
      <c r="O14" s="107">
        <v>-0.46252402306213969</v>
      </c>
    </row>
    <row r="15" spans="2:15" ht="14.45" customHeight="1">
      <c r="B15" s="68"/>
      <c r="C15" s="69" t="s">
        <v>15</v>
      </c>
      <c r="D15" s="70">
        <v>320</v>
      </c>
      <c r="E15" s="71">
        <v>9.1954022988505746E-2</v>
      </c>
      <c r="F15" s="70">
        <v>424</v>
      </c>
      <c r="G15" s="72">
        <v>6.890947505281976E-2</v>
      </c>
      <c r="H15" s="73">
        <v>-0.24528301886792447</v>
      </c>
      <c r="I15" s="74">
        <v>172</v>
      </c>
      <c r="J15" s="75">
        <v>0.86046511627906974</v>
      </c>
      <c r="K15" s="70">
        <v>1678</v>
      </c>
      <c r="L15" s="71">
        <v>8.6073352141574758E-2</v>
      </c>
      <c r="M15" s="70">
        <v>2403</v>
      </c>
      <c r="N15" s="72">
        <v>8.2597188327088997E-2</v>
      </c>
      <c r="O15" s="73">
        <v>-0.30170620058260511</v>
      </c>
    </row>
    <row r="16" spans="2:15" ht="14.45" customHeight="1">
      <c r="B16" s="76">
        <v>7</v>
      </c>
      <c r="C16" s="77" t="s">
        <v>12</v>
      </c>
      <c r="D16" s="78">
        <v>249</v>
      </c>
      <c r="E16" s="79">
        <v>7.1551724137931039E-2</v>
      </c>
      <c r="F16" s="78">
        <v>468</v>
      </c>
      <c r="G16" s="90">
        <v>7.606045831301804E-2</v>
      </c>
      <c r="H16" s="81">
        <v>-0.46794871794871795</v>
      </c>
      <c r="I16" s="102">
        <v>268</v>
      </c>
      <c r="J16" s="91">
        <v>-7.089552238805974E-2</v>
      </c>
      <c r="K16" s="78">
        <v>1489</v>
      </c>
      <c r="L16" s="79">
        <v>7.6378558604770455E-2</v>
      </c>
      <c r="M16" s="78">
        <v>2153</v>
      </c>
      <c r="N16" s="90">
        <v>7.4004055958477991E-2</v>
      </c>
      <c r="O16" s="81">
        <v>-0.30840687412912215</v>
      </c>
    </row>
    <row r="17" spans="2:22" ht="14.45" customHeight="1">
      <c r="B17" s="76">
        <v>8</v>
      </c>
      <c r="C17" s="77" t="s">
        <v>14</v>
      </c>
      <c r="D17" s="78">
        <v>158</v>
      </c>
      <c r="E17" s="79">
        <v>4.5402298850574715E-2</v>
      </c>
      <c r="F17" s="78">
        <v>335</v>
      </c>
      <c r="G17" s="90">
        <v>5.4444986185600522E-2</v>
      </c>
      <c r="H17" s="81">
        <v>-0.5283582089552239</v>
      </c>
      <c r="I17" s="102">
        <v>160</v>
      </c>
      <c r="J17" s="91">
        <v>-1.2499999999999956E-2</v>
      </c>
      <c r="K17" s="78">
        <v>1103</v>
      </c>
      <c r="L17" s="79">
        <v>5.6578609899974354E-2</v>
      </c>
      <c r="M17" s="78">
        <v>1603</v>
      </c>
      <c r="N17" s="90">
        <v>5.509916474753377E-2</v>
      </c>
      <c r="O17" s="81">
        <v>-0.31191515907673117</v>
      </c>
    </row>
    <row r="18" spans="2:22" ht="14.45" customHeight="1">
      <c r="B18" s="76">
        <v>9</v>
      </c>
      <c r="C18" s="77" t="s">
        <v>18</v>
      </c>
      <c r="D18" s="78">
        <v>155</v>
      </c>
      <c r="E18" s="79">
        <v>4.4540229885057472E-2</v>
      </c>
      <c r="F18" s="78">
        <v>284</v>
      </c>
      <c r="G18" s="90">
        <v>4.6156346497643427E-2</v>
      </c>
      <c r="H18" s="81">
        <v>-0.45422535211267601</v>
      </c>
      <c r="I18" s="102">
        <v>138</v>
      </c>
      <c r="J18" s="91">
        <v>0.12318840579710155</v>
      </c>
      <c r="K18" s="78">
        <v>1058</v>
      </c>
      <c r="L18" s="79">
        <v>5.4270325724544752E-2</v>
      </c>
      <c r="M18" s="78">
        <v>1535</v>
      </c>
      <c r="N18" s="90">
        <v>5.2761832743271578E-2</v>
      </c>
      <c r="O18" s="81">
        <v>-0.31074918566775245</v>
      </c>
    </row>
    <row r="19" spans="2:22" ht="14.45" customHeight="1">
      <c r="B19" s="103">
        <v>10</v>
      </c>
      <c r="C19" s="92" t="s">
        <v>44</v>
      </c>
      <c r="D19" s="104">
        <v>112</v>
      </c>
      <c r="E19" s="105">
        <v>3.2183908045977011E-2</v>
      </c>
      <c r="F19" s="104">
        <v>155</v>
      </c>
      <c r="G19" s="106">
        <v>2.5190963757516657E-2</v>
      </c>
      <c r="H19" s="107">
        <v>-0.27741935483870972</v>
      </c>
      <c r="I19" s="108">
        <v>157</v>
      </c>
      <c r="J19" s="109">
        <v>-0.2866242038216561</v>
      </c>
      <c r="K19" s="104">
        <v>965</v>
      </c>
      <c r="L19" s="105">
        <v>4.9499871761990256E-2</v>
      </c>
      <c r="M19" s="104">
        <v>763</v>
      </c>
      <c r="N19" s="106">
        <v>2.6226239989000789E-2</v>
      </c>
      <c r="O19" s="107">
        <v>0.2647444298820445</v>
      </c>
    </row>
    <row r="20" spans="2:22" ht="14.45" customHeight="1">
      <c r="B20" s="68">
        <v>11</v>
      </c>
      <c r="C20" s="69" t="s">
        <v>37</v>
      </c>
      <c r="D20" s="70">
        <v>74</v>
      </c>
      <c r="E20" s="71">
        <v>2.1264367816091954E-2</v>
      </c>
      <c r="F20" s="70">
        <v>220</v>
      </c>
      <c r="G20" s="72">
        <v>3.5754916300991389E-2</v>
      </c>
      <c r="H20" s="73">
        <v>-0.66363636363636358</v>
      </c>
      <c r="I20" s="74">
        <v>35</v>
      </c>
      <c r="J20" s="75">
        <v>1.1142857142857143</v>
      </c>
      <c r="K20" s="70">
        <v>385</v>
      </c>
      <c r="L20" s="71">
        <v>1.9748653500897665E-2</v>
      </c>
      <c r="M20" s="70">
        <v>990</v>
      </c>
      <c r="N20" s="72">
        <v>3.4028804179699584E-2</v>
      </c>
      <c r="O20" s="73">
        <v>-0.61111111111111116</v>
      </c>
    </row>
    <row r="21" spans="2:22" ht="14.45" customHeight="1">
      <c r="B21" s="76">
        <v>12</v>
      </c>
      <c r="C21" s="77" t="s">
        <v>4</v>
      </c>
      <c r="D21" s="78">
        <v>73</v>
      </c>
      <c r="E21" s="79">
        <v>2.0977011494252875E-2</v>
      </c>
      <c r="F21" s="78">
        <v>51</v>
      </c>
      <c r="G21" s="90">
        <v>8.2886396879570945E-3</v>
      </c>
      <c r="H21" s="81">
        <v>0.43137254901960786</v>
      </c>
      <c r="I21" s="102">
        <v>81</v>
      </c>
      <c r="J21" s="91">
        <v>-9.8765432098765427E-2</v>
      </c>
      <c r="K21" s="78">
        <v>276</v>
      </c>
      <c r="L21" s="79">
        <v>1.4157476275968197E-2</v>
      </c>
      <c r="M21" s="78">
        <v>305</v>
      </c>
      <c r="N21" s="90">
        <v>1.0483621489705428E-2</v>
      </c>
      <c r="O21" s="81">
        <v>-9.5081967213114793E-2</v>
      </c>
    </row>
    <row r="22" spans="2:22" ht="14.45" customHeight="1">
      <c r="B22" s="76">
        <v>13</v>
      </c>
      <c r="C22" s="77" t="s">
        <v>93</v>
      </c>
      <c r="D22" s="78">
        <v>133</v>
      </c>
      <c r="E22" s="79">
        <v>3.8218390804597699E-2</v>
      </c>
      <c r="F22" s="78">
        <v>10</v>
      </c>
      <c r="G22" s="90">
        <v>1.6252234682268812E-3</v>
      </c>
      <c r="H22" s="81">
        <v>12.3</v>
      </c>
      <c r="I22" s="102">
        <v>3</v>
      </c>
      <c r="J22" s="91">
        <v>43.333333333333336</v>
      </c>
      <c r="K22" s="78">
        <v>161</v>
      </c>
      <c r="L22" s="79">
        <v>8.2585278276481149E-3</v>
      </c>
      <c r="M22" s="78">
        <v>120</v>
      </c>
      <c r="N22" s="90">
        <v>4.124703536933283E-3</v>
      </c>
      <c r="O22" s="81">
        <v>0.34166666666666656</v>
      </c>
    </row>
    <row r="23" spans="2:22" ht="14.45" customHeight="1">
      <c r="B23" s="76">
        <v>14</v>
      </c>
      <c r="C23" s="77" t="s">
        <v>51</v>
      </c>
      <c r="D23" s="78">
        <v>23</v>
      </c>
      <c r="E23" s="79">
        <v>6.6091954022988505E-3</v>
      </c>
      <c r="F23" s="78">
        <v>29</v>
      </c>
      <c r="G23" s="90">
        <v>4.7131480578579557E-3</v>
      </c>
      <c r="H23" s="81">
        <v>-0.2068965517241379</v>
      </c>
      <c r="I23" s="102">
        <v>15</v>
      </c>
      <c r="J23" s="91">
        <v>0.53333333333333344</v>
      </c>
      <c r="K23" s="78">
        <v>126</v>
      </c>
      <c r="L23" s="79">
        <v>6.4631956912028724E-3</v>
      </c>
      <c r="M23" s="78">
        <v>151</v>
      </c>
      <c r="N23" s="90">
        <v>5.1902519506410475E-3</v>
      </c>
      <c r="O23" s="81">
        <v>-0.16556291390728473</v>
      </c>
      <c r="P23" s="28"/>
    </row>
    <row r="24" spans="2:22" ht="14.45" customHeight="1">
      <c r="B24" s="103">
        <v>15</v>
      </c>
      <c r="C24" s="92" t="s">
        <v>19</v>
      </c>
      <c r="D24" s="104">
        <v>13</v>
      </c>
      <c r="E24" s="105">
        <v>3.7356321839080459E-3</v>
      </c>
      <c r="F24" s="104">
        <v>50</v>
      </c>
      <c r="G24" s="106">
        <v>8.1261173411344059E-3</v>
      </c>
      <c r="H24" s="107">
        <v>-0.74</v>
      </c>
      <c r="I24" s="108">
        <v>21</v>
      </c>
      <c r="J24" s="109">
        <v>-0.38095238095238093</v>
      </c>
      <c r="K24" s="104">
        <v>120</v>
      </c>
      <c r="L24" s="105">
        <v>6.1554244678122599E-3</v>
      </c>
      <c r="M24" s="104">
        <v>174</v>
      </c>
      <c r="N24" s="106">
        <v>5.9808201285532605E-3</v>
      </c>
      <c r="O24" s="107">
        <v>-0.31034482758620685</v>
      </c>
    </row>
    <row r="25" spans="2:22" ht="14.45" customHeight="1">
      <c r="B25" s="203" t="s">
        <v>50</v>
      </c>
      <c r="C25" s="204"/>
      <c r="D25" s="129">
        <f>SUM(D10:D24)</f>
        <v>3388</v>
      </c>
      <c r="E25" s="50">
        <f>D25/D27</f>
        <v>0.97356321839080462</v>
      </c>
      <c r="F25" s="129">
        <f>SUM(F10:F24)</f>
        <v>6016</v>
      </c>
      <c r="G25" s="50">
        <f>F25/F27</f>
        <v>0.97773443848529173</v>
      </c>
      <c r="H25" s="49">
        <f>D25/F25-1</f>
        <v>-0.43683510638297873</v>
      </c>
      <c r="I25" s="129">
        <f>SUM(I10:I24)</f>
        <v>2557</v>
      </c>
      <c r="J25" s="50">
        <f>D25/I25-1</f>
        <v>0.32499022291748147</v>
      </c>
      <c r="K25" s="129">
        <f>SUM(K10:K24)</f>
        <v>19138</v>
      </c>
      <c r="L25" s="50">
        <f>K25/K27</f>
        <v>0.98168761220825851</v>
      </c>
      <c r="M25" s="129">
        <f>SUM(M10:M24)</f>
        <v>28464</v>
      </c>
      <c r="N25" s="50">
        <f>M25/M27</f>
        <v>0.97837967896057476</v>
      </c>
      <c r="O25" s="49">
        <f>K25/M25-1</f>
        <v>-0.32764193367060146</v>
      </c>
    </row>
    <row r="26" spans="2:22">
      <c r="B26" s="203" t="s">
        <v>30</v>
      </c>
      <c r="C26" s="204"/>
      <c r="D26" s="131">
        <f>D27-SUM(D10:D24)</f>
        <v>92</v>
      </c>
      <c r="E26" s="50">
        <f>D26/D27</f>
        <v>2.6436781609195402E-2</v>
      </c>
      <c r="F26" s="131">
        <f>F27-SUM(F10:F24)</f>
        <v>137</v>
      </c>
      <c r="G26" s="141">
        <f>F26/F27</f>
        <v>2.2265561514708272E-2</v>
      </c>
      <c r="H26" s="49">
        <f>D26/F26-1</f>
        <v>-0.32846715328467158</v>
      </c>
      <c r="I26" s="131">
        <f>I27-SUM(I10:I24)</f>
        <v>69</v>
      </c>
      <c r="J26" s="142">
        <f>D26/I26-1</f>
        <v>0.33333333333333326</v>
      </c>
      <c r="K26" s="131">
        <f>K27-SUM(K10:K24)</f>
        <v>357</v>
      </c>
      <c r="L26" s="50">
        <f>K26/K27</f>
        <v>1.8312387791741474E-2</v>
      </c>
      <c r="M26" s="131">
        <f>M27-SUM(M10:M24)</f>
        <v>629</v>
      </c>
      <c r="N26" s="50">
        <f>M26/M27</f>
        <v>2.1620321039425291E-2</v>
      </c>
      <c r="O26" s="49">
        <f>K26/M26-1</f>
        <v>-0.43243243243243246</v>
      </c>
    </row>
    <row r="27" spans="2:22">
      <c r="B27" s="205" t="s">
        <v>31</v>
      </c>
      <c r="C27" s="206"/>
      <c r="D27" s="52">
        <v>3480</v>
      </c>
      <c r="E27" s="84">
        <v>1</v>
      </c>
      <c r="F27" s="52">
        <v>6153</v>
      </c>
      <c r="G27" s="85">
        <v>0.99999999999999978</v>
      </c>
      <c r="H27" s="47">
        <v>-0.4344222330570453</v>
      </c>
      <c r="I27" s="53">
        <v>2626</v>
      </c>
      <c r="J27" s="48">
        <v>0.32520944402132512</v>
      </c>
      <c r="K27" s="52">
        <v>19495</v>
      </c>
      <c r="L27" s="84">
        <v>1</v>
      </c>
      <c r="M27" s="52">
        <v>29093</v>
      </c>
      <c r="N27" s="85">
        <v>1.0000000000000002</v>
      </c>
      <c r="O27" s="47">
        <v>-0.3299075378957137</v>
      </c>
      <c r="P27" s="28"/>
    </row>
    <row r="28" spans="2:22">
      <c r="B28" t="s">
        <v>55</v>
      </c>
    </row>
    <row r="29" spans="2:22">
      <c r="B29" s="16" t="s">
        <v>56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198" t="s">
        <v>94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10"/>
      <c r="O32" s="198" t="s">
        <v>76</v>
      </c>
      <c r="P32" s="198"/>
      <c r="Q32" s="198"/>
      <c r="R32" s="198"/>
      <c r="S32" s="198"/>
      <c r="T32" s="198"/>
      <c r="U32" s="198"/>
      <c r="V32" s="198"/>
    </row>
    <row r="33" spans="2:22">
      <c r="B33" s="199" t="s">
        <v>95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10"/>
      <c r="O33" s="199" t="s">
        <v>77</v>
      </c>
      <c r="P33" s="199"/>
      <c r="Q33" s="199"/>
      <c r="R33" s="199"/>
      <c r="S33" s="199"/>
      <c r="T33" s="199"/>
      <c r="U33" s="199"/>
      <c r="V33" s="199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38</v>
      </c>
      <c r="M34" s="110"/>
      <c r="O34" s="42"/>
      <c r="P34" s="42"/>
      <c r="Q34" s="42"/>
      <c r="R34" s="42"/>
      <c r="S34" s="42"/>
      <c r="T34" s="42"/>
      <c r="U34" s="110"/>
      <c r="V34" s="111" t="s">
        <v>38</v>
      </c>
    </row>
    <row r="35" spans="2:22">
      <c r="B35" s="177" t="s">
        <v>0</v>
      </c>
      <c r="C35" s="177" t="s">
        <v>59</v>
      </c>
      <c r="D35" s="181" t="s">
        <v>86</v>
      </c>
      <c r="E35" s="182"/>
      <c r="F35" s="182"/>
      <c r="G35" s="182"/>
      <c r="H35" s="182"/>
      <c r="I35" s="183"/>
      <c r="J35" s="181" t="s">
        <v>83</v>
      </c>
      <c r="K35" s="182"/>
      <c r="L35" s="183"/>
      <c r="M35" s="110"/>
      <c r="N35" s="110"/>
      <c r="O35" s="177" t="s">
        <v>0</v>
      </c>
      <c r="P35" s="177" t="s">
        <v>59</v>
      </c>
      <c r="Q35" s="181" t="s">
        <v>87</v>
      </c>
      <c r="R35" s="182"/>
      <c r="S35" s="182"/>
      <c r="T35" s="182"/>
      <c r="U35" s="182"/>
      <c r="V35" s="183"/>
    </row>
    <row r="36" spans="2:22">
      <c r="B36" s="178"/>
      <c r="C36" s="178"/>
      <c r="D36" s="193" t="s">
        <v>88</v>
      </c>
      <c r="E36" s="194"/>
      <c r="F36" s="194"/>
      <c r="G36" s="194"/>
      <c r="H36" s="194"/>
      <c r="I36" s="195"/>
      <c r="J36" s="193" t="s">
        <v>84</v>
      </c>
      <c r="K36" s="194"/>
      <c r="L36" s="195"/>
      <c r="M36" s="110"/>
      <c r="N36" s="110"/>
      <c r="O36" s="178"/>
      <c r="P36" s="178"/>
      <c r="Q36" s="193" t="s">
        <v>89</v>
      </c>
      <c r="R36" s="194"/>
      <c r="S36" s="194"/>
      <c r="T36" s="194"/>
      <c r="U36" s="194"/>
      <c r="V36" s="195"/>
    </row>
    <row r="37" spans="2:22" ht="18" customHeight="1">
      <c r="B37" s="178"/>
      <c r="C37" s="178"/>
      <c r="D37" s="173">
        <v>2020</v>
      </c>
      <c r="E37" s="174"/>
      <c r="F37" s="184">
        <v>2019</v>
      </c>
      <c r="G37" s="174"/>
      <c r="H37" s="186" t="s">
        <v>23</v>
      </c>
      <c r="I37" s="200" t="s">
        <v>60</v>
      </c>
      <c r="J37" s="202">
        <v>2020</v>
      </c>
      <c r="K37" s="201" t="s">
        <v>90</v>
      </c>
      <c r="L37" s="200" t="s">
        <v>96</v>
      </c>
      <c r="M37" s="110"/>
      <c r="N37" s="110"/>
      <c r="O37" s="178"/>
      <c r="P37" s="178"/>
      <c r="Q37" s="173">
        <v>2020</v>
      </c>
      <c r="R37" s="174"/>
      <c r="S37" s="173">
        <v>2019</v>
      </c>
      <c r="T37" s="174"/>
      <c r="U37" s="186" t="s">
        <v>23</v>
      </c>
      <c r="V37" s="213" t="s">
        <v>78</v>
      </c>
    </row>
    <row r="38" spans="2:22" ht="18" customHeight="1">
      <c r="B38" s="165" t="s">
        <v>24</v>
      </c>
      <c r="C38" s="165" t="s">
        <v>59</v>
      </c>
      <c r="D38" s="175"/>
      <c r="E38" s="176"/>
      <c r="F38" s="185"/>
      <c r="G38" s="176"/>
      <c r="H38" s="187"/>
      <c r="I38" s="201"/>
      <c r="J38" s="202"/>
      <c r="K38" s="201"/>
      <c r="L38" s="201"/>
      <c r="M38" s="110"/>
      <c r="N38" s="110"/>
      <c r="O38" s="165" t="s">
        <v>24</v>
      </c>
      <c r="P38" s="165" t="s">
        <v>59</v>
      </c>
      <c r="Q38" s="175"/>
      <c r="R38" s="176"/>
      <c r="S38" s="175"/>
      <c r="T38" s="176"/>
      <c r="U38" s="187"/>
      <c r="V38" s="214"/>
    </row>
    <row r="39" spans="2:22" ht="18" customHeight="1">
      <c r="B39" s="165"/>
      <c r="C39" s="165"/>
      <c r="D39" s="152" t="s">
        <v>26</v>
      </c>
      <c r="E39" s="112" t="s">
        <v>2</v>
      </c>
      <c r="F39" s="152" t="s">
        <v>26</v>
      </c>
      <c r="G39" s="112" t="s">
        <v>2</v>
      </c>
      <c r="H39" s="167" t="s">
        <v>27</v>
      </c>
      <c r="I39" s="167" t="s">
        <v>61</v>
      </c>
      <c r="J39" s="113" t="s">
        <v>26</v>
      </c>
      <c r="K39" s="208" t="s">
        <v>91</v>
      </c>
      <c r="L39" s="208" t="s">
        <v>97</v>
      </c>
      <c r="M39" s="110"/>
      <c r="N39" s="110"/>
      <c r="O39" s="165"/>
      <c r="P39" s="165"/>
      <c r="Q39" s="152" t="s">
        <v>26</v>
      </c>
      <c r="R39" s="112" t="s">
        <v>2</v>
      </c>
      <c r="S39" s="152" t="s">
        <v>26</v>
      </c>
      <c r="T39" s="112" t="s">
        <v>2</v>
      </c>
      <c r="U39" s="167" t="s">
        <v>27</v>
      </c>
      <c r="V39" s="210" t="s">
        <v>79</v>
      </c>
    </row>
    <row r="40" spans="2:22" ht="18" customHeight="1">
      <c r="B40" s="166"/>
      <c r="C40" s="166"/>
      <c r="D40" s="155" t="s">
        <v>28</v>
      </c>
      <c r="E40" s="56" t="s">
        <v>29</v>
      </c>
      <c r="F40" s="155" t="s">
        <v>28</v>
      </c>
      <c r="G40" s="56" t="s">
        <v>29</v>
      </c>
      <c r="H40" s="207"/>
      <c r="I40" s="207"/>
      <c r="J40" s="155" t="s">
        <v>28</v>
      </c>
      <c r="K40" s="209"/>
      <c r="L40" s="209"/>
      <c r="M40" s="110"/>
      <c r="N40" s="110"/>
      <c r="O40" s="166"/>
      <c r="P40" s="166"/>
      <c r="Q40" s="155" t="s">
        <v>28</v>
      </c>
      <c r="R40" s="56" t="s">
        <v>29</v>
      </c>
      <c r="S40" s="155" t="s">
        <v>28</v>
      </c>
      <c r="T40" s="56" t="s">
        <v>29</v>
      </c>
      <c r="U40" s="168"/>
      <c r="V40" s="211"/>
    </row>
    <row r="41" spans="2:22">
      <c r="B41" s="68">
        <v>1</v>
      </c>
      <c r="C41" s="86" t="s">
        <v>62</v>
      </c>
      <c r="D41" s="70">
        <v>432</v>
      </c>
      <c r="E41" s="75">
        <v>0.12413793103448276</v>
      </c>
      <c r="F41" s="70">
        <v>727</v>
      </c>
      <c r="G41" s="75">
        <v>0.11815374614009426</v>
      </c>
      <c r="H41" s="114">
        <v>-0.40577716643741402</v>
      </c>
      <c r="I41" s="115">
        <v>0</v>
      </c>
      <c r="J41" s="70">
        <v>287</v>
      </c>
      <c r="K41" s="116">
        <v>0.505226480836237</v>
      </c>
      <c r="L41" s="117">
        <v>1</v>
      </c>
      <c r="M41" s="110"/>
      <c r="N41" s="110"/>
      <c r="O41" s="68">
        <v>1</v>
      </c>
      <c r="P41" s="86" t="s">
        <v>62</v>
      </c>
      <c r="Q41" s="70">
        <v>2332</v>
      </c>
      <c r="R41" s="75">
        <v>0.11962041549115157</v>
      </c>
      <c r="S41" s="70">
        <v>3468</v>
      </c>
      <c r="T41" s="75">
        <v>0.11920393221737188</v>
      </c>
      <c r="U41" s="73">
        <v>-0.32756632064590541</v>
      </c>
      <c r="V41" s="117">
        <v>0</v>
      </c>
    </row>
    <row r="42" spans="2:22">
      <c r="B42" s="118">
        <v>2</v>
      </c>
      <c r="C42" s="88" t="s">
        <v>63</v>
      </c>
      <c r="D42" s="78">
        <v>402</v>
      </c>
      <c r="E42" s="91">
        <v>0.11551724137931034</v>
      </c>
      <c r="F42" s="78">
        <v>472</v>
      </c>
      <c r="G42" s="91">
        <v>7.6710547700308787E-2</v>
      </c>
      <c r="H42" s="119">
        <v>-0.14830508474576276</v>
      </c>
      <c r="I42" s="120">
        <v>0</v>
      </c>
      <c r="J42" s="78">
        <v>216</v>
      </c>
      <c r="K42" s="121">
        <v>0.86111111111111116</v>
      </c>
      <c r="L42" s="122">
        <v>2</v>
      </c>
      <c r="M42" s="110"/>
      <c r="N42" s="110"/>
      <c r="O42" s="118">
        <v>2</v>
      </c>
      <c r="P42" s="88" t="s">
        <v>70</v>
      </c>
      <c r="Q42" s="78">
        <v>1948</v>
      </c>
      <c r="R42" s="91">
        <v>9.9923057194152343E-2</v>
      </c>
      <c r="S42" s="78">
        <v>2203</v>
      </c>
      <c r="T42" s="91">
        <v>7.5722682432200192E-2</v>
      </c>
      <c r="U42" s="81">
        <v>-0.11575124829777572</v>
      </c>
      <c r="V42" s="122">
        <v>1</v>
      </c>
    </row>
    <row r="43" spans="2:22">
      <c r="B43" s="118">
        <v>3</v>
      </c>
      <c r="C43" s="88" t="s">
        <v>70</v>
      </c>
      <c r="D43" s="78">
        <v>292</v>
      </c>
      <c r="E43" s="91">
        <v>8.39080459770115E-2</v>
      </c>
      <c r="F43" s="78">
        <v>449</v>
      </c>
      <c r="G43" s="91">
        <v>7.2972533723386968E-2</v>
      </c>
      <c r="H43" s="119">
        <v>-0.34966592427616927</v>
      </c>
      <c r="I43" s="120">
        <v>1</v>
      </c>
      <c r="J43" s="78">
        <v>313</v>
      </c>
      <c r="K43" s="121">
        <v>-6.7092651757188482E-2</v>
      </c>
      <c r="L43" s="122">
        <v>-2</v>
      </c>
      <c r="M43" s="110"/>
      <c r="N43" s="110"/>
      <c r="O43" s="118">
        <v>3</v>
      </c>
      <c r="P43" s="88" t="s">
        <v>63</v>
      </c>
      <c r="Q43" s="78">
        <v>1840</v>
      </c>
      <c r="R43" s="91">
        <v>9.4383175173121309E-2</v>
      </c>
      <c r="S43" s="78">
        <v>2433</v>
      </c>
      <c r="T43" s="91">
        <v>8.3628364211322317E-2</v>
      </c>
      <c r="U43" s="81">
        <v>-0.24373201808466916</v>
      </c>
      <c r="V43" s="122">
        <v>-1</v>
      </c>
    </row>
    <row r="44" spans="2:22">
      <c r="B44" s="118">
        <v>4</v>
      </c>
      <c r="C44" s="88" t="s">
        <v>64</v>
      </c>
      <c r="D44" s="78">
        <v>249</v>
      </c>
      <c r="E44" s="91">
        <v>7.1551724137931039E-2</v>
      </c>
      <c r="F44" s="78">
        <v>468</v>
      </c>
      <c r="G44" s="91">
        <v>7.606045831301804E-2</v>
      </c>
      <c r="H44" s="119">
        <v>-0.46794871794871795</v>
      </c>
      <c r="I44" s="120">
        <v>-1</v>
      </c>
      <c r="J44" s="78">
        <v>267</v>
      </c>
      <c r="K44" s="121">
        <v>-6.7415730337078705E-2</v>
      </c>
      <c r="L44" s="122">
        <v>-1</v>
      </c>
      <c r="M44" s="110"/>
      <c r="N44" s="110"/>
      <c r="O44" s="118">
        <v>4</v>
      </c>
      <c r="P44" s="88" t="s">
        <v>64</v>
      </c>
      <c r="Q44" s="78">
        <v>1488</v>
      </c>
      <c r="R44" s="91">
        <v>7.6327263400872022E-2</v>
      </c>
      <c r="S44" s="78">
        <v>2152</v>
      </c>
      <c r="T44" s="91">
        <v>7.3969683429003535E-2</v>
      </c>
      <c r="U44" s="81">
        <v>-0.30855018587360594</v>
      </c>
      <c r="V44" s="122">
        <v>0</v>
      </c>
    </row>
    <row r="45" spans="2:22">
      <c r="B45" s="118">
        <v>5</v>
      </c>
      <c r="C45" s="93" t="s">
        <v>66</v>
      </c>
      <c r="D45" s="104">
        <v>222</v>
      </c>
      <c r="E45" s="109">
        <v>6.3793103448275865E-2</v>
      </c>
      <c r="F45" s="104">
        <v>293</v>
      </c>
      <c r="G45" s="109">
        <v>4.7619047619047616E-2</v>
      </c>
      <c r="H45" s="123">
        <v>-0.24232081911262804</v>
      </c>
      <c r="I45" s="124">
        <v>1</v>
      </c>
      <c r="J45" s="104">
        <v>186</v>
      </c>
      <c r="K45" s="125">
        <v>0.19354838709677424</v>
      </c>
      <c r="L45" s="126">
        <v>0</v>
      </c>
      <c r="M45" s="110"/>
      <c r="N45" s="110"/>
      <c r="O45" s="118">
        <v>5</v>
      </c>
      <c r="P45" s="93" t="s">
        <v>66</v>
      </c>
      <c r="Q45" s="104">
        <v>1080</v>
      </c>
      <c r="R45" s="109">
        <v>5.5398820210310333E-2</v>
      </c>
      <c r="S45" s="104">
        <v>1505</v>
      </c>
      <c r="T45" s="109">
        <v>5.1730656859038257E-2</v>
      </c>
      <c r="U45" s="107">
        <v>-0.28239202657807305</v>
      </c>
      <c r="V45" s="126">
        <v>0</v>
      </c>
    </row>
    <row r="46" spans="2:22">
      <c r="B46" s="127">
        <v>6</v>
      </c>
      <c r="C46" s="86" t="s">
        <v>65</v>
      </c>
      <c r="D46" s="70">
        <v>215</v>
      </c>
      <c r="E46" s="75">
        <v>6.17816091954023E-2</v>
      </c>
      <c r="F46" s="70">
        <v>248</v>
      </c>
      <c r="G46" s="75">
        <v>4.030554201202665E-2</v>
      </c>
      <c r="H46" s="114">
        <v>-0.13306451612903225</v>
      </c>
      <c r="I46" s="115">
        <v>2</v>
      </c>
      <c r="J46" s="70">
        <v>123</v>
      </c>
      <c r="K46" s="116">
        <v>0.74796747967479682</v>
      </c>
      <c r="L46" s="117">
        <v>0</v>
      </c>
      <c r="M46" s="110"/>
      <c r="N46" s="110"/>
      <c r="O46" s="127">
        <v>6</v>
      </c>
      <c r="P46" s="86" t="s">
        <v>65</v>
      </c>
      <c r="Q46" s="70">
        <v>1053</v>
      </c>
      <c r="R46" s="75">
        <v>5.4013849705052575E-2</v>
      </c>
      <c r="S46" s="70">
        <v>1280</v>
      </c>
      <c r="T46" s="75">
        <v>4.3996837727288352E-2</v>
      </c>
      <c r="U46" s="73">
        <v>-0.17734375000000002</v>
      </c>
      <c r="V46" s="117">
        <v>1</v>
      </c>
    </row>
    <row r="47" spans="2:22">
      <c r="B47" s="118">
        <v>7</v>
      </c>
      <c r="C47" s="88" t="s">
        <v>98</v>
      </c>
      <c r="D47" s="78">
        <v>133</v>
      </c>
      <c r="E47" s="91">
        <v>3.8218390804597699E-2</v>
      </c>
      <c r="F47" s="78">
        <v>10</v>
      </c>
      <c r="G47" s="91">
        <v>1.6252234682268812E-3</v>
      </c>
      <c r="H47" s="119">
        <v>12.3</v>
      </c>
      <c r="I47" s="120">
        <v>35</v>
      </c>
      <c r="J47" s="78">
        <v>3</v>
      </c>
      <c r="K47" s="121">
        <v>43.333333333333336</v>
      </c>
      <c r="L47" s="122">
        <v>35</v>
      </c>
      <c r="M47" s="110"/>
      <c r="N47" s="110"/>
      <c r="O47" s="118">
        <v>7</v>
      </c>
      <c r="P47" s="88" t="s">
        <v>81</v>
      </c>
      <c r="Q47" s="78">
        <v>599</v>
      </c>
      <c r="R47" s="91">
        <v>3.0725827135162861E-2</v>
      </c>
      <c r="S47" s="78">
        <v>743</v>
      </c>
      <c r="T47" s="91">
        <v>2.5538789399511909E-2</v>
      </c>
      <c r="U47" s="81">
        <v>-0.19380888290713327</v>
      </c>
      <c r="V47" s="122">
        <v>8</v>
      </c>
    </row>
    <row r="48" spans="2:22">
      <c r="B48" s="118">
        <v>8</v>
      </c>
      <c r="C48" s="88" t="s">
        <v>74</v>
      </c>
      <c r="D48" s="78">
        <v>107</v>
      </c>
      <c r="E48" s="91">
        <v>3.0747126436781611E-2</v>
      </c>
      <c r="F48" s="78">
        <v>235</v>
      </c>
      <c r="G48" s="91">
        <v>3.8192751503331707E-2</v>
      </c>
      <c r="H48" s="119">
        <v>-0.5446808510638298</v>
      </c>
      <c r="I48" s="120">
        <v>1</v>
      </c>
      <c r="J48" s="78">
        <v>69</v>
      </c>
      <c r="K48" s="121">
        <v>0.55072463768115942</v>
      </c>
      <c r="L48" s="122">
        <v>3</v>
      </c>
      <c r="M48" s="110"/>
      <c r="N48" s="110"/>
      <c r="O48" s="118">
        <v>8</v>
      </c>
      <c r="P48" s="88" t="s">
        <v>74</v>
      </c>
      <c r="Q48" s="78">
        <v>597</v>
      </c>
      <c r="R48" s="91">
        <v>3.0623236727365992E-2</v>
      </c>
      <c r="S48" s="78">
        <v>882</v>
      </c>
      <c r="T48" s="91">
        <v>3.0316570996459631E-2</v>
      </c>
      <c r="U48" s="81">
        <v>-0.3231292517006803</v>
      </c>
      <c r="V48" s="122">
        <v>3</v>
      </c>
    </row>
    <row r="49" spans="2:22">
      <c r="B49" s="118">
        <v>9</v>
      </c>
      <c r="C49" s="88" t="s">
        <v>80</v>
      </c>
      <c r="D49" s="78">
        <v>91</v>
      </c>
      <c r="E49" s="91">
        <v>2.6149425287356323E-2</v>
      </c>
      <c r="F49" s="78">
        <v>347</v>
      </c>
      <c r="G49" s="91">
        <v>5.6395254347472779E-2</v>
      </c>
      <c r="H49" s="119">
        <v>-0.73775216138328537</v>
      </c>
      <c r="I49" s="120">
        <v>-4</v>
      </c>
      <c r="J49" s="78">
        <v>80</v>
      </c>
      <c r="K49" s="121">
        <v>0.13749999999999996</v>
      </c>
      <c r="L49" s="122">
        <v>0</v>
      </c>
      <c r="M49" s="110"/>
      <c r="N49" s="110"/>
      <c r="O49" s="118">
        <v>9</v>
      </c>
      <c r="P49" s="88" t="s">
        <v>80</v>
      </c>
      <c r="Q49" s="78">
        <v>582</v>
      </c>
      <c r="R49" s="91">
        <v>2.985380866888946E-2</v>
      </c>
      <c r="S49" s="78">
        <v>1490</v>
      </c>
      <c r="T49" s="91">
        <v>5.1215068916921597E-2</v>
      </c>
      <c r="U49" s="81">
        <v>-0.60939597315436234</v>
      </c>
      <c r="V49" s="122">
        <v>-3</v>
      </c>
    </row>
    <row r="50" spans="2:22">
      <c r="B50" s="118">
        <v>10</v>
      </c>
      <c r="C50" s="88" t="s">
        <v>85</v>
      </c>
      <c r="D50" s="78">
        <v>87</v>
      </c>
      <c r="E50" s="83">
        <v>2.5000000000000001E-2</v>
      </c>
      <c r="F50" s="78">
        <v>171</v>
      </c>
      <c r="G50" s="83">
        <v>2.7791321306679669E-2</v>
      </c>
      <c r="H50" s="119">
        <v>-0.49122807017543857</v>
      </c>
      <c r="I50" s="120">
        <v>3</v>
      </c>
      <c r="J50" s="78">
        <v>110</v>
      </c>
      <c r="K50" s="121">
        <v>-0.20909090909090911</v>
      </c>
      <c r="L50" s="122">
        <v>-3</v>
      </c>
      <c r="M50" s="110"/>
      <c r="N50" s="110"/>
      <c r="O50" s="128">
        <v>10</v>
      </c>
      <c r="P50" s="93" t="s">
        <v>73</v>
      </c>
      <c r="Q50" s="104">
        <v>578</v>
      </c>
      <c r="R50" s="109">
        <v>2.9648627853295716E-2</v>
      </c>
      <c r="S50" s="104">
        <v>836</v>
      </c>
      <c r="T50" s="109">
        <v>2.8735434640635205E-2</v>
      </c>
      <c r="U50" s="107">
        <v>-0.30861244019138756</v>
      </c>
      <c r="V50" s="126">
        <v>3</v>
      </c>
    </row>
    <row r="51" spans="2:22">
      <c r="B51" s="203" t="s">
        <v>67</v>
      </c>
      <c r="C51" s="204"/>
      <c r="D51" s="129">
        <f>SUM(D41:D50)</f>
        <v>2230</v>
      </c>
      <c r="E51" s="141">
        <f>D51/D53</f>
        <v>0.64080459770114939</v>
      </c>
      <c r="F51" s="129">
        <f>SUM(F41:F50)</f>
        <v>3420</v>
      </c>
      <c r="G51" s="141">
        <f>F51/F53</f>
        <v>0.55582642613359334</v>
      </c>
      <c r="H51" s="143">
        <f>D51/F51-1</f>
        <v>-0.34795321637426901</v>
      </c>
      <c r="I51" s="130"/>
      <c r="J51" s="129">
        <f>SUM(J41:J50)</f>
        <v>1654</v>
      </c>
      <c r="K51" s="32">
        <f>E51/J51-1</f>
        <v>-0.99961257279461846</v>
      </c>
      <c r="L51" s="144"/>
      <c r="O51" s="203" t="s">
        <v>67</v>
      </c>
      <c r="P51" s="204"/>
      <c r="Q51" s="129">
        <f>SUM(Q41:Q50)</f>
        <v>12097</v>
      </c>
      <c r="R51" s="141">
        <f>Q51/Q53</f>
        <v>0.62051808155937416</v>
      </c>
      <c r="S51" s="129">
        <f>SUM(S41:S50)</f>
        <v>16992</v>
      </c>
      <c r="T51" s="141">
        <f>S51/S53</f>
        <v>0.58405802082975289</v>
      </c>
      <c r="U51" s="143">
        <f>Q51/S51-1</f>
        <v>-0.28807674199623357</v>
      </c>
      <c r="V51" s="147"/>
    </row>
    <row r="52" spans="2:22">
      <c r="B52" s="203" t="s">
        <v>30</v>
      </c>
      <c r="C52" s="204"/>
      <c r="D52" s="129">
        <f>D53-D51</f>
        <v>1250</v>
      </c>
      <c r="E52" s="141">
        <f>D52/D53</f>
        <v>0.35919540229885055</v>
      </c>
      <c r="F52" s="129">
        <f>F53-F51</f>
        <v>2733</v>
      </c>
      <c r="G52" s="141">
        <f>F52/F53</f>
        <v>0.44417357386640666</v>
      </c>
      <c r="H52" s="143">
        <f>D52/F52-1</f>
        <v>-0.54262714965239667</v>
      </c>
      <c r="I52" s="131"/>
      <c r="J52" s="129">
        <f>J53-J51</f>
        <v>972</v>
      </c>
      <c r="K52" s="32">
        <f>E52/J52-1</f>
        <v>-0.99963045740504231</v>
      </c>
      <c r="L52" s="144"/>
      <c r="O52" s="203" t="s">
        <v>30</v>
      </c>
      <c r="P52" s="204"/>
      <c r="Q52" s="129">
        <f>Q53-Q51</f>
        <v>7398</v>
      </c>
      <c r="R52" s="141">
        <f>Q52/Q53</f>
        <v>0.37948191844062579</v>
      </c>
      <c r="S52" s="129">
        <f>S53-S51</f>
        <v>12101</v>
      </c>
      <c r="T52" s="141">
        <f>S52/S53</f>
        <v>0.41594197917024711</v>
      </c>
      <c r="U52" s="143">
        <f>Q52/S52-1</f>
        <v>-0.38864556648210891</v>
      </c>
      <c r="V52" s="145"/>
    </row>
    <row r="53" spans="2:22">
      <c r="B53" s="205" t="s">
        <v>68</v>
      </c>
      <c r="C53" s="206"/>
      <c r="D53" s="40">
        <v>3480</v>
      </c>
      <c r="E53" s="132">
        <v>1</v>
      </c>
      <c r="F53" s="40">
        <v>6153</v>
      </c>
      <c r="G53" s="132">
        <v>1</v>
      </c>
      <c r="H53" s="43">
        <v>-0.4344222330570453</v>
      </c>
      <c r="I53" s="43"/>
      <c r="J53" s="40">
        <v>2626</v>
      </c>
      <c r="K53" s="15">
        <v>0.32520944402132512</v>
      </c>
      <c r="L53" s="133"/>
      <c r="O53" s="205" t="s">
        <v>68</v>
      </c>
      <c r="P53" s="206"/>
      <c r="Q53" s="40">
        <v>19495</v>
      </c>
      <c r="R53" s="132">
        <v>1</v>
      </c>
      <c r="S53" s="40">
        <v>29093</v>
      </c>
      <c r="T53" s="132">
        <v>1</v>
      </c>
      <c r="U53" s="146">
        <v>-0.3299075378957137</v>
      </c>
      <c r="V53" s="146"/>
    </row>
  </sheetData>
  <mergeCells count="67"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O8:O9"/>
    <mergeCell ref="H8:H9"/>
    <mergeCell ref="K5:O5"/>
    <mergeCell ref="D6:E7"/>
    <mergeCell ref="D5:H5"/>
    <mergeCell ref="I5:J5"/>
    <mergeCell ref="C7:C9"/>
    <mergeCell ref="J8:J9"/>
    <mergeCell ref="F6:G7"/>
    <mergeCell ref="B25:C25"/>
    <mergeCell ref="B26:C26"/>
    <mergeCell ref="B33:L33"/>
    <mergeCell ref="C35:C37"/>
    <mergeCell ref="F37:G38"/>
    <mergeCell ref="I37:I38"/>
    <mergeCell ref="J37:J38"/>
    <mergeCell ref="J35:L35"/>
    <mergeCell ref="D35:I35"/>
    <mergeCell ref="H37:H38"/>
  </mergeCells>
  <phoneticPr fontId="7" type="noConversion"/>
  <conditionalFormatting sqref="H26 J26 O26">
    <cfRule type="cellIs" dxfId="43" priority="70" operator="lessThan">
      <formula>0</formula>
    </cfRule>
  </conditionalFormatting>
  <conditionalFormatting sqref="H25 O25">
    <cfRule type="cellIs" dxfId="42" priority="69" operator="lessThan">
      <formula>0</formula>
    </cfRule>
  </conditionalFormatting>
  <conditionalFormatting sqref="K52">
    <cfRule type="cellIs" dxfId="41" priority="60" operator="lessThan">
      <formula>0</formula>
    </cfRule>
  </conditionalFormatting>
  <conditionalFormatting sqref="H52">
    <cfRule type="cellIs" dxfId="40" priority="61" operator="lessThan">
      <formula>0</formula>
    </cfRule>
  </conditionalFormatting>
  <conditionalFormatting sqref="K51">
    <cfRule type="cellIs" dxfId="39" priority="58" operator="lessThan">
      <formula>0</formula>
    </cfRule>
  </conditionalFormatting>
  <conditionalFormatting sqref="H51">
    <cfRule type="cellIs" dxfId="38" priority="59" operator="lessThan">
      <formula>0</formula>
    </cfRule>
  </conditionalFormatting>
  <conditionalFormatting sqref="L52">
    <cfRule type="cellIs" dxfId="37" priority="56" operator="lessThan">
      <formula>0</formula>
    </cfRule>
  </conditionalFormatting>
  <conditionalFormatting sqref="K52">
    <cfRule type="cellIs" dxfId="36" priority="57" operator="lessThan">
      <formula>0</formula>
    </cfRule>
  </conditionalFormatting>
  <conditionalFormatting sqref="L51">
    <cfRule type="cellIs" dxfId="35" priority="54" operator="lessThan">
      <formula>0</formula>
    </cfRule>
  </conditionalFormatting>
  <conditionalFormatting sqref="K51">
    <cfRule type="cellIs" dxfId="34" priority="55" operator="lessThan">
      <formula>0</formula>
    </cfRule>
  </conditionalFormatting>
  <conditionalFormatting sqref="H15:H24 J15:J24 O15:O24">
    <cfRule type="cellIs" dxfId="33" priority="31" operator="lessThan">
      <formula>0</formula>
    </cfRule>
  </conditionalFormatting>
  <conditionalFormatting sqref="L53">
    <cfRule type="cellIs" dxfId="32" priority="39" operator="lessThan">
      <formula>0</formula>
    </cfRule>
  </conditionalFormatting>
  <conditionalFormatting sqref="H10:H14 J10:J14 O10:O14">
    <cfRule type="cellIs" dxfId="31" priority="32" operator="lessThan">
      <formula>0</formula>
    </cfRule>
  </conditionalFormatting>
  <conditionalFormatting sqref="D10:E24 G10:J24 L10:L24 N10:O24">
    <cfRule type="cellIs" dxfId="30" priority="30" operator="equal">
      <formula>0</formula>
    </cfRule>
  </conditionalFormatting>
  <conditionalFormatting sqref="F10:F24">
    <cfRule type="cellIs" dxfId="29" priority="29" operator="equal">
      <formula>0</formula>
    </cfRule>
  </conditionalFormatting>
  <conditionalFormatting sqref="K10:K24">
    <cfRule type="cellIs" dxfId="28" priority="28" operator="equal">
      <formula>0</formula>
    </cfRule>
  </conditionalFormatting>
  <conditionalFormatting sqref="M10:M24">
    <cfRule type="cellIs" dxfId="27" priority="27" operator="equal">
      <formula>0</formula>
    </cfRule>
  </conditionalFormatting>
  <conditionalFormatting sqref="O27 J27 H27">
    <cfRule type="cellIs" dxfId="26" priority="26" operator="lessThan">
      <formula>0</formula>
    </cfRule>
  </conditionalFormatting>
  <conditionalFormatting sqref="U41:U50">
    <cfRule type="cellIs" dxfId="25" priority="24" operator="lessThan">
      <formula>0</formula>
    </cfRule>
  </conditionalFormatting>
  <conditionalFormatting sqref="K41:K50 H41:H50">
    <cfRule type="cellIs" dxfId="24" priority="25" operator="lessThan">
      <formula>0</formula>
    </cfRule>
  </conditionalFormatting>
  <conditionalFormatting sqref="L41:L50">
    <cfRule type="cellIs" dxfId="23" priority="21" operator="lessThan">
      <formula>0</formula>
    </cfRule>
    <cfRule type="cellIs" dxfId="22" priority="22" operator="equal">
      <formula>0</formula>
    </cfRule>
    <cfRule type="cellIs" dxfId="21" priority="23" operator="greaterThan">
      <formula>0</formula>
    </cfRule>
  </conditionalFormatting>
  <conditionalFormatting sqref="V41:V50">
    <cfRule type="cellIs" dxfId="20" priority="18" operator="lessThan">
      <formula>0</formula>
    </cfRule>
    <cfRule type="cellIs" dxfId="19" priority="19" operator="equal">
      <formula>0</formula>
    </cfRule>
    <cfRule type="cellIs" dxfId="18" priority="20" operator="greaterThan">
      <formula>0</formula>
    </cfRule>
  </conditionalFormatting>
  <conditionalFormatting sqref="I41:I50">
    <cfRule type="cellIs" dxfId="17" priority="15" operator="lessThan">
      <formula>0</formula>
    </cfRule>
    <cfRule type="cellIs" dxfId="16" priority="16" operator="equal">
      <formula>0</formula>
    </cfRule>
    <cfRule type="cellIs" dxfId="15" priority="17" operator="greaterThan">
      <formula>0</formula>
    </cfRule>
  </conditionalFormatting>
  <conditionalFormatting sqref="V53">
    <cfRule type="cellIs" dxfId="14" priority="12" operator="lessThan">
      <formula>0</formula>
    </cfRule>
  </conditionalFormatting>
  <conditionalFormatting sqref="H53:I53 K53">
    <cfRule type="cellIs" dxfId="13" priority="11" operator="lessThan">
      <formula>0</formula>
    </cfRule>
  </conditionalFormatting>
  <conditionalFormatting sqref="U53">
    <cfRule type="cellIs" dxfId="12" priority="10" operator="lessThan">
      <formula>0</formula>
    </cfRule>
  </conditionalFormatting>
  <conditionalFormatting sqref="U51">
    <cfRule type="cellIs" dxfId="11" priority="2" operator="lessThan">
      <formula>0</formula>
    </cfRule>
  </conditionalFormatting>
  <conditionalFormatting sqref="U52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43986</v>
      </c>
    </row>
    <row r="2" spans="2:15">
      <c r="B2" s="215" t="s">
        <v>36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7"/>
    </row>
    <row r="3" spans="2:15">
      <c r="B3" s="216" t="s">
        <v>35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37" t="s">
        <v>32</v>
      </c>
    </row>
    <row r="4" spans="2:15" ht="15" customHeight="1">
      <c r="B4" s="177" t="s">
        <v>0</v>
      </c>
      <c r="C4" s="179" t="s">
        <v>1</v>
      </c>
      <c r="D4" s="181" t="s">
        <v>86</v>
      </c>
      <c r="E4" s="182"/>
      <c r="F4" s="182"/>
      <c r="G4" s="182"/>
      <c r="H4" s="183"/>
      <c r="I4" s="182" t="s">
        <v>83</v>
      </c>
      <c r="J4" s="182"/>
      <c r="K4" s="181" t="s">
        <v>87</v>
      </c>
      <c r="L4" s="182"/>
      <c r="M4" s="182"/>
      <c r="N4" s="182"/>
      <c r="O4" s="183"/>
    </row>
    <row r="5" spans="2:15">
      <c r="B5" s="178"/>
      <c r="C5" s="180"/>
      <c r="D5" s="193" t="s">
        <v>88</v>
      </c>
      <c r="E5" s="194"/>
      <c r="F5" s="194"/>
      <c r="G5" s="194"/>
      <c r="H5" s="195"/>
      <c r="I5" s="194" t="s">
        <v>84</v>
      </c>
      <c r="J5" s="194"/>
      <c r="K5" s="193" t="s">
        <v>89</v>
      </c>
      <c r="L5" s="194"/>
      <c r="M5" s="194"/>
      <c r="N5" s="194"/>
      <c r="O5" s="195"/>
    </row>
    <row r="6" spans="2:15" ht="19.5" customHeight="1">
      <c r="B6" s="178"/>
      <c r="C6" s="178"/>
      <c r="D6" s="173">
        <v>2020</v>
      </c>
      <c r="E6" s="174"/>
      <c r="F6" s="184">
        <v>2019</v>
      </c>
      <c r="G6" s="184"/>
      <c r="H6" s="186" t="s">
        <v>23</v>
      </c>
      <c r="I6" s="188">
        <v>2020</v>
      </c>
      <c r="J6" s="173" t="s">
        <v>90</v>
      </c>
      <c r="K6" s="173">
        <v>2020</v>
      </c>
      <c r="L6" s="174"/>
      <c r="M6" s="184">
        <v>2019</v>
      </c>
      <c r="N6" s="174"/>
      <c r="O6" s="164" t="s">
        <v>23</v>
      </c>
    </row>
    <row r="7" spans="2:15" ht="19.5" customHeight="1">
      <c r="B7" s="165" t="s">
        <v>24</v>
      </c>
      <c r="C7" s="165" t="s">
        <v>25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5" customHeight="1">
      <c r="B8" s="165"/>
      <c r="C8" s="165"/>
      <c r="D8" s="152" t="s">
        <v>26</v>
      </c>
      <c r="E8" s="154" t="s">
        <v>2</v>
      </c>
      <c r="F8" s="153" t="s">
        <v>26</v>
      </c>
      <c r="G8" s="58" t="s">
        <v>2</v>
      </c>
      <c r="H8" s="167" t="s">
        <v>27</v>
      </c>
      <c r="I8" s="59" t="s">
        <v>26</v>
      </c>
      <c r="J8" s="169" t="s">
        <v>91</v>
      </c>
      <c r="K8" s="152" t="s">
        <v>26</v>
      </c>
      <c r="L8" s="57" t="s">
        <v>2</v>
      </c>
      <c r="M8" s="153" t="s">
        <v>26</v>
      </c>
      <c r="N8" s="57" t="s">
        <v>2</v>
      </c>
      <c r="O8" s="171" t="s">
        <v>27</v>
      </c>
    </row>
    <row r="9" spans="2:15" ht="15" customHeight="1">
      <c r="B9" s="166"/>
      <c r="C9" s="166"/>
      <c r="D9" s="155" t="s">
        <v>28</v>
      </c>
      <c r="E9" s="156" t="s">
        <v>29</v>
      </c>
      <c r="F9" s="55" t="s">
        <v>28</v>
      </c>
      <c r="G9" s="56" t="s">
        <v>29</v>
      </c>
      <c r="H9" s="168"/>
      <c r="I9" s="60" t="s">
        <v>28</v>
      </c>
      <c r="J9" s="170"/>
      <c r="K9" s="155" t="s">
        <v>28</v>
      </c>
      <c r="L9" s="156" t="s">
        <v>29</v>
      </c>
      <c r="M9" s="55" t="s">
        <v>28</v>
      </c>
      <c r="N9" s="156" t="s">
        <v>29</v>
      </c>
      <c r="O9" s="172"/>
    </row>
    <row r="10" spans="2:15">
      <c r="B10" s="68">
        <v>1</v>
      </c>
      <c r="C10" s="69" t="s">
        <v>9</v>
      </c>
      <c r="D10" s="70">
        <v>33</v>
      </c>
      <c r="E10" s="71">
        <v>0.34020618556701032</v>
      </c>
      <c r="F10" s="70">
        <v>162</v>
      </c>
      <c r="G10" s="72">
        <v>0.47928994082840237</v>
      </c>
      <c r="H10" s="73">
        <v>-0.79629629629629628</v>
      </c>
      <c r="I10" s="74">
        <v>38</v>
      </c>
      <c r="J10" s="75">
        <v>-0.13157894736842102</v>
      </c>
      <c r="K10" s="70">
        <v>283</v>
      </c>
      <c r="L10" s="71">
        <v>0.51175406871609408</v>
      </c>
      <c r="M10" s="70">
        <v>491</v>
      </c>
      <c r="N10" s="72">
        <v>0.42994746059544658</v>
      </c>
      <c r="O10" s="73">
        <v>-0.42362525458248468</v>
      </c>
    </row>
    <row r="11" spans="2:15">
      <c r="B11" s="76">
        <v>2</v>
      </c>
      <c r="C11" s="77" t="s">
        <v>48</v>
      </c>
      <c r="D11" s="78">
        <v>26</v>
      </c>
      <c r="E11" s="79">
        <v>0.26804123711340205</v>
      </c>
      <c r="F11" s="78">
        <v>69</v>
      </c>
      <c r="G11" s="90">
        <v>0.20414201183431951</v>
      </c>
      <c r="H11" s="81">
        <v>-0.62318840579710144</v>
      </c>
      <c r="I11" s="102">
        <v>17</v>
      </c>
      <c r="J11" s="91">
        <v>0.52941176470588225</v>
      </c>
      <c r="K11" s="78">
        <v>91</v>
      </c>
      <c r="L11" s="79">
        <v>0.16455696202531644</v>
      </c>
      <c r="M11" s="78">
        <v>165</v>
      </c>
      <c r="N11" s="90">
        <v>0.14448336252189142</v>
      </c>
      <c r="O11" s="81">
        <v>-0.44848484848484849</v>
      </c>
    </row>
    <row r="12" spans="2:15">
      <c r="B12" s="76">
        <v>3</v>
      </c>
      <c r="C12" s="77" t="s">
        <v>75</v>
      </c>
      <c r="D12" s="78">
        <v>25</v>
      </c>
      <c r="E12" s="79">
        <v>0.25773195876288657</v>
      </c>
      <c r="F12" s="78">
        <v>13</v>
      </c>
      <c r="G12" s="90">
        <v>3.8461538461538464E-2</v>
      </c>
      <c r="H12" s="81">
        <v>0.92307692307692313</v>
      </c>
      <c r="I12" s="102">
        <v>0</v>
      </c>
      <c r="J12" s="91"/>
      <c r="K12" s="78">
        <v>50</v>
      </c>
      <c r="L12" s="79">
        <v>9.0415913200723327E-2</v>
      </c>
      <c r="M12" s="78">
        <v>28</v>
      </c>
      <c r="N12" s="90">
        <v>2.4518388791593695E-2</v>
      </c>
      <c r="O12" s="81">
        <v>0.78571428571428581</v>
      </c>
    </row>
    <row r="13" spans="2:15">
      <c r="B13" s="76">
        <v>4</v>
      </c>
      <c r="C13" s="77" t="s">
        <v>16</v>
      </c>
      <c r="D13" s="78">
        <v>5</v>
      </c>
      <c r="E13" s="79">
        <v>5.1546391752577317E-2</v>
      </c>
      <c r="F13" s="78">
        <v>0</v>
      </c>
      <c r="G13" s="90">
        <v>0</v>
      </c>
      <c r="H13" s="81"/>
      <c r="I13" s="102">
        <v>2</v>
      </c>
      <c r="J13" s="91">
        <v>1.5</v>
      </c>
      <c r="K13" s="78">
        <v>31</v>
      </c>
      <c r="L13" s="79">
        <v>5.6057866184448461E-2</v>
      </c>
      <c r="M13" s="78">
        <v>9</v>
      </c>
      <c r="N13" s="90">
        <v>7.8809106830122592E-3</v>
      </c>
      <c r="O13" s="81">
        <v>2.4444444444444446</v>
      </c>
    </row>
    <row r="14" spans="2:15">
      <c r="B14" s="103">
        <v>5</v>
      </c>
      <c r="C14" s="92" t="s">
        <v>4</v>
      </c>
      <c r="D14" s="104">
        <v>1</v>
      </c>
      <c r="E14" s="105">
        <v>1.0309278350515464E-2</v>
      </c>
      <c r="F14" s="104">
        <v>48</v>
      </c>
      <c r="G14" s="106">
        <v>0.14201183431952663</v>
      </c>
      <c r="H14" s="107">
        <v>-0.97916666666666663</v>
      </c>
      <c r="I14" s="108">
        <v>2</v>
      </c>
      <c r="J14" s="109">
        <v>-0.5</v>
      </c>
      <c r="K14" s="104">
        <v>26</v>
      </c>
      <c r="L14" s="105">
        <v>4.701627486437613E-2</v>
      </c>
      <c r="M14" s="104">
        <v>178</v>
      </c>
      <c r="N14" s="106">
        <v>0.15586690017513136</v>
      </c>
      <c r="O14" s="107">
        <v>-0.8539325842696629</v>
      </c>
    </row>
    <row r="15" spans="2:15">
      <c r="B15" s="162" t="s">
        <v>52</v>
      </c>
      <c r="C15" s="163"/>
      <c r="D15" s="30">
        <f>SUM(D10:D14)</f>
        <v>90</v>
      </c>
      <c r="E15" s="31">
        <f>D15/D17</f>
        <v>0.92783505154639179</v>
      </c>
      <c r="F15" s="30">
        <f>SUM(F10:F14)</f>
        <v>292</v>
      </c>
      <c r="G15" s="31">
        <f>F15/F17</f>
        <v>0.86390532544378695</v>
      </c>
      <c r="H15" s="33">
        <f>D15/F15-1</f>
        <v>-0.69178082191780821</v>
      </c>
      <c r="I15" s="30">
        <f>SUM(I10:I14)</f>
        <v>59</v>
      </c>
      <c r="J15" s="31">
        <f>I15/I17</f>
        <v>0.921875</v>
      </c>
      <c r="K15" s="30">
        <f>SUM(K10:K14)</f>
        <v>481</v>
      </c>
      <c r="L15" s="31">
        <f>K15/K17</f>
        <v>0.86980108499095843</v>
      </c>
      <c r="M15" s="30">
        <f>SUM(M10:M14)</f>
        <v>871</v>
      </c>
      <c r="N15" s="31">
        <f>M15/M17</f>
        <v>0.76269702276707529</v>
      </c>
      <c r="O15" s="33">
        <f>K15/M15-1</f>
        <v>-0.44776119402985071</v>
      </c>
    </row>
    <row r="16" spans="2:15" s="29" customFormat="1">
      <c r="B16" s="162" t="s">
        <v>30</v>
      </c>
      <c r="C16" s="163"/>
      <c r="D16" s="10">
        <f>D17-SUM(D10:D14)</f>
        <v>7</v>
      </c>
      <c r="E16" s="11">
        <f>D16/D17</f>
        <v>7.2164948453608241E-2</v>
      </c>
      <c r="F16" s="10">
        <f>F17-SUM(F10:F14)</f>
        <v>46</v>
      </c>
      <c r="G16" s="11">
        <f>F16/F17</f>
        <v>0.13609467455621302</v>
      </c>
      <c r="H16" s="12">
        <f>D16/F16-1</f>
        <v>-0.84782608695652173</v>
      </c>
      <c r="I16" s="10">
        <f>I17-SUM(I10:I14)</f>
        <v>5</v>
      </c>
      <c r="J16" s="34">
        <f>D16/I16-1</f>
        <v>0.39999999999999991</v>
      </c>
      <c r="K16" s="10">
        <f>K17-SUM(K10:K14)</f>
        <v>72</v>
      </c>
      <c r="L16" s="11">
        <f>K16/K17</f>
        <v>0.1301989150090416</v>
      </c>
      <c r="M16" s="10">
        <f>M17-SUM(M10:M14)</f>
        <v>271</v>
      </c>
      <c r="N16" s="11">
        <f>M16/M17</f>
        <v>0.23730297723292471</v>
      </c>
      <c r="O16" s="12">
        <f>K16/M16-1</f>
        <v>-0.73431734317343178</v>
      </c>
    </row>
    <row r="17" spans="2:15">
      <c r="B17" s="160" t="s">
        <v>31</v>
      </c>
      <c r="C17" s="161"/>
      <c r="D17" s="52">
        <v>97</v>
      </c>
      <c r="E17" s="84">
        <v>1</v>
      </c>
      <c r="F17" s="52">
        <v>338</v>
      </c>
      <c r="G17" s="85">
        <v>0.99999999999999989</v>
      </c>
      <c r="H17" s="47">
        <v>-0.71301775147928992</v>
      </c>
      <c r="I17" s="53">
        <v>64</v>
      </c>
      <c r="J17" s="48">
        <v>0.515625</v>
      </c>
      <c r="K17" s="52">
        <v>553</v>
      </c>
      <c r="L17" s="84">
        <v>1</v>
      </c>
      <c r="M17" s="52">
        <v>1142</v>
      </c>
      <c r="N17" s="85">
        <v>1</v>
      </c>
      <c r="O17" s="47">
        <v>-0.51576182136602444</v>
      </c>
    </row>
    <row r="18" spans="2:15">
      <c r="B18" t="s">
        <v>55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297" operator="lessThan">
      <formula>0</formula>
    </cfRule>
  </conditionalFormatting>
  <conditionalFormatting sqref="O16">
    <cfRule type="cellIs" dxfId="8" priority="296" operator="lessThan">
      <formula>0</formula>
    </cfRule>
  </conditionalFormatting>
  <conditionalFormatting sqref="J16">
    <cfRule type="cellIs" dxfId="7" priority="295" operator="lessThan">
      <formula>0</formula>
    </cfRule>
  </conditionalFormatting>
  <conditionalFormatting sqref="H15 O15">
    <cfRule type="cellIs" dxfId="6" priority="282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 GVW&gt;5.5T</vt:lpstr>
      <vt:lpstr>CV GVW&gt;3.5T-Segments 1</vt:lpstr>
      <vt:lpstr>CV GVW&gt;3.5T-Segments 2</vt:lpstr>
      <vt:lpstr>LCV GVW&lt;3.5T</vt:lpstr>
      <vt:lpstr>BUS GVW&gt;3.5T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2020-06-04T11:39:33Z</dcterms:modified>
</cp:coreProperties>
</file>