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7200" windowHeight="11760" activeTab="0"/>
  </bookViews>
  <sheets>
    <sheet name="Summary table " sheetId="1" r:id="rId1"/>
    <sheet name="Passenger Cars" sheetId="2" r:id="rId2"/>
    <sheet name="PC for Business" sheetId="3" r:id="rId3"/>
    <sheet name="PC for Ind.Customers" sheetId="4" r:id="rId4"/>
    <sheet name="LCV up to 3.5T" sheetId="5" r:id="rId5"/>
    <sheet name="PC &amp; LCV up to 3.5T" sheetId="6" r:id="rId6"/>
  </sheets>
  <externalReferences>
    <externalReference r:id="rId9"/>
  </externalReferences>
  <definedNames>
    <definedName name="_xlfn.IFERROR" hidden="1">#NAME?</definedName>
    <definedName name="_xlfn.RANK.EQ" hidden="1">#NAME?</definedName>
    <definedName name="_xlfn.Z.TEST" hidden="1">#NAME?</definedName>
    <definedName name="Mnth">'[1]INDEX'!$E$16</definedName>
    <definedName name="Yr">'[1]INDEX'!$E$21</definedName>
  </definedNames>
  <calcPr calcMode="manual" fullCalcOnLoad="1"/>
</workbook>
</file>

<file path=xl/sharedStrings.xml><?xml version="1.0" encoding="utf-8"?>
<sst xmlns="http://schemas.openxmlformats.org/spreadsheetml/2006/main" count="777" uniqueCount="150">
  <si>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</si>
  <si>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</si>
  <si>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</si>
  <si>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</si>
  <si>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</si>
  <si>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</si>
  <si>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</si>
  <si>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</si>
  <si>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</si>
  <si>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</si>
  <si>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</si>
  <si>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</si>
  <si>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</si>
  <si>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</si>
  <si>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First Registrations of NEW Light Commercial Vehicles up to 3.5T, Market Share %</t>
  </si>
  <si>
    <t>Pierwsze rejestracje NOWYCH samochodów osobowych i dostawczych, udział w rynku %</t>
  </si>
  <si>
    <t>First Registrations of NEW PC and LCV up to 3.5T, Market Share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</si>
  <si>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</si>
  <si>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</si>
  <si>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</si>
  <si>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</si>
  <si>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</si>
  <si>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</si>
  <si>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</si>
  <si>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</si>
  <si>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</si>
  <si>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</si>
  <si>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</si>
  <si>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</si>
  <si>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</si>
  <si>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</si>
  <si>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HONDA</t>
  </si>
  <si>
    <t>SUZUKI</t>
  </si>
  <si>
    <t>MERCEDES-BENZ</t>
  </si>
  <si>
    <t>AUDI</t>
  </si>
  <si>
    <t>VOLVO</t>
  </si>
  <si>
    <t>MITSUBISHI</t>
  </si>
  <si>
    <t>RAZEM / TOTAL</t>
  </si>
  <si>
    <t>Skoda Octavia</t>
  </si>
  <si>
    <t>Ford Focus</t>
  </si>
  <si>
    <t>Skoda Fabia</t>
  </si>
  <si>
    <t>Volkswagen Passat</t>
  </si>
  <si>
    <t>Volkswagen Golf</t>
  </si>
  <si>
    <t>Dacia Duster</t>
  </si>
  <si>
    <t>Toyota Yaris</t>
  </si>
  <si>
    <t>Renault Clio</t>
  </si>
  <si>
    <t>MAZDA</t>
  </si>
  <si>
    <t>Kia Sportage</t>
  </si>
  <si>
    <t>Model</t>
  </si>
  <si>
    <t>RAZEM 1-20</t>
  </si>
  <si>
    <t>Skoda Superb</t>
  </si>
  <si>
    <t>SEAT</t>
  </si>
  <si>
    <t>Nissan Qashqai</t>
  </si>
  <si>
    <t>Pierwsze rejestracje NOWYCH samochodów osobowych*, udział w rynku %</t>
  </si>
  <si>
    <t>First Registrations of NEW Passenger Cars*, Market Share %</t>
  </si>
  <si>
    <t>RAZEM 1-15</t>
  </si>
  <si>
    <t>Zmiana poz r/r</t>
  </si>
  <si>
    <t>Ch position y/y</t>
  </si>
  <si>
    <t>IVECO</t>
  </si>
  <si>
    <t>Toyota Corolla</t>
  </si>
  <si>
    <t>Hyundai Tucson</t>
  </si>
  <si>
    <t>Fiat Tipo</t>
  </si>
  <si>
    <t>Hyundai I20</t>
  </si>
  <si>
    <t>Toyota C-HR</t>
  </si>
  <si>
    <t>Dacia Sandero</t>
  </si>
  <si>
    <t>Toyota Aygo</t>
  </si>
  <si>
    <t>MAN</t>
  </si>
  <si>
    <t>Volkswagen Tiguan</t>
  </si>
  <si>
    <t>Renault Master</t>
  </si>
  <si>
    <t>Fiat Ducato</t>
  </si>
  <si>
    <t>Iveco Daily</t>
  </si>
  <si>
    <t>Peugeot Boxer</t>
  </si>
  <si>
    <t>Ford Transit</t>
  </si>
  <si>
    <t>RAZEM 1-10</t>
  </si>
  <si>
    <t>* PZPM na podstawie CEP (MC)</t>
  </si>
  <si>
    <t xml:space="preserve">   Source: PZPM on the basis of CEP (Digital Affairs)</t>
  </si>
  <si>
    <t xml:space="preserve">   Source: PZPM on the basis of CEP (Ministry of Digital Affairs)</t>
  </si>
  <si>
    <t>Toyota RAV4</t>
  </si>
  <si>
    <t>Mercedes-Benz Klasa GLC</t>
  </si>
  <si>
    <t>Mercedes-Benz Sprinter</t>
  </si>
  <si>
    <t>Skoda Scala</t>
  </si>
  <si>
    <t>Skoda Kamiq</t>
  </si>
  <si>
    <t>LEXUS</t>
  </si>
  <si>
    <t>Kia Stonic</t>
  </si>
  <si>
    <t>Ford Transit Custom</t>
  </si>
  <si>
    <t>Kia Cee'D</t>
  </si>
  <si>
    <t>Volvo XC60</t>
  </si>
  <si>
    <t>Zmiana poz
r/r</t>
  </si>
  <si>
    <t>Ch. Position
y/y</t>
  </si>
  <si>
    <t>Rejestracje nowych samochodów osobowych OGÓŁEM, ranking modeli - 2020 narastająco</t>
  </si>
  <si>
    <t>Registrations of new PC, Top Models - 2020 YTD</t>
  </si>
  <si>
    <t>Rejestracje nowych samochodów osobowych na REGON, ranking marek - 2020 narastająco</t>
  </si>
  <si>
    <t>Registrations of New PC For Business Activity, Top Males - 2020 YTD</t>
  </si>
  <si>
    <t>Rejestracje nowych samochodów osobowych na REGON, ranking modeli - 2020 narastająco</t>
  </si>
  <si>
    <t>Registrations of New PC For Business Activity, Top Models - 2020 YTD</t>
  </si>
  <si>
    <t>Rejestracje nowych samochodów osobowych na KLIENTÓW INDYWIDUALNYCH,
ranking marek - 2020 narastająco</t>
  </si>
  <si>
    <t>Registrations of New PC For Indywidual Customers, Top Makes - 2020 YTD</t>
  </si>
  <si>
    <t>Rejestracje nowych samochodów osobowych na KLIENTÓW INDYWIDUALNYCH,
ranking modeli - 2020 narastająco</t>
  </si>
  <si>
    <t>Registrations of New PC For Indywidual Customers, Top Models - 2020 YTD</t>
  </si>
  <si>
    <t>Volkswagen Crafter</t>
  </si>
  <si>
    <t>Rejestracje nowych samochodów dostawczych do 3,5T, ranking modeli - 2020 narastająco</t>
  </si>
  <si>
    <t>Registrations of new LCV up to 3.5T, Top Models - 2020 YTD</t>
  </si>
  <si>
    <t>Opel Astra</t>
  </si>
  <si>
    <t>Citroen Jumper</t>
  </si>
  <si>
    <t>Renault Captur</t>
  </si>
  <si>
    <t>Suzuki Vitara</t>
  </si>
  <si>
    <t>Pierwsze rejestracje NOWYCH samochodów dostawczych o DMC&lt;=3,5T*, udział w rynku %</t>
  </si>
  <si>
    <t>Volkswagen T-Roc</t>
  </si>
  <si>
    <t>Skoda Karoq</t>
  </si>
  <si>
    <t>Volkswagen T-Cross</t>
  </si>
  <si>
    <t>Listopad</t>
  </si>
  <si>
    <t>November</t>
  </si>
  <si>
    <t>Toyota Proace City</t>
  </si>
  <si>
    <t>Grudzień</t>
  </si>
  <si>
    <t>Rok narastająco Styczeń - Grudzień</t>
  </si>
  <si>
    <t>December</t>
  </si>
  <si>
    <t>YTD January - December</t>
  </si>
  <si>
    <t>Gru/Lis
Zmiana %</t>
  </si>
  <si>
    <t>Dec/Nov Ch %</t>
  </si>
  <si>
    <t>Rejestracje nowych samochodów osobowych OGÓŁEM, ranking modeli - Grudzień 2020</t>
  </si>
  <si>
    <t>Registrations of new PC, Top Models - December 2020</t>
  </si>
  <si>
    <t>Gru/Lis
Zmiana poz</t>
  </si>
  <si>
    <t>Dec/Nov Ch position</t>
  </si>
  <si>
    <t>Honda CR-V</t>
  </si>
  <si>
    <t>Seat Leon</t>
  </si>
  <si>
    <t>Rejestracje nowych samochodów osobowych na REGON, ranking marek - Grudzień 2020</t>
  </si>
  <si>
    <t>Registrations of New PC For Business Activity, Top Makes - December 2020</t>
  </si>
  <si>
    <t>Rejestracje nowych samochodów osobowych na REGON, ranking modeli - Grudzień 2020</t>
  </si>
  <si>
    <t>Registrations of New PC For Business Activity, Top Models - December 2020</t>
  </si>
  <si>
    <t>Rejestracje nowych samochodów osobowych na KLIENTÓW INDYWIDUALNYCH, ranking marek - Grudzień 2020</t>
  </si>
  <si>
    <t>Registrations of New PC For Indyvidual Customers, Top Makes - December 2020</t>
  </si>
  <si>
    <t>Rejestracje nowych samochodów osobowych na KLIENTÓW INDYWIDUALNYCH, ranking modeli - Grudzień 2020</t>
  </si>
  <si>
    <t>Registrations of New PC For Indyvidual Customers, Top Models - December 2020</t>
  </si>
  <si>
    <t>Rejestracje nowych samochodów dostawczych do 3,5T, ranking modeli - Grudzień 2020</t>
  </si>
  <si>
    <t>Registrations of new LCV up to 3.5T, Top Models - December 2020</t>
  </si>
  <si>
    <t>Volkswagen Transporter</t>
  </si>
  <si>
    <t>PZPM based on CEP (Ministry of Digital Affairs)</t>
  </si>
  <si>
    <t>FIRST REGISTRATIONS OF NEW PC &amp; LCV UP TO 3.5T</t>
  </si>
  <si>
    <t>% change y/y</t>
  </si>
  <si>
    <t>PC</t>
  </si>
  <si>
    <t>LCV - TOTAL</t>
  </si>
  <si>
    <t>LCV up to 3.5T</t>
  </si>
  <si>
    <t>SPECIAL VEHICLES up to 3.5t</t>
  </si>
  <si>
    <t>TOTAL PC &amp; LCV</t>
  </si>
  <si>
    <t>*including minibuses registered as Passenger Cars</t>
  </si>
  <si>
    <t>`</t>
  </si>
  <si>
    <t>2020
Dec</t>
  </si>
  <si>
    <t>2019
Dec</t>
  </si>
  <si>
    <t>2020
Jan - Dec</t>
  </si>
  <si>
    <t>2019
Jan - Dec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</si>
</sst>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z_ł_-;\-* #,##0\ _z_ł_-;_-* &quot;-&quot;??\ _z_ł_-;_-@_-"/>
    <numFmt numFmtId="168" formatCode="\-"/>
    <numFmt numFmtId="169" formatCode="\+General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_(* #,##0.00_);_(* \(#,##0.00\);_(* &quot;-&quot;??_);_(@_)"/>
    <numFmt numFmtId="175" formatCode="0.000%"/>
    <numFmt numFmtId="176" formatCode="[$-415]d\ mmmm\ yyyy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23"/>
      <name val="Tahoma"/>
      <family val="2"/>
    </font>
    <font>
      <sz val="11"/>
      <color indexed="23"/>
      <name val="Calibri"/>
      <family val="2"/>
    </font>
    <font>
      <b/>
      <sz val="20"/>
      <color indexed="10"/>
      <name val="Tahoma"/>
      <family val="2"/>
    </font>
    <font>
      <sz val="10"/>
      <color indexed="8"/>
      <name val="Calibri"/>
      <family val="2"/>
    </font>
    <font>
      <i/>
      <sz val="10"/>
      <color indexed="23"/>
      <name val="Tahoma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b/>
      <i/>
      <sz val="10"/>
      <color indexed="23"/>
      <name val="Tahoma"/>
      <family val="2"/>
    </font>
    <font>
      <sz val="10"/>
      <color indexed="23"/>
      <name val="Arial"/>
      <family val="2"/>
    </font>
    <font>
      <b/>
      <sz val="10"/>
      <color indexed="8"/>
      <name val="Tahoma"/>
      <family val="2"/>
    </font>
    <font>
      <b/>
      <i/>
      <sz val="11"/>
      <color indexed="23"/>
      <name val="Tahoma"/>
      <family val="2"/>
    </font>
    <font>
      <sz val="8"/>
      <color indexed="23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 tint="0.49998000264167786"/>
      <name val="Tahoma"/>
      <family val="2"/>
    </font>
    <font>
      <sz val="11"/>
      <color theme="1" tint="0.49998000264167786"/>
      <name val="Calibri"/>
      <family val="2"/>
    </font>
    <font>
      <sz val="10"/>
      <color theme="1"/>
      <name val="Tahoma"/>
      <family val="2"/>
    </font>
    <font>
      <b/>
      <sz val="20"/>
      <color rgb="FFFF0000"/>
      <name val="Tahoma"/>
      <family val="2"/>
    </font>
    <font>
      <sz val="10"/>
      <color theme="1"/>
      <name val="Calibri"/>
      <family val="2"/>
    </font>
    <font>
      <i/>
      <sz val="11"/>
      <color theme="1" tint="0.49998000264167786"/>
      <name val="Calibri"/>
      <family val="2"/>
    </font>
    <font>
      <i/>
      <sz val="10"/>
      <color theme="1" tint="0.49998000264167786"/>
      <name val="Tahoma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b/>
      <i/>
      <sz val="10"/>
      <color theme="1" tint="0.49998000264167786"/>
      <name val="Tahoma"/>
      <family val="2"/>
    </font>
    <font>
      <b/>
      <sz val="10"/>
      <color theme="1"/>
      <name val="Tahoma"/>
      <family val="2"/>
    </font>
    <font>
      <b/>
      <i/>
      <sz val="11"/>
      <color theme="1" tint="0.49998000264167786"/>
      <name val="Tahoma"/>
      <family val="2"/>
    </font>
    <font>
      <sz val="10"/>
      <color theme="0" tint="-0.4999699890613556"/>
      <name val="Arial"/>
      <family val="2"/>
    </font>
    <font>
      <sz val="8"/>
      <color theme="1" tint="0.49998000264167786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9">
    <xf numFmtId="0" fontId="0" fillId="0" borderId="0" xfId="0" applyFont="1" applyAlignment="1">
      <alignment/>
    </xf>
    <xf numFmtId="0" fontId="3" fillId="0" borderId="0" xfId="57" applyFont="1" applyFill="1" applyBorder="1" applyAlignment="1">
      <alignment horizontal="center" vertical="center"/>
      <protection/>
    </xf>
    <xf numFmtId="0" fontId="54" fillId="0" borderId="0" xfId="57" applyFont="1" applyFill="1" applyBorder="1" applyAlignment="1">
      <alignment horizontal="right" vertical="center"/>
      <protection/>
    </xf>
    <xf numFmtId="0" fontId="4" fillId="0" borderId="10" xfId="57" applyNumberFormat="1" applyFont="1" applyFill="1" applyBorder="1" applyAlignment="1">
      <alignment vertical="center"/>
      <protection/>
    </xf>
    <xf numFmtId="10" fontId="4" fillId="0" borderId="11" xfId="69" applyNumberFormat="1" applyFont="1" applyFill="1" applyBorder="1" applyAlignment="1">
      <alignment vertical="center"/>
    </xf>
    <xf numFmtId="0" fontId="4" fillId="0" borderId="12" xfId="57" applyNumberFormat="1" applyFont="1" applyFill="1" applyBorder="1" applyAlignment="1">
      <alignment vertical="center"/>
      <protection/>
    </xf>
    <xf numFmtId="10" fontId="4" fillId="0" borderId="12" xfId="69" applyNumberFormat="1" applyFont="1" applyFill="1" applyBorder="1" applyAlignment="1">
      <alignment vertical="center"/>
    </xf>
    <xf numFmtId="166" fontId="4" fillId="0" borderId="13" xfId="69" applyNumberFormat="1" applyFont="1" applyFill="1" applyBorder="1" applyAlignment="1">
      <alignment vertical="center"/>
    </xf>
    <xf numFmtId="166" fontId="4" fillId="0" borderId="12" xfId="69" applyNumberFormat="1" applyFont="1" applyFill="1" applyBorder="1" applyAlignment="1">
      <alignment vertical="center"/>
    </xf>
    <xf numFmtId="0" fontId="55" fillId="0" borderId="0" xfId="0" applyFont="1" applyAlignment="1">
      <alignment/>
    </xf>
    <xf numFmtId="0" fontId="0" fillId="0" borderId="0" xfId="60">
      <alignment/>
      <protection/>
    </xf>
    <xf numFmtId="167" fontId="56" fillId="0" borderId="14" xfId="42" applyNumberFormat="1" applyFont="1" applyBorder="1" applyAlignment="1">
      <alignment horizontal="center"/>
    </xf>
    <xf numFmtId="166" fontId="56" fillId="0" borderId="14" xfId="68" applyNumberFormat="1" applyFont="1" applyBorder="1" applyAlignment="1">
      <alignment horizontal="center"/>
    </xf>
    <xf numFmtId="0" fontId="2" fillId="0" borderId="0" xfId="57" applyFont="1" applyFill="1" applyBorder="1">
      <alignment/>
      <protection/>
    </xf>
    <xf numFmtId="0" fontId="57" fillId="0" borderId="0" xfId="49" applyFont="1" applyAlignment="1">
      <alignment horizontal="center" vertical="top"/>
    </xf>
    <xf numFmtId="0" fontId="2" fillId="0" borderId="0" xfId="57" applyFont="1" applyFill="1">
      <alignment/>
      <protection/>
    </xf>
    <xf numFmtId="166" fontId="4" fillId="0" borderId="10" xfId="69" applyNumberFormat="1" applyFont="1" applyFill="1" applyBorder="1" applyAlignment="1">
      <alignment vertical="center"/>
    </xf>
    <xf numFmtId="166" fontId="4" fillId="0" borderId="11" xfId="69" applyNumberFormat="1" applyFont="1" applyFill="1" applyBorder="1" applyAlignment="1">
      <alignment vertical="center"/>
    </xf>
    <xf numFmtId="0" fontId="4" fillId="0" borderId="11" xfId="69" applyNumberFormat="1" applyFont="1" applyFill="1" applyBorder="1" applyAlignment="1">
      <alignment vertical="center"/>
    </xf>
    <xf numFmtId="166" fontId="3" fillId="33" borderId="10" xfId="57" applyNumberFormat="1" applyFont="1" applyFill="1" applyBorder="1" applyAlignment="1">
      <alignment vertical="center"/>
      <protection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0" fillId="0" borderId="15" xfId="60" applyBorder="1">
      <alignment/>
      <protection/>
    </xf>
    <xf numFmtId="3" fontId="3" fillId="33" borderId="10" xfId="57" applyNumberFormat="1" applyFont="1" applyFill="1" applyBorder="1" applyAlignment="1">
      <alignment vertical="center"/>
      <protection/>
    </xf>
    <xf numFmtId="1" fontId="4" fillId="0" borderId="10" xfId="57" applyNumberFormat="1" applyFont="1" applyFill="1" applyBorder="1" applyAlignment="1">
      <alignment vertical="center"/>
      <protection/>
    </xf>
    <xf numFmtId="3" fontId="4" fillId="0" borderId="10" xfId="57" applyNumberFormat="1" applyFont="1" applyFill="1" applyBorder="1" applyAlignment="1">
      <alignment vertical="center"/>
      <protection/>
    </xf>
    <xf numFmtId="0" fontId="56" fillId="33" borderId="16" xfId="0" applyFont="1" applyFill="1" applyBorder="1" applyAlignment="1">
      <alignment wrapText="1"/>
    </xf>
    <xf numFmtId="166" fontId="56" fillId="0" borderId="13" xfId="73" applyNumberFormat="1" applyFont="1" applyBorder="1" applyAlignment="1">
      <alignment horizontal="center"/>
    </xf>
    <xf numFmtId="166" fontId="56" fillId="0" borderId="17" xfId="73" applyNumberFormat="1" applyFont="1" applyBorder="1" applyAlignment="1">
      <alignment horizontal="center"/>
    </xf>
    <xf numFmtId="0" fontId="56" fillId="33" borderId="13" xfId="0" applyFont="1" applyFill="1" applyBorder="1" applyAlignment="1">
      <alignment wrapText="1"/>
    </xf>
    <xf numFmtId="166" fontId="56" fillId="33" borderId="13" xfId="73" applyNumberFormat="1" applyFont="1" applyFill="1" applyBorder="1" applyAlignment="1">
      <alignment horizontal="center"/>
    </xf>
    <xf numFmtId="0" fontId="60" fillId="33" borderId="18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wrapText="1"/>
      <protection/>
    </xf>
    <xf numFmtId="0" fontId="4" fillId="33" borderId="15" xfId="57" applyFont="1" applyFill="1" applyBorder="1" applyAlignment="1">
      <alignment horizontal="center" wrapText="1"/>
      <protection/>
    </xf>
    <xf numFmtId="0" fontId="56" fillId="33" borderId="20" xfId="57" applyFont="1" applyFill="1" applyBorder="1" applyAlignment="1">
      <alignment horizontal="center" vertical="center" wrapText="1"/>
      <protection/>
    </xf>
    <xf numFmtId="0" fontId="60" fillId="33" borderId="21" xfId="57" applyFont="1" applyFill="1" applyBorder="1" applyAlignment="1">
      <alignment horizontal="center" vertical="center" wrapText="1"/>
      <protection/>
    </xf>
    <xf numFmtId="0" fontId="60" fillId="33" borderId="18" xfId="57" applyFont="1" applyFill="1" applyBorder="1" applyAlignment="1">
      <alignment horizontal="center" vertical="top" wrapText="1"/>
      <protection/>
    </xf>
    <xf numFmtId="166" fontId="3" fillId="33" borderId="17" xfId="57" applyNumberFormat="1" applyFont="1" applyFill="1" applyBorder="1" applyAlignment="1">
      <alignment vertical="center"/>
      <protection/>
    </xf>
    <xf numFmtId="166" fontId="3" fillId="33" borderId="18" xfId="57" applyNumberFormat="1" applyFont="1" applyFill="1" applyBorder="1" applyAlignment="1">
      <alignment vertical="center"/>
      <protection/>
    </xf>
    <xf numFmtId="166" fontId="3" fillId="33" borderId="11" xfId="57" applyNumberFormat="1" applyFont="1" applyFill="1" applyBorder="1" applyAlignment="1">
      <alignment vertical="center"/>
      <protection/>
    </xf>
    <xf numFmtId="3" fontId="3" fillId="33" borderId="22" xfId="57" applyNumberFormat="1" applyFont="1" applyFill="1" applyBorder="1" applyAlignment="1">
      <alignment vertical="center"/>
      <protection/>
    </xf>
    <xf numFmtId="3" fontId="3" fillId="33" borderId="18" xfId="57" applyNumberFormat="1" applyFont="1" applyFill="1" applyBorder="1" applyAlignment="1">
      <alignment vertical="center"/>
      <protection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23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vertical="center"/>
      <protection/>
    </xf>
    <xf numFmtId="3" fontId="4" fillId="0" borderId="23" xfId="57" applyNumberFormat="1" applyFont="1" applyBorder="1" applyAlignment="1">
      <alignment vertical="center"/>
      <protection/>
    </xf>
    <xf numFmtId="10" fontId="4" fillId="0" borderId="19" xfId="69" applyNumberFormat="1" applyFont="1" applyBorder="1" applyAlignment="1">
      <alignment vertical="center"/>
    </xf>
    <xf numFmtId="10" fontId="4" fillId="0" borderId="15" xfId="69" applyNumberFormat="1" applyFont="1" applyBorder="1" applyAlignment="1">
      <alignment vertical="center"/>
    </xf>
    <xf numFmtId="166" fontId="4" fillId="0" borderId="24" xfId="69" applyNumberFormat="1" applyFont="1" applyBorder="1" applyAlignment="1">
      <alignment vertical="center"/>
    </xf>
    <xf numFmtId="3" fontId="4" fillId="0" borderId="15" xfId="57" applyNumberFormat="1" applyFont="1" applyBorder="1" applyAlignment="1">
      <alignment vertical="center"/>
      <protection/>
    </xf>
    <xf numFmtId="166" fontId="4" fillId="0" borderId="15" xfId="69" applyNumberFormat="1" applyFont="1" applyBorder="1" applyAlignment="1">
      <alignment vertical="center"/>
    </xf>
    <xf numFmtId="0" fontId="4" fillId="0" borderId="16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vertical="center"/>
      <protection/>
    </xf>
    <xf numFmtId="3" fontId="4" fillId="0" borderId="16" xfId="57" applyNumberFormat="1" applyFont="1" applyBorder="1" applyAlignment="1">
      <alignment vertical="center"/>
      <protection/>
    </xf>
    <xf numFmtId="10" fontId="4" fillId="0" borderId="20" xfId="69" applyNumberFormat="1" applyFont="1" applyBorder="1" applyAlignment="1">
      <alignment vertical="center"/>
    </xf>
    <xf numFmtId="10" fontId="4" fillId="0" borderId="0" xfId="69" applyNumberFormat="1" applyFont="1" applyAlignment="1">
      <alignment vertical="center"/>
    </xf>
    <xf numFmtId="166" fontId="4" fillId="0" borderId="14" xfId="69" applyNumberFormat="1" applyFont="1" applyBorder="1" applyAlignment="1">
      <alignment vertical="center"/>
    </xf>
    <xf numFmtId="3" fontId="4" fillId="0" borderId="0" xfId="57" applyNumberFormat="1" applyFont="1" applyAlignment="1">
      <alignment vertical="center"/>
      <protection/>
    </xf>
    <xf numFmtId="166" fontId="4" fillId="0" borderId="0" xfId="69" applyNumberFormat="1" applyFont="1" applyAlignment="1">
      <alignment vertical="center"/>
    </xf>
    <xf numFmtId="0" fontId="4" fillId="0" borderId="22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vertical="center"/>
      <protection/>
    </xf>
    <xf numFmtId="3" fontId="4" fillId="0" borderId="22" xfId="57" applyNumberFormat="1" applyFont="1" applyBorder="1" applyAlignment="1">
      <alignment vertical="center"/>
      <protection/>
    </xf>
    <xf numFmtId="10" fontId="4" fillId="0" borderId="21" xfId="69" applyNumberFormat="1" applyFont="1" applyBorder="1" applyAlignment="1">
      <alignment vertical="center"/>
    </xf>
    <xf numFmtId="10" fontId="4" fillId="0" borderId="18" xfId="69" applyNumberFormat="1" applyFont="1" applyBorder="1" applyAlignment="1">
      <alignment vertical="center"/>
    </xf>
    <xf numFmtId="166" fontId="4" fillId="0" borderId="17" xfId="69" applyNumberFormat="1" applyFont="1" applyBorder="1" applyAlignment="1">
      <alignment vertical="center"/>
    </xf>
    <xf numFmtId="3" fontId="4" fillId="0" borderId="18" xfId="57" applyNumberFormat="1" applyFont="1" applyBorder="1" applyAlignment="1">
      <alignment vertical="center"/>
      <protection/>
    </xf>
    <xf numFmtId="166" fontId="4" fillId="0" borderId="18" xfId="69" applyNumberFormat="1" applyFont="1" applyBorder="1" applyAlignment="1">
      <alignment vertical="center"/>
    </xf>
    <xf numFmtId="9" fontId="3" fillId="33" borderId="21" xfId="69" applyFont="1" applyFill="1" applyBorder="1" applyAlignment="1">
      <alignment vertical="center"/>
    </xf>
    <xf numFmtId="9" fontId="3" fillId="33" borderId="18" xfId="69" applyFont="1" applyFill="1" applyBorder="1" applyAlignment="1">
      <alignment vertical="center"/>
    </xf>
    <xf numFmtId="0" fontId="2" fillId="0" borderId="0" xfId="57">
      <alignment/>
      <protection/>
    </xf>
    <xf numFmtId="0" fontId="54" fillId="0" borderId="0" xfId="57" applyFont="1" applyAlignment="1">
      <alignment horizontal="right" vertical="center"/>
      <protection/>
    </xf>
    <xf numFmtId="0" fontId="4" fillId="33" borderId="0" xfId="57" applyFont="1" applyFill="1" applyAlignment="1">
      <alignment horizontal="center" wrapText="1"/>
      <protection/>
    </xf>
    <xf numFmtId="0" fontId="56" fillId="33" borderId="0" xfId="57" applyFont="1" applyFill="1" applyAlignment="1">
      <alignment horizontal="center" vertical="center" wrapText="1"/>
      <protection/>
    </xf>
    <xf numFmtId="0" fontId="4" fillId="0" borderId="23" xfId="57" applyFont="1" applyBorder="1" applyAlignment="1">
      <alignment vertical="center"/>
      <protection/>
    </xf>
    <xf numFmtId="166" fontId="4" fillId="0" borderId="23" xfId="69" applyNumberFormat="1" applyFont="1" applyBorder="1" applyAlignment="1">
      <alignment vertical="center"/>
    </xf>
    <xf numFmtId="1" fontId="4" fillId="0" borderId="24" xfId="69" applyNumberFormat="1" applyFont="1" applyBorder="1" applyAlignment="1">
      <alignment horizontal="center"/>
    </xf>
    <xf numFmtId="166" fontId="4" fillId="0" borderId="19" xfId="69" applyNumberFormat="1" applyFont="1" applyBorder="1" applyAlignment="1">
      <alignment vertical="center"/>
    </xf>
    <xf numFmtId="1" fontId="4" fillId="0" borderId="19" xfId="69" applyNumberFormat="1" applyFont="1" applyBorder="1" applyAlignment="1">
      <alignment horizontal="center"/>
    </xf>
    <xf numFmtId="0" fontId="4" fillId="0" borderId="14" xfId="57" applyFont="1" applyBorder="1" applyAlignment="1">
      <alignment horizontal="center" vertical="center"/>
      <protection/>
    </xf>
    <xf numFmtId="0" fontId="4" fillId="0" borderId="16" xfId="57" applyFont="1" applyBorder="1" applyAlignment="1">
      <alignment vertical="center"/>
      <protection/>
    </xf>
    <xf numFmtId="166" fontId="4" fillId="0" borderId="16" xfId="69" applyNumberFormat="1" applyFont="1" applyBorder="1" applyAlignment="1">
      <alignment vertical="center"/>
    </xf>
    <xf numFmtId="1" fontId="4" fillId="0" borderId="14" xfId="69" applyNumberFormat="1" applyFont="1" applyBorder="1" applyAlignment="1">
      <alignment horizontal="center"/>
    </xf>
    <xf numFmtId="166" fontId="4" fillId="0" borderId="20" xfId="69" applyNumberFormat="1" applyFont="1" applyBorder="1" applyAlignment="1">
      <alignment vertical="center"/>
    </xf>
    <xf numFmtId="1" fontId="4" fillId="0" borderId="20" xfId="69" applyNumberFormat="1" applyFont="1" applyBorder="1" applyAlignment="1">
      <alignment horizontal="center"/>
    </xf>
    <xf numFmtId="0" fontId="4" fillId="0" borderId="22" xfId="57" applyFont="1" applyBorder="1" applyAlignment="1">
      <alignment vertical="center"/>
      <protection/>
    </xf>
    <xf numFmtId="166" fontId="4" fillId="0" borderId="22" xfId="69" applyNumberFormat="1" applyFont="1" applyBorder="1" applyAlignment="1">
      <alignment vertical="center"/>
    </xf>
    <xf numFmtId="1" fontId="4" fillId="0" borderId="17" xfId="69" applyNumberFormat="1" applyFont="1" applyBorder="1" applyAlignment="1">
      <alignment horizontal="center"/>
    </xf>
    <xf numFmtId="166" fontId="4" fillId="0" borderId="21" xfId="69" applyNumberFormat="1" applyFont="1" applyBorder="1" applyAlignment="1">
      <alignment vertical="center"/>
    </xf>
    <xf numFmtId="1" fontId="4" fillId="0" borderId="21" xfId="69" applyNumberFormat="1" applyFont="1" applyBorder="1" applyAlignment="1">
      <alignment horizontal="center"/>
    </xf>
    <xf numFmtId="0" fontId="4" fillId="0" borderId="24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horizontal="center" vertical="center"/>
      <protection/>
    </xf>
    <xf numFmtId="9" fontId="3" fillId="33" borderId="12" xfId="69" applyFont="1" applyFill="1" applyBorder="1" applyAlignment="1">
      <alignment vertical="center"/>
    </xf>
    <xf numFmtId="0" fontId="3" fillId="33" borderId="11" xfId="57" applyFont="1" applyFill="1" applyBorder="1" applyAlignment="1">
      <alignment vertical="center"/>
      <protection/>
    </xf>
    <xf numFmtId="10" fontId="4" fillId="0" borderId="23" xfId="69" applyNumberFormat="1" applyFont="1" applyBorder="1" applyAlignment="1">
      <alignment vertical="center"/>
    </xf>
    <xf numFmtId="10" fontId="4" fillId="0" borderId="16" xfId="69" applyNumberFormat="1" applyFont="1" applyBorder="1" applyAlignment="1">
      <alignment vertical="center"/>
    </xf>
    <xf numFmtId="10" fontId="4" fillId="0" borderId="22" xfId="69" applyNumberFormat="1" applyFont="1" applyBorder="1" applyAlignment="1">
      <alignment vertical="center"/>
    </xf>
    <xf numFmtId="167" fontId="56" fillId="0" borderId="13" xfId="42" applyNumberFormat="1" applyFont="1" applyBorder="1" applyAlignment="1">
      <alignment horizontal="center"/>
    </xf>
    <xf numFmtId="167" fontId="56" fillId="33" borderId="13" xfId="42" applyNumberFormat="1" applyFont="1" applyFill="1" applyBorder="1" applyAlignment="1">
      <alignment horizontal="center"/>
    </xf>
    <xf numFmtId="1" fontId="4" fillId="0" borderId="13" xfId="69" applyNumberFormat="1" applyFont="1" applyFill="1" applyBorder="1" applyAlignment="1">
      <alignment horizontal="center"/>
    </xf>
    <xf numFmtId="0" fontId="4" fillId="0" borderId="13" xfId="69" applyNumberFormat="1" applyFont="1" applyFill="1" applyBorder="1" applyAlignment="1">
      <alignment vertical="center"/>
    </xf>
    <xf numFmtId="166" fontId="3" fillId="33" borderId="13" xfId="57" applyNumberFormat="1" applyFont="1" applyFill="1" applyBorder="1" applyAlignment="1">
      <alignment vertical="center"/>
      <protection/>
    </xf>
    <xf numFmtId="10" fontId="4" fillId="0" borderId="24" xfId="69" applyNumberFormat="1" applyFont="1" applyBorder="1" applyAlignment="1">
      <alignment vertical="center"/>
    </xf>
    <xf numFmtId="10" fontId="4" fillId="0" borderId="14" xfId="69" applyNumberFormat="1" applyFont="1" applyBorder="1" applyAlignment="1">
      <alignment vertical="center"/>
    </xf>
    <xf numFmtId="10" fontId="4" fillId="0" borderId="17" xfId="69" applyNumberFormat="1" applyFont="1" applyBorder="1" applyAlignment="1">
      <alignment vertical="center"/>
    </xf>
    <xf numFmtId="0" fontId="4" fillId="33" borderId="15" xfId="57" applyFont="1" applyFill="1" applyBorder="1" applyAlignment="1">
      <alignment horizontal="center" vertical="center" wrapText="1"/>
      <protection/>
    </xf>
    <xf numFmtId="0" fontId="60" fillId="33" borderId="21" xfId="57" applyFont="1" applyFill="1" applyBorder="1" applyAlignment="1">
      <alignment horizontal="center" vertical="top" wrapText="1"/>
      <protection/>
    </xf>
    <xf numFmtId="0" fontId="60" fillId="33" borderId="22" xfId="57" applyFont="1" applyFill="1" applyBorder="1" applyAlignment="1">
      <alignment horizontal="center" vertical="center" wrapText="1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wrapText="1"/>
      <protection/>
    </xf>
    <xf numFmtId="0" fontId="56" fillId="33" borderId="10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63" fillId="33" borderId="22" xfId="57" applyFont="1" applyFill="1" applyBorder="1" applyAlignment="1">
      <alignment horizontal="center" vertical="center"/>
      <protection/>
    </xf>
    <xf numFmtId="0" fontId="63" fillId="33" borderId="18" xfId="57" applyFont="1" applyFill="1" applyBorder="1" applyAlignment="1">
      <alignment horizontal="center" vertical="center"/>
      <protection/>
    </xf>
    <xf numFmtId="0" fontId="63" fillId="33" borderId="21" xfId="57" applyFont="1" applyFill="1" applyBorder="1" applyAlignment="1">
      <alignment horizontal="center" vertical="center"/>
      <protection/>
    </xf>
    <xf numFmtId="0" fontId="64" fillId="33" borderId="23" xfId="57" applyFont="1" applyFill="1" applyBorder="1" applyAlignment="1">
      <alignment horizontal="center" vertical="center"/>
      <protection/>
    </xf>
    <xf numFmtId="0" fontId="64" fillId="33" borderId="15" xfId="57" applyFont="1" applyFill="1" applyBorder="1" applyAlignment="1">
      <alignment horizontal="center" vertical="center"/>
      <protection/>
    </xf>
    <xf numFmtId="0" fontId="64" fillId="33" borderId="19" xfId="57" applyFont="1" applyFill="1" applyBorder="1" applyAlignment="1">
      <alignment horizontal="center" vertical="center"/>
      <protection/>
    </xf>
    <xf numFmtId="0" fontId="4" fillId="33" borderId="24" xfId="57" applyFont="1" applyFill="1" applyBorder="1" applyAlignment="1">
      <alignment horizontal="center" vertical="center" wrapText="1"/>
      <protection/>
    </xf>
    <xf numFmtId="0" fontId="4" fillId="33" borderId="14" xfId="57" applyFont="1" applyFill="1" applyBorder="1" applyAlignment="1">
      <alignment horizontal="center" vertical="center" wrapText="1"/>
      <protection/>
    </xf>
    <xf numFmtId="0" fontId="60" fillId="33" borderId="14" xfId="57" applyFont="1" applyFill="1" applyBorder="1" applyAlignment="1">
      <alignment horizontal="center" vertical="center" wrapText="1"/>
      <protection/>
    </xf>
    <xf numFmtId="0" fontId="60" fillId="33" borderId="17" xfId="57" applyFont="1" applyFill="1" applyBorder="1" applyAlignment="1">
      <alignment horizontal="center" vertical="center" wrapText="1"/>
      <protection/>
    </xf>
    <xf numFmtId="0" fontId="3" fillId="0" borderId="0" xfId="57" applyFont="1" applyFill="1" applyBorder="1" applyAlignment="1">
      <alignment horizontal="center" vertical="center"/>
      <protection/>
    </xf>
    <xf numFmtId="0" fontId="63" fillId="0" borderId="0" xfId="57" applyFont="1" applyFill="1" applyBorder="1" applyAlignment="1">
      <alignment horizontal="center" vertical="center"/>
      <protection/>
    </xf>
    <xf numFmtId="0" fontId="4" fillId="33" borderId="23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vertical="center" wrapText="1"/>
      <protection/>
    </xf>
    <xf numFmtId="0" fontId="4" fillId="33" borderId="22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vertical="center" wrapText="1"/>
      <protection/>
    </xf>
    <xf numFmtId="0" fontId="63" fillId="33" borderId="16" xfId="57" applyFont="1" applyFill="1" applyBorder="1" applyAlignment="1">
      <alignment horizontal="center" vertical="top"/>
      <protection/>
    </xf>
    <xf numFmtId="0" fontId="63" fillId="33" borderId="22" xfId="57" applyFont="1" applyFill="1" applyBorder="1" applyAlignment="1">
      <alignment horizontal="center" vertical="top"/>
      <protection/>
    </xf>
    <xf numFmtId="0" fontId="60" fillId="33" borderId="14" xfId="57" applyFont="1" applyFill="1" applyBorder="1" applyAlignment="1">
      <alignment horizontal="center" vertical="top" wrapText="1"/>
      <protection/>
    </xf>
    <xf numFmtId="0" fontId="60" fillId="33" borderId="22" xfId="57" applyFont="1" applyFill="1" applyBorder="1" applyAlignment="1">
      <alignment horizontal="center" vertical="top" wrapText="1"/>
      <protection/>
    </xf>
    <xf numFmtId="0" fontId="3" fillId="0" borderId="0" xfId="57" applyFont="1" applyAlignment="1">
      <alignment horizontal="center" vertical="center"/>
      <protection/>
    </xf>
    <xf numFmtId="0" fontId="65" fillId="0" borderId="0" xfId="57" applyFont="1" applyAlignment="1">
      <alignment horizontal="center" vertical="center"/>
      <protection/>
    </xf>
    <xf numFmtId="0" fontId="3" fillId="33" borderId="23" xfId="57" applyFont="1" applyFill="1" applyBorder="1" applyAlignment="1">
      <alignment horizontal="center" wrapText="1"/>
      <protection/>
    </xf>
    <xf numFmtId="0" fontId="3" fillId="33" borderId="16" xfId="57" applyFont="1" applyFill="1" applyBorder="1" applyAlignment="1">
      <alignment horizontal="center" wrapText="1"/>
      <protection/>
    </xf>
    <xf numFmtId="0" fontId="3" fillId="33" borderId="24" xfId="57" applyFont="1" applyFill="1" applyBorder="1" applyAlignment="1">
      <alignment horizontal="center" wrapText="1"/>
      <protection/>
    </xf>
    <xf numFmtId="0" fontId="3" fillId="33" borderId="14" xfId="57" applyFont="1" applyFill="1" applyBorder="1" applyAlignment="1">
      <alignment horizontal="center" wrapText="1"/>
      <protection/>
    </xf>
    <xf numFmtId="0" fontId="60" fillId="33" borderId="17" xfId="57" applyFont="1" applyFill="1" applyBorder="1" applyAlignment="1">
      <alignment horizontal="center" vertical="top" wrapText="1"/>
      <protection/>
    </xf>
    <xf numFmtId="0" fontId="60" fillId="33" borderId="20" xfId="57" applyFont="1" applyFill="1" applyBorder="1" applyAlignment="1">
      <alignment horizontal="center" vertical="top" wrapText="1"/>
      <protection/>
    </xf>
    <xf numFmtId="0" fontId="60" fillId="33" borderId="21" xfId="57" applyFont="1" applyFill="1" applyBorder="1" applyAlignment="1">
      <alignment horizontal="center" vertical="top" wrapText="1"/>
      <protection/>
    </xf>
    <xf numFmtId="0" fontId="60" fillId="33" borderId="16" xfId="57" applyFont="1" applyFill="1" applyBorder="1" applyAlignment="1">
      <alignment horizontal="center" vertical="center" wrapText="1"/>
      <protection/>
    </xf>
    <xf numFmtId="0" fontId="60" fillId="33" borderId="22" xfId="57" applyFont="1" applyFill="1" applyBorder="1" applyAlignment="1">
      <alignment horizontal="center" vertical="center" wrapText="1"/>
      <protection/>
    </xf>
    <xf numFmtId="0" fontId="4" fillId="33" borderId="24" xfId="57" applyFont="1" applyFill="1" applyBorder="1" applyAlignment="1">
      <alignment horizontal="center" wrapText="1"/>
      <protection/>
    </xf>
    <xf numFmtId="0" fontId="4" fillId="33" borderId="14" xfId="57" applyFont="1" applyFill="1" applyBorder="1" applyAlignment="1">
      <alignment horizontal="center" wrapText="1"/>
      <protection/>
    </xf>
    <xf numFmtId="0" fontId="2" fillId="33" borderId="19" xfId="57" applyFill="1" applyBorder="1" applyAlignment="1">
      <alignment horizontal="center" vertical="center" wrapText="1"/>
      <protection/>
    </xf>
    <xf numFmtId="0" fontId="2" fillId="33" borderId="20" xfId="57" applyFill="1" applyBorder="1" applyAlignment="1">
      <alignment horizontal="center" vertical="center" wrapText="1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wrapText="1"/>
      <protection/>
    </xf>
    <xf numFmtId="0" fontId="63" fillId="0" borderId="0" xfId="57" applyFont="1" applyAlignment="1">
      <alignment horizontal="center" vertical="center"/>
      <protection/>
    </xf>
    <xf numFmtId="0" fontId="4" fillId="0" borderId="10" xfId="57" applyNumberFormat="1" applyFont="1" applyFill="1" applyBorder="1" applyAlignment="1">
      <alignment horizontal="center" vertical="center"/>
      <protection/>
    </xf>
    <xf numFmtId="0" fontId="4" fillId="0" borderId="11" xfId="57" applyNumberFormat="1" applyFont="1" applyFill="1" applyBorder="1" applyAlignment="1">
      <alignment horizontal="center" vertical="center"/>
      <protection/>
    </xf>
    <xf numFmtId="0" fontId="3" fillId="33" borderId="10" xfId="57" applyNumberFormat="1" applyFont="1" applyFill="1" applyBorder="1" applyAlignment="1">
      <alignment horizontal="center" vertical="center"/>
      <protection/>
    </xf>
    <xf numFmtId="0" fontId="3" fillId="33" borderId="11" xfId="57" applyNumberFormat="1" applyFont="1" applyFill="1" applyBorder="1" applyAlignment="1">
      <alignment horizontal="center" vertical="center"/>
      <protection/>
    </xf>
    <xf numFmtId="0" fontId="2" fillId="33" borderId="0" xfId="57" applyFill="1" applyAlignment="1">
      <alignment horizontal="center" vertical="center" wrapText="1"/>
      <protection/>
    </xf>
    <xf numFmtId="0" fontId="66" fillId="33" borderId="14" xfId="57" applyFont="1" applyFill="1" applyBorder="1" applyAlignment="1">
      <alignment horizontal="center" wrapText="1"/>
      <protection/>
    </xf>
    <xf numFmtId="0" fontId="66" fillId="33" borderId="17" xfId="57" applyFont="1" applyFill="1" applyBorder="1" applyAlignment="1">
      <alignment horizontal="center" wrapText="1"/>
      <protection/>
    </xf>
    <xf numFmtId="0" fontId="2" fillId="33" borderId="24" xfId="57" applyFill="1" applyBorder="1" applyAlignment="1">
      <alignment horizontal="center" wrapText="1"/>
      <protection/>
    </xf>
    <xf numFmtId="0" fontId="2" fillId="33" borderId="14" xfId="57" applyFill="1" applyBorder="1" applyAlignment="1">
      <alignment horizontal="center" wrapText="1"/>
      <protection/>
    </xf>
    <xf numFmtId="0" fontId="63" fillId="33" borderId="16" xfId="57" applyFont="1" applyFill="1" applyBorder="1" applyAlignment="1">
      <alignment horizontal="center" vertical="center"/>
      <protection/>
    </xf>
    <xf numFmtId="0" fontId="63" fillId="33" borderId="0" xfId="57" applyFont="1" applyFill="1" applyAlignment="1">
      <alignment horizontal="center" vertical="center"/>
      <protection/>
    </xf>
    <xf numFmtId="0" fontId="63" fillId="33" borderId="20" xfId="57" applyFont="1" applyFill="1" applyBorder="1" applyAlignment="1">
      <alignment horizontal="center" vertical="center"/>
      <protection/>
    </xf>
    <xf numFmtId="0" fontId="4" fillId="33" borderId="20" xfId="57" applyFont="1" applyFill="1" applyBorder="1" applyAlignment="1">
      <alignment horizontal="center" vertical="center" wrapText="1"/>
      <protection/>
    </xf>
    <xf numFmtId="0" fontId="4" fillId="33" borderId="0" xfId="57" applyFont="1" applyFill="1" applyAlignment="1">
      <alignment horizontal="center" vertical="center" wrapText="1"/>
      <protection/>
    </xf>
    <xf numFmtId="0" fontId="3" fillId="0" borderId="0" xfId="57" applyFont="1" applyAlignment="1">
      <alignment horizontal="center" wrapText="1"/>
      <protection/>
    </xf>
    <xf numFmtId="0" fontId="63" fillId="33" borderId="14" xfId="57" applyFont="1" applyFill="1" applyBorder="1" applyAlignment="1">
      <alignment horizontal="center" vertical="top"/>
      <protection/>
    </xf>
    <xf numFmtId="0" fontId="63" fillId="33" borderId="17" xfId="57" applyFont="1" applyFill="1" applyBorder="1" applyAlignment="1">
      <alignment horizontal="center" vertical="top"/>
      <protection/>
    </xf>
    <xf numFmtId="167" fontId="5" fillId="2" borderId="13" xfId="42" applyNumberFormat="1" applyFont="1" applyFill="1" applyBorder="1" applyAlignment="1">
      <alignment horizontal="center" vertical="center" wrapText="1"/>
    </xf>
    <xf numFmtId="0" fontId="56" fillId="2" borderId="17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left" wrapText="1"/>
    </xf>
    <xf numFmtId="0" fontId="56" fillId="0" borderId="16" xfId="0" applyFont="1" applyBorder="1" applyAlignment="1">
      <alignment horizontal="left" wrapText="1"/>
    </xf>
    <xf numFmtId="0" fontId="56" fillId="0" borderId="22" xfId="0" applyFont="1" applyBorder="1" applyAlignment="1">
      <alignment horizontal="left" wrapText="1"/>
    </xf>
    <xf numFmtId="0" fontId="56" fillId="0" borderId="0" xfId="0" applyFont="1" applyAlignment="1">
      <alignment horizontal="left" indent="1"/>
    </xf>
    <xf numFmtId="0" fontId="67" fillId="0" borderId="0" xfId="0" applyFont="1" applyAlignment="1">
      <alignment/>
    </xf>
    <xf numFmtId="0" fontId="58" fillId="0" borderId="0" xfId="0" applyFont="1" applyBorder="1" applyAlignment="1">
      <alignment wrapText="1" shrinkToFit="1"/>
    </xf>
  </cellXfs>
  <cellStyles count="6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Dziesiętny 2 3" xfId="46"/>
    <cellStyle name="Dziesiętny 3" xfId="47"/>
    <cellStyle name="Dziesiętny 4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e" xfId="56"/>
    <cellStyle name="Normalny 2" xfId="57"/>
    <cellStyle name="Normalny 3" xfId="58"/>
    <cellStyle name="Normalny 3 2" xfId="59"/>
    <cellStyle name="Normalny 4" xfId="60"/>
    <cellStyle name="Normalny 4 2" xfId="61"/>
    <cellStyle name="Normalny 5" xfId="62"/>
    <cellStyle name="Normalny 5 2" xfId="63"/>
    <cellStyle name="Normalny 6" xfId="64"/>
    <cellStyle name="Normalny 7" xfId="65"/>
    <cellStyle name="Obliczenia" xfId="66"/>
    <cellStyle name="Followed Hyperlink" xfId="67"/>
    <cellStyle name="Percent" xfId="68"/>
    <cellStyle name="Procentowy 2" xfId="69"/>
    <cellStyle name="Procentowy 3" xfId="70"/>
    <cellStyle name="Procentowy 3 2" xfId="71"/>
    <cellStyle name="Procentowy 4" xfId="72"/>
    <cellStyle name="Procentowy 4 2" xfId="73"/>
    <cellStyle name="Procentowy 5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</cellStyles>
  <dxfs count="150"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  <dxf>
      <font>
        <color auto="1"/>
      </font>
      <numFmt numFmtId="168" formatCode="\-"/>
      <border/>
    </dxf>
    <dxf>
      <font>
        <color auto="1"/>
      </font>
      <numFmt numFmtId="169" formatCode="\+General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</xdr:row>
      <xdr:rowOff>0</xdr:rowOff>
    </xdr:from>
    <xdr:to>
      <xdr:col>5</xdr:col>
      <xdr:colOff>723900</xdr:colOff>
      <xdr:row>27</xdr:row>
      <xdr:rowOff>0</xdr:rowOff>
    </xdr:to>
    <xdr:pic>
      <xdr:nvPicPr>
        <xdr:cNvPr id="1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600325"/>
          <a:ext cx="5429250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5</xdr:col>
      <xdr:colOff>714375</xdr:colOff>
      <xdr:row>46</xdr:row>
      <xdr:rowOff>19050</xdr:rowOff>
    </xdr:to>
    <xdr:pic>
      <xdr:nvPicPr>
        <xdr:cNvPr id="2" name="Obraz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5838825"/>
          <a:ext cx="5419725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6</xdr:col>
      <xdr:colOff>257175</xdr:colOff>
      <xdr:row>66</xdr:row>
      <xdr:rowOff>57150</xdr:rowOff>
    </xdr:to>
    <xdr:pic>
      <xdr:nvPicPr>
        <xdr:cNvPr id="3" name="Obraz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9648825"/>
          <a:ext cx="5715000" cy="3676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9\CEP\2019.07\dane%20szczeg&#243;&#322;owe\raporty\PZPM_CEP_RAPORT_WSZYSTKIE_POJAZD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Lipiec</v>
          </cell>
        </row>
        <row r="21">
          <cell r="E21">
            <v>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.1484375" style="10" customWidth="1"/>
    <col min="2" max="2" width="41.00390625" style="10" customWidth="1"/>
    <col min="3" max="5" width="9.8515625" style="10" customWidth="1"/>
    <col min="6" max="6" width="11.28125" style="10" customWidth="1"/>
    <col min="7" max="7" width="10.7109375" style="10" customWidth="1"/>
    <col min="8" max="8" width="11.7109375" style="10" customWidth="1"/>
    <col min="9" max="16384" width="9.140625" style="10" customWidth="1"/>
  </cols>
  <sheetData>
    <row r="1" spans="1:256" ht="15">
      <c r="A1" s="42"/>
      <c r="B1" t="s">
        <v>136</v>
      </c>
      <c r="C1" s="43"/>
      <c r="E1" s="42"/>
      <c r="F1" s="42"/>
      <c r="G1" s="42"/>
      <c r="H1" s="44">
        <v>44201</v>
      </c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  <c r="IT1" s="42"/>
      <c r="IU1" s="42"/>
      <c r="IV1" s="42"/>
    </row>
    <row r="2" ht="11.25" customHeight="1"/>
    <row r="3" spans="2:8" ht="24.75" customHeight="1">
      <c r="B3" s="111" t="s">
        <v>137</v>
      </c>
      <c r="C3" s="112"/>
      <c r="D3" s="112"/>
      <c r="E3" s="112"/>
      <c r="F3" s="112"/>
      <c r="G3" s="112"/>
      <c r="H3" s="113"/>
    </row>
    <row r="4" spans="2:8" ht="24.75" customHeight="1">
      <c r="B4" s="26"/>
      <c r="C4" s="171" t="s">
        <v>146</v>
      </c>
      <c r="D4" s="171" t="s">
        <v>147</v>
      </c>
      <c r="E4" s="172" t="s">
        <v>138</v>
      </c>
      <c r="F4" s="171" t="s">
        <v>148</v>
      </c>
      <c r="G4" s="171" t="s">
        <v>149</v>
      </c>
      <c r="H4" s="172" t="s">
        <v>138</v>
      </c>
    </row>
    <row r="5" spans="2:8" ht="24.75" customHeight="1">
      <c r="B5" s="173" t="s">
        <v>139</v>
      </c>
      <c r="C5" s="98">
        <v>51507</v>
      </c>
      <c r="D5" s="98">
        <v>52499</v>
      </c>
      <c r="E5" s="27">
        <v>-0.018895598011390735</v>
      </c>
      <c r="F5" s="98">
        <v>428347</v>
      </c>
      <c r="G5" s="98">
        <v>555598</v>
      </c>
      <c r="H5" s="27">
        <v>-0.22903430177934403</v>
      </c>
    </row>
    <row r="6" spans="2:8" ht="24.75" customHeight="1">
      <c r="B6" s="173" t="s">
        <v>140</v>
      </c>
      <c r="C6" s="98">
        <v>7926</v>
      </c>
      <c r="D6" s="98">
        <v>7577</v>
      </c>
      <c r="E6" s="27">
        <v>0.04606044608684168</v>
      </c>
      <c r="F6" s="98">
        <v>59649</v>
      </c>
      <c r="G6" s="98">
        <v>69872</v>
      </c>
      <c r="H6" s="27">
        <v>-0.14631039615296537</v>
      </c>
    </row>
    <row r="7" spans="2:8" ht="24.75" customHeight="1">
      <c r="B7" s="174" t="s">
        <v>141</v>
      </c>
      <c r="C7" s="11">
        <f>C6-C8</f>
        <v>7640</v>
      </c>
      <c r="D7" s="11">
        <f>D6-D8</f>
        <v>7380</v>
      </c>
      <c r="E7" s="12">
        <f>C7/D7-1</f>
        <v>0.035230352303523116</v>
      </c>
      <c r="F7" s="11">
        <f>F6-F8</f>
        <v>57655</v>
      </c>
      <c r="G7" s="11">
        <f>G6-G8</f>
        <v>68173</v>
      </c>
      <c r="H7" s="12">
        <f>F7/G7-1</f>
        <v>-0.15428395405805817</v>
      </c>
    </row>
    <row r="8" spans="2:8" ht="24.75" customHeight="1">
      <c r="B8" s="175" t="s">
        <v>142</v>
      </c>
      <c r="C8" s="11">
        <v>286</v>
      </c>
      <c r="D8" s="11">
        <v>197</v>
      </c>
      <c r="E8" s="28">
        <v>0.4517766497461928</v>
      </c>
      <c r="F8" s="11">
        <v>1994</v>
      </c>
      <c r="G8" s="11">
        <v>1699</v>
      </c>
      <c r="H8" s="28">
        <v>0.17363154796939373</v>
      </c>
    </row>
    <row r="9" spans="2:8" ht="15">
      <c r="B9" s="29" t="s">
        <v>143</v>
      </c>
      <c r="C9" s="99">
        <v>59433</v>
      </c>
      <c r="D9" s="99">
        <v>60076</v>
      </c>
      <c r="E9" s="30">
        <v>-0.010703109394766597</v>
      </c>
      <c r="F9" s="99">
        <v>487996</v>
      </c>
      <c r="G9" s="99">
        <v>625470</v>
      </c>
      <c r="H9" s="30">
        <v>-0.21979311557708603</v>
      </c>
    </row>
    <row r="10" spans="2:8" ht="15">
      <c r="B10" s="176" t="s">
        <v>144</v>
      </c>
      <c r="C10" s="22"/>
      <c r="D10" s="22"/>
      <c r="E10" s="22"/>
      <c r="F10" s="22"/>
      <c r="G10" s="22"/>
      <c r="H10" s="22"/>
    </row>
    <row r="11" spans="2:8" ht="15">
      <c r="B11" s="177"/>
      <c r="C11" s="178"/>
      <c r="D11" s="178"/>
      <c r="E11" s="178"/>
      <c r="F11" s="178"/>
      <c r="G11" s="178"/>
      <c r="H11" s="178"/>
    </row>
    <row r="12" spans="2:8" ht="15">
      <c r="B12" s="178"/>
      <c r="C12" s="178"/>
      <c r="D12" s="178"/>
      <c r="E12" s="178"/>
      <c r="F12" s="178"/>
      <c r="G12" s="178"/>
      <c r="H12" s="178"/>
    </row>
    <row r="13" ht="15"/>
    <row r="14" ht="15"/>
    <row r="15" ht="15"/>
    <row r="16" ht="15"/>
    <row r="17" ht="15"/>
    <row r="18" ht="15"/>
    <row r="19" ht="15"/>
    <row r="20" ht="15"/>
    <row r="21" ht="15"/>
    <row r="22" ht="15">
      <c r="H22" s="10" t="s">
        <v>145</v>
      </c>
    </row>
    <row r="23" ht="15"/>
    <row r="24" ht="15"/>
    <row r="25" ht="15"/>
    <row r="26" ht="15"/>
    <row r="27" ht="15"/>
    <row r="28" ht="15">
      <c r="B28"/>
    </row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>
      <c r="B45"/>
    </row>
    <row r="46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</sheetData>
  <sheetProtection/>
  <mergeCells count="1">
    <mergeCell ref="B3:H3"/>
  </mergeCells>
  <conditionalFormatting sqref="E7 H7">
    <cfRule type="cellIs" priority="4" dxfId="145" operator="lessThan">
      <formula>0</formula>
    </cfRule>
  </conditionalFormatting>
  <conditionalFormatting sqref="E5 H5">
    <cfRule type="cellIs" priority="3" dxfId="145" operator="lessThan">
      <formula>0</formula>
    </cfRule>
  </conditionalFormatting>
  <conditionalFormatting sqref="H6 E6">
    <cfRule type="cellIs" priority="2" dxfId="145" operator="lessThan">
      <formula>0</formula>
    </cfRule>
  </conditionalFormatting>
  <conditionalFormatting sqref="H8:H9 E8:E9">
    <cfRule type="cellIs" priority="1" dxfId="145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7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8.140625" style="0" customWidth="1"/>
    <col min="3" max="3" width="19.28125" style="0" customWidth="1"/>
    <col min="4" max="15" width="10.28125" style="0" customWidth="1"/>
    <col min="16" max="16" width="16.7109375" style="0" bestFit="1" customWidth="1"/>
    <col min="17" max="22" width="10.28125" style="0" customWidth="1"/>
    <col min="23" max="23" width="11.28125" style="0" customWidth="1"/>
  </cols>
  <sheetData>
    <row r="1" spans="2:15" ht="15">
      <c r="B1" t="s">
        <v>3</v>
      </c>
      <c r="D1" s="43"/>
      <c r="O1" s="44">
        <v>44201</v>
      </c>
    </row>
    <row r="2" spans="2:15" ht="14.25" customHeight="1">
      <c r="B2" s="124" t="s">
        <v>53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2:15" ht="14.25" customHeight="1">
      <c r="B3" s="125" t="s">
        <v>54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38" t="s">
        <v>0</v>
      </c>
      <c r="C5" s="140" t="s">
        <v>1</v>
      </c>
      <c r="D5" s="117" t="s">
        <v>113</v>
      </c>
      <c r="E5" s="118"/>
      <c r="F5" s="118"/>
      <c r="G5" s="118"/>
      <c r="H5" s="119"/>
      <c r="I5" s="118" t="s">
        <v>110</v>
      </c>
      <c r="J5" s="118"/>
      <c r="K5" s="117" t="s">
        <v>114</v>
      </c>
      <c r="L5" s="118"/>
      <c r="M5" s="118"/>
      <c r="N5" s="118"/>
      <c r="O5" s="119"/>
    </row>
    <row r="6" spans="2:15" ht="14.25" customHeight="1">
      <c r="B6" s="139"/>
      <c r="C6" s="141"/>
      <c r="D6" s="114" t="s">
        <v>115</v>
      </c>
      <c r="E6" s="115"/>
      <c r="F6" s="115"/>
      <c r="G6" s="115"/>
      <c r="H6" s="116"/>
      <c r="I6" s="115" t="s">
        <v>111</v>
      </c>
      <c r="J6" s="115"/>
      <c r="K6" s="114" t="s">
        <v>116</v>
      </c>
      <c r="L6" s="115"/>
      <c r="M6" s="115"/>
      <c r="N6" s="115"/>
      <c r="O6" s="116"/>
    </row>
    <row r="7" spans="2:15" ht="14.25" customHeight="1">
      <c r="B7" s="139"/>
      <c r="C7" s="139"/>
      <c r="D7" s="126">
        <v>2020</v>
      </c>
      <c r="E7" s="127"/>
      <c r="F7" s="130">
        <v>2019</v>
      </c>
      <c r="G7" s="130"/>
      <c r="H7" s="147" t="s">
        <v>5</v>
      </c>
      <c r="I7" s="149">
        <v>2020</v>
      </c>
      <c r="J7" s="126" t="s">
        <v>117</v>
      </c>
      <c r="K7" s="126">
        <v>2020</v>
      </c>
      <c r="L7" s="127"/>
      <c r="M7" s="130">
        <v>2019</v>
      </c>
      <c r="N7" s="127"/>
      <c r="O7" s="152" t="s">
        <v>5</v>
      </c>
    </row>
    <row r="8" spans="2:15" ht="14.25" customHeight="1">
      <c r="B8" s="132" t="s">
        <v>6</v>
      </c>
      <c r="C8" s="132" t="s">
        <v>7</v>
      </c>
      <c r="D8" s="128"/>
      <c r="E8" s="129"/>
      <c r="F8" s="131"/>
      <c r="G8" s="131"/>
      <c r="H8" s="148"/>
      <c r="I8" s="150"/>
      <c r="J8" s="151"/>
      <c r="K8" s="128"/>
      <c r="L8" s="129"/>
      <c r="M8" s="131"/>
      <c r="N8" s="129"/>
      <c r="O8" s="152"/>
    </row>
    <row r="9" spans="2:15" ht="14.25" customHeight="1">
      <c r="B9" s="132"/>
      <c r="C9" s="132"/>
      <c r="D9" s="109" t="s">
        <v>8</v>
      </c>
      <c r="E9" s="110" t="s">
        <v>2</v>
      </c>
      <c r="F9" s="106" t="s">
        <v>8</v>
      </c>
      <c r="G9" s="33" t="s">
        <v>2</v>
      </c>
      <c r="H9" s="134" t="s">
        <v>9</v>
      </c>
      <c r="I9" s="34" t="s">
        <v>8</v>
      </c>
      <c r="J9" s="145" t="s">
        <v>118</v>
      </c>
      <c r="K9" s="109" t="s">
        <v>8</v>
      </c>
      <c r="L9" s="32" t="s">
        <v>2</v>
      </c>
      <c r="M9" s="106" t="s">
        <v>8</v>
      </c>
      <c r="N9" s="32" t="s">
        <v>2</v>
      </c>
      <c r="O9" s="143" t="s">
        <v>9</v>
      </c>
    </row>
    <row r="10" spans="2:15" ht="14.25" customHeight="1">
      <c r="B10" s="133"/>
      <c r="C10" s="133"/>
      <c r="D10" s="108" t="s">
        <v>10</v>
      </c>
      <c r="E10" s="107" t="s">
        <v>11</v>
      </c>
      <c r="F10" s="31" t="s">
        <v>10</v>
      </c>
      <c r="G10" s="36" t="s">
        <v>11</v>
      </c>
      <c r="H10" s="142"/>
      <c r="I10" s="35" t="s">
        <v>10</v>
      </c>
      <c r="J10" s="146"/>
      <c r="K10" s="108" t="s">
        <v>10</v>
      </c>
      <c r="L10" s="107" t="s">
        <v>11</v>
      </c>
      <c r="M10" s="31" t="s">
        <v>10</v>
      </c>
      <c r="N10" s="107" t="s">
        <v>11</v>
      </c>
      <c r="O10" s="144"/>
    </row>
    <row r="11" spans="2:15" ht="14.25" customHeight="1">
      <c r="B11" s="45">
        <v>1</v>
      </c>
      <c r="C11" s="46" t="s">
        <v>20</v>
      </c>
      <c r="D11" s="47">
        <v>7019</v>
      </c>
      <c r="E11" s="48">
        <v>0.13627273962762343</v>
      </c>
      <c r="F11" s="47">
        <v>6324</v>
      </c>
      <c r="G11" s="49">
        <v>0.12045943732261567</v>
      </c>
      <c r="H11" s="50">
        <v>0.10989879822896897</v>
      </c>
      <c r="I11" s="51">
        <v>6230</v>
      </c>
      <c r="J11" s="52">
        <v>0.12664526484751204</v>
      </c>
      <c r="K11" s="47">
        <v>61331</v>
      </c>
      <c r="L11" s="48">
        <v>0.1431806455980782</v>
      </c>
      <c r="M11" s="47">
        <v>62771</v>
      </c>
      <c r="N11" s="49">
        <v>0.11297916839153489</v>
      </c>
      <c r="O11" s="50">
        <v>-0.022940529862516157</v>
      </c>
    </row>
    <row r="12" spans="2:15" ht="14.25" customHeight="1">
      <c r="B12" s="53">
        <v>2</v>
      </c>
      <c r="C12" s="54" t="s">
        <v>18</v>
      </c>
      <c r="D12" s="55">
        <v>5332</v>
      </c>
      <c r="E12" s="56">
        <v>0.10351990991515717</v>
      </c>
      <c r="F12" s="55">
        <v>6335</v>
      </c>
      <c r="G12" s="57">
        <v>0.1206689651231452</v>
      </c>
      <c r="H12" s="58">
        <v>-0.15832675611681135</v>
      </c>
      <c r="I12" s="59">
        <v>4977</v>
      </c>
      <c r="J12" s="60">
        <v>0.07132810930279287</v>
      </c>
      <c r="K12" s="55">
        <v>56332</v>
      </c>
      <c r="L12" s="56">
        <v>0.13151020084184084</v>
      </c>
      <c r="M12" s="55">
        <v>68646</v>
      </c>
      <c r="N12" s="57">
        <v>0.12355336052325602</v>
      </c>
      <c r="O12" s="58">
        <v>-0.1793840864726277</v>
      </c>
    </row>
    <row r="13" spans="2:15" ht="14.25" customHeight="1">
      <c r="B13" s="53">
        <v>3</v>
      </c>
      <c r="C13" s="54" t="s">
        <v>19</v>
      </c>
      <c r="D13" s="55">
        <v>5056</v>
      </c>
      <c r="E13" s="56">
        <v>0.09816141495330732</v>
      </c>
      <c r="F13" s="55">
        <v>4482</v>
      </c>
      <c r="G13" s="57">
        <v>0.0853730547248519</v>
      </c>
      <c r="H13" s="58">
        <v>0.12806782686300755</v>
      </c>
      <c r="I13" s="59">
        <v>3758</v>
      </c>
      <c r="J13" s="60">
        <v>0.3453964874933475</v>
      </c>
      <c r="K13" s="55">
        <v>37203</v>
      </c>
      <c r="L13" s="56">
        <v>0.08685248174960955</v>
      </c>
      <c r="M13" s="55">
        <v>53845</v>
      </c>
      <c r="N13" s="57">
        <v>0.09691359580128078</v>
      </c>
      <c r="O13" s="58">
        <v>-0.30907233726437</v>
      </c>
    </row>
    <row r="14" spans="2:15" ht="14.25" customHeight="1">
      <c r="B14" s="53">
        <v>4</v>
      </c>
      <c r="C14" s="54" t="s">
        <v>23</v>
      </c>
      <c r="D14" s="55">
        <v>2538</v>
      </c>
      <c r="E14" s="56">
        <v>0.049274855844836624</v>
      </c>
      <c r="F14" s="55">
        <v>2685</v>
      </c>
      <c r="G14" s="57">
        <v>0.05114383131107259</v>
      </c>
      <c r="H14" s="58">
        <v>-0.054748603351955305</v>
      </c>
      <c r="I14" s="59">
        <v>2031</v>
      </c>
      <c r="J14" s="60">
        <v>0.2496307237813884</v>
      </c>
      <c r="K14" s="55">
        <v>24112</v>
      </c>
      <c r="L14" s="56">
        <v>0.05629081095466993</v>
      </c>
      <c r="M14" s="55">
        <v>29389</v>
      </c>
      <c r="N14" s="57">
        <v>0.05289615873347276</v>
      </c>
      <c r="O14" s="58">
        <v>-0.17955697710027563</v>
      </c>
    </row>
    <row r="15" spans="2:15" ht="14.25" customHeight="1">
      <c r="B15" s="61">
        <v>5</v>
      </c>
      <c r="C15" s="62" t="s">
        <v>25</v>
      </c>
      <c r="D15" s="63">
        <v>2517</v>
      </c>
      <c r="E15" s="64">
        <v>0.048867144271652396</v>
      </c>
      <c r="F15" s="63">
        <v>2631</v>
      </c>
      <c r="G15" s="65">
        <v>0.05011524029029124</v>
      </c>
      <c r="H15" s="66">
        <v>-0.043329532497149326</v>
      </c>
      <c r="I15" s="67">
        <v>2167</v>
      </c>
      <c r="J15" s="68">
        <v>0.16151361329026304</v>
      </c>
      <c r="K15" s="63">
        <v>21024</v>
      </c>
      <c r="L15" s="64">
        <v>0.04908170245151711</v>
      </c>
      <c r="M15" s="63">
        <v>27581</v>
      </c>
      <c r="N15" s="65">
        <v>0.04964200735063841</v>
      </c>
      <c r="O15" s="66">
        <v>-0.23773612269315836</v>
      </c>
    </row>
    <row r="16" spans="2:15" ht="14.25" customHeight="1">
      <c r="B16" s="45">
        <v>6</v>
      </c>
      <c r="C16" s="46" t="s">
        <v>30</v>
      </c>
      <c r="D16" s="47">
        <v>2606</v>
      </c>
      <c r="E16" s="48">
        <v>0.050595064748480786</v>
      </c>
      <c r="F16" s="47">
        <v>1946</v>
      </c>
      <c r="G16" s="49">
        <v>0.037067372711861175</v>
      </c>
      <c r="H16" s="50">
        <v>0.33915724563206573</v>
      </c>
      <c r="I16" s="51">
        <v>2470</v>
      </c>
      <c r="J16" s="52">
        <v>0.05506072874493917</v>
      </c>
      <c r="K16" s="47">
        <v>20934</v>
      </c>
      <c r="L16" s="48">
        <v>0.04887159242389932</v>
      </c>
      <c r="M16" s="47">
        <v>30877</v>
      </c>
      <c r="N16" s="49">
        <v>0.05557435411934528</v>
      </c>
      <c r="O16" s="50">
        <v>-0.3220196262590278</v>
      </c>
    </row>
    <row r="17" spans="2:15" ht="14.25" customHeight="1">
      <c r="B17" s="53">
        <v>7</v>
      </c>
      <c r="C17" s="54" t="s">
        <v>33</v>
      </c>
      <c r="D17" s="55">
        <v>2338</v>
      </c>
      <c r="E17" s="56">
        <v>0.04539188848117732</v>
      </c>
      <c r="F17" s="55">
        <v>3120</v>
      </c>
      <c r="G17" s="57">
        <v>0.05942970342292234</v>
      </c>
      <c r="H17" s="58">
        <v>-0.25064102564102564</v>
      </c>
      <c r="I17" s="59">
        <v>1730</v>
      </c>
      <c r="J17" s="60">
        <v>0.35144508670520236</v>
      </c>
      <c r="K17" s="55">
        <v>20280</v>
      </c>
      <c r="L17" s="56">
        <v>0.04734479288987666</v>
      </c>
      <c r="M17" s="55">
        <v>21755</v>
      </c>
      <c r="N17" s="57">
        <v>0.039156008480952055</v>
      </c>
      <c r="O17" s="58">
        <v>-0.06780050563088946</v>
      </c>
    </row>
    <row r="18" spans="2:15" ht="14.25" customHeight="1">
      <c r="B18" s="53">
        <v>8</v>
      </c>
      <c r="C18" s="54" t="s">
        <v>22</v>
      </c>
      <c r="D18" s="55">
        <v>2500</v>
      </c>
      <c r="E18" s="56">
        <v>0.04853709204574135</v>
      </c>
      <c r="F18" s="55">
        <v>2922</v>
      </c>
      <c r="G18" s="57">
        <v>0.05565820301339073</v>
      </c>
      <c r="H18" s="58">
        <v>-0.14442162902121836</v>
      </c>
      <c r="I18" s="59">
        <v>2027</v>
      </c>
      <c r="J18" s="60">
        <v>0.23334977799703993</v>
      </c>
      <c r="K18" s="55">
        <v>19064</v>
      </c>
      <c r="L18" s="56">
        <v>0.044505972961174</v>
      </c>
      <c r="M18" s="55">
        <v>30132</v>
      </c>
      <c r="N18" s="57">
        <v>0.054233456563918515</v>
      </c>
      <c r="O18" s="58">
        <v>-0.3673171379264569</v>
      </c>
    </row>
    <row r="19" spans="2:15" ht="14.25" customHeight="1">
      <c r="B19" s="53">
        <v>9</v>
      </c>
      <c r="C19" s="54" t="s">
        <v>24</v>
      </c>
      <c r="D19" s="55">
        <v>2372</v>
      </c>
      <c r="E19" s="56">
        <v>0.0460519929329994</v>
      </c>
      <c r="F19" s="55">
        <v>2295</v>
      </c>
      <c r="G19" s="57">
        <v>0.043715118383207296</v>
      </c>
      <c r="H19" s="58">
        <v>0.03355119825708064</v>
      </c>
      <c r="I19" s="59">
        <v>1579</v>
      </c>
      <c r="J19" s="60">
        <v>0.5022165927802407</v>
      </c>
      <c r="K19" s="55">
        <v>18404</v>
      </c>
      <c r="L19" s="56">
        <v>0.042965166091976835</v>
      </c>
      <c r="M19" s="55">
        <v>24378</v>
      </c>
      <c r="N19" s="57">
        <v>0.04387704779354857</v>
      </c>
      <c r="O19" s="58">
        <v>-0.24505701862334894</v>
      </c>
    </row>
    <row r="20" spans="2:15" ht="14.25" customHeight="1">
      <c r="B20" s="61">
        <v>10</v>
      </c>
      <c r="C20" s="62" t="s">
        <v>17</v>
      </c>
      <c r="D20" s="63">
        <v>2681</v>
      </c>
      <c r="E20" s="64">
        <v>0.05205117750985303</v>
      </c>
      <c r="F20" s="63">
        <v>2580</v>
      </c>
      <c r="G20" s="65">
        <v>0.04914379321510886</v>
      </c>
      <c r="H20" s="66">
        <v>0.03914728682170532</v>
      </c>
      <c r="I20" s="67">
        <v>1638</v>
      </c>
      <c r="J20" s="68">
        <v>0.6367521367521367</v>
      </c>
      <c r="K20" s="63">
        <v>18303</v>
      </c>
      <c r="L20" s="64">
        <v>0.04272937594987242</v>
      </c>
      <c r="M20" s="63">
        <v>20708</v>
      </c>
      <c r="N20" s="65">
        <v>0.03727155245339256</v>
      </c>
      <c r="O20" s="66">
        <v>-0.11613869036121305</v>
      </c>
    </row>
    <row r="21" spans="2:15" ht="14.25" customHeight="1">
      <c r="B21" s="45">
        <v>11</v>
      </c>
      <c r="C21" s="46" t="s">
        <v>34</v>
      </c>
      <c r="D21" s="47">
        <v>1719</v>
      </c>
      <c r="E21" s="48">
        <v>0.03337410449065176</v>
      </c>
      <c r="F21" s="47">
        <v>1615</v>
      </c>
      <c r="G21" s="49">
        <v>0.03076249071410884</v>
      </c>
      <c r="H21" s="50">
        <v>0.06439628482972126</v>
      </c>
      <c r="I21" s="51">
        <v>1646</v>
      </c>
      <c r="J21" s="52">
        <v>0.04434993924665864</v>
      </c>
      <c r="K21" s="47">
        <v>15600</v>
      </c>
      <c r="L21" s="48">
        <v>0.036419071453751284</v>
      </c>
      <c r="M21" s="47">
        <v>13777</v>
      </c>
      <c r="N21" s="49">
        <v>0.02479670553169738</v>
      </c>
      <c r="O21" s="50">
        <v>0.13232198591855981</v>
      </c>
    </row>
    <row r="22" spans="2:15" ht="14.25" customHeight="1">
      <c r="B22" s="53">
        <v>12</v>
      </c>
      <c r="C22" s="54" t="s">
        <v>21</v>
      </c>
      <c r="D22" s="55">
        <v>1393</v>
      </c>
      <c r="E22" s="56">
        <v>0.027044867687887084</v>
      </c>
      <c r="F22" s="55">
        <v>1870</v>
      </c>
      <c r="G22" s="57">
        <v>0.03561972609002076</v>
      </c>
      <c r="H22" s="58">
        <v>-0.25508021390374336</v>
      </c>
      <c r="I22" s="59">
        <v>1629</v>
      </c>
      <c r="J22" s="60">
        <v>-0.14487415592387964</v>
      </c>
      <c r="K22" s="55">
        <v>14908</v>
      </c>
      <c r="L22" s="56">
        <v>0.03480355879695667</v>
      </c>
      <c r="M22" s="55">
        <v>33806</v>
      </c>
      <c r="N22" s="57">
        <v>0.06084615135403655</v>
      </c>
      <c r="O22" s="58">
        <v>-0.5590131929243329</v>
      </c>
    </row>
    <row r="23" spans="2:15" ht="14.25" customHeight="1">
      <c r="B23" s="53">
        <v>13</v>
      </c>
      <c r="C23" s="54" t="s">
        <v>27</v>
      </c>
      <c r="D23" s="55">
        <v>2460</v>
      </c>
      <c r="E23" s="56">
        <v>0.04776049857300949</v>
      </c>
      <c r="F23" s="55">
        <v>1871</v>
      </c>
      <c r="G23" s="57">
        <v>0.035638774071887085</v>
      </c>
      <c r="H23" s="58">
        <v>0.31480491715660075</v>
      </c>
      <c r="I23" s="59">
        <v>1472</v>
      </c>
      <c r="J23" s="60">
        <v>0.6711956521739131</v>
      </c>
      <c r="K23" s="55">
        <v>12564</v>
      </c>
      <c r="L23" s="56">
        <v>0.0293313598554443</v>
      </c>
      <c r="M23" s="55">
        <v>14800</v>
      </c>
      <c r="N23" s="57">
        <v>0.026637964859484737</v>
      </c>
      <c r="O23" s="58">
        <v>-0.1510810810810811</v>
      </c>
    </row>
    <row r="24" spans="2:15" ht="14.25" customHeight="1">
      <c r="B24" s="53">
        <v>14</v>
      </c>
      <c r="C24" s="54" t="s">
        <v>28</v>
      </c>
      <c r="D24" s="55">
        <v>1398</v>
      </c>
      <c r="E24" s="56">
        <v>0.027141941871978565</v>
      </c>
      <c r="F24" s="55">
        <v>1297</v>
      </c>
      <c r="G24" s="57">
        <v>0.024705232480618677</v>
      </c>
      <c r="H24" s="58">
        <v>0.07787201233616048</v>
      </c>
      <c r="I24" s="59">
        <v>1549</v>
      </c>
      <c r="J24" s="60">
        <v>-0.09748224661071658</v>
      </c>
      <c r="K24" s="55">
        <v>11744</v>
      </c>
      <c r="L24" s="56">
        <v>0.02741702404825994</v>
      </c>
      <c r="M24" s="55">
        <v>15465</v>
      </c>
      <c r="N24" s="57">
        <v>0.027834873415671042</v>
      </c>
      <c r="O24" s="58">
        <v>-0.2406078241189783</v>
      </c>
    </row>
    <row r="25" spans="2:15" ht="14.25" customHeight="1">
      <c r="B25" s="61">
        <v>15</v>
      </c>
      <c r="C25" s="62" t="s">
        <v>35</v>
      </c>
      <c r="D25" s="63">
        <v>842</v>
      </c>
      <c r="E25" s="64">
        <v>0.01634729260100569</v>
      </c>
      <c r="F25" s="63">
        <v>761</v>
      </c>
      <c r="G25" s="65">
        <v>0.014495514200270482</v>
      </c>
      <c r="H25" s="66">
        <v>0.10643889618922464</v>
      </c>
      <c r="I25" s="67">
        <v>933</v>
      </c>
      <c r="J25" s="68">
        <v>-0.097534833869239</v>
      </c>
      <c r="K25" s="63">
        <v>10925</v>
      </c>
      <c r="L25" s="64">
        <v>0.025505022796937997</v>
      </c>
      <c r="M25" s="63">
        <v>10975</v>
      </c>
      <c r="N25" s="65">
        <v>0.019753490833300337</v>
      </c>
      <c r="O25" s="66">
        <v>-0.004555808656036442</v>
      </c>
    </row>
    <row r="26" spans="2:15" ht="14.25" customHeight="1">
      <c r="B26" s="45">
        <v>16</v>
      </c>
      <c r="C26" s="46" t="s">
        <v>51</v>
      </c>
      <c r="D26" s="47">
        <v>1454</v>
      </c>
      <c r="E26" s="48">
        <v>0.02822917273380317</v>
      </c>
      <c r="F26" s="47">
        <v>1327</v>
      </c>
      <c r="G26" s="49">
        <v>0.025276671936608316</v>
      </c>
      <c r="H26" s="50">
        <v>0.09570459683496613</v>
      </c>
      <c r="I26" s="51">
        <v>831</v>
      </c>
      <c r="J26" s="52">
        <v>0.7496991576413958</v>
      </c>
      <c r="K26" s="47">
        <v>9217</v>
      </c>
      <c r="L26" s="48">
        <v>0.021517601383924716</v>
      </c>
      <c r="M26" s="47">
        <v>12433</v>
      </c>
      <c r="N26" s="49">
        <v>0.022377690344457683</v>
      </c>
      <c r="O26" s="50">
        <v>-0.25866645218370465</v>
      </c>
    </row>
    <row r="27" spans="2:15" ht="14.25" customHeight="1">
      <c r="B27" s="53">
        <v>17</v>
      </c>
      <c r="C27" s="54" t="s">
        <v>26</v>
      </c>
      <c r="D27" s="55">
        <v>946</v>
      </c>
      <c r="E27" s="56">
        <v>0.018366435630108528</v>
      </c>
      <c r="F27" s="55">
        <v>1079</v>
      </c>
      <c r="G27" s="57">
        <v>0.020552772433760642</v>
      </c>
      <c r="H27" s="58">
        <v>-0.12326227988878591</v>
      </c>
      <c r="I27" s="59">
        <v>844</v>
      </c>
      <c r="J27" s="60">
        <v>0.12085308056872046</v>
      </c>
      <c r="K27" s="55">
        <v>9065</v>
      </c>
      <c r="L27" s="56">
        <v>0.021162748892836883</v>
      </c>
      <c r="M27" s="55">
        <v>11423</v>
      </c>
      <c r="N27" s="57">
        <v>0.0205598292290469</v>
      </c>
      <c r="O27" s="58">
        <v>-0.20642563249584167</v>
      </c>
    </row>
    <row r="28" spans="2:15" ht="14.25" customHeight="1">
      <c r="B28" s="53">
        <v>18</v>
      </c>
      <c r="C28" s="54" t="s">
        <v>29</v>
      </c>
      <c r="D28" s="55">
        <v>955</v>
      </c>
      <c r="E28" s="56">
        <v>0.0185411691614732</v>
      </c>
      <c r="F28" s="55">
        <v>1092</v>
      </c>
      <c r="G28" s="57">
        <v>0.02080039619802282</v>
      </c>
      <c r="H28" s="58">
        <v>-0.12545787545787546</v>
      </c>
      <c r="I28" s="59">
        <v>918</v>
      </c>
      <c r="J28" s="60">
        <v>0.04030501089324612</v>
      </c>
      <c r="K28" s="55">
        <v>8082</v>
      </c>
      <c r="L28" s="56">
        <v>0.018867880480078068</v>
      </c>
      <c r="M28" s="55">
        <v>11887</v>
      </c>
      <c r="N28" s="57">
        <v>0.021394965424641556</v>
      </c>
      <c r="O28" s="58">
        <v>-0.32009758559771173</v>
      </c>
    </row>
    <row r="29" spans="2:16" ht="14.25" customHeight="1">
      <c r="B29" s="53">
        <v>19</v>
      </c>
      <c r="C29" s="54" t="s">
        <v>32</v>
      </c>
      <c r="D29" s="55">
        <v>1015</v>
      </c>
      <c r="E29" s="56">
        <v>0.019706059370570992</v>
      </c>
      <c r="F29" s="55">
        <v>733</v>
      </c>
      <c r="G29" s="57">
        <v>0.013962170708013486</v>
      </c>
      <c r="H29" s="58">
        <v>0.38472032742155515</v>
      </c>
      <c r="I29" s="59">
        <v>768</v>
      </c>
      <c r="J29" s="60">
        <v>0.32161458333333326</v>
      </c>
      <c r="K29" s="55">
        <v>7171</v>
      </c>
      <c r="L29" s="56">
        <v>0.01674110008941349</v>
      </c>
      <c r="M29" s="55">
        <v>11140</v>
      </c>
      <c r="N29" s="57">
        <v>0.02005046814423378</v>
      </c>
      <c r="O29" s="58">
        <v>-0.3562836624775584</v>
      </c>
      <c r="P29" s="44"/>
    </row>
    <row r="30" spans="2:16" ht="14.25" customHeight="1">
      <c r="B30" s="61">
        <v>20</v>
      </c>
      <c r="C30" s="62" t="s">
        <v>31</v>
      </c>
      <c r="D30" s="63">
        <v>1514</v>
      </c>
      <c r="E30" s="64">
        <v>0.029394062942900964</v>
      </c>
      <c r="F30" s="63">
        <v>953</v>
      </c>
      <c r="G30" s="65">
        <v>0.018152726718604163</v>
      </c>
      <c r="H30" s="66">
        <v>0.5886673662119621</v>
      </c>
      <c r="I30" s="67">
        <v>339</v>
      </c>
      <c r="J30" s="68">
        <v>3.4660766961651914</v>
      </c>
      <c r="K30" s="63">
        <v>6127</v>
      </c>
      <c r="L30" s="64">
        <v>0.014303823769047057</v>
      </c>
      <c r="M30" s="63">
        <v>7724</v>
      </c>
      <c r="N30" s="65">
        <v>0.013902137876666222</v>
      </c>
      <c r="O30" s="66">
        <v>-0.20675815639564987</v>
      </c>
      <c r="P30" s="44"/>
    </row>
    <row r="31" spans="2:15" ht="14.25" customHeight="1">
      <c r="B31" s="154" t="s">
        <v>49</v>
      </c>
      <c r="C31" s="155"/>
      <c r="D31" s="25">
        <f>SUM(D11:D30)</f>
        <v>48655</v>
      </c>
      <c r="E31" s="4">
        <f>D31/D33</f>
        <v>0.9446288853942183</v>
      </c>
      <c r="F31" s="25">
        <f>SUM(F11:F30)</f>
        <v>47918</v>
      </c>
      <c r="G31" s="4">
        <f>F31/F33</f>
        <v>0.9127411950703823</v>
      </c>
      <c r="H31" s="7">
        <f>D31/F31-1</f>
        <v>0.015380441587712346</v>
      </c>
      <c r="I31" s="25">
        <f>SUM(I11:I30)</f>
        <v>39536</v>
      </c>
      <c r="J31" s="4">
        <f>D31/I31-1</f>
        <v>0.23065054633751525</v>
      </c>
      <c r="K31" s="25">
        <f>SUM(K11:K30)</f>
        <v>402390</v>
      </c>
      <c r="L31" s="4">
        <f>K31/K33</f>
        <v>0.9394019334791652</v>
      </c>
      <c r="M31" s="25">
        <f>SUM(M11:M30)</f>
        <v>513512</v>
      </c>
      <c r="N31" s="4">
        <f>M31/M33</f>
        <v>0.924250987224576</v>
      </c>
      <c r="O31" s="7">
        <f>K31/M31-1</f>
        <v>-0.21639611148327598</v>
      </c>
    </row>
    <row r="32" spans="2:15" ht="14.25" customHeight="1">
      <c r="B32" s="154" t="s">
        <v>12</v>
      </c>
      <c r="C32" s="155"/>
      <c r="D32" s="3">
        <f>D33-SUM(D11:D30)</f>
        <v>2852</v>
      </c>
      <c r="E32" s="4">
        <f>D32/D33</f>
        <v>0.055371114605781736</v>
      </c>
      <c r="F32" s="5">
        <f>F33-SUM(F11:F30)</f>
        <v>4581</v>
      </c>
      <c r="G32" s="6">
        <f>F32/F33</f>
        <v>0.08725880492961771</v>
      </c>
      <c r="H32" s="7">
        <f>D32/F32-1</f>
        <v>-0.37742850905915737</v>
      </c>
      <c r="I32" s="5">
        <f>I33-SUM(I11:I30)</f>
        <v>2139</v>
      </c>
      <c r="J32" s="8">
        <f>D32/I32-1</f>
        <v>0.33333333333333326</v>
      </c>
      <c r="K32" s="3">
        <f>K33-SUM(K11:K30)</f>
        <v>25957</v>
      </c>
      <c r="L32" s="4">
        <f>K32/K33</f>
        <v>0.06059806652083474</v>
      </c>
      <c r="M32" s="3">
        <f>M33-SUM(M11:M30)</f>
        <v>42086</v>
      </c>
      <c r="N32" s="4">
        <f>M32/M33</f>
        <v>0.07574901277542395</v>
      </c>
      <c r="O32" s="7">
        <f>K32/M32-1</f>
        <v>-0.38323908187996003</v>
      </c>
    </row>
    <row r="33" spans="2:17" ht="14.25" customHeight="1">
      <c r="B33" s="156" t="s">
        <v>13</v>
      </c>
      <c r="C33" s="157"/>
      <c r="D33" s="40">
        <v>51507</v>
      </c>
      <c r="E33" s="69">
        <v>1</v>
      </c>
      <c r="F33" s="40">
        <v>52499</v>
      </c>
      <c r="G33" s="70">
        <v>1</v>
      </c>
      <c r="H33" s="37">
        <v>-0.018895598011390735</v>
      </c>
      <c r="I33" s="41">
        <v>41675</v>
      </c>
      <c r="J33" s="38">
        <v>0.23592081583683266</v>
      </c>
      <c r="K33" s="40">
        <v>428347</v>
      </c>
      <c r="L33" s="69">
        <v>1</v>
      </c>
      <c r="M33" s="40">
        <v>555598</v>
      </c>
      <c r="N33" s="70">
        <v>1</v>
      </c>
      <c r="O33" s="37">
        <v>-0.22903430177934403</v>
      </c>
      <c r="P33" s="13"/>
      <c r="Q33" s="13"/>
    </row>
    <row r="34" ht="14.25" customHeight="1">
      <c r="B34" t="s">
        <v>74</v>
      </c>
    </row>
    <row r="35" ht="15">
      <c r="B35" s="9" t="s">
        <v>75</v>
      </c>
    </row>
    <row r="37" spans="2:12" ht="15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2:22" ht="15">
      <c r="B38" s="136" t="s">
        <v>119</v>
      </c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20"/>
      <c r="N38" s="20"/>
      <c r="O38" s="136" t="s">
        <v>89</v>
      </c>
      <c r="P38" s="136"/>
      <c r="Q38" s="136"/>
      <c r="R38" s="136"/>
      <c r="S38" s="136"/>
      <c r="T38" s="136"/>
      <c r="U38" s="136"/>
      <c r="V38" s="136"/>
    </row>
    <row r="39" spans="2:22" ht="15">
      <c r="B39" s="137" t="s">
        <v>120</v>
      </c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20"/>
      <c r="N39" s="20"/>
      <c r="O39" s="153" t="s">
        <v>90</v>
      </c>
      <c r="P39" s="153"/>
      <c r="Q39" s="153"/>
      <c r="R39" s="153"/>
      <c r="S39" s="153"/>
      <c r="T39" s="153"/>
      <c r="U39" s="153"/>
      <c r="V39" s="153"/>
    </row>
    <row r="40" spans="2:22" ht="15" customHeight="1">
      <c r="B40" s="14"/>
      <c r="C40" s="14"/>
      <c r="D40" s="14"/>
      <c r="E40" s="14"/>
      <c r="F40" s="14"/>
      <c r="G40" s="14"/>
      <c r="H40" s="14"/>
      <c r="I40" s="14"/>
      <c r="J40" s="14"/>
      <c r="K40" s="71"/>
      <c r="L40" s="72" t="s">
        <v>4</v>
      </c>
      <c r="O40" s="14"/>
      <c r="P40" s="14"/>
      <c r="Q40" s="14"/>
      <c r="R40" s="14"/>
      <c r="S40" s="14"/>
      <c r="T40" s="14"/>
      <c r="U40" s="71"/>
      <c r="V40" s="72" t="s">
        <v>4</v>
      </c>
    </row>
    <row r="41" spans="2:22" ht="15">
      <c r="B41" s="138" t="s">
        <v>0</v>
      </c>
      <c r="C41" s="138" t="s">
        <v>48</v>
      </c>
      <c r="D41" s="117" t="s">
        <v>113</v>
      </c>
      <c r="E41" s="118"/>
      <c r="F41" s="118"/>
      <c r="G41" s="118"/>
      <c r="H41" s="118"/>
      <c r="I41" s="119"/>
      <c r="J41" s="117" t="s">
        <v>110</v>
      </c>
      <c r="K41" s="118"/>
      <c r="L41" s="119"/>
      <c r="O41" s="138" t="s">
        <v>0</v>
      </c>
      <c r="P41" s="138" t="s">
        <v>48</v>
      </c>
      <c r="Q41" s="117" t="s">
        <v>114</v>
      </c>
      <c r="R41" s="118"/>
      <c r="S41" s="118"/>
      <c r="T41" s="118"/>
      <c r="U41" s="118"/>
      <c r="V41" s="119"/>
    </row>
    <row r="42" spans="2:22" ht="15" customHeight="1">
      <c r="B42" s="139"/>
      <c r="C42" s="139"/>
      <c r="D42" s="114" t="s">
        <v>115</v>
      </c>
      <c r="E42" s="115"/>
      <c r="F42" s="115"/>
      <c r="G42" s="115"/>
      <c r="H42" s="115"/>
      <c r="I42" s="116"/>
      <c r="J42" s="114" t="s">
        <v>111</v>
      </c>
      <c r="K42" s="115"/>
      <c r="L42" s="116"/>
      <c r="O42" s="139"/>
      <c r="P42" s="139"/>
      <c r="Q42" s="114" t="s">
        <v>116</v>
      </c>
      <c r="R42" s="115"/>
      <c r="S42" s="115"/>
      <c r="T42" s="115"/>
      <c r="U42" s="115"/>
      <c r="V42" s="116"/>
    </row>
    <row r="43" spans="2:22" ht="15" customHeight="1">
      <c r="B43" s="139"/>
      <c r="C43" s="139"/>
      <c r="D43" s="126">
        <v>2020</v>
      </c>
      <c r="E43" s="127"/>
      <c r="F43" s="130">
        <v>2019</v>
      </c>
      <c r="G43" s="127"/>
      <c r="H43" s="147" t="s">
        <v>5</v>
      </c>
      <c r="I43" s="120" t="s">
        <v>56</v>
      </c>
      <c r="J43" s="158">
        <v>2020</v>
      </c>
      <c r="K43" s="121" t="s">
        <v>117</v>
      </c>
      <c r="L43" s="120" t="s">
        <v>121</v>
      </c>
      <c r="O43" s="139"/>
      <c r="P43" s="139"/>
      <c r="Q43" s="126">
        <v>2020</v>
      </c>
      <c r="R43" s="127"/>
      <c r="S43" s="126">
        <v>2019</v>
      </c>
      <c r="T43" s="127"/>
      <c r="U43" s="147" t="s">
        <v>5</v>
      </c>
      <c r="V43" s="161" t="s">
        <v>87</v>
      </c>
    </row>
    <row r="44" spans="2:22" ht="15">
      <c r="B44" s="132" t="s">
        <v>6</v>
      </c>
      <c r="C44" s="132" t="s">
        <v>48</v>
      </c>
      <c r="D44" s="128"/>
      <c r="E44" s="129"/>
      <c r="F44" s="131"/>
      <c r="G44" s="129"/>
      <c r="H44" s="148"/>
      <c r="I44" s="121"/>
      <c r="J44" s="158"/>
      <c r="K44" s="121"/>
      <c r="L44" s="121"/>
      <c r="O44" s="132" t="s">
        <v>6</v>
      </c>
      <c r="P44" s="132" t="s">
        <v>48</v>
      </c>
      <c r="Q44" s="128"/>
      <c r="R44" s="129"/>
      <c r="S44" s="128"/>
      <c r="T44" s="129"/>
      <c r="U44" s="148"/>
      <c r="V44" s="162"/>
    </row>
    <row r="45" spans="2:22" ht="15" customHeight="1">
      <c r="B45" s="132"/>
      <c r="C45" s="132"/>
      <c r="D45" s="109" t="s">
        <v>8</v>
      </c>
      <c r="E45" s="73" t="s">
        <v>2</v>
      </c>
      <c r="F45" s="109" t="s">
        <v>8</v>
      </c>
      <c r="G45" s="73" t="s">
        <v>2</v>
      </c>
      <c r="H45" s="134" t="s">
        <v>9</v>
      </c>
      <c r="I45" s="134" t="s">
        <v>57</v>
      </c>
      <c r="J45" s="74" t="s">
        <v>8</v>
      </c>
      <c r="K45" s="122" t="s">
        <v>118</v>
      </c>
      <c r="L45" s="122" t="s">
        <v>122</v>
      </c>
      <c r="O45" s="132"/>
      <c r="P45" s="132"/>
      <c r="Q45" s="109" t="s">
        <v>8</v>
      </c>
      <c r="R45" s="73" t="s">
        <v>2</v>
      </c>
      <c r="S45" s="109" t="s">
        <v>8</v>
      </c>
      <c r="T45" s="73" t="s">
        <v>2</v>
      </c>
      <c r="U45" s="134" t="s">
        <v>9</v>
      </c>
      <c r="V45" s="159" t="s">
        <v>88</v>
      </c>
    </row>
    <row r="46" spans="2:22" ht="15" customHeight="1">
      <c r="B46" s="133"/>
      <c r="C46" s="133"/>
      <c r="D46" s="108" t="s">
        <v>10</v>
      </c>
      <c r="E46" s="36" t="s">
        <v>11</v>
      </c>
      <c r="F46" s="108" t="s">
        <v>10</v>
      </c>
      <c r="G46" s="36" t="s">
        <v>11</v>
      </c>
      <c r="H46" s="135"/>
      <c r="I46" s="135"/>
      <c r="J46" s="108" t="s">
        <v>10</v>
      </c>
      <c r="K46" s="123"/>
      <c r="L46" s="123"/>
      <c r="O46" s="133"/>
      <c r="P46" s="133"/>
      <c r="Q46" s="108" t="s">
        <v>10</v>
      </c>
      <c r="R46" s="36" t="s">
        <v>11</v>
      </c>
      <c r="S46" s="108" t="s">
        <v>10</v>
      </c>
      <c r="T46" s="36" t="s">
        <v>11</v>
      </c>
      <c r="U46" s="142"/>
      <c r="V46" s="160"/>
    </row>
    <row r="47" spans="2:22" ht="15">
      <c r="B47" s="45">
        <v>1</v>
      </c>
      <c r="C47" s="75" t="s">
        <v>59</v>
      </c>
      <c r="D47" s="47">
        <v>1991</v>
      </c>
      <c r="E47" s="52">
        <v>0.038654940105228415</v>
      </c>
      <c r="F47" s="47">
        <v>2065</v>
      </c>
      <c r="G47" s="52">
        <v>0.03933408255395341</v>
      </c>
      <c r="H47" s="76">
        <v>-0.03583535108958835</v>
      </c>
      <c r="I47" s="77">
        <v>0</v>
      </c>
      <c r="J47" s="47">
        <v>1542</v>
      </c>
      <c r="K47" s="78">
        <v>0.29118028534370954</v>
      </c>
      <c r="L47" s="79">
        <v>2</v>
      </c>
      <c r="O47" s="45">
        <v>1</v>
      </c>
      <c r="P47" s="75" t="s">
        <v>38</v>
      </c>
      <c r="Q47" s="47">
        <v>18668</v>
      </c>
      <c r="R47" s="52">
        <v>0.0435814888396557</v>
      </c>
      <c r="S47" s="47">
        <v>20375</v>
      </c>
      <c r="T47" s="52">
        <v>0.036672198244054155</v>
      </c>
      <c r="U47" s="50">
        <v>-0.08377914110429452</v>
      </c>
      <c r="V47" s="79">
        <v>0</v>
      </c>
    </row>
    <row r="48" spans="2:22" ht="15" customHeight="1">
      <c r="B48" s="80">
        <v>2</v>
      </c>
      <c r="C48" s="81" t="s">
        <v>61</v>
      </c>
      <c r="D48" s="55">
        <v>1887</v>
      </c>
      <c r="E48" s="60">
        <v>0.036635797076125576</v>
      </c>
      <c r="F48" s="55">
        <v>1184</v>
      </c>
      <c r="G48" s="60">
        <v>0.022552810529724375</v>
      </c>
      <c r="H48" s="82">
        <v>0.59375</v>
      </c>
      <c r="I48" s="83">
        <v>2</v>
      </c>
      <c r="J48" s="55">
        <v>1114</v>
      </c>
      <c r="K48" s="84">
        <v>0.6938958707360863</v>
      </c>
      <c r="L48" s="85">
        <v>3</v>
      </c>
      <c r="O48" s="80">
        <v>2</v>
      </c>
      <c r="P48" s="81" t="s">
        <v>59</v>
      </c>
      <c r="Q48" s="55">
        <v>17508</v>
      </c>
      <c r="R48" s="60">
        <v>0.04087340403924855</v>
      </c>
      <c r="S48" s="55">
        <v>19699</v>
      </c>
      <c r="T48" s="60">
        <v>0.03545549120047228</v>
      </c>
      <c r="U48" s="58">
        <v>-0.11122391999593884</v>
      </c>
      <c r="V48" s="85">
        <v>0</v>
      </c>
    </row>
    <row r="49" spans="2:22" ht="15" customHeight="1">
      <c r="B49" s="80">
        <v>3</v>
      </c>
      <c r="C49" s="81" t="s">
        <v>38</v>
      </c>
      <c r="D49" s="55">
        <v>1855</v>
      </c>
      <c r="E49" s="60">
        <v>0.03601452229794008</v>
      </c>
      <c r="F49" s="55">
        <v>1779</v>
      </c>
      <c r="G49" s="60">
        <v>0.03388635974018553</v>
      </c>
      <c r="H49" s="82">
        <v>0.042720629567172486</v>
      </c>
      <c r="I49" s="83">
        <v>-1</v>
      </c>
      <c r="J49" s="55">
        <v>1734</v>
      </c>
      <c r="K49" s="84">
        <v>0.06978085351787766</v>
      </c>
      <c r="L49" s="85">
        <v>-2</v>
      </c>
      <c r="O49" s="80">
        <v>3</v>
      </c>
      <c r="P49" s="81" t="s">
        <v>44</v>
      </c>
      <c r="Q49" s="55">
        <v>15378</v>
      </c>
      <c r="R49" s="60">
        <v>0.035900800052294055</v>
      </c>
      <c r="S49" s="55">
        <v>14069</v>
      </c>
      <c r="T49" s="60">
        <v>0.02532226537892505</v>
      </c>
      <c r="U49" s="58">
        <v>0.09304143862392489</v>
      </c>
      <c r="V49" s="85">
        <v>2</v>
      </c>
    </row>
    <row r="50" spans="2:22" ht="15">
      <c r="B50" s="80">
        <v>4</v>
      </c>
      <c r="C50" s="81" t="s">
        <v>44</v>
      </c>
      <c r="D50" s="55">
        <v>1634</v>
      </c>
      <c r="E50" s="60">
        <v>0.03172384336109655</v>
      </c>
      <c r="F50" s="55">
        <v>1714</v>
      </c>
      <c r="G50" s="60">
        <v>0.032648240918874645</v>
      </c>
      <c r="H50" s="82">
        <v>-0.046674445740956805</v>
      </c>
      <c r="I50" s="83">
        <v>-1</v>
      </c>
      <c r="J50" s="55">
        <v>1612</v>
      </c>
      <c r="K50" s="84">
        <v>0.013647642679900818</v>
      </c>
      <c r="L50" s="85">
        <v>-2</v>
      </c>
      <c r="O50" s="80">
        <v>4</v>
      </c>
      <c r="P50" s="81" t="s">
        <v>40</v>
      </c>
      <c r="Q50" s="55">
        <v>12135</v>
      </c>
      <c r="R50" s="60">
        <v>0.02832983539046614</v>
      </c>
      <c r="S50" s="55">
        <v>17096</v>
      </c>
      <c r="T50" s="60">
        <v>0.030770449137685882</v>
      </c>
      <c r="U50" s="58">
        <v>-0.29018483855872723</v>
      </c>
      <c r="V50" s="85">
        <v>-1</v>
      </c>
    </row>
    <row r="51" spans="2:22" ht="15" customHeight="1">
      <c r="B51" s="80">
        <v>5</v>
      </c>
      <c r="C51" s="86" t="s">
        <v>43</v>
      </c>
      <c r="D51" s="63">
        <v>1385</v>
      </c>
      <c r="E51" s="68">
        <v>0.02688954899334071</v>
      </c>
      <c r="F51" s="63">
        <v>1048</v>
      </c>
      <c r="G51" s="68">
        <v>0.019962284995904685</v>
      </c>
      <c r="H51" s="87">
        <v>0.32156488549618323</v>
      </c>
      <c r="I51" s="88">
        <v>1</v>
      </c>
      <c r="J51" s="63">
        <v>1431</v>
      </c>
      <c r="K51" s="89">
        <v>-0.03214535290006992</v>
      </c>
      <c r="L51" s="90">
        <v>-1</v>
      </c>
      <c r="O51" s="80">
        <v>5</v>
      </c>
      <c r="P51" s="86" t="s">
        <v>43</v>
      </c>
      <c r="Q51" s="63">
        <v>11565</v>
      </c>
      <c r="R51" s="68">
        <v>0.02699913854888677</v>
      </c>
      <c r="S51" s="63">
        <v>15342</v>
      </c>
      <c r="T51" s="68">
        <v>0.02761349032933884</v>
      </c>
      <c r="U51" s="66">
        <v>-0.24618693781775514</v>
      </c>
      <c r="V51" s="90">
        <v>-1</v>
      </c>
    </row>
    <row r="52" spans="2:22" ht="15">
      <c r="B52" s="91">
        <v>6</v>
      </c>
      <c r="C52" s="75" t="s">
        <v>85</v>
      </c>
      <c r="D52" s="47">
        <v>1296</v>
      </c>
      <c r="E52" s="52">
        <v>0.025161628516512317</v>
      </c>
      <c r="F52" s="47">
        <v>700</v>
      </c>
      <c r="G52" s="52">
        <v>0.013333587306424885</v>
      </c>
      <c r="H52" s="76">
        <v>0.8514285714285714</v>
      </c>
      <c r="I52" s="77">
        <v>11</v>
      </c>
      <c r="J52" s="47">
        <v>595</v>
      </c>
      <c r="K52" s="78">
        <v>1.1781512605042015</v>
      </c>
      <c r="L52" s="79">
        <v>11</v>
      </c>
      <c r="O52" s="91">
        <v>6</v>
      </c>
      <c r="P52" s="75" t="s">
        <v>77</v>
      </c>
      <c r="Q52" s="47">
        <v>9587</v>
      </c>
      <c r="R52" s="52">
        <v>0.022381387053020098</v>
      </c>
      <c r="S52" s="47">
        <v>6897</v>
      </c>
      <c r="T52" s="52">
        <v>0.012413651597017988</v>
      </c>
      <c r="U52" s="50">
        <v>0.3900246483978542</v>
      </c>
      <c r="V52" s="79">
        <v>13</v>
      </c>
    </row>
    <row r="53" spans="2:22" ht="15">
      <c r="B53" s="80">
        <v>7</v>
      </c>
      <c r="C53" s="81" t="s">
        <v>77</v>
      </c>
      <c r="D53" s="55">
        <v>1211</v>
      </c>
      <c r="E53" s="60">
        <v>0.023511367386957114</v>
      </c>
      <c r="F53" s="55">
        <v>820</v>
      </c>
      <c r="G53" s="60">
        <v>0.015619345130383436</v>
      </c>
      <c r="H53" s="82">
        <v>0.4768292682926829</v>
      </c>
      <c r="I53" s="83">
        <v>2</v>
      </c>
      <c r="J53" s="55">
        <v>1110</v>
      </c>
      <c r="K53" s="84">
        <v>0.09099099099099095</v>
      </c>
      <c r="L53" s="85">
        <v>-1</v>
      </c>
      <c r="O53" s="80">
        <v>7</v>
      </c>
      <c r="P53" s="81" t="s">
        <v>61</v>
      </c>
      <c r="Q53" s="55">
        <v>8744</v>
      </c>
      <c r="R53" s="60">
        <v>0.020413356461000075</v>
      </c>
      <c r="S53" s="55">
        <v>9384</v>
      </c>
      <c r="T53" s="60">
        <v>0.016889909610905727</v>
      </c>
      <c r="U53" s="58">
        <v>-0.0682011935208866</v>
      </c>
      <c r="V53" s="85">
        <v>1</v>
      </c>
    </row>
    <row r="54" spans="2:22" ht="15">
      <c r="B54" s="80">
        <v>8</v>
      </c>
      <c r="C54" s="81" t="s">
        <v>107</v>
      </c>
      <c r="D54" s="55">
        <v>1005</v>
      </c>
      <c r="E54" s="60">
        <v>0.019511911002388024</v>
      </c>
      <c r="F54" s="55">
        <v>364</v>
      </c>
      <c r="G54" s="60">
        <v>0.006933465399340939</v>
      </c>
      <c r="H54" s="82">
        <v>1.760989010989011</v>
      </c>
      <c r="I54" s="83">
        <v>34</v>
      </c>
      <c r="J54" s="55">
        <v>610</v>
      </c>
      <c r="K54" s="84">
        <v>0.6475409836065573</v>
      </c>
      <c r="L54" s="85">
        <v>6</v>
      </c>
      <c r="O54" s="80">
        <v>8</v>
      </c>
      <c r="P54" s="81" t="s">
        <v>45</v>
      </c>
      <c r="Q54" s="55">
        <v>8615</v>
      </c>
      <c r="R54" s="60">
        <v>0.020112198754747904</v>
      </c>
      <c r="S54" s="55">
        <v>8675</v>
      </c>
      <c r="T54" s="60">
        <v>0.015613807105137167</v>
      </c>
      <c r="U54" s="58">
        <v>-0.00691642651296831</v>
      </c>
      <c r="V54" s="85">
        <v>1</v>
      </c>
    </row>
    <row r="55" spans="2:22" ht="15">
      <c r="B55" s="80">
        <v>9</v>
      </c>
      <c r="C55" s="81" t="s">
        <v>45</v>
      </c>
      <c r="D55" s="55">
        <v>969</v>
      </c>
      <c r="E55" s="60">
        <v>0.01881297687692935</v>
      </c>
      <c r="F55" s="55">
        <v>696</v>
      </c>
      <c r="G55" s="60">
        <v>0.0132573953789596</v>
      </c>
      <c r="H55" s="82">
        <v>0.39224137931034475</v>
      </c>
      <c r="I55" s="83">
        <v>9</v>
      </c>
      <c r="J55" s="55">
        <v>1042</v>
      </c>
      <c r="K55" s="84">
        <v>-0.0700575815738963</v>
      </c>
      <c r="L55" s="85">
        <v>-2</v>
      </c>
      <c r="O55" s="80">
        <v>9</v>
      </c>
      <c r="P55" s="81" t="s">
        <v>63</v>
      </c>
      <c r="Q55" s="55">
        <v>8271</v>
      </c>
      <c r="R55" s="60">
        <v>0.01930911153807544</v>
      </c>
      <c r="S55" s="55">
        <v>7637</v>
      </c>
      <c r="T55" s="60">
        <v>0.013745549839992224</v>
      </c>
      <c r="U55" s="58">
        <v>0.08301689144952196</v>
      </c>
      <c r="V55" s="85">
        <v>5</v>
      </c>
    </row>
    <row r="56" spans="2:22" ht="15">
      <c r="B56" s="92">
        <v>10</v>
      </c>
      <c r="C56" s="86" t="s">
        <v>40</v>
      </c>
      <c r="D56" s="63">
        <v>962</v>
      </c>
      <c r="E56" s="68">
        <v>0.018677073019201275</v>
      </c>
      <c r="F56" s="63">
        <v>1075</v>
      </c>
      <c r="G56" s="68">
        <v>0.020476580506295358</v>
      </c>
      <c r="H56" s="87">
        <v>-0.1051162790697674</v>
      </c>
      <c r="I56" s="88">
        <v>-5</v>
      </c>
      <c r="J56" s="63">
        <v>783</v>
      </c>
      <c r="K56" s="89">
        <v>0.22860791826309068</v>
      </c>
      <c r="L56" s="90">
        <v>-1</v>
      </c>
      <c r="O56" s="92">
        <v>10</v>
      </c>
      <c r="P56" s="86" t="s">
        <v>42</v>
      </c>
      <c r="Q56" s="63">
        <v>7340</v>
      </c>
      <c r="R56" s="68">
        <v>0.017135640030162463</v>
      </c>
      <c r="S56" s="63">
        <v>12808</v>
      </c>
      <c r="T56" s="68">
        <v>0.02305263877839733</v>
      </c>
      <c r="U56" s="66">
        <v>-0.42692067457838856</v>
      </c>
      <c r="V56" s="90">
        <v>-3</v>
      </c>
    </row>
    <row r="57" spans="2:22" ht="15">
      <c r="B57" s="91">
        <v>11</v>
      </c>
      <c r="C57" s="75" t="s">
        <v>41</v>
      </c>
      <c r="D57" s="47">
        <v>947</v>
      </c>
      <c r="E57" s="52">
        <v>0.018385850466926826</v>
      </c>
      <c r="F57" s="47">
        <v>667</v>
      </c>
      <c r="G57" s="52">
        <v>0.012705003904836283</v>
      </c>
      <c r="H57" s="76">
        <v>0.41979010494752633</v>
      </c>
      <c r="I57" s="77">
        <v>9</v>
      </c>
      <c r="J57" s="47">
        <v>490</v>
      </c>
      <c r="K57" s="78">
        <v>0.9326530612244899</v>
      </c>
      <c r="L57" s="79">
        <v>12</v>
      </c>
      <c r="O57" s="91">
        <v>11</v>
      </c>
      <c r="P57" s="75" t="s">
        <v>67</v>
      </c>
      <c r="Q57" s="47">
        <v>6720</v>
      </c>
      <c r="R57" s="52">
        <v>0.015688215395462092</v>
      </c>
      <c r="S57" s="47">
        <v>8395</v>
      </c>
      <c r="T57" s="52">
        <v>0.015109845607795564</v>
      </c>
      <c r="U57" s="50">
        <v>-0.1995235259082787</v>
      </c>
      <c r="V57" s="79">
        <v>-1</v>
      </c>
    </row>
    <row r="58" spans="2:22" ht="15">
      <c r="B58" s="80">
        <v>12</v>
      </c>
      <c r="C58" s="81" t="s">
        <v>60</v>
      </c>
      <c r="D58" s="55">
        <v>919</v>
      </c>
      <c r="E58" s="60">
        <v>0.017842235036014523</v>
      </c>
      <c r="F58" s="55">
        <v>897</v>
      </c>
      <c r="G58" s="60">
        <v>0.017086039734090175</v>
      </c>
      <c r="H58" s="82">
        <v>0.024526198439241975</v>
      </c>
      <c r="I58" s="83">
        <v>-4</v>
      </c>
      <c r="J58" s="55">
        <v>601</v>
      </c>
      <c r="K58" s="84">
        <v>0.5291181364392679</v>
      </c>
      <c r="L58" s="85">
        <v>3</v>
      </c>
      <c r="O58" s="80">
        <v>12</v>
      </c>
      <c r="P58" s="81" t="s">
        <v>39</v>
      </c>
      <c r="Q58" s="55">
        <v>6594</v>
      </c>
      <c r="R58" s="60">
        <v>0.015394061356797176</v>
      </c>
      <c r="S58" s="55">
        <v>8390</v>
      </c>
      <c r="T58" s="60">
        <v>0.015100846295343036</v>
      </c>
      <c r="U58" s="58">
        <v>-0.21406436233611437</v>
      </c>
      <c r="V58" s="85">
        <v>-1</v>
      </c>
    </row>
    <row r="59" spans="2:22" ht="15">
      <c r="B59" s="80">
        <v>13</v>
      </c>
      <c r="C59" s="81" t="s">
        <v>67</v>
      </c>
      <c r="D59" s="55">
        <v>866</v>
      </c>
      <c r="E59" s="60">
        <v>0.016813248684644806</v>
      </c>
      <c r="F59" s="55">
        <v>786</v>
      </c>
      <c r="G59" s="60">
        <v>0.014971713746928513</v>
      </c>
      <c r="H59" s="82">
        <v>0.10178117048346058</v>
      </c>
      <c r="I59" s="83">
        <v>2</v>
      </c>
      <c r="J59" s="55">
        <v>984</v>
      </c>
      <c r="K59" s="84">
        <v>-0.11991869918699183</v>
      </c>
      <c r="L59" s="85">
        <v>-5</v>
      </c>
      <c r="O59" s="80">
        <v>13</v>
      </c>
      <c r="P59" s="81" t="s">
        <v>50</v>
      </c>
      <c r="Q59" s="55">
        <v>6428</v>
      </c>
      <c r="R59" s="60">
        <v>0.015006525083635465</v>
      </c>
      <c r="S59" s="55">
        <v>7667</v>
      </c>
      <c r="T59" s="60">
        <v>0.013799545714707396</v>
      </c>
      <c r="U59" s="58">
        <v>-0.16160166949263077</v>
      </c>
      <c r="V59" s="85">
        <v>0</v>
      </c>
    </row>
    <row r="60" spans="2:22" ht="15">
      <c r="B60" s="80">
        <v>14</v>
      </c>
      <c r="C60" s="81" t="s">
        <v>42</v>
      </c>
      <c r="D60" s="55">
        <v>824</v>
      </c>
      <c r="E60" s="60">
        <v>0.01599782553827635</v>
      </c>
      <c r="F60" s="55">
        <v>803</v>
      </c>
      <c r="G60" s="60">
        <v>0.015295529438655975</v>
      </c>
      <c r="H60" s="82">
        <v>0.026151930261519407</v>
      </c>
      <c r="I60" s="83">
        <v>-1</v>
      </c>
      <c r="J60" s="55">
        <v>668</v>
      </c>
      <c r="K60" s="84">
        <v>0.23353293413173648</v>
      </c>
      <c r="L60" s="85">
        <v>-2</v>
      </c>
      <c r="O60" s="80">
        <v>14</v>
      </c>
      <c r="P60" s="81" t="s">
        <v>60</v>
      </c>
      <c r="Q60" s="55">
        <v>6423</v>
      </c>
      <c r="R60" s="60">
        <v>0.014994852304323365</v>
      </c>
      <c r="S60" s="55">
        <v>7944</v>
      </c>
      <c r="T60" s="60">
        <v>0.014298107624577483</v>
      </c>
      <c r="U60" s="58">
        <v>-0.19146525679758308</v>
      </c>
      <c r="V60" s="85">
        <v>-2</v>
      </c>
    </row>
    <row r="61" spans="2:22" ht="15">
      <c r="B61" s="92">
        <v>15</v>
      </c>
      <c r="C61" s="86" t="s">
        <v>39</v>
      </c>
      <c r="D61" s="63">
        <v>810</v>
      </c>
      <c r="E61" s="68">
        <v>0.0157260178228202</v>
      </c>
      <c r="F61" s="63">
        <v>788</v>
      </c>
      <c r="G61" s="68">
        <v>0.015009809710661156</v>
      </c>
      <c r="H61" s="87">
        <v>0.027918781725888353</v>
      </c>
      <c r="I61" s="88">
        <v>-1</v>
      </c>
      <c r="J61" s="63">
        <v>710</v>
      </c>
      <c r="K61" s="89">
        <v>0.14084507042253525</v>
      </c>
      <c r="L61" s="90">
        <v>-5</v>
      </c>
      <c r="O61" s="92">
        <v>15</v>
      </c>
      <c r="P61" s="86" t="s">
        <v>85</v>
      </c>
      <c r="Q61" s="63">
        <v>6024</v>
      </c>
      <c r="R61" s="68">
        <v>0.014063364515217803</v>
      </c>
      <c r="S61" s="63">
        <v>7027</v>
      </c>
      <c r="T61" s="68">
        <v>0.012647633720783731</v>
      </c>
      <c r="U61" s="66">
        <v>-0.14273516436601674</v>
      </c>
      <c r="V61" s="90">
        <v>2</v>
      </c>
    </row>
    <row r="62" spans="2:22" ht="15">
      <c r="B62" s="91">
        <v>16</v>
      </c>
      <c r="C62" s="75" t="s">
        <v>123</v>
      </c>
      <c r="D62" s="47">
        <v>796</v>
      </c>
      <c r="E62" s="52">
        <v>0.015454210107364048</v>
      </c>
      <c r="F62" s="47">
        <v>255</v>
      </c>
      <c r="G62" s="52">
        <v>0.004857235375911922</v>
      </c>
      <c r="H62" s="76">
        <v>2.1215686274509804</v>
      </c>
      <c r="I62" s="77">
        <v>49</v>
      </c>
      <c r="J62" s="47">
        <v>120</v>
      </c>
      <c r="K62" s="78">
        <v>5.633333333333334</v>
      </c>
      <c r="L62" s="79">
        <v>77</v>
      </c>
      <c r="O62" s="91">
        <v>16</v>
      </c>
      <c r="P62" s="75" t="s">
        <v>41</v>
      </c>
      <c r="Q62" s="47">
        <v>5727</v>
      </c>
      <c r="R62" s="52">
        <v>0.013370001424079077</v>
      </c>
      <c r="S62" s="47">
        <v>7008</v>
      </c>
      <c r="T62" s="52">
        <v>0.012613436333464123</v>
      </c>
      <c r="U62" s="50">
        <v>-0.18279109589041098</v>
      </c>
      <c r="V62" s="79">
        <v>2</v>
      </c>
    </row>
    <row r="63" spans="2:22" ht="15">
      <c r="B63" s="80">
        <v>17</v>
      </c>
      <c r="C63" s="81" t="s">
        <v>124</v>
      </c>
      <c r="D63" s="55">
        <v>792</v>
      </c>
      <c r="E63" s="60">
        <v>0.015376550760090861</v>
      </c>
      <c r="F63" s="55">
        <v>524</v>
      </c>
      <c r="G63" s="60">
        <v>0.009981142497952343</v>
      </c>
      <c r="H63" s="82">
        <v>0.5114503816793894</v>
      </c>
      <c r="I63" s="83">
        <v>9</v>
      </c>
      <c r="J63" s="55">
        <v>491</v>
      </c>
      <c r="K63" s="84">
        <v>0.6130346232179227</v>
      </c>
      <c r="L63" s="85">
        <v>5</v>
      </c>
      <c r="O63" s="80">
        <v>17</v>
      </c>
      <c r="P63" s="81" t="s">
        <v>80</v>
      </c>
      <c r="Q63" s="55">
        <v>5343</v>
      </c>
      <c r="R63" s="60">
        <v>0.012473531972909813</v>
      </c>
      <c r="S63" s="55">
        <v>3514</v>
      </c>
      <c r="T63" s="60">
        <v>0.006324716791637119</v>
      </c>
      <c r="U63" s="58">
        <v>0.5204894706886738</v>
      </c>
      <c r="V63" s="85">
        <v>28</v>
      </c>
    </row>
    <row r="64" spans="2:22" ht="15">
      <c r="B64" s="80">
        <v>18</v>
      </c>
      <c r="C64" s="81" t="s">
        <v>63</v>
      </c>
      <c r="D64" s="55">
        <v>775</v>
      </c>
      <c r="E64" s="60">
        <v>0.01504649853417982</v>
      </c>
      <c r="F64" s="55">
        <v>813</v>
      </c>
      <c r="G64" s="60">
        <v>0.015486009257319187</v>
      </c>
      <c r="H64" s="82">
        <v>-0.04674046740467408</v>
      </c>
      <c r="I64" s="83">
        <v>-7</v>
      </c>
      <c r="J64" s="55">
        <v>709</v>
      </c>
      <c r="K64" s="84">
        <v>0.09308885754583929</v>
      </c>
      <c r="L64" s="85">
        <v>-7</v>
      </c>
      <c r="O64" s="80">
        <v>18</v>
      </c>
      <c r="P64" s="81" t="s">
        <v>81</v>
      </c>
      <c r="Q64" s="55">
        <v>5252</v>
      </c>
      <c r="R64" s="60">
        <v>0.012261087389429598</v>
      </c>
      <c r="S64" s="55">
        <v>1339</v>
      </c>
      <c r="T64" s="60">
        <v>0.0024100158747871665</v>
      </c>
      <c r="U64" s="58">
        <v>2.9223300970873787</v>
      </c>
      <c r="V64" s="85">
        <v>93</v>
      </c>
    </row>
    <row r="65" spans="2:22" ht="15">
      <c r="B65" s="80">
        <v>19</v>
      </c>
      <c r="C65" s="81" t="s">
        <v>50</v>
      </c>
      <c r="D65" s="55">
        <v>653</v>
      </c>
      <c r="E65" s="60">
        <v>0.012677888442347643</v>
      </c>
      <c r="F65" s="55">
        <v>814</v>
      </c>
      <c r="G65" s="60">
        <v>0.015505057239185509</v>
      </c>
      <c r="H65" s="82">
        <v>-0.1977886977886978</v>
      </c>
      <c r="I65" s="83">
        <v>-9</v>
      </c>
      <c r="J65" s="55">
        <v>570</v>
      </c>
      <c r="K65" s="84">
        <v>0.1456140350877193</v>
      </c>
      <c r="L65" s="85">
        <v>0</v>
      </c>
      <c r="O65" s="80">
        <v>19</v>
      </c>
      <c r="P65" s="81" t="s">
        <v>52</v>
      </c>
      <c r="Q65" s="55">
        <v>5059</v>
      </c>
      <c r="R65" s="60">
        <v>0.011810518107982547</v>
      </c>
      <c r="S65" s="55">
        <v>7341</v>
      </c>
      <c r="T65" s="60">
        <v>0.01321279054280253</v>
      </c>
      <c r="U65" s="58">
        <v>-0.31085683149434684</v>
      </c>
      <c r="V65" s="85">
        <v>-4</v>
      </c>
    </row>
    <row r="66" spans="2:22" ht="15">
      <c r="B66" s="92">
        <v>20</v>
      </c>
      <c r="C66" s="86" t="s">
        <v>64</v>
      </c>
      <c r="D66" s="63">
        <v>606</v>
      </c>
      <c r="E66" s="68">
        <v>0.011765391111887704</v>
      </c>
      <c r="F66" s="63">
        <v>429</v>
      </c>
      <c r="G66" s="68">
        <v>0.008171584220651822</v>
      </c>
      <c r="H66" s="87">
        <v>0.4125874125874125</v>
      </c>
      <c r="I66" s="88">
        <v>14</v>
      </c>
      <c r="J66" s="63">
        <v>599</v>
      </c>
      <c r="K66" s="89">
        <v>0.011686143572620988</v>
      </c>
      <c r="L66" s="90">
        <v>-4</v>
      </c>
      <c r="O66" s="92">
        <v>20</v>
      </c>
      <c r="P66" s="86" t="s">
        <v>65</v>
      </c>
      <c r="Q66" s="63">
        <v>4819</v>
      </c>
      <c r="R66" s="68">
        <v>0.011250224701001758</v>
      </c>
      <c r="S66" s="63">
        <v>4443</v>
      </c>
      <c r="T66" s="68">
        <v>0.007996789045316938</v>
      </c>
      <c r="U66" s="66">
        <v>0.08462750393878005</v>
      </c>
      <c r="V66" s="90">
        <v>13</v>
      </c>
    </row>
    <row r="67" spans="2:22" ht="15">
      <c r="B67" s="154" t="s">
        <v>49</v>
      </c>
      <c r="C67" s="155"/>
      <c r="D67" s="25">
        <f>SUM(D47:D66)</f>
        <v>22183</v>
      </c>
      <c r="E67" s="6">
        <f>D67/D69</f>
        <v>0.4306793251402722</v>
      </c>
      <c r="F67" s="25">
        <f>SUM(F47:F66)</f>
        <v>18221</v>
      </c>
      <c r="G67" s="6">
        <f>F67/F69</f>
        <v>0.34707327758623974</v>
      </c>
      <c r="H67" s="16">
        <f>D67/F67-1</f>
        <v>0.21744141375336157</v>
      </c>
      <c r="I67" s="24"/>
      <c r="J67" s="25">
        <f>SUM(J47:J66)</f>
        <v>17515</v>
      </c>
      <c r="K67" s="17">
        <f>E67/J67-1</f>
        <v>-0.9999754108292812</v>
      </c>
      <c r="L67" s="18"/>
      <c r="O67" s="154" t="s">
        <v>49</v>
      </c>
      <c r="P67" s="155"/>
      <c r="Q67" s="25">
        <f>SUM(Q47:Q66)</f>
        <v>176200</v>
      </c>
      <c r="R67" s="6">
        <f>Q67/Q69</f>
        <v>0.4113487429583959</v>
      </c>
      <c r="S67" s="25">
        <f>SUM(S47:S66)</f>
        <v>195050</v>
      </c>
      <c r="T67" s="6">
        <f>S67/S69</f>
        <v>0.35106317877314175</v>
      </c>
      <c r="U67" s="16">
        <f>Q67/S67-1</f>
        <v>-0.09664188669571905</v>
      </c>
      <c r="V67" s="100"/>
    </row>
    <row r="68" spans="2:22" ht="15">
      <c r="B68" s="154" t="s">
        <v>12</v>
      </c>
      <c r="C68" s="155"/>
      <c r="D68" s="25">
        <f>D69-SUM(D47:D66)</f>
        <v>29324</v>
      </c>
      <c r="E68" s="6">
        <f>D68/D69</f>
        <v>0.5693206748597278</v>
      </c>
      <c r="F68" s="25">
        <f>F69-SUM(F47:F66)</f>
        <v>34278</v>
      </c>
      <c r="G68" s="6">
        <f>F68/F69</f>
        <v>0.6529267224137603</v>
      </c>
      <c r="H68" s="16">
        <f>D68/F68-1</f>
        <v>-0.1445241846082035</v>
      </c>
      <c r="I68" s="3"/>
      <c r="J68" s="25">
        <f>J69-SUM(J47:J66)</f>
        <v>24160</v>
      </c>
      <c r="K68" s="17">
        <f>E68/J68-1</f>
        <v>-0.9999764354025307</v>
      </c>
      <c r="L68" s="18"/>
      <c r="O68" s="154" t="s">
        <v>12</v>
      </c>
      <c r="P68" s="155"/>
      <c r="Q68" s="25">
        <f>Q69-SUM(Q47:Q66)</f>
        <v>252147</v>
      </c>
      <c r="R68" s="6">
        <f>Q68/Q69</f>
        <v>0.5886512570416041</v>
      </c>
      <c r="S68" s="25">
        <f>S69-SUM(S47:S66)</f>
        <v>360548</v>
      </c>
      <c r="T68" s="6">
        <f>S68/S69</f>
        <v>0.6489368212268583</v>
      </c>
      <c r="U68" s="16">
        <f>Q68/S68-1</f>
        <v>-0.30065622330452535</v>
      </c>
      <c r="V68" s="101"/>
    </row>
    <row r="69" spans="2:22" ht="15">
      <c r="B69" s="156" t="s">
        <v>37</v>
      </c>
      <c r="C69" s="157"/>
      <c r="D69" s="23">
        <v>51507</v>
      </c>
      <c r="E69" s="93">
        <v>1</v>
      </c>
      <c r="F69" s="23">
        <v>52499</v>
      </c>
      <c r="G69" s="93">
        <v>1</v>
      </c>
      <c r="H69" s="19">
        <v>-0.018895598011390735</v>
      </c>
      <c r="I69" s="19"/>
      <c r="J69" s="23">
        <v>41675</v>
      </c>
      <c r="K69" s="39">
        <v>0.23592081583683266</v>
      </c>
      <c r="L69" s="94"/>
      <c r="M69" s="13"/>
      <c r="O69" s="156" t="s">
        <v>37</v>
      </c>
      <c r="P69" s="157"/>
      <c r="Q69" s="23">
        <v>428347</v>
      </c>
      <c r="R69" s="93">
        <v>1</v>
      </c>
      <c r="S69" s="23">
        <v>555598</v>
      </c>
      <c r="T69" s="93">
        <v>1</v>
      </c>
      <c r="U69" s="102">
        <v>-0.22903430177934403</v>
      </c>
      <c r="V69" s="94"/>
    </row>
    <row r="70" spans="2:15" ht="15">
      <c r="B70" t="s">
        <v>74</v>
      </c>
      <c r="O70" t="s">
        <v>74</v>
      </c>
    </row>
    <row r="71" spans="2:15" ht="15">
      <c r="B71" s="9" t="s">
        <v>76</v>
      </c>
      <c r="O71" s="9" t="s">
        <v>76</v>
      </c>
    </row>
  </sheetData>
  <sheetProtection/>
  <mergeCells count="67">
    <mergeCell ref="O67:P67"/>
    <mergeCell ref="O68:P68"/>
    <mergeCell ref="O69:P69"/>
    <mergeCell ref="Q42:V42"/>
    <mergeCell ref="Q43:R44"/>
    <mergeCell ref="S43:T44"/>
    <mergeCell ref="U43:U44"/>
    <mergeCell ref="V43:V44"/>
    <mergeCell ref="O44:O46"/>
    <mergeCell ref="P44:P46"/>
    <mergeCell ref="U45:U46"/>
    <mergeCell ref="V45:V46"/>
    <mergeCell ref="B69:C69"/>
    <mergeCell ref="I43:I44"/>
    <mergeCell ref="B67:C67"/>
    <mergeCell ref="B68:C68"/>
    <mergeCell ref="H43:H44"/>
    <mergeCell ref="K45:K46"/>
    <mergeCell ref="I45:I46"/>
    <mergeCell ref="K43:K44"/>
    <mergeCell ref="O38:V38"/>
    <mergeCell ref="O39:V39"/>
    <mergeCell ref="O41:O43"/>
    <mergeCell ref="P41:P43"/>
    <mergeCell ref="Q41:V41"/>
    <mergeCell ref="B31:C31"/>
    <mergeCell ref="B32:C32"/>
    <mergeCell ref="B33:C33"/>
    <mergeCell ref="F43:G44"/>
    <mergeCell ref="J43:J44"/>
    <mergeCell ref="I6:J6"/>
    <mergeCell ref="K6:O6"/>
    <mergeCell ref="I7:I8"/>
    <mergeCell ref="J7:J8"/>
    <mergeCell ref="K7:L8"/>
    <mergeCell ref="M7:N8"/>
    <mergeCell ref="O7:O8"/>
    <mergeCell ref="B5:B7"/>
    <mergeCell ref="C5:C7"/>
    <mergeCell ref="B8:B10"/>
    <mergeCell ref="D5:H5"/>
    <mergeCell ref="I5:J5"/>
    <mergeCell ref="K5:O5"/>
    <mergeCell ref="H9:H10"/>
    <mergeCell ref="O9:O10"/>
    <mergeCell ref="J9:J10"/>
    <mergeCell ref="H7:H8"/>
    <mergeCell ref="D42:I42"/>
    <mergeCell ref="D43:E44"/>
    <mergeCell ref="C44:C46"/>
    <mergeCell ref="H45:H46"/>
    <mergeCell ref="B38:L38"/>
    <mergeCell ref="B39:L39"/>
    <mergeCell ref="D41:I41"/>
    <mergeCell ref="B41:B43"/>
    <mergeCell ref="C41:C43"/>
    <mergeCell ref="B44:B46"/>
    <mergeCell ref="J42:L42"/>
    <mergeCell ref="J41:L41"/>
    <mergeCell ref="L43:L44"/>
    <mergeCell ref="L45:L46"/>
    <mergeCell ref="B2:O2"/>
    <mergeCell ref="B3:O3"/>
    <mergeCell ref="D6:H6"/>
    <mergeCell ref="D7:E8"/>
    <mergeCell ref="F7:G8"/>
    <mergeCell ref="C8:C10"/>
  </mergeCells>
  <conditionalFormatting sqref="H32 J32 O32">
    <cfRule type="cellIs" priority="1561" dxfId="146" operator="lessThan">
      <formula>0</formula>
    </cfRule>
  </conditionalFormatting>
  <conditionalFormatting sqref="H31 O31">
    <cfRule type="cellIs" priority="1521" dxfId="146" operator="lessThan">
      <formula>0</formula>
    </cfRule>
  </conditionalFormatting>
  <conditionalFormatting sqref="K68">
    <cfRule type="cellIs" priority="697" dxfId="146" operator="lessThan">
      <formula>0</formula>
    </cfRule>
  </conditionalFormatting>
  <conditionalFormatting sqref="H68 J68">
    <cfRule type="cellIs" priority="698" dxfId="146" operator="lessThan">
      <formula>0</formula>
    </cfRule>
  </conditionalFormatting>
  <conditionalFormatting sqref="K67">
    <cfRule type="cellIs" priority="695" dxfId="146" operator="lessThan">
      <formula>0</formula>
    </cfRule>
  </conditionalFormatting>
  <conditionalFormatting sqref="H67 J67">
    <cfRule type="cellIs" priority="696" dxfId="146" operator="lessThan">
      <formula>0</formula>
    </cfRule>
  </conditionalFormatting>
  <conditionalFormatting sqref="L68">
    <cfRule type="cellIs" priority="693" dxfId="146" operator="lessThan">
      <formula>0</formula>
    </cfRule>
  </conditionalFormatting>
  <conditionalFormatting sqref="K68">
    <cfRule type="cellIs" priority="694" dxfId="146" operator="lessThan">
      <formula>0</formula>
    </cfRule>
  </conditionalFormatting>
  <conditionalFormatting sqref="L67">
    <cfRule type="cellIs" priority="691" dxfId="146" operator="lessThan">
      <formula>0</formula>
    </cfRule>
  </conditionalFormatting>
  <conditionalFormatting sqref="K67">
    <cfRule type="cellIs" priority="692" dxfId="146" operator="lessThan">
      <formula>0</formula>
    </cfRule>
  </conditionalFormatting>
  <conditionalFormatting sqref="H11:H15 J11:J15 O11:O15">
    <cfRule type="cellIs" priority="41" dxfId="146" operator="lessThan">
      <formula>0</formula>
    </cfRule>
  </conditionalFormatting>
  <conditionalFormatting sqref="H16:H30 J16:J30 O16:O30">
    <cfRule type="cellIs" priority="40" dxfId="146" operator="lessThan">
      <formula>0</formula>
    </cfRule>
  </conditionalFormatting>
  <conditionalFormatting sqref="D11:E30 G11:J30 L11:L30 N11:O30">
    <cfRule type="cellIs" priority="39" dxfId="147" operator="equal">
      <formula>0</formula>
    </cfRule>
  </conditionalFormatting>
  <conditionalFormatting sqref="F11:F30">
    <cfRule type="cellIs" priority="38" dxfId="147" operator="equal">
      <formula>0</formula>
    </cfRule>
  </conditionalFormatting>
  <conditionalFormatting sqref="K11:K30">
    <cfRule type="cellIs" priority="37" dxfId="147" operator="equal">
      <formula>0</formula>
    </cfRule>
  </conditionalFormatting>
  <conditionalFormatting sqref="M11:M30">
    <cfRule type="cellIs" priority="36" dxfId="147" operator="equal">
      <formula>0</formula>
    </cfRule>
  </conditionalFormatting>
  <conditionalFormatting sqref="O33 J33 H33">
    <cfRule type="cellIs" priority="35" dxfId="146" operator="lessThan">
      <formula>0</formula>
    </cfRule>
  </conditionalFormatting>
  <conditionalFormatting sqref="H69:I69 K69">
    <cfRule type="cellIs" priority="27" dxfId="146" operator="lessThan">
      <formula>0</formula>
    </cfRule>
  </conditionalFormatting>
  <conditionalFormatting sqref="L69">
    <cfRule type="cellIs" priority="26" dxfId="146" operator="lessThan">
      <formula>0</formula>
    </cfRule>
  </conditionalFormatting>
  <conditionalFormatting sqref="V69">
    <cfRule type="cellIs" priority="8" dxfId="146" operator="lessThan">
      <formula>0</formula>
    </cfRule>
  </conditionalFormatting>
  <conditionalFormatting sqref="V67">
    <cfRule type="cellIs" priority="17" dxfId="146" operator="lessThan">
      <formula>0</formula>
    </cfRule>
    <cfRule type="cellIs" priority="18" dxfId="148" operator="equal">
      <formula>0</formula>
    </cfRule>
    <cfRule type="cellIs" priority="19" dxfId="149" operator="greaterThan">
      <formula>0</formula>
    </cfRule>
  </conditionalFormatting>
  <conditionalFormatting sqref="V68">
    <cfRule type="cellIs" priority="16" dxfId="146" operator="lessThan">
      <formula>0</formula>
    </cfRule>
  </conditionalFormatting>
  <conditionalFormatting sqref="U68">
    <cfRule type="cellIs" priority="15" dxfId="146" operator="lessThan">
      <formula>0</formula>
    </cfRule>
  </conditionalFormatting>
  <conditionalFormatting sqref="U67">
    <cfRule type="cellIs" priority="14" dxfId="146" operator="lessThan">
      <formula>0</formula>
    </cfRule>
  </conditionalFormatting>
  <conditionalFormatting sqref="U47:U66">
    <cfRule type="cellIs" priority="13" dxfId="146" operator="lessThan">
      <formula>0</formula>
    </cfRule>
  </conditionalFormatting>
  <conditionalFormatting sqref="V47:V66">
    <cfRule type="cellIs" priority="10" dxfId="146" operator="lessThan">
      <formula>0</formula>
    </cfRule>
    <cfRule type="cellIs" priority="11" dxfId="148" operator="equal">
      <formula>0</formula>
    </cfRule>
    <cfRule type="cellIs" priority="12" dxfId="149" operator="greaterThan">
      <formula>0</formula>
    </cfRule>
  </conditionalFormatting>
  <conditionalFormatting sqref="U69">
    <cfRule type="cellIs" priority="9" dxfId="146" operator="lessThan">
      <formula>0</formula>
    </cfRule>
  </conditionalFormatting>
  <conditionalFormatting sqref="K47:K66 H47:H66">
    <cfRule type="cellIs" priority="7" dxfId="146" operator="lessThan">
      <formula>0</formula>
    </cfRule>
  </conditionalFormatting>
  <conditionalFormatting sqref="L47:L66">
    <cfRule type="cellIs" priority="4" dxfId="146" operator="lessThan">
      <formula>0</formula>
    </cfRule>
    <cfRule type="cellIs" priority="5" dxfId="148" operator="equal">
      <formula>0</formula>
    </cfRule>
    <cfRule type="cellIs" priority="6" dxfId="149" operator="greaterThan">
      <formula>0</formula>
    </cfRule>
  </conditionalFormatting>
  <conditionalFormatting sqref="I47:I66">
    <cfRule type="cellIs" priority="1" dxfId="146" operator="lessThan">
      <formula>0</formula>
    </cfRule>
    <cfRule type="cellIs" priority="2" dxfId="148" operator="equal">
      <formula>0</formula>
    </cfRule>
    <cfRule type="cellIs" priority="3" dxfId="149" operator="greater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0.140625" style="0" customWidth="1"/>
    <col min="3" max="11" width="10.57421875" style="0" customWidth="1"/>
    <col min="12" max="12" width="5.421875" style="0" customWidth="1"/>
    <col min="13" max="13" width="1.421875" style="0" customWidth="1"/>
    <col min="15" max="15" width="16.7109375" style="0" bestFit="1" customWidth="1"/>
    <col min="16" max="21" width="10.421875" style="0" customWidth="1"/>
    <col min="22" max="22" width="12.00390625" style="0" customWidth="1"/>
    <col min="23" max="23" width="11.140625" style="0" customWidth="1"/>
    <col min="24" max="24" width="16.421875" style="0" customWidth="1"/>
    <col min="30" max="30" width="12.140625" style="0" customWidth="1"/>
    <col min="31" max="31" width="11.421875" style="0" customWidth="1"/>
  </cols>
  <sheetData>
    <row r="1" spans="1:21" ht="15">
      <c r="A1" t="s">
        <v>3</v>
      </c>
      <c r="C1" s="43"/>
      <c r="K1" s="44"/>
      <c r="O1" s="42"/>
      <c r="U1" s="44">
        <v>44201</v>
      </c>
    </row>
    <row r="2" spans="1:21" ht="14.25" customHeight="1">
      <c r="A2" s="136" t="s">
        <v>125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"/>
      <c r="M2" s="20"/>
      <c r="N2" s="136" t="s">
        <v>91</v>
      </c>
      <c r="O2" s="136"/>
      <c r="P2" s="136"/>
      <c r="Q2" s="136"/>
      <c r="R2" s="136"/>
      <c r="S2" s="136"/>
      <c r="T2" s="136"/>
      <c r="U2" s="136"/>
    </row>
    <row r="3" spans="1:21" ht="14.25" customHeight="1">
      <c r="A3" s="153" t="s">
        <v>126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3"/>
      <c r="M3" s="20"/>
      <c r="N3" s="153" t="s">
        <v>92</v>
      </c>
      <c r="O3" s="153"/>
      <c r="P3" s="153"/>
      <c r="Q3" s="153"/>
      <c r="R3" s="153"/>
      <c r="S3" s="153"/>
      <c r="T3" s="153"/>
      <c r="U3" s="153"/>
    </row>
    <row r="4" spans="1:21" ht="14.25" customHeight="1">
      <c r="A4" s="14"/>
      <c r="B4" s="14"/>
      <c r="C4" s="14"/>
      <c r="D4" s="14"/>
      <c r="E4" s="14"/>
      <c r="F4" s="14"/>
      <c r="G4" s="14"/>
      <c r="H4" s="14"/>
      <c r="I4" s="14"/>
      <c r="J4" s="71"/>
      <c r="K4" s="72" t="s">
        <v>4</v>
      </c>
      <c r="L4" s="13"/>
      <c r="M4" s="13"/>
      <c r="N4" s="14"/>
      <c r="O4" s="14"/>
      <c r="P4" s="14"/>
      <c r="Q4" s="14"/>
      <c r="R4" s="14"/>
      <c r="S4" s="14"/>
      <c r="T4" s="71"/>
      <c r="U4" s="72" t="s">
        <v>4</v>
      </c>
    </row>
    <row r="5" spans="1:21" ht="14.25" customHeight="1">
      <c r="A5" s="138" t="s">
        <v>0</v>
      </c>
      <c r="B5" s="138" t="s">
        <v>1</v>
      </c>
      <c r="C5" s="117" t="s">
        <v>113</v>
      </c>
      <c r="D5" s="118"/>
      <c r="E5" s="118"/>
      <c r="F5" s="118"/>
      <c r="G5" s="118"/>
      <c r="H5" s="119"/>
      <c r="I5" s="117" t="s">
        <v>110</v>
      </c>
      <c r="J5" s="118"/>
      <c r="K5" s="119"/>
      <c r="L5" s="13"/>
      <c r="M5" s="13"/>
      <c r="N5" s="138" t="s">
        <v>0</v>
      </c>
      <c r="O5" s="138" t="s">
        <v>1</v>
      </c>
      <c r="P5" s="117" t="s">
        <v>114</v>
      </c>
      <c r="Q5" s="118"/>
      <c r="R5" s="118"/>
      <c r="S5" s="118"/>
      <c r="T5" s="118"/>
      <c r="U5" s="119"/>
    </row>
    <row r="6" spans="1:21" ht="14.25" customHeight="1">
      <c r="A6" s="139"/>
      <c r="B6" s="139"/>
      <c r="C6" s="163" t="s">
        <v>115</v>
      </c>
      <c r="D6" s="164"/>
      <c r="E6" s="164"/>
      <c r="F6" s="164"/>
      <c r="G6" s="164"/>
      <c r="H6" s="165"/>
      <c r="I6" s="114" t="s">
        <v>111</v>
      </c>
      <c r="J6" s="115"/>
      <c r="K6" s="116"/>
      <c r="L6" s="13"/>
      <c r="M6" s="13"/>
      <c r="N6" s="139"/>
      <c r="O6" s="139"/>
      <c r="P6" s="114" t="s">
        <v>116</v>
      </c>
      <c r="Q6" s="115"/>
      <c r="R6" s="115"/>
      <c r="S6" s="115"/>
      <c r="T6" s="115"/>
      <c r="U6" s="116"/>
    </row>
    <row r="7" spans="1:21" ht="14.25" customHeight="1">
      <c r="A7" s="139"/>
      <c r="B7" s="139"/>
      <c r="C7" s="126">
        <v>2020</v>
      </c>
      <c r="D7" s="127"/>
      <c r="E7" s="130">
        <v>2019</v>
      </c>
      <c r="F7" s="127"/>
      <c r="G7" s="147" t="s">
        <v>5</v>
      </c>
      <c r="H7" s="120" t="s">
        <v>56</v>
      </c>
      <c r="I7" s="158">
        <v>2020</v>
      </c>
      <c r="J7" s="121" t="s">
        <v>117</v>
      </c>
      <c r="K7" s="120" t="s">
        <v>121</v>
      </c>
      <c r="L7" s="13"/>
      <c r="M7" s="13"/>
      <c r="N7" s="139"/>
      <c r="O7" s="139"/>
      <c r="P7" s="151">
        <v>2020</v>
      </c>
      <c r="Q7" s="166"/>
      <c r="R7" s="167">
        <v>2019</v>
      </c>
      <c r="S7" s="166"/>
      <c r="T7" s="148" t="s">
        <v>5</v>
      </c>
      <c r="U7" s="161" t="s">
        <v>87</v>
      </c>
    </row>
    <row r="8" spans="1:21" ht="14.25" customHeight="1">
      <c r="A8" s="132" t="s">
        <v>6</v>
      </c>
      <c r="B8" s="132" t="s">
        <v>7</v>
      </c>
      <c r="C8" s="128"/>
      <c r="D8" s="129"/>
      <c r="E8" s="131"/>
      <c r="F8" s="129"/>
      <c r="G8" s="148"/>
      <c r="H8" s="121"/>
      <c r="I8" s="158"/>
      <c r="J8" s="121"/>
      <c r="K8" s="121"/>
      <c r="L8" s="13"/>
      <c r="M8" s="13"/>
      <c r="N8" s="132" t="s">
        <v>6</v>
      </c>
      <c r="O8" s="132" t="s">
        <v>7</v>
      </c>
      <c r="P8" s="128"/>
      <c r="Q8" s="129"/>
      <c r="R8" s="131"/>
      <c r="S8" s="129"/>
      <c r="T8" s="148"/>
      <c r="U8" s="162"/>
    </row>
    <row r="9" spans="1:21" ht="14.25" customHeight="1">
      <c r="A9" s="132"/>
      <c r="B9" s="132"/>
      <c r="C9" s="109" t="s">
        <v>8</v>
      </c>
      <c r="D9" s="73" t="s">
        <v>2</v>
      </c>
      <c r="E9" s="109" t="s">
        <v>8</v>
      </c>
      <c r="F9" s="73" t="s">
        <v>2</v>
      </c>
      <c r="G9" s="134" t="s">
        <v>9</v>
      </c>
      <c r="H9" s="134" t="s">
        <v>57</v>
      </c>
      <c r="I9" s="74" t="s">
        <v>8</v>
      </c>
      <c r="J9" s="122" t="s">
        <v>118</v>
      </c>
      <c r="K9" s="122" t="s">
        <v>122</v>
      </c>
      <c r="L9" s="13"/>
      <c r="M9" s="13"/>
      <c r="N9" s="132"/>
      <c r="O9" s="132"/>
      <c r="P9" s="109" t="s">
        <v>8</v>
      </c>
      <c r="Q9" s="73" t="s">
        <v>2</v>
      </c>
      <c r="R9" s="109" t="s">
        <v>8</v>
      </c>
      <c r="S9" s="73" t="s">
        <v>2</v>
      </c>
      <c r="T9" s="134" t="s">
        <v>9</v>
      </c>
      <c r="U9" s="159" t="s">
        <v>88</v>
      </c>
    </row>
    <row r="10" spans="1:21" ht="14.25" customHeight="1">
      <c r="A10" s="133"/>
      <c r="B10" s="133"/>
      <c r="C10" s="108" t="s">
        <v>10</v>
      </c>
      <c r="D10" s="36" t="s">
        <v>11</v>
      </c>
      <c r="E10" s="108" t="s">
        <v>10</v>
      </c>
      <c r="F10" s="36" t="s">
        <v>11</v>
      </c>
      <c r="G10" s="135"/>
      <c r="H10" s="135"/>
      <c r="I10" s="108" t="s">
        <v>10</v>
      </c>
      <c r="J10" s="123"/>
      <c r="K10" s="123"/>
      <c r="L10" s="13"/>
      <c r="M10" s="13"/>
      <c r="N10" s="133"/>
      <c r="O10" s="133"/>
      <c r="P10" s="108" t="s">
        <v>10</v>
      </c>
      <c r="Q10" s="36" t="s">
        <v>11</v>
      </c>
      <c r="R10" s="108" t="s">
        <v>10</v>
      </c>
      <c r="S10" s="36" t="s">
        <v>11</v>
      </c>
      <c r="T10" s="142"/>
      <c r="U10" s="160"/>
    </row>
    <row r="11" spans="1:21" ht="14.25" customHeight="1">
      <c r="A11" s="45">
        <v>1</v>
      </c>
      <c r="B11" s="75" t="s">
        <v>20</v>
      </c>
      <c r="C11" s="47">
        <v>4862</v>
      </c>
      <c r="D11" s="49">
        <v>0.12239144115796098</v>
      </c>
      <c r="E11" s="47">
        <v>3781</v>
      </c>
      <c r="F11" s="49">
        <v>0.09862534887967238</v>
      </c>
      <c r="G11" s="95">
        <v>0.2859032002115842</v>
      </c>
      <c r="H11" s="77">
        <v>1</v>
      </c>
      <c r="I11" s="47">
        <v>4298</v>
      </c>
      <c r="J11" s="48">
        <v>0.13122382503490004</v>
      </c>
      <c r="K11" s="79">
        <v>0</v>
      </c>
      <c r="L11" s="13"/>
      <c r="M11" s="13"/>
      <c r="N11" s="45">
        <v>1</v>
      </c>
      <c r="O11" s="75" t="s">
        <v>18</v>
      </c>
      <c r="P11" s="47">
        <v>42815</v>
      </c>
      <c r="Q11" s="49">
        <v>0.13764402551309088</v>
      </c>
      <c r="R11" s="47">
        <v>49956</v>
      </c>
      <c r="S11" s="49">
        <v>0.12720545733718003</v>
      </c>
      <c r="T11" s="103">
        <v>-0.1429457922972216</v>
      </c>
      <c r="U11" s="79">
        <v>0</v>
      </c>
    </row>
    <row r="12" spans="1:21" ht="14.25" customHeight="1">
      <c r="A12" s="80">
        <v>2</v>
      </c>
      <c r="B12" s="81" t="s">
        <v>18</v>
      </c>
      <c r="C12" s="55">
        <v>4317</v>
      </c>
      <c r="D12" s="57">
        <v>0.10867212083071114</v>
      </c>
      <c r="E12" s="55">
        <v>4791</v>
      </c>
      <c r="F12" s="57">
        <v>0.12497065498082792</v>
      </c>
      <c r="G12" s="96">
        <v>-0.09893550407013152</v>
      </c>
      <c r="H12" s="83">
        <v>-1</v>
      </c>
      <c r="I12" s="55">
        <v>3876</v>
      </c>
      <c r="J12" s="56">
        <v>0.11377708978328172</v>
      </c>
      <c r="K12" s="85">
        <v>0</v>
      </c>
      <c r="L12" s="13"/>
      <c r="M12" s="13"/>
      <c r="N12" s="80">
        <v>2</v>
      </c>
      <c r="O12" s="81" t="s">
        <v>20</v>
      </c>
      <c r="P12" s="55">
        <v>39993</v>
      </c>
      <c r="Q12" s="57">
        <v>0.12857170413044597</v>
      </c>
      <c r="R12" s="55">
        <v>39242</v>
      </c>
      <c r="S12" s="57">
        <v>0.09992386413695288</v>
      </c>
      <c r="T12" s="104">
        <v>0.01913765863105854</v>
      </c>
      <c r="U12" s="85">
        <v>1</v>
      </c>
    </row>
    <row r="13" spans="1:21" ht="14.25" customHeight="1">
      <c r="A13" s="53">
        <v>3</v>
      </c>
      <c r="B13" s="81" t="s">
        <v>19</v>
      </c>
      <c r="C13" s="55">
        <v>3605</v>
      </c>
      <c r="D13" s="57">
        <v>0.0907488986784141</v>
      </c>
      <c r="E13" s="55">
        <v>3549</v>
      </c>
      <c r="F13" s="57">
        <v>0.09257375381485249</v>
      </c>
      <c r="G13" s="96">
        <v>0.015779092702169706</v>
      </c>
      <c r="H13" s="83">
        <v>0</v>
      </c>
      <c r="I13" s="55">
        <v>2613</v>
      </c>
      <c r="J13" s="56">
        <v>0.37964026023727526</v>
      </c>
      <c r="K13" s="85">
        <v>0</v>
      </c>
      <c r="L13" s="13"/>
      <c r="M13" s="13"/>
      <c r="N13" s="53">
        <v>3</v>
      </c>
      <c r="O13" s="81" t="s">
        <v>19</v>
      </c>
      <c r="P13" s="55">
        <v>28450</v>
      </c>
      <c r="Q13" s="57">
        <v>0.09146263052312124</v>
      </c>
      <c r="R13" s="55">
        <v>43489</v>
      </c>
      <c r="S13" s="57">
        <v>0.11073821230956485</v>
      </c>
      <c r="T13" s="104">
        <v>-0.34581158453861893</v>
      </c>
      <c r="U13" s="85">
        <v>-1</v>
      </c>
    </row>
    <row r="14" spans="1:21" ht="14.25" customHeight="1">
      <c r="A14" s="53">
        <v>4</v>
      </c>
      <c r="B14" s="81" t="s">
        <v>17</v>
      </c>
      <c r="C14" s="55">
        <v>2565</v>
      </c>
      <c r="D14" s="57">
        <v>0.0645689112649465</v>
      </c>
      <c r="E14" s="55">
        <v>2432</v>
      </c>
      <c r="F14" s="57">
        <v>0.06343741033466364</v>
      </c>
      <c r="G14" s="96">
        <v>0.0546875</v>
      </c>
      <c r="H14" s="83">
        <v>1</v>
      </c>
      <c r="I14" s="55">
        <v>1552</v>
      </c>
      <c r="J14" s="56">
        <v>0.6527061855670102</v>
      </c>
      <c r="K14" s="85">
        <v>2</v>
      </c>
      <c r="L14" s="13"/>
      <c r="M14" s="13"/>
      <c r="N14" s="53">
        <v>4</v>
      </c>
      <c r="O14" s="81" t="s">
        <v>33</v>
      </c>
      <c r="P14" s="55">
        <v>17950</v>
      </c>
      <c r="Q14" s="57">
        <v>0.057706650892443805</v>
      </c>
      <c r="R14" s="55">
        <v>19574</v>
      </c>
      <c r="S14" s="57">
        <v>0.04984225362154619</v>
      </c>
      <c r="T14" s="104">
        <v>-0.08296720138959846</v>
      </c>
      <c r="U14" s="85">
        <v>3</v>
      </c>
    </row>
    <row r="15" spans="1:21" ht="14.25" customHeight="1">
      <c r="A15" s="61">
        <v>5</v>
      </c>
      <c r="B15" s="86" t="s">
        <v>22</v>
      </c>
      <c r="C15" s="63">
        <v>2172</v>
      </c>
      <c r="D15" s="65">
        <v>0.054675896790434234</v>
      </c>
      <c r="E15" s="63">
        <v>2411</v>
      </c>
      <c r="F15" s="65">
        <v>0.0628896366434515</v>
      </c>
      <c r="G15" s="97">
        <v>-0.09912899211945247</v>
      </c>
      <c r="H15" s="88">
        <v>1</v>
      </c>
      <c r="I15" s="63">
        <v>1771</v>
      </c>
      <c r="J15" s="64">
        <v>0.2264257481648786</v>
      </c>
      <c r="K15" s="90">
        <v>-1</v>
      </c>
      <c r="L15" s="13"/>
      <c r="M15" s="13"/>
      <c r="N15" s="61">
        <v>5</v>
      </c>
      <c r="O15" s="86" t="s">
        <v>17</v>
      </c>
      <c r="P15" s="63">
        <v>17170</v>
      </c>
      <c r="Q15" s="65">
        <v>0.05519906383416491</v>
      </c>
      <c r="R15" s="63">
        <v>19485</v>
      </c>
      <c r="S15" s="65">
        <v>0.049615628477359126</v>
      </c>
      <c r="T15" s="105">
        <v>-0.11880934051834746</v>
      </c>
      <c r="U15" s="90">
        <v>3</v>
      </c>
    </row>
    <row r="16" spans="1:21" ht="14.25" customHeight="1">
      <c r="A16" s="45">
        <v>6</v>
      </c>
      <c r="B16" s="75" t="s">
        <v>33</v>
      </c>
      <c r="C16" s="47">
        <v>2128</v>
      </c>
      <c r="D16" s="49">
        <v>0.05356828193832599</v>
      </c>
      <c r="E16" s="47">
        <v>2829</v>
      </c>
      <c r="F16" s="49">
        <v>0.07379294154472181</v>
      </c>
      <c r="G16" s="95">
        <v>-0.247790738776953</v>
      </c>
      <c r="H16" s="77">
        <v>-2</v>
      </c>
      <c r="I16" s="47">
        <v>1509</v>
      </c>
      <c r="J16" s="48">
        <v>0.41020543406229293</v>
      </c>
      <c r="K16" s="79">
        <v>1</v>
      </c>
      <c r="L16" s="13"/>
      <c r="M16" s="13"/>
      <c r="N16" s="45">
        <v>6</v>
      </c>
      <c r="O16" s="75" t="s">
        <v>22</v>
      </c>
      <c r="P16" s="47">
        <v>16195</v>
      </c>
      <c r="Q16" s="49">
        <v>0.05206458001131629</v>
      </c>
      <c r="R16" s="47">
        <v>24115</v>
      </c>
      <c r="S16" s="49">
        <v>0.06140522867495588</v>
      </c>
      <c r="T16" s="103">
        <v>-0.3284262906904416</v>
      </c>
      <c r="U16" s="79">
        <v>-1</v>
      </c>
    </row>
    <row r="17" spans="1:21" ht="14.25" customHeight="1">
      <c r="A17" s="53">
        <v>7</v>
      </c>
      <c r="B17" s="81" t="s">
        <v>25</v>
      </c>
      <c r="C17" s="55">
        <v>1979</v>
      </c>
      <c r="D17" s="57">
        <v>0.04981749528005035</v>
      </c>
      <c r="E17" s="55">
        <v>1808</v>
      </c>
      <c r="F17" s="57">
        <v>0.04716070636721705</v>
      </c>
      <c r="G17" s="96">
        <v>0.09457964601769908</v>
      </c>
      <c r="H17" s="83">
        <v>0</v>
      </c>
      <c r="I17" s="55">
        <v>1761</v>
      </c>
      <c r="J17" s="56">
        <v>0.12379329926178317</v>
      </c>
      <c r="K17" s="85">
        <v>-2</v>
      </c>
      <c r="L17" s="13"/>
      <c r="M17" s="13"/>
      <c r="N17" s="53">
        <v>7</v>
      </c>
      <c r="O17" s="81" t="s">
        <v>25</v>
      </c>
      <c r="P17" s="55">
        <v>15783</v>
      </c>
      <c r="Q17" s="57">
        <v>0.05074005966771256</v>
      </c>
      <c r="R17" s="55">
        <v>19838</v>
      </c>
      <c r="S17" s="57">
        <v>0.05051449000430333</v>
      </c>
      <c r="T17" s="104">
        <v>-0.20440568605706222</v>
      </c>
      <c r="U17" s="85">
        <v>-1</v>
      </c>
    </row>
    <row r="18" spans="1:21" ht="14.25" customHeight="1">
      <c r="A18" s="53">
        <v>8</v>
      </c>
      <c r="B18" s="81" t="s">
        <v>27</v>
      </c>
      <c r="C18" s="55">
        <v>1956</v>
      </c>
      <c r="D18" s="57">
        <v>0.04923851478917558</v>
      </c>
      <c r="E18" s="55">
        <v>1095</v>
      </c>
      <c r="F18" s="57">
        <v>0.028562485327490415</v>
      </c>
      <c r="G18" s="96">
        <v>0.7863013698630137</v>
      </c>
      <c r="H18" s="83">
        <v>6</v>
      </c>
      <c r="I18" s="55">
        <v>1100</v>
      </c>
      <c r="J18" s="56">
        <v>0.7781818181818181</v>
      </c>
      <c r="K18" s="85">
        <v>5</v>
      </c>
      <c r="L18" s="13"/>
      <c r="M18" s="13"/>
      <c r="N18" s="53">
        <v>8</v>
      </c>
      <c r="O18" s="81" t="s">
        <v>23</v>
      </c>
      <c r="P18" s="55">
        <v>14556</v>
      </c>
      <c r="Q18" s="57">
        <v>0.04679543233372769</v>
      </c>
      <c r="R18" s="55">
        <v>17219</v>
      </c>
      <c r="S18" s="57">
        <v>0.04384559952536037</v>
      </c>
      <c r="T18" s="104">
        <v>-0.15465474185492767</v>
      </c>
      <c r="U18" s="85">
        <v>1</v>
      </c>
    </row>
    <row r="19" spans="1:21" ht="14.25" customHeight="1">
      <c r="A19" s="53">
        <v>9</v>
      </c>
      <c r="B19" s="81" t="s">
        <v>23</v>
      </c>
      <c r="C19" s="55">
        <v>1882</v>
      </c>
      <c r="D19" s="57">
        <v>0.04737570799244808</v>
      </c>
      <c r="E19" s="55">
        <v>1728</v>
      </c>
      <c r="F19" s="57">
        <v>0.04507394944831364</v>
      </c>
      <c r="G19" s="96">
        <v>0.08912037037037046</v>
      </c>
      <c r="H19" s="83">
        <v>-1</v>
      </c>
      <c r="I19" s="55">
        <v>1381</v>
      </c>
      <c r="J19" s="56">
        <v>0.3627805937726285</v>
      </c>
      <c r="K19" s="85">
        <v>3</v>
      </c>
      <c r="L19" s="13"/>
      <c r="M19" s="13"/>
      <c r="N19" s="53">
        <v>9</v>
      </c>
      <c r="O19" s="81" t="s">
        <v>34</v>
      </c>
      <c r="P19" s="55">
        <v>13814</v>
      </c>
      <c r="Q19" s="57">
        <v>0.044410009773159814</v>
      </c>
      <c r="R19" s="55">
        <v>12515</v>
      </c>
      <c r="S19" s="57">
        <v>0.031867569432596846</v>
      </c>
      <c r="T19" s="104">
        <v>0.1037954454654415</v>
      </c>
      <c r="U19" s="85">
        <v>3</v>
      </c>
    </row>
    <row r="20" spans="1:21" ht="14.25" customHeight="1">
      <c r="A20" s="61">
        <v>10</v>
      </c>
      <c r="B20" s="86" t="s">
        <v>24</v>
      </c>
      <c r="C20" s="63">
        <v>1519</v>
      </c>
      <c r="D20" s="65">
        <v>0.03823788546255506</v>
      </c>
      <c r="E20" s="63">
        <v>1165</v>
      </c>
      <c r="F20" s="65">
        <v>0.030388397631530898</v>
      </c>
      <c r="G20" s="97">
        <v>0.3038626609442061</v>
      </c>
      <c r="H20" s="88">
        <v>3</v>
      </c>
      <c r="I20" s="63">
        <v>924</v>
      </c>
      <c r="J20" s="64">
        <v>0.643939393939394</v>
      </c>
      <c r="K20" s="90">
        <v>4</v>
      </c>
      <c r="L20" s="13"/>
      <c r="M20" s="13"/>
      <c r="N20" s="61">
        <v>10</v>
      </c>
      <c r="O20" s="86" t="s">
        <v>21</v>
      </c>
      <c r="P20" s="63">
        <v>11845</v>
      </c>
      <c r="Q20" s="65">
        <v>0.038079959878607066</v>
      </c>
      <c r="R20" s="63">
        <v>25661</v>
      </c>
      <c r="S20" s="65">
        <v>0.06534188567398064</v>
      </c>
      <c r="T20" s="105">
        <v>-0.5384045828299755</v>
      </c>
      <c r="U20" s="90">
        <v>-6</v>
      </c>
    </row>
    <row r="21" spans="1:21" ht="14.25" customHeight="1">
      <c r="A21" s="45">
        <v>11</v>
      </c>
      <c r="B21" s="75" t="s">
        <v>34</v>
      </c>
      <c r="C21" s="47">
        <v>1515</v>
      </c>
      <c r="D21" s="49">
        <v>0.038137193203272496</v>
      </c>
      <c r="E21" s="47">
        <v>1396</v>
      </c>
      <c r="F21" s="49">
        <v>0.03641390823486449</v>
      </c>
      <c r="G21" s="95">
        <v>0.08524355300859598</v>
      </c>
      <c r="H21" s="77">
        <v>0</v>
      </c>
      <c r="I21" s="47">
        <v>1471</v>
      </c>
      <c r="J21" s="48">
        <v>0.029911624745071475</v>
      </c>
      <c r="K21" s="79">
        <v>-2</v>
      </c>
      <c r="L21" s="13"/>
      <c r="M21" s="13"/>
      <c r="N21" s="45">
        <v>11</v>
      </c>
      <c r="O21" s="75" t="s">
        <v>30</v>
      </c>
      <c r="P21" s="47">
        <v>11674</v>
      </c>
      <c r="Q21" s="49">
        <v>0.037530219638907465</v>
      </c>
      <c r="R21" s="47">
        <v>16155</v>
      </c>
      <c r="S21" s="49">
        <v>0.04113628319485434</v>
      </c>
      <c r="T21" s="103">
        <v>-0.2773754255648406</v>
      </c>
      <c r="U21" s="79">
        <v>-1</v>
      </c>
    </row>
    <row r="22" spans="1:21" ht="14.25" customHeight="1">
      <c r="A22" s="53">
        <v>12</v>
      </c>
      <c r="B22" s="81" t="s">
        <v>30</v>
      </c>
      <c r="C22" s="55">
        <v>1433</v>
      </c>
      <c r="D22" s="57">
        <v>0.036073001887979864</v>
      </c>
      <c r="E22" s="55">
        <v>1183</v>
      </c>
      <c r="F22" s="57">
        <v>0.030857917938284164</v>
      </c>
      <c r="G22" s="96">
        <v>0.21132713440405748</v>
      </c>
      <c r="H22" s="83">
        <v>0</v>
      </c>
      <c r="I22" s="55">
        <v>1437</v>
      </c>
      <c r="J22" s="56">
        <v>-0.0027835768963118124</v>
      </c>
      <c r="K22" s="85">
        <v>-1</v>
      </c>
      <c r="L22" s="13"/>
      <c r="M22" s="13"/>
      <c r="N22" s="53">
        <v>12</v>
      </c>
      <c r="O22" s="81" t="s">
        <v>28</v>
      </c>
      <c r="P22" s="55">
        <v>10145</v>
      </c>
      <c r="Q22" s="57">
        <v>0.032614706033640244</v>
      </c>
      <c r="R22" s="55">
        <v>12355</v>
      </c>
      <c r="S22" s="57">
        <v>0.03146015344304706</v>
      </c>
      <c r="T22" s="104">
        <v>-0.17887494941319304</v>
      </c>
      <c r="U22" s="85">
        <v>1</v>
      </c>
    </row>
    <row r="23" spans="1:21" ht="14.25" customHeight="1">
      <c r="A23" s="53">
        <v>13</v>
      </c>
      <c r="B23" s="81" t="s">
        <v>28</v>
      </c>
      <c r="C23" s="55">
        <v>1321</v>
      </c>
      <c r="D23" s="57">
        <v>0.033253618628067964</v>
      </c>
      <c r="E23" s="55">
        <v>1081</v>
      </c>
      <c r="F23" s="57">
        <v>0.028197302866682317</v>
      </c>
      <c r="G23" s="96">
        <v>0.22201665124884373</v>
      </c>
      <c r="H23" s="83">
        <v>2</v>
      </c>
      <c r="I23" s="55">
        <v>1439</v>
      </c>
      <c r="J23" s="56">
        <v>-0.08200138985406535</v>
      </c>
      <c r="K23" s="85">
        <v>-3</v>
      </c>
      <c r="L23" s="13"/>
      <c r="M23" s="13"/>
      <c r="N23" s="53">
        <v>13</v>
      </c>
      <c r="O23" s="81" t="s">
        <v>24</v>
      </c>
      <c r="P23" s="55">
        <v>9573</v>
      </c>
      <c r="Q23" s="57">
        <v>0.030775808857569056</v>
      </c>
      <c r="R23" s="55">
        <v>12731</v>
      </c>
      <c r="S23" s="57">
        <v>0.032417581018489044</v>
      </c>
      <c r="T23" s="104">
        <v>-0.24805592647867414</v>
      </c>
      <c r="U23" s="85">
        <v>-2</v>
      </c>
    </row>
    <row r="24" spans="1:21" ht="14.25" customHeight="1">
      <c r="A24" s="53">
        <v>14</v>
      </c>
      <c r="B24" s="81" t="s">
        <v>21</v>
      </c>
      <c r="C24" s="55">
        <v>1234</v>
      </c>
      <c r="D24" s="57">
        <v>0.03106356198867212</v>
      </c>
      <c r="E24" s="55">
        <v>1516</v>
      </c>
      <c r="F24" s="57">
        <v>0.03954404361321961</v>
      </c>
      <c r="G24" s="96">
        <v>-0.18601583113456466</v>
      </c>
      <c r="H24" s="83">
        <v>-4</v>
      </c>
      <c r="I24" s="55">
        <v>1493</v>
      </c>
      <c r="J24" s="56">
        <v>-0.17347622237106497</v>
      </c>
      <c r="K24" s="85">
        <v>-6</v>
      </c>
      <c r="L24" s="13"/>
      <c r="M24" s="13"/>
      <c r="N24" s="53">
        <v>14</v>
      </c>
      <c r="O24" s="81" t="s">
        <v>35</v>
      </c>
      <c r="P24" s="55">
        <v>9506</v>
      </c>
      <c r="Q24" s="57">
        <v>0.030560413558973303</v>
      </c>
      <c r="R24" s="55">
        <v>9739</v>
      </c>
      <c r="S24" s="57">
        <v>0.024798902013908164</v>
      </c>
      <c r="T24" s="104">
        <v>-0.02392442755929769</v>
      </c>
      <c r="U24" s="85">
        <v>1</v>
      </c>
    </row>
    <row r="25" spans="1:21" ht="14.25" customHeight="1">
      <c r="A25" s="61">
        <v>15</v>
      </c>
      <c r="B25" s="86" t="s">
        <v>31</v>
      </c>
      <c r="C25" s="63">
        <v>1104</v>
      </c>
      <c r="D25" s="65">
        <v>0.027791063561988672</v>
      </c>
      <c r="E25" s="63">
        <v>501</v>
      </c>
      <c r="F25" s="65">
        <v>0.0130683152046326</v>
      </c>
      <c r="G25" s="97">
        <v>1.2035928143712575</v>
      </c>
      <c r="H25" s="88">
        <v>5</v>
      </c>
      <c r="I25" s="63">
        <v>168</v>
      </c>
      <c r="J25" s="64">
        <v>5.571428571428571</v>
      </c>
      <c r="K25" s="90">
        <v>7</v>
      </c>
      <c r="L25" s="13"/>
      <c r="M25" s="13"/>
      <c r="N25" s="61">
        <v>15</v>
      </c>
      <c r="O25" s="86" t="s">
        <v>27</v>
      </c>
      <c r="P25" s="63">
        <v>7765</v>
      </c>
      <c r="Q25" s="65">
        <v>0.024963350650686694</v>
      </c>
      <c r="R25" s="63">
        <v>7597</v>
      </c>
      <c r="S25" s="65">
        <v>0.019344620453810486</v>
      </c>
      <c r="T25" s="105">
        <v>0.022113992365407453</v>
      </c>
      <c r="U25" s="90">
        <v>4</v>
      </c>
    </row>
    <row r="26" spans="1:21" ht="14.25" customHeight="1">
      <c r="A26" s="45">
        <v>16</v>
      </c>
      <c r="B26" s="75" t="s">
        <v>51</v>
      </c>
      <c r="C26" s="47">
        <v>1075</v>
      </c>
      <c r="D26" s="49">
        <v>0.027061044682190057</v>
      </c>
      <c r="E26" s="47">
        <v>949</v>
      </c>
      <c r="F26" s="49">
        <v>0.024754153950491693</v>
      </c>
      <c r="G26" s="95">
        <v>0.13277133825079024</v>
      </c>
      <c r="H26" s="77">
        <v>0</v>
      </c>
      <c r="I26" s="47">
        <v>592</v>
      </c>
      <c r="J26" s="48">
        <v>0.8158783783783783</v>
      </c>
      <c r="K26" s="79">
        <v>2</v>
      </c>
      <c r="L26" s="13"/>
      <c r="M26" s="13"/>
      <c r="N26" s="45">
        <v>16</v>
      </c>
      <c r="O26" s="75" t="s">
        <v>51</v>
      </c>
      <c r="P26" s="47">
        <v>6666</v>
      </c>
      <c r="Q26" s="49">
        <v>0.02143022478267579</v>
      </c>
      <c r="R26" s="47">
        <v>8828</v>
      </c>
      <c r="S26" s="49">
        <v>0.022479177223409103</v>
      </c>
      <c r="T26" s="103">
        <v>-0.2449025826914364</v>
      </c>
      <c r="U26" s="79">
        <v>0</v>
      </c>
    </row>
    <row r="27" spans="1:21" ht="14.25" customHeight="1">
      <c r="A27" s="53">
        <v>17</v>
      </c>
      <c r="B27" s="81" t="s">
        <v>29</v>
      </c>
      <c r="C27" s="55">
        <v>812</v>
      </c>
      <c r="D27" s="57">
        <v>0.020440528634361233</v>
      </c>
      <c r="E27" s="55">
        <v>857</v>
      </c>
      <c r="F27" s="57">
        <v>0.02235438349375277</v>
      </c>
      <c r="G27" s="96">
        <v>-0.052508751458576475</v>
      </c>
      <c r="H27" s="83">
        <v>0</v>
      </c>
      <c r="I27" s="55">
        <v>800</v>
      </c>
      <c r="J27" s="56">
        <v>0.014999999999999902</v>
      </c>
      <c r="K27" s="85">
        <v>-1</v>
      </c>
      <c r="L27" s="13"/>
      <c r="M27" s="13"/>
      <c r="N27" s="53">
        <v>17</v>
      </c>
      <c r="O27" s="81" t="s">
        <v>29</v>
      </c>
      <c r="P27" s="55">
        <v>6356</v>
      </c>
      <c r="Q27" s="57">
        <v>0.020433619669770073</v>
      </c>
      <c r="R27" s="55">
        <v>8361</v>
      </c>
      <c r="S27" s="57">
        <v>0.021290031803910685</v>
      </c>
      <c r="T27" s="104">
        <v>-0.23980385121396963</v>
      </c>
      <c r="U27" s="85">
        <v>0</v>
      </c>
    </row>
    <row r="28" spans="1:21" ht="14.25" customHeight="1">
      <c r="A28" s="53">
        <v>18</v>
      </c>
      <c r="B28" s="81" t="s">
        <v>35</v>
      </c>
      <c r="C28" s="55">
        <v>755</v>
      </c>
      <c r="D28" s="57">
        <v>0.019005663939584645</v>
      </c>
      <c r="E28" s="55">
        <v>687</v>
      </c>
      <c r="F28" s="57">
        <v>0.01792002504108303</v>
      </c>
      <c r="G28" s="96">
        <v>0.0989810771470161</v>
      </c>
      <c r="H28" s="83">
        <v>1</v>
      </c>
      <c r="I28" s="55">
        <v>829</v>
      </c>
      <c r="J28" s="56">
        <v>-0.0892641737032569</v>
      </c>
      <c r="K28" s="85">
        <v>-3</v>
      </c>
      <c r="L28" s="13"/>
      <c r="M28" s="13"/>
      <c r="N28" s="53">
        <v>18</v>
      </c>
      <c r="O28" s="81" t="s">
        <v>26</v>
      </c>
      <c r="P28" s="55">
        <v>6116</v>
      </c>
      <c r="Q28" s="57">
        <v>0.019662054421068876</v>
      </c>
      <c r="R28" s="55">
        <v>8302</v>
      </c>
      <c r="S28" s="57">
        <v>0.021139797157764203</v>
      </c>
      <c r="T28" s="104">
        <v>-0.26331004577210315</v>
      </c>
      <c r="U28" s="85">
        <v>0</v>
      </c>
    </row>
    <row r="29" spans="1:21" ht="14.25" customHeight="1">
      <c r="A29" s="53">
        <v>19</v>
      </c>
      <c r="B29" s="81" t="s">
        <v>26</v>
      </c>
      <c r="C29" s="55">
        <v>733</v>
      </c>
      <c r="D29" s="57">
        <v>0.018451856513530523</v>
      </c>
      <c r="E29" s="55">
        <v>824</v>
      </c>
      <c r="F29" s="57">
        <v>0.021493596264705116</v>
      </c>
      <c r="G29" s="96">
        <v>-0.1104368932038835</v>
      </c>
      <c r="H29" s="83">
        <v>-1</v>
      </c>
      <c r="I29" s="55">
        <v>646</v>
      </c>
      <c r="J29" s="56">
        <v>0.1346749226006192</v>
      </c>
      <c r="K29" s="85">
        <v>-2</v>
      </c>
      <c r="N29" s="53">
        <v>19</v>
      </c>
      <c r="O29" s="81" t="s">
        <v>82</v>
      </c>
      <c r="P29" s="55">
        <v>3426</v>
      </c>
      <c r="Q29" s="57">
        <v>0.01101409392520961</v>
      </c>
      <c r="R29" s="55">
        <v>3164</v>
      </c>
      <c r="S29" s="57">
        <v>0.008056651193346897</v>
      </c>
      <c r="T29" s="104">
        <v>0.08280657395701652</v>
      </c>
      <c r="U29" s="85">
        <v>3</v>
      </c>
    </row>
    <row r="30" spans="1:21" ht="14.25" customHeight="1">
      <c r="A30" s="61">
        <v>20</v>
      </c>
      <c r="B30" s="86" t="s">
        <v>32</v>
      </c>
      <c r="C30" s="63">
        <v>563</v>
      </c>
      <c r="D30" s="65">
        <v>0.014172435494021397</v>
      </c>
      <c r="E30" s="63">
        <v>400</v>
      </c>
      <c r="F30" s="65">
        <v>0.010433784594517046</v>
      </c>
      <c r="G30" s="97">
        <v>0.4075</v>
      </c>
      <c r="H30" s="88">
        <v>1</v>
      </c>
      <c r="I30" s="63">
        <v>426</v>
      </c>
      <c r="J30" s="64">
        <v>0.3215962441314555</v>
      </c>
      <c r="K30" s="90">
        <v>-1</v>
      </c>
      <c r="N30" s="61">
        <v>20</v>
      </c>
      <c r="O30" s="86" t="s">
        <v>32</v>
      </c>
      <c r="P30" s="63">
        <v>3282</v>
      </c>
      <c r="Q30" s="65">
        <v>0.01055115477598889</v>
      </c>
      <c r="R30" s="63">
        <v>4838</v>
      </c>
      <c r="S30" s="65">
        <v>0.012319240984011468</v>
      </c>
      <c r="T30" s="105">
        <v>-0.3216205043406366</v>
      </c>
      <c r="U30" s="90">
        <v>0</v>
      </c>
    </row>
    <row r="31" spans="1:21" ht="14.25" customHeight="1">
      <c r="A31" s="154" t="s">
        <v>49</v>
      </c>
      <c r="B31" s="155"/>
      <c r="C31" s="3">
        <f>SUM(C11:C30)</f>
        <v>37530</v>
      </c>
      <c r="D31" s="6">
        <f>C31/C33</f>
        <v>0.944745122718691</v>
      </c>
      <c r="E31" s="3">
        <f>SUM(E11:E30)</f>
        <v>34983</v>
      </c>
      <c r="F31" s="6">
        <f>E31/E33</f>
        <v>0.9125127161749745</v>
      </c>
      <c r="G31" s="16">
        <f>C31/E31-1</f>
        <v>0.072806791870337</v>
      </c>
      <c r="H31" s="16"/>
      <c r="I31" s="3">
        <f>SUM(I11:I30)</f>
        <v>30086</v>
      </c>
      <c r="J31" s="17">
        <f>C31/I31-1</f>
        <v>0.2474240510536463</v>
      </c>
      <c r="K31" s="18"/>
      <c r="N31" s="154" t="s">
        <v>49</v>
      </c>
      <c r="O31" s="155"/>
      <c r="P31" s="3">
        <f>SUM(P11:P30)</f>
        <v>293080</v>
      </c>
      <c r="Q31" s="6">
        <f>P31/P33</f>
        <v>0.9422097628722802</v>
      </c>
      <c r="R31" s="3">
        <f>SUM(R11:R30)</f>
        <v>363164</v>
      </c>
      <c r="S31" s="6">
        <f>R31/R33</f>
        <v>0.9247426276803516</v>
      </c>
      <c r="T31" s="16">
        <f>P31/R31-1</f>
        <v>-0.19298168320648523</v>
      </c>
      <c r="U31" s="100"/>
    </row>
    <row r="32" spans="1:21" ht="14.25" customHeight="1">
      <c r="A32" s="154" t="s">
        <v>12</v>
      </c>
      <c r="B32" s="155"/>
      <c r="C32" s="3">
        <f>C33-SUM(C11:C30)</f>
        <v>2195</v>
      </c>
      <c r="D32" s="6">
        <f>C32/C33</f>
        <v>0.055254877281309</v>
      </c>
      <c r="E32" s="3">
        <f>E33-SUM(E11:E30)</f>
        <v>3354</v>
      </c>
      <c r="F32" s="6">
        <f>E32/E33</f>
        <v>0.08748728382502544</v>
      </c>
      <c r="G32" s="16">
        <f>C32/E32-1</f>
        <v>-0.34555754323196186</v>
      </c>
      <c r="H32" s="16"/>
      <c r="I32" s="3">
        <f>I33-SUM(I11:I30)</f>
        <v>1568</v>
      </c>
      <c r="J32" s="17">
        <f>C32/I32-1</f>
        <v>0.39987244897959173</v>
      </c>
      <c r="K32" s="18"/>
      <c r="N32" s="154" t="s">
        <v>12</v>
      </c>
      <c r="O32" s="155"/>
      <c r="P32" s="3">
        <f>P33-SUM(P11:P30)</f>
        <v>17976</v>
      </c>
      <c r="Q32" s="6">
        <f>P32/P33</f>
        <v>0.05779023712771977</v>
      </c>
      <c r="R32" s="3">
        <f>R33-SUM(R11:R30)</f>
        <v>29555</v>
      </c>
      <c r="S32" s="6">
        <f>R32/R33</f>
        <v>0.0752573723196484</v>
      </c>
      <c r="T32" s="16">
        <f>P32/R32-1</f>
        <v>-0.3917780409406192</v>
      </c>
      <c r="U32" s="101"/>
    </row>
    <row r="33" spans="1:21" ht="14.25" customHeight="1">
      <c r="A33" s="156" t="s">
        <v>37</v>
      </c>
      <c r="B33" s="157"/>
      <c r="C33" s="23">
        <v>39725</v>
      </c>
      <c r="D33" s="93">
        <v>1</v>
      </c>
      <c r="E33" s="23">
        <v>38337</v>
      </c>
      <c r="F33" s="93">
        <v>0.9984610167723088</v>
      </c>
      <c r="G33" s="19">
        <v>0.03620523254297425</v>
      </c>
      <c r="H33" s="19"/>
      <c r="I33" s="23">
        <v>31654</v>
      </c>
      <c r="J33" s="39">
        <v>0.25497567448031844</v>
      </c>
      <c r="K33" s="94"/>
      <c r="L33" s="13"/>
      <c r="M33" s="13"/>
      <c r="N33" s="156" t="s">
        <v>37</v>
      </c>
      <c r="O33" s="157"/>
      <c r="P33" s="23">
        <v>311056</v>
      </c>
      <c r="Q33" s="93">
        <v>1</v>
      </c>
      <c r="R33" s="23">
        <v>392719</v>
      </c>
      <c r="S33" s="93">
        <v>1</v>
      </c>
      <c r="T33" s="102">
        <v>-0.20794257471627298</v>
      </c>
      <c r="U33" s="94"/>
    </row>
    <row r="34" spans="1:14" ht="14.25" customHeight="1">
      <c r="A34" t="s">
        <v>74</v>
      </c>
      <c r="N34" t="s">
        <v>74</v>
      </c>
    </row>
    <row r="35" spans="1:14" ht="15">
      <c r="A35" s="9" t="s">
        <v>76</v>
      </c>
      <c r="N35" s="9" t="s">
        <v>76</v>
      </c>
    </row>
    <row r="37" ht="15">
      <c r="V37" s="44"/>
    </row>
    <row r="39" spans="1:21" ht="15">
      <c r="A39" s="136" t="s">
        <v>127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"/>
      <c r="M39" s="20"/>
      <c r="N39" s="136" t="s">
        <v>93</v>
      </c>
      <c r="O39" s="136"/>
      <c r="P39" s="136"/>
      <c r="Q39" s="136"/>
      <c r="R39" s="136"/>
      <c r="S39" s="136"/>
      <c r="T39" s="136"/>
      <c r="U39" s="136"/>
    </row>
    <row r="40" spans="1:21" ht="15">
      <c r="A40" s="153" t="s">
        <v>128</v>
      </c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3"/>
      <c r="M40" s="20"/>
      <c r="N40" s="153" t="s">
        <v>94</v>
      </c>
      <c r="O40" s="153"/>
      <c r="P40" s="153"/>
      <c r="Q40" s="153"/>
      <c r="R40" s="153"/>
      <c r="S40" s="153"/>
      <c r="T40" s="153"/>
      <c r="U40" s="153"/>
    </row>
    <row r="41" spans="1:21" ht="15" customHeight="1">
      <c r="A41" s="14"/>
      <c r="B41" s="14"/>
      <c r="C41" s="14"/>
      <c r="D41" s="14"/>
      <c r="E41" s="14"/>
      <c r="F41" s="14"/>
      <c r="G41" s="14"/>
      <c r="H41" s="14"/>
      <c r="I41" s="14"/>
      <c r="J41" s="71"/>
      <c r="K41" s="72" t="s">
        <v>4</v>
      </c>
      <c r="L41" s="13"/>
      <c r="M41" s="13"/>
      <c r="N41" s="14"/>
      <c r="O41" s="14"/>
      <c r="P41" s="14"/>
      <c r="Q41" s="14"/>
      <c r="R41" s="14"/>
      <c r="S41" s="14"/>
      <c r="T41" s="71"/>
      <c r="U41" s="72" t="s">
        <v>4</v>
      </c>
    </row>
    <row r="42" spans="1:21" ht="15">
      <c r="A42" s="138" t="s">
        <v>0</v>
      </c>
      <c r="B42" s="138" t="s">
        <v>48</v>
      </c>
      <c r="C42" s="117" t="s">
        <v>113</v>
      </c>
      <c r="D42" s="118"/>
      <c r="E42" s="118"/>
      <c r="F42" s="118"/>
      <c r="G42" s="118"/>
      <c r="H42" s="119"/>
      <c r="I42" s="117" t="s">
        <v>110</v>
      </c>
      <c r="J42" s="118"/>
      <c r="K42" s="119"/>
      <c r="L42" s="13"/>
      <c r="M42" s="13"/>
      <c r="N42" s="138" t="s">
        <v>0</v>
      </c>
      <c r="O42" s="138" t="s">
        <v>48</v>
      </c>
      <c r="P42" s="117" t="s">
        <v>114</v>
      </c>
      <c r="Q42" s="118"/>
      <c r="R42" s="118"/>
      <c r="S42" s="118"/>
      <c r="T42" s="118"/>
      <c r="U42" s="119"/>
    </row>
    <row r="43" spans="1:21" ht="15">
      <c r="A43" s="139"/>
      <c r="B43" s="139"/>
      <c r="C43" s="163" t="s">
        <v>115</v>
      </c>
      <c r="D43" s="164"/>
      <c r="E43" s="164"/>
      <c r="F43" s="164"/>
      <c r="G43" s="164"/>
      <c r="H43" s="165"/>
      <c r="I43" s="114" t="s">
        <v>111</v>
      </c>
      <c r="J43" s="115"/>
      <c r="K43" s="116"/>
      <c r="L43" s="13"/>
      <c r="M43" s="13"/>
      <c r="N43" s="139"/>
      <c r="O43" s="139"/>
      <c r="P43" s="114" t="s">
        <v>116</v>
      </c>
      <c r="Q43" s="115"/>
      <c r="R43" s="115"/>
      <c r="S43" s="115"/>
      <c r="T43" s="115"/>
      <c r="U43" s="116"/>
    </row>
    <row r="44" spans="1:21" ht="15" customHeight="1">
      <c r="A44" s="139"/>
      <c r="B44" s="139"/>
      <c r="C44" s="126">
        <v>2020</v>
      </c>
      <c r="D44" s="127"/>
      <c r="E44" s="130">
        <v>2019</v>
      </c>
      <c r="F44" s="127"/>
      <c r="G44" s="147" t="s">
        <v>5</v>
      </c>
      <c r="H44" s="120" t="s">
        <v>56</v>
      </c>
      <c r="I44" s="158">
        <v>2020</v>
      </c>
      <c r="J44" s="121" t="s">
        <v>117</v>
      </c>
      <c r="K44" s="120" t="s">
        <v>121</v>
      </c>
      <c r="L44" s="13"/>
      <c r="M44" s="13"/>
      <c r="N44" s="139"/>
      <c r="O44" s="139"/>
      <c r="P44" s="126">
        <v>2020</v>
      </c>
      <c r="Q44" s="127"/>
      <c r="R44" s="126">
        <v>2019</v>
      </c>
      <c r="S44" s="127"/>
      <c r="T44" s="147" t="s">
        <v>5</v>
      </c>
      <c r="U44" s="161" t="s">
        <v>87</v>
      </c>
    </row>
    <row r="45" spans="1:21" ht="15" customHeight="1">
      <c r="A45" s="132" t="s">
        <v>6</v>
      </c>
      <c r="B45" s="132" t="s">
        <v>48</v>
      </c>
      <c r="C45" s="128"/>
      <c r="D45" s="129"/>
      <c r="E45" s="131"/>
      <c r="F45" s="129"/>
      <c r="G45" s="148"/>
      <c r="H45" s="121"/>
      <c r="I45" s="158"/>
      <c r="J45" s="121"/>
      <c r="K45" s="121"/>
      <c r="L45" s="13"/>
      <c r="M45" s="13"/>
      <c r="N45" s="132" t="s">
        <v>6</v>
      </c>
      <c r="O45" s="132" t="s">
        <v>48</v>
      </c>
      <c r="P45" s="128"/>
      <c r="Q45" s="129"/>
      <c r="R45" s="128"/>
      <c r="S45" s="129"/>
      <c r="T45" s="148"/>
      <c r="U45" s="162"/>
    </row>
    <row r="46" spans="1:21" ht="15" customHeight="1">
      <c r="A46" s="132"/>
      <c r="B46" s="132"/>
      <c r="C46" s="109" t="s">
        <v>8</v>
      </c>
      <c r="D46" s="73" t="s">
        <v>2</v>
      </c>
      <c r="E46" s="109" t="s">
        <v>8</v>
      </c>
      <c r="F46" s="73" t="s">
        <v>2</v>
      </c>
      <c r="G46" s="134" t="s">
        <v>9</v>
      </c>
      <c r="H46" s="134" t="s">
        <v>57</v>
      </c>
      <c r="I46" s="74" t="s">
        <v>8</v>
      </c>
      <c r="J46" s="122" t="s">
        <v>118</v>
      </c>
      <c r="K46" s="122" t="s">
        <v>122</v>
      </c>
      <c r="L46" s="13"/>
      <c r="M46" s="13"/>
      <c r="N46" s="132"/>
      <c r="O46" s="132"/>
      <c r="P46" s="109" t="s">
        <v>8</v>
      </c>
      <c r="Q46" s="73" t="s">
        <v>2</v>
      </c>
      <c r="R46" s="109" t="s">
        <v>8</v>
      </c>
      <c r="S46" s="73" t="s">
        <v>2</v>
      </c>
      <c r="T46" s="134" t="s">
        <v>9</v>
      </c>
      <c r="U46" s="159" t="s">
        <v>88</v>
      </c>
    </row>
    <row r="47" spans="1:21" ht="15" customHeight="1">
      <c r="A47" s="133"/>
      <c r="B47" s="133"/>
      <c r="C47" s="108" t="s">
        <v>10</v>
      </c>
      <c r="D47" s="36" t="s">
        <v>11</v>
      </c>
      <c r="E47" s="108" t="s">
        <v>10</v>
      </c>
      <c r="F47" s="36" t="s">
        <v>11</v>
      </c>
      <c r="G47" s="135"/>
      <c r="H47" s="135"/>
      <c r="I47" s="108" t="s">
        <v>10</v>
      </c>
      <c r="J47" s="123"/>
      <c r="K47" s="123"/>
      <c r="L47" s="13"/>
      <c r="M47" s="13"/>
      <c r="N47" s="133"/>
      <c r="O47" s="133"/>
      <c r="P47" s="108" t="s">
        <v>10</v>
      </c>
      <c r="Q47" s="36" t="s">
        <v>11</v>
      </c>
      <c r="R47" s="108" t="s">
        <v>10</v>
      </c>
      <c r="S47" s="36" t="s">
        <v>11</v>
      </c>
      <c r="T47" s="142"/>
      <c r="U47" s="160"/>
    </row>
    <row r="48" spans="1:21" ht="15">
      <c r="A48" s="45">
        <v>1</v>
      </c>
      <c r="B48" s="75" t="s">
        <v>38</v>
      </c>
      <c r="C48" s="47">
        <v>1680</v>
      </c>
      <c r="D48" s="52">
        <v>0.04229074889867841</v>
      </c>
      <c r="E48" s="47">
        <v>1466</v>
      </c>
      <c r="F48" s="52">
        <v>0.03823982053890498</v>
      </c>
      <c r="G48" s="76">
        <v>0.145975443383356</v>
      </c>
      <c r="H48" s="77">
        <v>0</v>
      </c>
      <c r="I48" s="47">
        <v>1499</v>
      </c>
      <c r="J48" s="78">
        <v>0.1207471647765177</v>
      </c>
      <c r="K48" s="79">
        <v>0</v>
      </c>
      <c r="L48" s="13"/>
      <c r="M48" s="13"/>
      <c r="N48" s="45">
        <v>1</v>
      </c>
      <c r="O48" s="75" t="s">
        <v>38</v>
      </c>
      <c r="P48" s="47">
        <v>15603</v>
      </c>
      <c r="Q48" s="52">
        <v>0.05016138573118667</v>
      </c>
      <c r="R48" s="47">
        <v>16567</v>
      </c>
      <c r="S48" s="52">
        <v>0.04218537936794502</v>
      </c>
      <c r="T48" s="50">
        <v>-0.0581879640248687</v>
      </c>
      <c r="U48" s="79">
        <v>0</v>
      </c>
    </row>
    <row r="49" spans="1:21" ht="15">
      <c r="A49" s="80">
        <v>2</v>
      </c>
      <c r="B49" s="81" t="s">
        <v>61</v>
      </c>
      <c r="C49" s="55">
        <v>1565</v>
      </c>
      <c r="D49" s="60">
        <v>0.03939584644430459</v>
      </c>
      <c r="E49" s="55">
        <v>642</v>
      </c>
      <c r="F49" s="60">
        <v>0.016746224274199858</v>
      </c>
      <c r="G49" s="82">
        <v>1.4376947040498442</v>
      </c>
      <c r="H49" s="83">
        <v>9</v>
      </c>
      <c r="I49" s="55">
        <v>845</v>
      </c>
      <c r="J49" s="84">
        <v>0.8520710059171597</v>
      </c>
      <c r="K49" s="85">
        <v>3</v>
      </c>
      <c r="L49" s="13"/>
      <c r="M49" s="13"/>
      <c r="N49" s="80">
        <v>2</v>
      </c>
      <c r="O49" s="81" t="s">
        <v>59</v>
      </c>
      <c r="P49" s="55">
        <v>13376</v>
      </c>
      <c r="Q49" s="60">
        <v>0.04300190319428013</v>
      </c>
      <c r="R49" s="55">
        <v>14170</v>
      </c>
      <c r="S49" s="60">
        <v>0.03608177857450238</v>
      </c>
      <c r="T49" s="58">
        <v>-0.05603387438249818</v>
      </c>
      <c r="U49" s="85">
        <v>0</v>
      </c>
    </row>
    <row r="50" spans="1:21" ht="15">
      <c r="A50" s="80">
        <v>3</v>
      </c>
      <c r="B50" s="81" t="s">
        <v>59</v>
      </c>
      <c r="C50" s="55">
        <v>1540</v>
      </c>
      <c r="D50" s="60">
        <v>0.038766519823788544</v>
      </c>
      <c r="E50" s="55">
        <v>1387</v>
      </c>
      <c r="F50" s="60">
        <v>0.03617914808148786</v>
      </c>
      <c r="G50" s="82">
        <v>0.11031002162941594</v>
      </c>
      <c r="H50" s="83">
        <v>-1</v>
      </c>
      <c r="I50" s="55">
        <v>1207</v>
      </c>
      <c r="J50" s="84">
        <v>0.275890637945319</v>
      </c>
      <c r="K50" s="85">
        <v>-1</v>
      </c>
      <c r="L50" s="13"/>
      <c r="M50" s="13"/>
      <c r="N50" s="80">
        <v>3</v>
      </c>
      <c r="O50" s="81" t="s">
        <v>40</v>
      </c>
      <c r="P50" s="55">
        <v>8884</v>
      </c>
      <c r="Q50" s="60">
        <v>0.028560773622756032</v>
      </c>
      <c r="R50" s="55">
        <v>11738</v>
      </c>
      <c r="S50" s="60">
        <v>0.029889055533345726</v>
      </c>
      <c r="T50" s="58">
        <v>-0.2431419321860624</v>
      </c>
      <c r="U50" s="85">
        <v>0</v>
      </c>
    </row>
    <row r="51" spans="1:21" ht="15">
      <c r="A51" s="80">
        <v>4</v>
      </c>
      <c r="B51" s="81" t="s">
        <v>85</v>
      </c>
      <c r="C51" s="55">
        <v>1102</v>
      </c>
      <c r="D51" s="60">
        <v>0.02774071743234739</v>
      </c>
      <c r="E51" s="55">
        <v>598</v>
      </c>
      <c r="F51" s="60">
        <v>0.015598507968802983</v>
      </c>
      <c r="G51" s="82">
        <v>0.8428093645484951</v>
      </c>
      <c r="H51" s="83">
        <v>9</v>
      </c>
      <c r="I51" s="55">
        <v>502</v>
      </c>
      <c r="J51" s="84">
        <v>1.195219123505976</v>
      </c>
      <c r="K51" s="85">
        <v>10</v>
      </c>
      <c r="L51" s="13"/>
      <c r="M51" s="13"/>
      <c r="N51" s="80">
        <v>4</v>
      </c>
      <c r="O51" s="81" t="s">
        <v>44</v>
      </c>
      <c r="P51" s="55">
        <v>7411</v>
      </c>
      <c r="Q51" s="60">
        <v>0.023825291908852426</v>
      </c>
      <c r="R51" s="55">
        <v>6916</v>
      </c>
      <c r="S51" s="60">
        <v>0.017610556148289234</v>
      </c>
      <c r="T51" s="58">
        <v>0.07157316367842692</v>
      </c>
      <c r="U51" s="85">
        <v>3</v>
      </c>
    </row>
    <row r="52" spans="1:21" ht="15">
      <c r="A52" s="80">
        <v>5</v>
      </c>
      <c r="B52" s="86" t="s">
        <v>44</v>
      </c>
      <c r="C52" s="63">
        <v>911</v>
      </c>
      <c r="D52" s="68">
        <v>0.022932662051604782</v>
      </c>
      <c r="E52" s="63">
        <v>757</v>
      </c>
      <c r="F52" s="68">
        <v>0.01974593734512351</v>
      </c>
      <c r="G52" s="87">
        <v>0.20343461030383092</v>
      </c>
      <c r="H52" s="88">
        <v>-1</v>
      </c>
      <c r="I52" s="63">
        <v>891</v>
      </c>
      <c r="J52" s="89">
        <v>0.022446689113355678</v>
      </c>
      <c r="K52" s="90">
        <v>-1</v>
      </c>
      <c r="L52" s="13"/>
      <c r="M52" s="13"/>
      <c r="N52" s="80">
        <v>5</v>
      </c>
      <c r="O52" s="86" t="s">
        <v>45</v>
      </c>
      <c r="P52" s="63">
        <v>6872</v>
      </c>
      <c r="Q52" s="68">
        <v>0.02209248495447765</v>
      </c>
      <c r="R52" s="63">
        <v>6508</v>
      </c>
      <c r="S52" s="68">
        <v>0.016571645374937296</v>
      </c>
      <c r="T52" s="66">
        <v>0.055931161647203353</v>
      </c>
      <c r="U52" s="90">
        <v>4</v>
      </c>
    </row>
    <row r="53" spans="1:21" ht="15">
      <c r="A53" s="91">
        <v>6</v>
      </c>
      <c r="B53" s="75" t="s">
        <v>77</v>
      </c>
      <c r="C53" s="47">
        <v>855</v>
      </c>
      <c r="D53" s="52">
        <v>0.021522970421648836</v>
      </c>
      <c r="E53" s="47">
        <v>576</v>
      </c>
      <c r="F53" s="52">
        <v>0.015024649816104546</v>
      </c>
      <c r="G53" s="76">
        <v>0.484375</v>
      </c>
      <c r="H53" s="77">
        <v>9</v>
      </c>
      <c r="I53" s="47">
        <v>789</v>
      </c>
      <c r="J53" s="78">
        <v>0.08365019011406849</v>
      </c>
      <c r="K53" s="79">
        <v>1</v>
      </c>
      <c r="L53" s="13"/>
      <c r="M53" s="13"/>
      <c r="N53" s="91">
        <v>6</v>
      </c>
      <c r="O53" s="75" t="s">
        <v>77</v>
      </c>
      <c r="P53" s="47">
        <v>6257</v>
      </c>
      <c r="Q53" s="52">
        <v>0.02011534900468083</v>
      </c>
      <c r="R53" s="47">
        <v>4697</v>
      </c>
      <c r="S53" s="52">
        <v>0.011960205643220725</v>
      </c>
      <c r="T53" s="50">
        <v>0.33212688950393865</v>
      </c>
      <c r="U53" s="79">
        <v>11</v>
      </c>
    </row>
    <row r="54" spans="1:21" ht="15">
      <c r="A54" s="80">
        <v>7</v>
      </c>
      <c r="B54" s="81" t="s">
        <v>41</v>
      </c>
      <c r="C54" s="55">
        <v>844</v>
      </c>
      <c r="D54" s="60">
        <v>0.021246066708621773</v>
      </c>
      <c r="E54" s="55">
        <v>604</v>
      </c>
      <c r="F54" s="60">
        <v>0.01575501473772074</v>
      </c>
      <c r="G54" s="82">
        <v>0.3973509933774835</v>
      </c>
      <c r="H54" s="83">
        <v>5</v>
      </c>
      <c r="I54" s="55">
        <v>450</v>
      </c>
      <c r="J54" s="84">
        <v>0.8755555555555556</v>
      </c>
      <c r="K54" s="85">
        <v>10</v>
      </c>
      <c r="L54" s="13"/>
      <c r="M54" s="13"/>
      <c r="N54" s="80">
        <v>7</v>
      </c>
      <c r="O54" s="81" t="s">
        <v>43</v>
      </c>
      <c r="P54" s="55">
        <v>6238</v>
      </c>
      <c r="Q54" s="60">
        <v>0.020054266755825317</v>
      </c>
      <c r="R54" s="55">
        <v>6202</v>
      </c>
      <c r="S54" s="60">
        <v>0.015792462294923343</v>
      </c>
      <c r="T54" s="58">
        <v>0.00580457916801036</v>
      </c>
      <c r="U54" s="85">
        <v>5</v>
      </c>
    </row>
    <row r="55" spans="1:21" ht="15">
      <c r="A55" s="80">
        <v>8</v>
      </c>
      <c r="B55" s="81" t="s">
        <v>45</v>
      </c>
      <c r="C55" s="55">
        <v>797</v>
      </c>
      <c r="D55" s="60">
        <v>0.020062932662051603</v>
      </c>
      <c r="E55" s="55">
        <v>462</v>
      </c>
      <c r="F55" s="60">
        <v>0.012051021206667189</v>
      </c>
      <c r="G55" s="82">
        <v>0.725108225108225</v>
      </c>
      <c r="H55" s="83">
        <v>16</v>
      </c>
      <c r="I55" s="55">
        <v>920</v>
      </c>
      <c r="J55" s="84">
        <v>-0.133695652173913</v>
      </c>
      <c r="K55" s="85">
        <v>-5</v>
      </c>
      <c r="L55" s="13"/>
      <c r="M55" s="13"/>
      <c r="N55" s="80">
        <v>8</v>
      </c>
      <c r="O55" s="81" t="s">
        <v>42</v>
      </c>
      <c r="P55" s="55">
        <v>5981</v>
      </c>
      <c r="Q55" s="60">
        <v>0.01922804896867445</v>
      </c>
      <c r="R55" s="55">
        <v>11191</v>
      </c>
      <c r="S55" s="60">
        <v>0.028496202119072417</v>
      </c>
      <c r="T55" s="58">
        <v>-0.46555267625770713</v>
      </c>
      <c r="U55" s="85">
        <v>-3</v>
      </c>
    </row>
    <row r="56" spans="1:21" ht="15">
      <c r="A56" s="80">
        <v>9</v>
      </c>
      <c r="B56" s="81" t="s">
        <v>43</v>
      </c>
      <c r="C56" s="55">
        <v>732</v>
      </c>
      <c r="D56" s="60">
        <v>0.01842668344870988</v>
      </c>
      <c r="E56" s="55">
        <v>590</v>
      </c>
      <c r="F56" s="60">
        <v>0.015389832276912643</v>
      </c>
      <c r="G56" s="82">
        <v>0.2406779661016949</v>
      </c>
      <c r="H56" s="83">
        <v>5</v>
      </c>
      <c r="I56" s="55">
        <v>814</v>
      </c>
      <c r="J56" s="84">
        <v>-0.10073710073710074</v>
      </c>
      <c r="K56" s="85">
        <v>-3</v>
      </c>
      <c r="L56" s="13"/>
      <c r="M56" s="13"/>
      <c r="N56" s="80">
        <v>9</v>
      </c>
      <c r="O56" s="81" t="s">
        <v>63</v>
      </c>
      <c r="P56" s="55">
        <v>5727</v>
      </c>
      <c r="Q56" s="60">
        <v>0.01841147574713235</v>
      </c>
      <c r="R56" s="55">
        <v>4980</v>
      </c>
      <c r="S56" s="60">
        <v>0.012680822674736898</v>
      </c>
      <c r="T56" s="58">
        <v>0.1499999999999999</v>
      </c>
      <c r="U56" s="85">
        <v>6</v>
      </c>
    </row>
    <row r="57" spans="1:21" ht="15">
      <c r="A57" s="92">
        <v>10</v>
      </c>
      <c r="B57" s="86" t="s">
        <v>39</v>
      </c>
      <c r="C57" s="63">
        <v>723</v>
      </c>
      <c r="D57" s="68">
        <v>0.0182001258653241</v>
      </c>
      <c r="E57" s="63">
        <v>673</v>
      </c>
      <c r="F57" s="68">
        <v>0.01755484258027493</v>
      </c>
      <c r="G57" s="87">
        <v>0.0742942050520059</v>
      </c>
      <c r="H57" s="88">
        <v>0</v>
      </c>
      <c r="I57" s="63">
        <v>630</v>
      </c>
      <c r="J57" s="89">
        <v>0.14761904761904754</v>
      </c>
      <c r="K57" s="90">
        <v>-2</v>
      </c>
      <c r="L57" s="13"/>
      <c r="M57" s="13"/>
      <c r="N57" s="92">
        <v>10</v>
      </c>
      <c r="O57" s="86" t="s">
        <v>39</v>
      </c>
      <c r="P57" s="63">
        <v>5697</v>
      </c>
      <c r="Q57" s="68">
        <v>0.0183150300910447</v>
      </c>
      <c r="R57" s="63">
        <v>7068</v>
      </c>
      <c r="S57" s="68">
        <v>0.017997601338361525</v>
      </c>
      <c r="T57" s="66">
        <v>-0.1939728353140917</v>
      </c>
      <c r="U57" s="90">
        <v>-4</v>
      </c>
    </row>
    <row r="58" spans="1:21" ht="15">
      <c r="A58" s="91">
        <v>11</v>
      </c>
      <c r="B58" s="75" t="s">
        <v>40</v>
      </c>
      <c r="C58" s="47">
        <v>698</v>
      </c>
      <c r="D58" s="52">
        <v>0.017570799244808054</v>
      </c>
      <c r="E58" s="47">
        <v>735</v>
      </c>
      <c r="F58" s="52">
        <v>0.019172079192425074</v>
      </c>
      <c r="G58" s="76">
        <v>-0.05034013605442178</v>
      </c>
      <c r="H58" s="77">
        <v>-5</v>
      </c>
      <c r="I58" s="47">
        <v>567</v>
      </c>
      <c r="J58" s="78">
        <v>0.23104056437389775</v>
      </c>
      <c r="K58" s="79">
        <v>-1</v>
      </c>
      <c r="L58" s="13"/>
      <c r="M58" s="13"/>
      <c r="N58" s="91">
        <v>11</v>
      </c>
      <c r="O58" s="75" t="s">
        <v>50</v>
      </c>
      <c r="P58" s="47">
        <v>5562</v>
      </c>
      <c r="Q58" s="52">
        <v>0.017881024638650274</v>
      </c>
      <c r="R58" s="47">
        <v>6622</v>
      </c>
      <c r="S58" s="52">
        <v>0.016861929267491513</v>
      </c>
      <c r="T58" s="50">
        <v>-0.160072485653881</v>
      </c>
      <c r="U58" s="79">
        <v>-3</v>
      </c>
    </row>
    <row r="59" spans="1:21" ht="15">
      <c r="A59" s="80">
        <v>12</v>
      </c>
      <c r="B59" s="81" t="s">
        <v>42</v>
      </c>
      <c r="C59" s="55">
        <v>664</v>
      </c>
      <c r="D59" s="60">
        <v>0.01671491504090623</v>
      </c>
      <c r="E59" s="55">
        <v>684</v>
      </c>
      <c r="F59" s="60">
        <v>0.01784177165662415</v>
      </c>
      <c r="G59" s="82">
        <v>-0.0292397660818714</v>
      </c>
      <c r="H59" s="83">
        <v>-3</v>
      </c>
      <c r="I59" s="55">
        <v>516</v>
      </c>
      <c r="J59" s="84">
        <v>0.28682170542635665</v>
      </c>
      <c r="K59" s="85">
        <v>-1</v>
      </c>
      <c r="L59" s="13"/>
      <c r="M59" s="13"/>
      <c r="N59" s="80">
        <v>12</v>
      </c>
      <c r="O59" s="81" t="s">
        <v>61</v>
      </c>
      <c r="P59" s="55">
        <v>5506</v>
      </c>
      <c r="Q59" s="60">
        <v>0.017700992747286662</v>
      </c>
      <c r="R59" s="55">
        <v>4509</v>
      </c>
      <c r="S59" s="60">
        <v>0.011481491855499733</v>
      </c>
      <c r="T59" s="58">
        <v>0.22111332889776003</v>
      </c>
      <c r="U59" s="85">
        <v>7</v>
      </c>
    </row>
    <row r="60" spans="1:21" ht="15">
      <c r="A60" s="80">
        <v>13</v>
      </c>
      <c r="B60" s="81" t="s">
        <v>123</v>
      </c>
      <c r="C60" s="55">
        <v>638</v>
      </c>
      <c r="D60" s="60">
        <v>0.01606041535556954</v>
      </c>
      <c r="E60" s="55">
        <v>155</v>
      </c>
      <c r="F60" s="60">
        <v>0.004043091530375355</v>
      </c>
      <c r="G60" s="82">
        <v>3.1161290322580646</v>
      </c>
      <c r="H60" s="83">
        <v>58</v>
      </c>
      <c r="I60" s="55">
        <v>64</v>
      </c>
      <c r="J60" s="84">
        <v>8.96875</v>
      </c>
      <c r="K60" s="85">
        <v>97</v>
      </c>
      <c r="L60" s="13"/>
      <c r="M60" s="13"/>
      <c r="N60" s="80">
        <v>13</v>
      </c>
      <c r="O60" s="81" t="s">
        <v>41</v>
      </c>
      <c r="P60" s="55">
        <v>5290</v>
      </c>
      <c r="Q60" s="60">
        <v>0.017006584023455583</v>
      </c>
      <c r="R60" s="55">
        <v>6447</v>
      </c>
      <c r="S60" s="60">
        <v>0.016416318028921444</v>
      </c>
      <c r="T60" s="58">
        <v>-0.17946331627113388</v>
      </c>
      <c r="U60" s="85">
        <v>-3</v>
      </c>
    </row>
    <row r="61" spans="1:21" ht="15">
      <c r="A61" s="80">
        <v>14</v>
      </c>
      <c r="B61" s="81" t="s">
        <v>60</v>
      </c>
      <c r="C61" s="55">
        <v>589</v>
      </c>
      <c r="D61" s="60">
        <v>0.014826935179358087</v>
      </c>
      <c r="E61" s="55">
        <v>413</v>
      </c>
      <c r="F61" s="60">
        <v>0.01077288259383885</v>
      </c>
      <c r="G61" s="82">
        <v>0.4261501210653753</v>
      </c>
      <c r="H61" s="83">
        <v>13</v>
      </c>
      <c r="I61" s="55">
        <v>375</v>
      </c>
      <c r="J61" s="84">
        <v>0.5706666666666667</v>
      </c>
      <c r="K61" s="85">
        <v>6</v>
      </c>
      <c r="L61" s="13"/>
      <c r="M61" s="13"/>
      <c r="N61" s="80">
        <v>14</v>
      </c>
      <c r="O61" s="81" t="s">
        <v>85</v>
      </c>
      <c r="P61" s="55">
        <v>4889</v>
      </c>
      <c r="Q61" s="60">
        <v>0.015717427087084</v>
      </c>
      <c r="R61" s="55">
        <v>5334</v>
      </c>
      <c r="S61" s="60">
        <v>0.013582230551615787</v>
      </c>
      <c r="T61" s="58">
        <v>-0.08342707161604801</v>
      </c>
      <c r="U61" s="85">
        <v>0</v>
      </c>
    </row>
    <row r="62" spans="1:21" ht="15">
      <c r="A62" s="92">
        <v>15</v>
      </c>
      <c r="B62" s="86" t="s">
        <v>50</v>
      </c>
      <c r="C62" s="63">
        <v>577</v>
      </c>
      <c r="D62" s="68">
        <v>0.014524858401510384</v>
      </c>
      <c r="E62" s="63">
        <v>718</v>
      </c>
      <c r="F62" s="68">
        <v>0.018728643347158097</v>
      </c>
      <c r="G62" s="87">
        <v>-0.1963788300835655</v>
      </c>
      <c r="H62" s="88">
        <v>-8</v>
      </c>
      <c r="I62" s="63">
        <v>510</v>
      </c>
      <c r="J62" s="89">
        <v>0.13137254901960782</v>
      </c>
      <c r="K62" s="90">
        <v>-3</v>
      </c>
      <c r="L62" s="13"/>
      <c r="M62" s="13"/>
      <c r="N62" s="92">
        <v>15</v>
      </c>
      <c r="O62" s="86" t="s">
        <v>67</v>
      </c>
      <c r="P62" s="63">
        <v>4562</v>
      </c>
      <c r="Q62" s="68">
        <v>0.014666169435728614</v>
      </c>
      <c r="R62" s="63">
        <v>6368</v>
      </c>
      <c r="S62" s="68">
        <v>0.01621515638408124</v>
      </c>
      <c r="T62" s="66">
        <v>-0.2836055276381909</v>
      </c>
      <c r="U62" s="90">
        <v>-4</v>
      </c>
    </row>
    <row r="63" spans="1:21" ht="15">
      <c r="A63" s="91">
        <v>16</v>
      </c>
      <c r="B63" s="75" t="s">
        <v>124</v>
      </c>
      <c r="C63" s="47">
        <v>569</v>
      </c>
      <c r="D63" s="52">
        <v>0.014323473882945248</v>
      </c>
      <c r="E63" s="47">
        <v>426</v>
      </c>
      <c r="F63" s="52">
        <v>0.011111980593160655</v>
      </c>
      <c r="G63" s="76">
        <v>0.335680751173709</v>
      </c>
      <c r="H63" s="77">
        <v>10</v>
      </c>
      <c r="I63" s="47">
        <v>367</v>
      </c>
      <c r="J63" s="78">
        <v>0.550408719346049</v>
      </c>
      <c r="K63" s="79">
        <v>6</v>
      </c>
      <c r="L63" s="13"/>
      <c r="M63" s="13"/>
      <c r="N63" s="91">
        <v>16</v>
      </c>
      <c r="O63" s="75" t="s">
        <v>102</v>
      </c>
      <c r="P63" s="47">
        <v>4200</v>
      </c>
      <c r="Q63" s="52">
        <v>0.013502391852270973</v>
      </c>
      <c r="R63" s="47">
        <v>11592</v>
      </c>
      <c r="S63" s="52">
        <v>0.02951728844288155</v>
      </c>
      <c r="T63" s="50">
        <v>-0.6376811594202898</v>
      </c>
      <c r="U63" s="79">
        <v>-12</v>
      </c>
    </row>
    <row r="64" spans="1:21" ht="15">
      <c r="A64" s="80">
        <v>17</v>
      </c>
      <c r="B64" s="81" t="s">
        <v>67</v>
      </c>
      <c r="C64" s="55">
        <v>546</v>
      </c>
      <c r="D64" s="60">
        <v>0.013744493392070485</v>
      </c>
      <c r="E64" s="55">
        <v>523</v>
      </c>
      <c r="F64" s="60">
        <v>0.013642173357331039</v>
      </c>
      <c r="G64" s="82">
        <v>0.04397705544933084</v>
      </c>
      <c r="H64" s="83">
        <v>1</v>
      </c>
      <c r="I64" s="55">
        <v>606</v>
      </c>
      <c r="J64" s="84">
        <v>-0.09900990099009899</v>
      </c>
      <c r="K64" s="85">
        <v>-8</v>
      </c>
      <c r="L64" s="13"/>
      <c r="M64" s="13"/>
      <c r="N64" s="80">
        <v>17</v>
      </c>
      <c r="O64" s="81" t="s">
        <v>80</v>
      </c>
      <c r="P64" s="55">
        <v>4196</v>
      </c>
      <c r="Q64" s="60">
        <v>0.013489532431459287</v>
      </c>
      <c r="R64" s="55">
        <v>2410</v>
      </c>
      <c r="S64" s="60">
        <v>0.006136703342593559</v>
      </c>
      <c r="T64" s="58">
        <v>0.7410788381742739</v>
      </c>
      <c r="U64" s="85">
        <v>30</v>
      </c>
    </row>
    <row r="65" spans="1:21" ht="15">
      <c r="A65" s="80">
        <v>18</v>
      </c>
      <c r="B65" s="81" t="s">
        <v>107</v>
      </c>
      <c r="C65" s="55">
        <v>529</v>
      </c>
      <c r="D65" s="60">
        <v>0.013316551290119572</v>
      </c>
      <c r="E65" s="55">
        <v>248</v>
      </c>
      <c r="F65" s="60">
        <v>0.006468946448600569</v>
      </c>
      <c r="G65" s="82">
        <v>1.1330645161290325</v>
      </c>
      <c r="H65" s="83">
        <v>28</v>
      </c>
      <c r="I65" s="55">
        <v>286</v>
      </c>
      <c r="J65" s="84">
        <v>0.8496503496503496</v>
      </c>
      <c r="K65" s="85">
        <v>11</v>
      </c>
      <c r="L65" s="13"/>
      <c r="M65" s="13"/>
      <c r="N65" s="80">
        <v>18</v>
      </c>
      <c r="O65" s="81" t="s">
        <v>86</v>
      </c>
      <c r="P65" s="55">
        <v>3942</v>
      </c>
      <c r="Q65" s="60">
        <v>0.012672959209917185</v>
      </c>
      <c r="R65" s="55">
        <v>3957</v>
      </c>
      <c r="S65" s="60">
        <v>0.010075906691552993</v>
      </c>
      <c r="T65" s="58">
        <v>-0.0037907505686125553</v>
      </c>
      <c r="U65" s="85">
        <v>7</v>
      </c>
    </row>
    <row r="66" spans="1:21" ht="15">
      <c r="A66" s="80">
        <v>19</v>
      </c>
      <c r="B66" s="81" t="s">
        <v>63</v>
      </c>
      <c r="C66" s="55">
        <v>524</v>
      </c>
      <c r="D66" s="60">
        <v>0.013190685966016363</v>
      </c>
      <c r="E66" s="55">
        <v>494</v>
      </c>
      <c r="F66" s="60">
        <v>0.012885723974228552</v>
      </c>
      <c r="G66" s="82">
        <v>0.06072874493927127</v>
      </c>
      <c r="H66" s="83">
        <v>0</v>
      </c>
      <c r="I66" s="55">
        <v>510</v>
      </c>
      <c r="J66" s="84">
        <v>0.027450980392156765</v>
      </c>
      <c r="K66" s="85">
        <v>-7</v>
      </c>
      <c r="N66" s="80">
        <v>19</v>
      </c>
      <c r="O66" s="81" t="s">
        <v>52</v>
      </c>
      <c r="P66" s="55">
        <v>3672</v>
      </c>
      <c r="Q66" s="60">
        <v>0.011804948305128337</v>
      </c>
      <c r="R66" s="55">
        <v>5448</v>
      </c>
      <c r="S66" s="60">
        <v>0.013872514444170005</v>
      </c>
      <c r="T66" s="58">
        <v>-0.32599118942731276</v>
      </c>
      <c r="U66" s="85">
        <v>-6</v>
      </c>
    </row>
    <row r="67" spans="1:21" ht="15">
      <c r="A67" s="92">
        <v>20</v>
      </c>
      <c r="B67" s="86" t="s">
        <v>80</v>
      </c>
      <c r="C67" s="63">
        <v>459</v>
      </c>
      <c r="D67" s="68">
        <v>0.011554436752674637</v>
      </c>
      <c r="E67" s="63">
        <v>469</v>
      </c>
      <c r="F67" s="68">
        <v>0.012233612437071236</v>
      </c>
      <c r="G67" s="87">
        <v>-0.021321961620469065</v>
      </c>
      <c r="H67" s="88">
        <v>3</v>
      </c>
      <c r="I67" s="63">
        <v>502</v>
      </c>
      <c r="J67" s="89">
        <v>-0.08565737051792832</v>
      </c>
      <c r="K67" s="90">
        <v>-6</v>
      </c>
      <c r="N67" s="92">
        <v>20</v>
      </c>
      <c r="O67" s="86" t="s">
        <v>78</v>
      </c>
      <c r="P67" s="63">
        <v>3494</v>
      </c>
      <c r="Q67" s="68">
        <v>0.011232704079008282</v>
      </c>
      <c r="R67" s="63">
        <v>4183</v>
      </c>
      <c r="S67" s="68">
        <v>0.010651381776792057</v>
      </c>
      <c r="T67" s="66">
        <v>-0.16471431986612484</v>
      </c>
      <c r="U67" s="90">
        <v>3</v>
      </c>
    </row>
    <row r="68" spans="1:21" ht="15">
      <c r="A68" s="154" t="s">
        <v>49</v>
      </c>
      <c r="B68" s="155"/>
      <c r="C68" s="3">
        <f>SUM(C48:C67)</f>
        <v>16542</v>
      </c>
      <c r="D68" s="6">
        <f>C68/C70</f>
        <v>0.4164128382630585</v>
      </c>
      <c r="E68" s="3">
        <f>SUM(E48:E67)</f>
        <v>12620</v>
      </c>
      <c r="F68" s="6">
        <f>E68/E70</f>
        <v>0.3291859039570128</v>
      </c>
      <c r="G68" s="16">
        <f>C68/E68-1</f>
        <v>0.31077654516640263</v>
      </c>
      <c r="H68" s="16"/>
      <c r="I68" s="3">
        <f>SUM(I48:I67)</f>
        <v>12850</v>
      </c>
      <c r="J68" s="17">
        <f>C68/I68-1</f>
        <v>0.2873151750972762</v>
      </c>
      <c r="K68" s="18"/>
      <c r="N68" s="154" t="s">
        <v>49</v>
      </c>
      <c r="O68" s="155"/>
      <c r="P68" s="3">
        <f>SUM(P48:P67)</f>
        <v>127359</v>
      </c>
      <c r="Q68" s="6">
        <f>P68/P70</f>
        <v>0.4094407437888998</v>
      </c>
      <c r="R68" s="3">
        <f>SUM(R48:R67)</f>
        <v>146907</v>
      </c>
      <c r="S68" s="6">
        <f>R68/R70</f>
        <v>0.37407662985493445</v>
      </c>
      <c r="T68" s="16">
        <f>P68/R68-1</f>
        <v>-0.1330637750413527</v>
      </c>
      <c r="U68" s="100"/>
    </row>
    <row r="69" spans="1:21" ht="15">
      <c r="A69" s="154" t="s">
        <v>12</v>
      </c>
      <c r="B69" s="155"/>
      <c r="C69" s="25">
        <f>C70-SUM(C48:C67)</f>
        <v>23183</v>
      </c>
      <c r="D69" s="6">
        <f>C69/C70</f>
        <v>0.5835871617369415</v>
      </c>
      <c r="E69" s="25">
        <f>E70-SUM(E48:E67)</f>
        <v>25717</v>
      </c>
      <c r="F69" s="6">
        <f>E69/E70</f>
        <v>0.6708140960429871</v>
      </c>
      <c r="G69" s="16">
        <f>C69/E69-1</f>
        <v>-0.09853404362872809</v>
      </c>
      <c r="H69" s="16"/>
      <c r="I69" s="25">
        <f>I70-SUM(I48:I67)</f>
        <v>18804</v>
      </c>
      <c r="J69" s="17">
        <f>C69/I69-1</f>
        <v>0.23287598383322705</v>
      </c>
      <c r="K69" s="18"/>
      <c r="N69" s="154" t="s">
        <v>12</v>
      </c>
      <c r="O69" s="155"/>
      <c r="P69" s="3">
        <f>P70-SUM(P48:P67)</f>
        <v>183697</v>
      </c>
      <c r="Q69" s="6">
        <f>P69/P70</f>
        <v>0.5905592562111003</v>
      </c>
      <c r="R69" s="3">
        <f>R70-SUM(R48:R67)</f>
        <v>245812</v>
      </c>
      <c r="S69" s="6">
        <f>R69/R70</f>
        <v>0.6259233701450656</v>
      </c>
      <c r="T69" s="16">
        <f>P69/R69-1</f>
        <v>-0.2526931150635445</v>
      </c>
      <c r="U69" s="101"/>
    </row>
    <row r="70" spans="1:21" ht="15">
      <c r="A70" s="156" t="s">
        <v>37</v>
      </c>
      <c r="B70" s="157"/>
      <c r="C70" s="23">
        <v>39725</v>
      </c>
      <c r="D70" s="93">
        <v>1</v>
      </c>
      <c r="E70" s="23">
        <v>38337</v>
      </c>
      <c r="F70" s="93">
        <v>1</v>
      </c>
      <c r="G70" s="19">
        <v>0.03620523254297425</v>
      </c>
      <c r="H70" s="19"/>
      <c r="I70" s="23">
        <v>31654</v>
      </c>
      <c r="J70" s="39">
        <v>0.25497567448031844</v>
      </c>
      <c r="K70" s="94"/>
      <c r="L70" s="13"/>
      <c r="N70" s="156" t="s">
        <v>37</v>
      </c>
      <c r="O70" s="157"/>
      <c r="P70" s="23">
        <v>311056</v>
      </c>
      <c r="Q70" s="93">
        <v>1</v>
      </c>
      <c r="R70" s="23">
        <v>392719</v>
      </c>
      <c r="S70" s="93">
        <v>1</v>
      </c>
      <c r="T70" s="102">
        <v>-0.20794257471627298</v>
      </c>
      <c r="U70" s="94"/>
    </row>
    <row r="71" spans="1:14" ht="15">
      <c r="A71" t="s">
        <v>74</v>
      </c>
      <c r="N71" t="s">
        <v>74</v>
      </c>
    </row>
    <row r="72" spans="1:14" ht="15" customHeight="1">
      <c r="A72" s="9" t="s">
        <v>76</v>
      </c>
      <c r="N72" s="9" t="s">
        <v>76</v>
      </c>
    </row>
  </sheetData>
  <sheetProtection/>
  <mergeCells count="82">
    <mergeCell ref="N69:O69"/>
    <mergeCell ref="N70:O70"/>
    <mergeCell ref="U44:U45"/>
    <mergeCell ref="N45:N47"/>
    <mergeCell ref="O45:O47"/>
    <mergeCell ref="T46:T47"/>
    <mergeCell ref="U46:U47"/>
    <mergeCell ref="N68:O68"/>
    <mergeCell ref="N33:O33"/>
    <mergeCell ref="N39:U39"/>
    <mergeCell ref="N40:U40"/>
    <mergeCell ref="N42:N44"/>
    <mergeCell ref="O42:O44"/>
    <mergeCell ref="P42:U42"/>
    <mergeCell ref="P43:U43"/>
    <mergeCell ref="P44:Q45"/>
    <mergeCell ref="R44:S45"/>
    <mergeCell ref="T44:T45"/>
    <mergeCell ref="N8:N10"/>
    <mergeCell ref="O8:O10"/>
    <mergeCell ref="T9:T10"/>
    <mergeCell ref="U9:U10"/>
    <mergeCell ref="N31:O31"/>
    <mergeCell ref="N32:O32"/>
    <mergeCell ref="N2:U2"/>
    <mergeCell ref="N3:U3"/>
    <mergeCell ref="N5:N7"/>
    <mergeCell ref="O5:O7"/>
    <mergeCell ref="P5:U5"/>
    <mergeCell ref="P6:U6"/>
    <mergeCell ref="P7:Q8"/>
    <mergeCell ref="R7:S8"/>
    <mergeCell ref="T7:T8"/>
    <mergeCell ref="U7:U8"/>
    <mergeCell ref="C42:H42"/>
    <mergeCell ref="B42:B44"/>
    <mergeCell ref="A70:B70"/>
    <mergeCell ref="G44:G45"/>
    <mergeCell ref="H44:H45"/>
    <mergeCell ref="A42:A44"/>
    <mergeCell ref="A69:B69"/>
    <mergeCell ref="A68:B68"/>
    <mergeCell ref="C43:H43"/>
    <mergeCell ref="H46:H47"/>
    <mergeCell ref="K44:K45"/>
    <mergeCell ref="G46:G47"/>
    <mergeCell ref="J46:J47"/>
    <mergeCell ref="K46:K47"/>
    <mergeCell ref="C6:H6"/>
    <mergeCell ref="H9:H10"/>
    <mergeCell ref="A39:K39"/>
    <mergeCell ref="G9:G10"/>
    <mergeCell ref="A45:A47"/>
    <mergeCell ref="B45:B47"/>
    <mergeCell ref="J44:J45"/>
    <mergeCell ref="A31:B31"/>
    <mergeCell ref="A5:A7"/>
    <mergeCell ref="B5:B7"/>
    <mergeCell ref="C44:D45"/>
    <mergeCell ref="E44:F45"/>
    <mergeCell ref="I43:K43"/>
    <mergeCell ref="I42:K42"/>
    <mergeCell ref="I44:I45"/>
    <mergeCell ref="K9:K10"/>
    <mergeCell ref="A32:B32"/>
    <mergeCell ref="A33:B33"/>
    <mergeCell ref="A40:K40"/>
    <mergeCell ref="K7:K8"/>
    <mergeCell ref="C7:D8"/>
    <mergeCell ref="E7:F8"/>
    <mergeCell ref="H7:H8"/>
    <mergeCell ref="B8:B10"/>
    <mergeCell ref="I7:I8"/>
    <mergeCell ref="A8:A10"/>
    <mergeCell ref="J9:J10"/>
    <mergeCell ref="A2:K2"/>
    <mergeCell ref="A3:K3"/>
    <mergeCell ref="I5:K5"/>
    <mergeCell ref="I6:K6"/>
    <mergeCell ref="C5:H5"/>
    <mergeCell ref="G7:G8"/>
    <mergeCell ref="J7:J8"/>
  </mergeCells>
  <conditionalFormatting sqref="G31:H31 J31">
    <cfRule type="cellIs" priority="1010" dxfId="146" operator="lessThan">
      <formula>0</formula>
    </cfRule>
  </conditionalFormatting>
  <conditionalFormatting sqref="K31">
    <cfRule type="cellIs" priority="1009" dxfId="146" operator="lessThan">
      <formula>0</formula>
    </cfRule>
  </conditionalFormatting>
  <conditionalFormatting sqref="K32">
    <cfRule type="cellIs" priority="1011" dxfId="146" operator="lessThan">
      <formula>0</formula>
    </cfRule>
  </conditionalFormatting>
  <conditionalFormatting sqref="G32:H32 J32">
    <cfRule type="cellIs" priority="1012" dxfId="146" operator="lessThan">
      <formula>0</formula>
    </cfRule>
  </conditionalFormatting>
  <conditionalFormatting sqref="K68">
    <cfRule type="cellIs" priority="1005" dxfId="146" operator="lessThan">
      <formula>0</formula>
    </cfRule>
  </conditionalFormatting>
  <conditionalFormatting sqref="K69">
    <cfRule type="cellIs" priority="1007" dxfId="146" operator="lessThan">
      <formula>0</formula>
    </cfRule>
  </conditionalFormatting>
  <conditionalFormatting sqref="G69:H69 J69">
    <cfRule type="cellIs" priority="1008" dxfId="146" operator="lessThan">
      <formula>0</formula>
    </cfRule>
  </conditionalFormatting>
  <conditionalFormatting sqref="G68:H68 J68">
    <cfRule type="cellIs" priority="1006" dxfId="146" operator="lessThan">
      <formula>0</formula>
    </cfRule>
  </conditionalFormatting>
  <conditionalFormatting sqref="G11:G30 J11:J30">
    <cfRule type="cellIs" priority="92" dxfId="146" operator="lessThan">
      <formula>0</formula>
    </cfRule>
  </conditionalFormatting>
  <conditionalFormatting sqref="K11:K30">
    <cfRule type="cellIs" priority="89" dxfId="146" operator="lessThan">
      <formula>0</formula>
    </cfRule>
    <cfRule type="cellIs" priority="90" dxfId="148" operator="equal">
      <formula>0</formula>
    </cfRule>
    <cfRule type="cellIs" priority="91" dxfId="149" operator="greaterThan">
      <formula>0</formula>
    </cfRule>
  </conditionalFormatting>
  <conditionalFormatting sqref="H11:H30">
    <cfRule type="cellIs" priority="86" dxfId="146" operator="lessThan">
      <formula>0</formula>
    </cfRule>
    <cfRule type="cellIs" priority="87" dxfId="148" operator="equal">
      <formula>0</formula>
    </cfRule>
    <cfRule type="cellIs" priority="88" dxfId="149" operator="greaterThan">
      <formula>0</formula>
    </cfRule>
  </conditionalFormatting>
  <conditionalFormatting sqref="G33 J33">
    <cfRule type="cellIs" priority="85" dxfId="146" operator="lessThan">
      <formula>0</formula>
    </cfRule>
  </conditionalFormatting>
  <conditionalFormatting sqref="K33">
    <cfRule type="cellIs" priority="84" dxfId="146" operator="lessThan">
      <formula>0</formula>
    </cfRule>
  </conditionalFormatting>
  <conditionalFormatting sqref="H33">
    <cfRule type="cellIs" priority="83" dxfId="146" operator="lessThan">
      <formula>0</formula>
    </cfRule>
  </conditionalFormatting>
  <conditionalFormatting sqref="G48:G67 J48:J67">
    <cfRule type="cellIs" priority="76" dxfId="146" operator="lessThan">
      <formula>0</formula>
    </cfRule>
  </conditionalFormatting>
  <conditionalFormatting sqref="K48:K67">
    <cfRule type="cellIs" priority="73" dxfId="146" operator="lessThan">
      <formula>0</formula>
    </cfRule>
    <cfRule type="cellIs" priority="74" dxfId="148" operator="equal">
      <formula>0</formula>
    </cfRule>
    <cfRule type="cellIs" priority="75" dxfId="149" operator="greaterThan">
      <formula>0</formula>
    </cfRule>
  </conditionalFormatting>
  <conditionalFormatting sqref="H48:H67">
    <cfRule type="cellIs" priority="70" dxfId="146" operator="lessThan">
      <formula>0</formula>
    </cfRule>
    <cfRule type="cellIs" priority="71" dxfId="148" operator="equal">
      <formula>0</formula>
    </cfRule>
    <cfRule type="cellIs" priority="72" dxfId="149" operator="greaterThan">
      <formula>0</formula>
    </cfRule>
  </conditionalFormatting>
  <conditionalFormatting sqref="G70 J70">
    <cfRule type="cellIs" priority="69" dxfId="146" operator="lessThan">
      <formula>0</formula>
    </cfRule>
  </conditionalFormatting>
  <conditionalFormatting sqref="K70">
    <cfRule type="cellIs" priority="68" dxfId="146" operator="lessThan">
      <formula>0</formula>
    </cfRule>
  </conditionalFormatting>
  <conditionalFormatting sqref="H70">
    <cfRule type="cellIs" priority="67" dxfId="146" operator="lessThan">
      <formula>0</formula>
    </cfRule>
  </conditionalFormatting>
  <conditionalFormatting sqref="T68">
    <cfRule type="cellIs" priority="49" dxfId="146" operator="lessThan">
      <formula>0</formula>
    </cfRule>
  </conditionalFormatting>
  <conditionalFormatting sqref="U69">
    <cfRule type="cellIs" priority="51" dxfId="146" operator="lessThan">
      <formula>0</formula>
    </cfRule>
  </conditionalFormatting>
  <conditionalFormatting sqref="U68">
    <cfRule type="cellIs" priority="52" dxfId="146" operator="lessThan">
      <formula>0</formula>
    </cfRule>
    <cfRule type="cellIs" priority="53" dxfId="148" operator="equal">
      <formula>0</formula>
    </cfRule>
    <cfRule type="cellIs" priority="54" dxfId="149" operator="greaterThan">
      <formula>0</formula>
    </cfRule>
  </conditionalFormatting>
  <conditionalFormatting sqref="T69">
    <cfRule type="cellIs" priority="50" dxfId="146" operator="lessThan">
      <formula>0</formula>
    </cfRule>
  </conditionalFormatting>
  <conditionalFormatting sqref="T48:T67">
    <cfRule type="cellIs" priority="42" dxfId="146" operator="lessThan">
      <formula>0</formula>
    </cfRule>
  </conditionalFormatting>
  <conditionalFormatting sqref="U48:U67">
    <cfRule type="cellIs" priority="39" dxfId="146" operator="lessThan">
      <formula>0</formula>
    </cfRule>
    <cfRule type="cellIs" priority="40" dxfId="148" operator="equal">
      <formula>0</formula>
    </cfRule>
    <cfRule type="cellIs" priority="41" dxfId="149" operator="greaterThan">
      <formula>0</formula>
    </cfRule>
  </conditionalFormatting>
  <conditionalFormatting sqref="T70">
    <cfRule type="cellIs" priority="38" dxfId="146" operator="lessThan">
      <formula>0</formula>
    </cfRule>
  </conditionalFormatting>
  <conditionalFormatting sqref="U70">
    <cfRule type="cellIs" priority="37" dxfId="146" operator="lessThan">
      <formula>0</formula>
    </cfRule>
  </conditionalFormatting>
  <conditionalFormatting sqref="U32">
    <cfRule type="cellIs" priority="9" dxfId="146" operator="lessThan">
      <formula>0</formula>
    </cfRule>
  </conditionalFormatting>
  <conditionalFormatting sqref="T32">
    <cfRule type="cellIs" priority="8" dxfId="146" operator="lessThan">
      <formula>0</formula>
    </cfRule>
  </conditionalFormatting>
  <conditionalFormatting sqref="T31">
    <cfRule type="cellIs" priority="7" dxfId="146" operator="lessThan">
      <formula>0</formula>
    </cfRule>
  </conditionalFormatting>
  <conditionalFormatting sqref="U31">
    <cfRule type="cellIs" priority="10" dxfId="146" operator="lessThan">
      <formula>0</formula>
    </cfRule>
    <cfRule type="cellIs" priority="11" dxfId="148" operator="equal">
      <formula>0</formula>
    </cfRule>
    <cfRule type="cellIs" priority="12" dxfId="149" operator="greaterThan">
      <formula>0</formula>
    </cfRule>
  </conditionalFormatting>
  <conditionalFormatting sqref="T11:T30">
    <cfRule type="cellIs" priority="6" dxfId="146" operator="lessThan">
      <formula>0</formula>
    </cfRule>
  </conditionalFormatting>
  <conditionalFormatting sqref="U11:U30">
    <cfRule type="cellIs" priority="3" dxfId="146" operator="lessThan">
      <formula>0</formula>
    </cfRule>
    <cfRule type="cellIs" priority="4" dxfId="148" operator="equal">
      <formula>0</formula>
    </cfRule>
    <cfRule type="cellIs" priority="5" dxfId="149" operator="greaterThan">
      <formula>0</formula>
    </cfRule>
  </conditionalFormatting>
  <conditionalFormatting sqref="T33">
    <cfRule type="cellIs" priority="2" dxfId="146" operator="lessThan">
      <formula>0</formula>
    </cfRule>
  </conditionalFormatting>
  <conditionalFormatting sqref="U33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3.28125" style="0" customWidth="1"/>
    <col min="3" max="11" width="10.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5">
      <c r="A1" t="s">
        <v>3</v>
      </c>
      <c r="C1" s="43"/>
      <c r="K1" s="44"/>
      <c r="O1" s="43"/>
      <c r="U1" s="44">
        <v>44201</v>
      </c>
    </row>
    <row r="2" spans="1:21" ht="1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68" t="s">
        <v>95</v>
      </c>
      <c r="O2" s="168"/>
      <c r="P2" s="168"/>
      <c r="Q2" s="168"/>
      <c r="R2" s="168"/>
      <c r="S2" s="168"/>
      <c r="T2" s="168"/>
      <c r="U2" s="168"/>
    </row>
    <row r="3" spans="1:21" ht="14.25" customHeight="1">
      <c r="A3" s="136" t="s">
        <v>129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"/>
      <c r="M3" s="20"/>
      <c r="N3" s="168"/>
      <c r="O3" s="168"/>
      <c r="P3" s="168"/>
      <c r="Q3" s="168"/>
      <c r="R3" s="168"/>
      <c r="S3" s="168"/>
      <c r="T3" s="168"/>
      <c r="U3" s="168"/>
    </row>
    <row r="4" spans="1:21" ht="14.25" customHeight="1">
      <c r="A4" s="153" t="s">
        <v>130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3"/>
      <c r="M4" s="20"/>
      <c r="N4" s="153" t="s">
        <v>96</v>
      </c>
      <c r="O4" s="153"/>
      <c r="P4" s="153"/>
      <c r="Q4" s="153"/>
      <c r="R4" s="153"/>
      <c r="S4" s="153"/>
      <c r="T4" s="153"/>
      <c r="U4" s="153"/>
    </row>
    <row r="5" spans="1:21" ht="14.25" customHeight="1">
      <c r="A5" s="14"/>
      <c r="B5" s="14"/>
      <c r="C5" s="14"/>
      <c r="D5" s="14"/>
      <c r="E5" s="14"/>
      <c r="F5" s="14"/>
      <c r="G5" s="14"/>
      <c r="H5" s="14"/>
      <c r="I5" s="14"/>
      <c r="J5" s="71"/>
      <c r="K5" s="72" t="s">
        <v>4</v>
      </c>
      <c r="L5" s="13"/>
      <c r="M5" s="13"/>
      <c r="N5" s="14"/>
      <c r="O5" s="14"/>
      <c r="P5" s="14"/>
      <c r="Q5" s="14"/>
      <c r="R5" s="14"/>
      <c r="S5" s="14"/>
      <c r="T5" s="71"/>
      <c r="U5" s="72" t="s">
        <v>4</v>
      </c>
    </row>
    <row r="6" spans="1:21" ht="14.25" customHeight="1">
      <c r="A6" s="138" t="s">
        <v>0</v>
      </c>
      <c r="B6" s="138" t="s">
        <v>1</v>
      </c>
      <c r="C6" s="117" t="s">
        <v>113</v>
      </c>
      <c r="D6" s="118"/>
      <c r="E6" s="118"/>
      <c r="F6" s="118"/>
      <c r="G6" s="118"/>
      <c r="H6" s="119"/>
      <c r="I6" s="117" t="s">
        <v>110</v>
      </c>
      <c r="J6" s="118"/>
      <c r="K6" s="119"/>
      <c r="L6" s="13"/>
      <c r="M6" s="13"/>
      <c r="N6" s="138" t="s">
        <v>0</v>
      </c>
      <c r="O6" s="138" t="s">
        <v>1</v>
      </c>
      <c r="P6" s="117" t="s">
        <v>114</v>
      </c>
      <c r="Q6" s="118"/>
      <c r="R6" s="118"/>
      <c r="S6" s="118"/>
      <c r="T6" s="118"/>
      <c r="U6" s="119"/>
    </row>
    <row r="7" spans="1:21" ht="14.25" customHeight="1">
      <c r="A7" s="139"/>
      <c r="B7" s="139"/>
      <c r="C7" s="163" t="s">
        <v>115</v>
      </c>
      <c r="D7" s="164"/>
      <c r="E7" s="164"/>
      <c r="F7" s="164"/>
      <c r="G7" s="164"/>
      <c r="H7" s="165"/>
      <c r="I7" s="114" t="s">
        <v>111</v>
      </c>
      <c r="J7" s="115"/>
      <c r="K7" s="116"/>
      <c r="L7" s="13"/>
      <c r="M7" s="13"/>
      <c r="N7" s="139"/>
      <c r="O7" s="139"/>
      <c r="P7" s="114" t="s">
        <v>116</v>
      </c>
      <c r="Q7" s="115"/>
      <c r="R7" s="115"/>
      <c r="S7" s="115"/>
      <c r="T7" s="115"/>
      <c r="U7" s="116"/>
    </row>
    <row r="8" spans="1:21" ht="14.25" customHeight="1">
      <c r="A8" s="139"/>
      <c r="B8" s="139"/>
      <c r="C8" s="126">
        <v>2020</v>
      </c>
      <c r="D8" s="127"/>
      <c r="E8" s="130">
        <v>2019</v>
      </c>
      <c r="F8" s="127"/>
      <c r="G8" s="147" t="s">
        <v>5</v>
      </c>
      <c r="H8" s="120" t="s">
        <v>56</v>
      </c>
      <c r="I8" s="158">
        <v>2020</v>
      </c>
      <c r="J8" s="121" t="s">
        <v>117</v>
      </c>
      <c r="K8" s="120" t="s">
        <v>121</v>
      </c>
      <c r="L8" s="13"/>
      <c r="M8" s="13"/>
      <c r="N8" s="139"/>
      <c r="O8" s="139"/>
      <c r="P8" s="151">
        <v>2020</v>
      </c>
      <c r="Q8" s="166"/>
      <c r="R8" s="167">
        <v>2019</v>
      </c>
      <c r="S8" s="166"/>
      <c r="T8" s="148" t="s">
        <v>5</v>
      </c>
      <c r="U8" s="161" t="s">
        <v>87</v>
      </c>
    </row>
    <row r="9" spans="1:21" ht="14.25" customHeight="1">
      <c r="A9" s="132" t="s">
        <v>6</v>
      </c>
      <c r="B9" s="132" t="s">
        <v>7</v>
      </c>
      <c r="C9" s="128"/>
      <c r="D9" s="129"/>
      <c r="E9" s="131"/>
      <c r="F9" s="129"/>
      <c r="G9" s="148"/>
      <c r="H9" s="121"/>
      <c r="I9" s="158"/>
      <c r="J9" s="121"/>
      <c r="K9" s="121"/>
      <c r="L9" s="13"/>
      <c r="M9" s="13"/>
      <c r="N9" s="132" t="s">
        <v>6</v>
      </c>
      <c r="O9" s="132" t="s">
        <v>7</v>
      </c>
      <c r="P9" s="128"/>
      <c r="Q9" s="129"/>
      <c r="R9" s="131"/>
      <c r="S9" s="129"/>
      <c r="T9" s="148"/>
      <c r="U9" s="162"/>
    </row>
    <row r="10" spans="1:21" ht="14.25" customHeight="1">
      <c r="A10" s="132"/>
      <c r="B10" s="132"/>
      <c r="C10" s="109" t="s">
        <v>8</v>
      </c>
      <c r="D10" s="73" t="s">
        <v>2</v>
      </c>
      <c r="E10" s="109" t="s">
        <v>8</v>
      </c>
      <c r="F10" s="73" t="s">
        <v>2</v>
      </c>
      <c r="G10" s="134" t="s">
        <v>9</v>
      </c>
      <c r="H10" s="134" t="s">
        <v>57</v>
      </c>
      <c r="I10" s="74" t="s">
        <v>8</v>
      </c>
      <c r="J10" s="122" t="s">
        <v>118</v>
      </c>
      <c r="K10" s="122" t="s">
        <v>122</v>
      </c>
      <c r="L10" s="13"/>
      <c r="M10" s="13"/>
      <c r="N10" s="132"/>
      <c r="O10" s="132"/>
      <c r="P10" s="109" t="s">
        <v>8</v>
      </c>
      <c r="Q10" s="73" t="s">
        <v>2</v>
      </c>
      <c r="R10" s="109" t="s">
        <v>8</v>
      </c>
      <c r="S10" s="73" t="s">
        <v>2</v>
      </c>
      <c r="T10" s="134" t="s">
        <v>9</v>
      </c>
      <c r="U10" s="159" t="s">
        <v>88</v>
      </c>
    </row>
    <row r="11" spans="1:21" ht="14.25" customHeight="1">
      <c r="A11" s="133"/>
      <c r="B11" s="133"/>
      <c r="C11" s="108" t="s">
        <v>10</v>
      </c>
      <c r="D11" s="36" t="s">
        <v>11</v>
      </c>
      <c r="E11" s="108" t="s">
        <v>10</v>
      </c>
      <c r="F11" s="36" t="s">
        <v>11</v>
      </c>
      <c r="G11" s="135"/>
      <c r="H11" s="135"/>
      <c r="I11" s="108" t="s">
        <v>10</v>
      </c>
      <c r="J11" s="123"/>
      <c r="K11" s="123"/>
      <c r="L11" s="13"/>
      <c r="M11" s="13"/>
      <c r="N11" s="133"/>
      <c r="O11" s="133"/>
      <c r="P11" s="108" t="s">
        <v>10</v>
      </c>
      <c r="Q11" s="36" t="s">
        <v>11</v>
      </c>
      <c r="R11" s="108" t="s">
        <v>10</v>
      </c>
      <c r="S11" s="36" t="s">
        <v>11</v>
      </c>
      <c r="T11" s="142"/>
      <c r="U11" s="160"/>
    </row>
    <row r="12" spans="1:21" ht="14.25" customHeight="1">
      <c r="A12" s="45">
        <v>1</v>
      </c>
      <c r="B12" s="75" t="s">
        <v>20</v>
      </c>
      <c r="C12" s="47">
        <v>2157</v>
      </c>
      <c r="D12" s="49">
        <v>0.18307587845866577</v>
      </c>
      <c r="E12" s="47">
        <v>2543</v>
      </c>
      <c r="F12" s="49">
        <v>0.1795650331874029</v>
      </c>
      <c r="G12" s="95">
        <v>-0.15178922532441996</v>
      </c>
      <c r="H12" s="77">
        <v>0</v>
      </c>
      <c r="I12" s="47">
        <v>1932</v>
      </c>
      <c r="J12" s="48">
        <v>0.11645962732919246</v>
      </c>
      <c r="K12" s="79">
        <v>0</v>
      </c>
      <c r="L12" s="13"/>
      <c r="M12" s="13"/>
      <c r="N12" s="45">
        <v>1</v>
      </c>
      <c r="O12" s="75" t="s">
        <v>20</v>
      </c>
      <c r="P12" s="47">
        <v>21338</v>
      </c>
      <c r="Q12" s="49">
        <v>0.18192359175043268</v>
      </c>
      <c r="R12" s="47">
        <v>23529</v>
      </c>
      <c r="S12" s="49">
        <v>0.14445692814911684</v>
      </c>
      <c r="T12" s="103">
        <v>-0.09311912958476776</v>
      </c>
      <c r="U12" s="79">
        <v>0</v>
      </c>
    </row>
    <row r="13" spans="1:21" ht="14.25" customHeight="1">
      <c r="A13" s="80">
        <v>2</v>
      </c>
      <c r="B13" s="81" t="s">
        <v>19</v>
      </c>
      <c r="C13" s="55">
        <v>1451</v>
      </c>
      <c r="D13" s="57">
        <v>0.1231539636734001</v>
      </c>
      <c r="E13" s="55">
        <v>933</v>
      </c>
      <c r="F13" s="57">
        <v>0.0658805253495269</v>
      </c>
      <c r="G13" s="96">
        <v>0.555198285101822</v>
      </c>
      <c r="H13" s="83">
        <v>3</v>
      </c>
      <c r="I13" s="55">
        <v>1145</v>
      </c>
      <c r="J13" s="56">
        <v>0.26724890829694314</v>
      </c>
      <c r="K13" s="85">
        <v>0</v>
      </c>
      <c r="L13" s="13"/>
      <c r="M13" s="13"/>
      <c r="N13" s="80">
        <v>2</v>
      </c>
      <c r="O13" s="81" t="s">
        <v>18</v>
      </c>
      <c r="P13" s="55">
        <v>13517</v>
      </c>
      <c r="Q13" s="57">
        <v>0.1152432837984159</v>
      </c>
      <c r="R13" s="55">
        <v>18690</v>
      </c>
      <c r="S13" s="57">
        <v>0.11474775753780414</v>
      </c>
      <c r="T13" s="104">
        <v>-0.2767790262172285</v>
      </c>
      <c r="U13" s="85">
        <v>0</v>
      </c>
    </row>
    <row r="14" spans="1:21" ht="14.25" customHeight="1">
      <c r="A14" s="53">
        <v>3</v>
      </c>
      <c r="B14" s="81" t="s">
        <v>30</v>
      </c>
      <c r="C14" s="55">
        <v>1173</v>
      </c>
      <c r="D14" s="57">
        <v>0.09955864878628416</v>
      </c>
      <c r="E14" s="55">
        <v>763</v>
      </c>
      <c r="F14" s="57">
        <v>0.05387657110577602</v>
      </c>
      <c r="G14" s="96">
        <v>0.5373525557011796</v>
      </c>
      <c r="H14" s="83">
        <v>5</v>
      </c>
      <c r="I14" s="55">
        <v>1033</v>
      </c>
      <c r="J14" s="56">
        <v>0.13552758954501454</v>
      </c>
      <c r="K14" s="85">
        <v>1</v>
      </c>
      <c r="L14" s="13"/>
      <c r="M14" s="13"/>
      <c r="N14" s="53">
        <v>3</v>
      </c>
      <c r="O14" s="81" t="s">
        <v>23</v>
      </c>
      <c r="P14" s="55">
        <v>9556</v>
      </c>
      <c r="Q14" s="57">
        <v>0.0814725767535446</v>
      </c>
      <c r="R14" s="55">
        <v>12170</v>
      </c>
      <c r="S14" s="57">
        <v>0.07471804222766594</v>
      </c>
      <c r="T14" s="104">
        <v>-0.2147904683648315</v>
      </c>
      <c r="U14" s="85">
        <v>1</v>
      </c>
    </row>
    <row r="15" spans="1:21" ht="14.25" customHeight="1">
      <c r="A15" s="53">
        <v>4</v>
      </c>
      <c r="B15" s="81" t="s">
        <v>18</v>
      </c>
      <c r="C15" s="55">
        <v>1015</v>
      </c>
      <c r="D15" s="57">
        <v>0.08614836190799524</v>
      </c>
      <c r="E15" s="55">
        <v>1544</v>
      </c>
      <c r="F15" s="57">
        <v>0.1090241491314786</v>
      </c>
      <c r="G15" s="96">
        <v>-0.3426165803108808</v>
      </c>
      <c r="H15" s="83">
        <v>-2</v>
      </c>
      <c r="I15" s="55">
        <v>1101</v>
      </c>
      <c r="J15" s="56">
        <v>-0.07811080835604</v>
      </c>
      <c r="K15" s="85">
        <v>-1</v>
      </c>
      <c r="L15" s="13"/>
      <c r="M15" s="13"/>
      <c r="N15" s="53">
        <v>4</v>
      </c>
      <c r="O15" s="81" t="s">
        <v>30</v>
      </c>
      <c r="P15" s="55">
        <v>9260</v>
      </c>
      <c r="Q15" s="57">
        <v>0.07894893896377386</v>
      </c>
      <c r="R15" s="55">
        <v>14722</v>
      </c>
      <c r="S15" s="57">
        <v>0.09038611484598996</v>
      </c>
      <c r="T15" s="104">
        <v>-0.37100937372639586</v>
      </c>
      <c r="U15" s="85">
        <v>-1</v>
      </c>
    </row>
    <row r="16" spans="1:21" ht="14.25" customHeight="1">
      <c r="A16" s="61">
        <v>5</v>
      </c>
      <c r="B16" s="86" t="s">
        <v>24</v>
      </c>
      <c r="C16" s="63">
        <v>853</v>
      </c>
      <c r="D16" s="65">
        <v>0.07239857409607876</v>
      </c>
      <c r="E16" s="63">
        <v>1130</v>
      </c>
      <c r="F16" s="65">
        <v>0.07979098997316764</v>
      </c>
      <c r="G16" s="97">
        <v>-0.24513274336283186</v>
      </c>
      <c r="H16" s="88">
        <v>-2</v>
      </c>
      <c r="I16" s="63">
        <v>655</v>
      </c>
      <c r="J16" s="64">
        <v>0.3022900763358778</v>
      </c>
      <c r="K16" s="90">
        <v>0</v>
      </c>
      <c r="L16" s="13"/>
      <c r="M16" s="13"/>
      <c r="N16" s="61">
        <v>5</v>
      </c>
      <c r="O16" s="86" t="s">
        <v>24</v>
      </c>
      <c r="P16" s="63">
        <v>8831</v>
      </c>
      <c r="Q16" s="65">
        <v>0.07529136932927505</v>
      </c>
      <c r="R16" s="63">
        <v>11647</v>
      </c>
      <c r="S16" s="65">
        <v>0.0715070696652116</v>
      </c>
      <c r="T16" s="105">
        <v>-0.2417789988838327</v>
      </c>
      <c r="U16" s="90">
        <v>0</v>
      </c>
    </row>
    <row r="17" spans="1:21" ht="14.25" customHeight="1">
      <c r="A17" s="45">
        <v>6</v>
      </c>
      <c r="B17" s="75" t="s">
        <v>23</v>
      </c>
      <c r="C17" s="47">
        <v>656</v>
      </c>
      <c r="D17" s="49">
        <v>0.05567815311492107</v>
      </c>
      <c r="E17" s="47">
        <v>957</v>
      </c>
      <c r="F17" s="49">
        <v>0.06757520124276233</v>
      </c>
      <c r="G17" s="95">
        <v>-0.3145245559038663</v>
      </c>
      <c r="H17" s="77">
        <v>-2</v>
      </c>
      <c r="I17" s="47">
        <v>650</v>
      </c>
      <c r="J17" s="48">
        <v>0.009230769230769154</v>
      </c>
      <c r="K17" s="79">
        <v>0</v>
      </c>
      <c r="L17" s="13"/>
      <c r="M17" s="13"/>
      <c r="N17" s="45">
        <v>6</v>
      </c>
      <c r="O17" s="75" t="s">
        <v>19</v>
      </c>
      <c r="P17" s="47">
        <v>8753</v>
      </c>
      <c r="Q17" s="49">
        <v>0.07462635666845709</v>
      </c>
      <c r="R17" s="47">
        <v>10356</v>
      </c>
      <c r="S17" s="49">
        <v>0.06358094045272872</v>
      </c>
      <c r="T17" s="103">
        <v>-0.15478949401313247</v>
      </c>
      <c r="U17" s="79">
        <v>0</v>
      </c>
    </row>
    <row r="18" spans="1:21" ht="14.25" customHeight="1">
      <c r="A18" s="53">
        <v>7</v>
      </c>
      <c r="B18" s="81" t="s">
        <v>25</v>
      </c>
      <c r="C18" s="55">
        <v>538</v>
      </c>
      <c r="D18" s="57">
        <v>0.045662875572907824</v>
      </c>
      <c r="E18" s="55">
        <v>823</v>
      </c>
      <c r="F18" s="57">
        <v>0.05811326083886457</v>
      </c>
      <c r="G18" s="96">
        <v>-0.34629404617253945</v>
      </c>
      <c r="H18" s="83">
        <v>-1</v>
      </c>
      <c r="I18" s="55">
        <v>406</v>
      </c>
      <c r="J18" s="56">
        <v>0.32512315270935965</v>
      </c>
      <c r="K18" s="85">
        <v>0</v>
      </c>
      <c r="L18" s="13"/>
      <c r="M18" s="13"/>
      <c r="N18" s="53">
        <v>7</v>
      </c>
      <c r="O18" s="81" t="s">
        <v>25</v>
      </c>
      <c r="P18" s="55">
        <v>5241</v>
      </c>
      <c r="Q18" s="57">
        <v>0.044683735324961</v>
      </c>
      <c r="R18" s="55">
        <v>7743</v>
      </c>
      <c r="S18" s="57">
        <v>0.04753835669423314</v>
      </c>
      <c r="T18" s="104">
        <v>-0.3231305695466873</v>
      </c>
      <c r="U18" s="85">
        <v>1</v>
      </c>
    </row>
    <row r="19" spans="1:21" ht="14.25" customHeight="1">
      <c r="A19" s="53">
        <v>8</v>
      </c>
      <c r="B19" s="81" t="s">
        <v>27</v>
      </c>
      <c r="C19" s="55">
        <v>504</v>
      </c>
      <c r="D19" s="57">
        <v>0.0427771176370735</v>
      </c>
      <c r="E19" s="55">
        <v>776</v>
      </c>
      <c r="F19" s="57">
        <v>0.0547945205479452</v>
      </c>
      <c r="G19" s="96">
        <v>-0.35051546391752575</v>
      </c>
      <c r="H19" s="83">
        <v>-1</v>
      </c>
      <c r="I19" s="55">
        <v>372</v>
      </c>
      <c r="J19" s="56">
        <v>0.35483870967741926</v>
      </c>
      <c r="K19" s="85">
        <v>0</v>
      </c>
      <c r="L19" s="13"/>
      <c r="M19" s="13"/>
      <c r="N19" s="53">
        <v>8</v>
      </c>
      <c r="O19" s="81" t="s">
        <v>27</v>
      </c>
      <c r="P19" s="55">
        <v>4799</v>
      </c>
      <c r="Q19" s="57">
        <v>0.04091533024699252</v>
      </c>
      <c r="R19" s="55">
        <v>7203</v>
      </c>
      <c r="S19" s="57">
        <v>0.04422301217468182</v>
      </c>
      <c r="T19" s="104">
        <v>-0.3337498264611968</v>
      </c>
      <c r="U19" s="85">
        <v>1</v>
      </c>
    </row>
    <row r="20" spans="1:21" ht="14.25" customHeight="1">
      <c r="A20" s="53">
        <v>9</v>
      </c>
      <c r="B20" s="81" t="s">
        <v>32</v>
      </c>
      <c r="C20" s="55">
        <v>452</v>
      </c>
      <c r="D20" s="57">
        <v>0.038363605499915125</v>
      </c>
      <c r="E20" s="55">
        <v>333</v>
      </c>
      <c r="F20" s="57">
        <v>0.023513628018641434</v>
      </c>
      <c r="G20" s="96">
        <v>0.3573573573573574</v>
      </c>
      <c r="H20" s="83">
        <v>6</v>
      </c>
      <c r="I20" s="55">
        <v>342</v>
      </c>
      <c r="J20" s="56">
        <v>0.32163742690058483</v>
      </c>
      <c r="K20" s="85">
        <v>0</v>
      </c>
      <c r="L20" s="13"/>
      <c r="M20" s="13"/>
      <c r="N20" s="53">
        <v>9</v>
      </c>
      <c r="O20" s="81" t="s">
        <v>32</v>
      </c>
      <c r="P20" s="55">
        <v>3889</v>
      </c>
      <c r="Q20" s="57">
        <v>0.03315684920411626</v>
      </c>
      <c r="R20" s="55">
        <v>6302</v>
      </c>
      <c r="S20" s="57">
        <v>0.03869129844854156</v>
      </c>
      <c r="T20" s="104">
        <v>-0.38289431926372575</v>
      </c>
      <c r="U20" s="85">
        <v>1</v>
      </c>
    </row>
    <row r="21" spans="1:21" ht="14.25" customHeight="1">
      <c r="A21" s="61">
        <v>10</v>
      </c>
      <c r="B21" s="86" t="s">
        <v>31</v>
      </c>
      <c r="C21" s="63">
        <v>410</v>
      </c>
      <c r="D21" s="65">
        <v>0.03479884569682567</v>
      </c>
      <c r="E21" s="63">
        <v>452</v>
      </c>
      <c r="F21" s="65">
        <v>0.03191639598926705</v>
      </c>
      <c r="G21" s="97">
        <v>-0.09292035398230092</v>
      </c>
      <c r="H21" s="88">
        <v>1</v>
      </c>
      <c r="I21" s="63">
        <v>171</v>
      </c>
      <c r="J21" s="64">
        <v>1.3976608187134505</v>
      </c>
      <c r="K21" s="90">
        <v>6</v>
      </c>
      <c r="L21" s="13"/>
      <c r="M21" s="13"/>
      <c r="N21" s="61">
        <v>10</v>
      </c>
      <c r="O21" s="86" t="s">
        <v>21</v>
      </c>
      <c r="P21" s="63">
        <v>3063</v>
      </c>
      <c r="Q21" s="65">
        <v>0.02611453564212088</v>
      </c>
      <c r="R21" s="63">
        <v>8145</v>
      </c>
      <c r="S21" s="65">
        <v>0.05000644650323246</v>
      </c>
      <c r="T21" s="105">
        <v>-0.6239410681399632</v>
      </c>
      <c r="U21" s="90">
        <v>-3</v>
      </c>
    </row>
    <row r="22" spans="1:21" ht="14.25" customHeight="1">
      <c r="A22" s="45">
        <v>11</v>
      </c>
      <c r="B22" s="75" t="s">
        <v>51</v>
      </c>
      <c r="C22" s="47">
        <v>379</v>
      </c>
      <c r="D22" s="49">
        <v>0.03216771346121202</v>
      </c>
      <c r="E22" s="47">
        <v>378</v>
      </c>
      <c r="F22" s="49">
        <v>0.026691145318457846</v>
      </c>
      <c r="G22" s="95">
        <v>0.002645502645502562</v>
      </c>
      <c r="H22" s="77">
        <v>1</v>
      </c>
      <c r="I22" s="47">
        <v>239</v>
      </c>
      <c r="J22" s="48">
        <v>0.5857740585774058</v>
      </c>
      <c r="K22" s="79">
        <v>0</v>
      </c>
      <c r="L22" s="13"/>
      <c r="M22" s="13"/>
      <c r="N22" s="45">
        <v>11</v>
      </c>
      <c r="O22" s="75" t="s">
        <v>26</v>
      </c>
      <c r="P22" s="47">
        <v>2949</v>
      </c>
      <c r="Q22" s="49">
        <v>0.02514259406092539</v>
      </c>
      <c r="R22" s="47">
        <v>3121</v>
      </c>
      <c r="S22" s="49">
        <v>0.01916146341762904</v>
      </c>
      <c r="T22" s="103">
        <v>-0.05511054149311123</v>
      </c>
      <c r="U22" s="79">
        <v>6</v>
      </c>
    </row>
    <row r="23" spans="1:21" ht="14.25" customHeight="1">
      <c r="A23" s="53">
        <v>12</v>
      </c>
      <c r="B23" s="81" t="s">
        <v>22</v>
      </c>
      <c r="C23" s="55">
        <v>328</v>
      </c>
      <c r="D23" s="57">
        <v>0.027839076557460533</v>
      </c>
      <c r="E23" s="55">
        <v>511</v>
      </c>
      <c r="F23" s="57">
        <v>0.03608247422680412</v>
      </c>
      <c r="G23" s="96">
        <v>-0.3581213307240705</v>
      </c>
      <c r="H23" s="83">
        <v>-3</v>
      </c>
      <c r="I23" s="55">
        <v>256</v>
      </c>
      <c r="J23" s="56">
        <v>0.28125</v>
      </c>
      <c r="K23" s="85">
        <v>-2</v>
      </c>
      <c r="L23" s="13"/>
      <c r="M23" s="13"/>
      <c r="N23" s="53">
        <v>12</v>
      </c>
      <c r="O23" s="81" t="s">
        <v>31</v>
      </c>
      <c r="P23" s="55">
        <v>2942</v>
      </c>
      <c r="Q23" s="57">
        <v>0.02508291343751865</v>
      </c>
      <c r="R23" s="55">
        <v>4279</v>
      </c>
      <c r="S23" s="57">
        <v>0.02627103555400021</v>
      </c>
      <c r="T23" s="104">
        <v>-0.3124561813507829</v>
      </c>
      <c r="U23" s="85">
        <v>1</v>
      </c>
    </row>
    <row r="24" spans="1:21" ht="14.25" customHeight="1">
      <c r="A24" s="53">
        <v>13</v>
      </c>
      <c r="B24" s="81" t="s">
        <v>26</v>
      </c>
      <c r="C24" s="55">
        <v>213</v>
      </c>
      <c r="D24" s="57">
        <v>0.01807842471566797</v>
      </c>
      <c r="E24" s="55">
        <v>255</v>
      </c>
      <c r="F24" s="57">
        <v>0.018005931365626324</v>
      </c>
      <c r="G24" s="96">
        <v>-0.16470588235294115</v>
      </c>
      <c r="H24" s="83">
        <v>4</v>
      </c>
      <c r="I24" s="55">
        <v>198</v>
      </c>
      <c r="J24" s="56">
        <v>0.07575757575757569</v>
      </c>
      <c r="K24" s="85">
        <v>1</v>
      </c>
      <c r="L24" s="13"/>
      <c r="M24" s="13"/>
      <c r="N24" s="53">
        <v>13</v>
      </c>
      <c r="O24" s="81" t="s">
        <v>22</v>
      </c>
      <c r="P24" s="55">
        <v>2869</v>
      </c>
      <c r="Q24" s="57">
        <v>0.024460529793419786</v>
      </c>
      <c r="R24" s="55">
        <v>6017</v>
      </c>
      <c r="S24" s="57">
        <v>0.03694153328544502</v>
      </c>
      <c r="T24" s="104">
        <v>-0.5231843111184976</v>
      </c>
      <c r="U24" s="85">
        <v>-2</v>
      </c>
    </row>
    <row r="25" spans="1:21" ht="14.25" customHeight="1">
      <c r="A25" s="53">
        <v>14</v>
      </c>
      <c r="B25" s="81" t="s">
        <v>33</v>
      </c>
      <c r="C25" s="55">
        <v>210</v>
      </c>
      <c r="D25" s="57">
        <v>0.017823799015447294</v>
      </c>
      <c r="E25" s="55">
        <v>291</v>
      </c>
      <c r="F25" s="57">
        <v>0.02054794520547945</v>
      </c>
      <c r="G25" s="96">
        <v>-0.27835051546391754</v>
      </c>
      <c r="H25" s="83">
        <v>2</v>
      </c>
      <c r="I25" s="55">
        <v>221</v>
      </c>
      <c r="J25" s="56">
        <v>-0.04977375565610864</v>
      </c>
      <c r="K25" s="85">
        <v>-2</v>
      </c>
      <c r="L25" s="13"/>
      <c r="M25" s="13"/>
      <c r="N25" s="53">
        <v>14</v>
      </c>
      <c r="O25" s="81" t="s">
        <v>36</v>
      </c>
      <c r="P25" s="55">
        <v>2613</v>
      </c>
      <c r="Q25" s="57">
        <v>0.022277924137401848</v>
      </c>
      <c r="R25" s="55">
        <v>3777</v>
      </c>
      <c r="S25" s="57">
        <v>0.02318899305619509</v>
      </c>
      <c r="T25" s="104">
        <v>-0.30818109610802225</v>
      </c>
      <c r="U25" s="85">
        <v>0</v>
      </c>
    </row>
    <row r="26" spans="1:21" ht="14.25" customHeight="1">
      <c r="A26" s="61">
        <v>15</v>
      </c>
      <c r="B26" s="86" t="s">
        <v>34</v>
      </c>
      <c r="C26" s="63">
        <v>204</v>
      </c>
      <c r="D26" s="65">
        <v>0.01731454761500594</v>
      </c>
      <c r="E26" s="63">
        <v>219</v>
      </c>
      <c r="F26" s="65">
        <v>0.015463917525773196</v>
      </c>
      <c r="G26" s="97">
        <v>-0.06849315068493156</v>
      </c>
      <c r="H26" s="88">
        <v>4</v>
      </c>
      <c r="I26" s="63">
        <v>175</v>
      </c>
      <c r="J26" s="64">
        <v>0.1657142857142857</v>
      </c>
      <c r="K26" s="90">
        <v>0</v>
      </c>
      <c r="L26" s="13"/>
      <c r="M26" s="13"/>
      <c r="N26" s="61">
        <v>15</v>
      </c>
      <c r="O26" s="86" t="s">
        <v>51</v>
      </c>
      <c r="P26" s="63">
        <v>2551</v>
      </c>
      <c r="Q26" s="65">
        <v>0.021749324330085</v>
      </c>
      <c r="R26" s="63">
        <v>3605</v>
      </c>
      <c r="S26" s="65">
        <v>0.022132994431449112</v>
      </c>
      <c r="T26" s="105">
        <v>-0.292371705963939</v>
      </c>
      <c r="U26" s="90">
        <v>0</v>
      </c>
    </row>
    <row r="27" spans="1:21" ht="14.25" customHeight="1">
      <c r="A27" s="45">
        <v>16</v>
      </c>
      <c r="B27" s="75" t="s">
        <v>46</v>
      </c>
      <c r="C27" s="47">
        <v>196</v>
      </c>
      <c r="D27" s="49">
        <v>0.016635545747750807</v>
      </c>
      <c r="E27" s="47">
        <v>501</v>
      </c>
      <c r="F27" s="49">
        <v>0.03537635927128937</v>
      </c>
      <c r="G27" s="95">
        <v>-0.6087824351297405</v>
      </c>
      <c r="H27" s="77">
        <v>-6</v>
      </c>
      <c r="I27" s="47">
        <v>200</v>
      </c>
      <c r="J27" s="48">
        <v>-0.020000000000000018</v>
      </c>
      <c r="K27" s="79">
        <v>-3</v>
      </c>
      <c r="L27" s="13"/>
      <c r="M27" s="13"/>
      <c r="N27" s="45">
        <v>16</v>
      </c>
      <c r="O27" s="75" t="s">
        <v>33</v>
      </c>
      <c r="P27" s="47">
        <v>2330</v>
      </c>
      <c r="Q27" s="49">
        <v>0.019865121791100768</v>
      </c>
      <c r="R27" s="47">
        <v>2181</v>
      </c>
      <c r="S27" s="49">
        <v>0.013390308142854511</v>
      </c>
      <c r="T27" s="103">
        <v>0.06831728564878503</v>
      </c>
      <c r="U27" s="79">
        <v>3</v>
      </c>
    </row>
    <row r="28" spans="1:21" ht="14.25" customHeight="1">
      <c r="A28" s="53">
        <v>17</v>
      </c>
      <c r="B28" s="81" t="s">
        <v>21</v>
      </c>
      <c r="C28" s="55">
        <v>159</v>
      </c>
      <c r="D28" s="57">
        <v>0.013495162111695807</v>
      </c>
      <c r="E28" s="55">
        <v>354</v>
      </c>
      <c r="F28" s="57">
        <v>0.024996469425222427</v>
      </c>
      <c r="G28" s="96">
        <v>-0.5508474576271186</v>
      </c>
      <c r="H28" s="83">
        <v>-3</v>
      </c>
      <c r="I28" s="55">
        <v>136</v>
      </c>
      <c r="J28" s="56">
        <v>0.1691176470588236</v>
      </c>
      <c r="K28" s="85">
        <v>1</v>
      </c>
      <c r="L28" s="13"/>
      <c r="M28" s="13"/>
      <c r="N28" s="53">
        <v>17</v>
      </c>
      <c r="O28" s="81" t="s">
        <v>46</v>
      </c>
      <c r="P28" s="55">
        <v>1896</v>
      </c>
      <c r="Q28" s="57">
        <v>0.016164923139882856</v>
      </c>
      <c r="R28" s="55">
        <v>5364</v>
      </c>
      <c r="S28" s="57">
        <v>0.03293242222754315</v>
      </c>
      <c r="T28" s="104">
        <v>-0.6465324384787472</v>
      </c>
      <c r="U28" s="85">
        <v>-5</v>
      </c>
    </row>
    <row r="29" spans="1:21" ht="14.25" customHeight="1">
      <c r="A29" s="53">
        <v>18</v>
      </c>
      <c r="B29" s="81" t="s">
        <v>36</v>
      </c>
      <c r="C29" s="55">
        <v>156</v>
      </c>
      <c r="D29" s="57">
        <v>0.013240536411475132</v>
      </c>
      <c r="E29" s="55">
        <v>370</v>
      </c>
      <c r="F29" s="57">
        <v>0.026126253354046038</v>
      </c>
      <c r="G29" s="96">
        <v>-0.5783783783783784</v>
      </c>
      <c r="H29" s="83">
        <v>-5</v>
      </c>
      <c r="I29" s="55">
        <v>148</v>
      </c>
      <c r="J29" s="56">
        <v>0.054054054054053946</v>
      </c>
      <c r="K29" s="85">
        <v>-1</v>
      </c>
      <c r="L29" s="13"/>
      <c r="M29" s="13"/>
      <c r="N29" s="53">
        <v>18</v>
      </c>
      <c r="O29" s="81" t="s">
        <v>34</v>
      </c>
      <c r="P29" s="55">
        <v>1786</v>
      </c>
      <c r="Q29" s="57">
        <v>0.015227084772062648</v>
      </c>
      <c r="R29" s="55">
        <v>1262</v>
      </c>
      <c r="S29" s="57">
        <v>0.007748082932729204</v>
      </c>
      <c r="T29" s="104">
        <v>0.41521394611727414</v>
      </c>
      <c r="U29" s="85">
        <v>2</v>
      </c>
    </row>
    <row r="30" spans="1:21" ht="14.25" customHeight="1">
      <c r="A30" s="53">
        <v>19</v>
      </c>
      <c r="B30" s="81" t="s">
        <v>29</v>
      </c>
      <c r="C30" s="55">
        <v>143</v>
      </c>
      <c r="D30" s="57">
        <v>0.012137158377185537</v>
      </c>
      <c r="E30" s="55">
        <v>235</v>
      </c>
      <c r="F30" s="57">
        <v>0.016593701454596807</v>
      </c>
      <c r="G30" s="96">
        <v>-0.39148936170212767</v>
      </c>
      <c r="H30" s="83">
        <v>-1</v>
      </c>
      <c r="I30" s="55">
        <v>118</v>
      </c>
      <c r="J30" s="56">
        <v>0.21186440677966112</v>
      </c>
      <c r="K30" s="85">
        <v>0</v>
      </c>
      <c r="N30" s="53">
        <v>19</v>
      </c>
      <c r="O30" s="81" t="s">
        <v>29</v>
      </c>
      <c r="P30" s="55">
        <v>1726</v>
      </c>
      <c r="Q30" s="57">
        <v>0.014715536571433444</v>
      </c>
      <c r="R30" s="55">
        <v>3526</v>
      </c>
      <c r="S30" s="57">
        <v>0.02164797180729253</v>
      </c>
      <c r="T30" s="104">
        <v>-0.5104934770277936</v>
      </c>
      <c r="U30" s="85">
        <v>-3</v>
      </c>
    </row>
    <row r="31" spans="1:21" ht="14.25" customHeight="1">
      <c r="A31" s="61">
        <v>20</v>
      </c>
      <c r="B31" s="86" t="s">
        <v>17</v>
      </c>
      <c r="C31" s="63">
        <v>116</v>
      </c>
      <c r="D31" s="65">
        <v>0.009845527075199458</v>
      </c>
      <c r="E31" s="63">
        <v>148</v>
      </c>
      <c r="F31" s="65">
        <v>0.010450501341618415</v>
      </c>
      <c r="G31" s="97">
        <v>-0.21621621621621623</v>
      </c>
      <c r="H31" s="88">
        <v>1</v>
      </c>
      <c r="I31" s="63">
        <v>86</v>
      </c>
      <c r="J31" s="64">
        <v>0.34883720930232553</v>
      </c>
      <c r="K31" s="90">
        <v>3</v>
      </c>
      <c r="N31" s="61">
        <v>20</v>
      </c>
      <c r="O31" s="86" t="s">
        <v>28</v>
      </c>
      <c r="P31" s="63">
        <v>1599</v>
      </c>
      <c r="Q31" s="65">
        <v>0.013632759546768295</v>
      </c>
      <c r="R31" s="63">
        <v>3110</v>
      </c>
      <c r="S31" s="65">
        <v>0.0190939286218604</v>
      </c>
      <c r="T31" s="105">
        <v>-0.48585209003215435</v>
      </c>
      <c r="U31" s="90">
        <v>-2</v>
      </c>
    </row>
    <row r="32" spans="1:21" ht="14.25" customHeight="1">
      <c r="A32" s="154" t="s">
        <v>49</v>
      </c>
      <c r="B32" s="155"/>
      <c r="C32" s="25">
        <f>SUM(C12:C31)</f>
        <v>11313</v>
      </c>
      <c r="D32" s="6">
        <f>C32/C34</f>
        <v>0.9601935155321677</v>
      </c>
      <c r="E32" s="25">
        <f>SUM(E12:E31)</f>
        <v>13516</v>
      </c>
      <c r="F32" s="6">
        <f>E32/E34</f>
        <v>0.9543849738737467</v>
      </c>
      <c r="G32" s="16">
        <f>C32/E32-1</f>
        <v>-0.1629920094702575</v>
      </c>
      <c r="H32" s="16"/>
      <c r="I32" s="25">
        <f>SUM(I12:I31)</f>
        <v>9584</v>
      </c>
      <c r="J32" s="17">
        <f>C32/I32-1</f>
        <v>0.18040484140233715</v>
      </c>
      <c r="K32" s="18"/>
      <c r="N32" s="154" t="s">
        <v>49</v>
      </c>
      <c r="O32" s="155"/>
      <c r="P32" s="3">
        <f>SUM(P12:P31)</f>
        <v>111508</v>
      </c>
      <c r="Q32" s="6">
        <f>P32/P34</f>
        <v>0.9506952792626885</v>
      </c>
      <c r="R32" s="3">
        <f>SUM(R12:R31)</f>
        <v>156749</v>
      </c>
      <c r="S32" s="6">
        <f>R32/R34</f>
        <v>0.9623647001762045</v>
      </c>
      <c r="T32" s="16">
        <f>P32/R32-1</f>
        <v>-0.2886206610568488</v>
      </c>
      <c r="U32" s="100"/>
    </row>
    <row r="33" spans="1:21" ht="14.25" customHeight="1">
      <c r="A33" s="154" t="s">
        <v>12</v>
      </c>
      <c r="B33" s="155"/>
      <c r="C33" s="25">
        <f>C34-SUM(C12:C31)</f>
        <v>469</v>
      </c>
      <c r="D33" s="6">
        <f>C33/C34</f>
        <v>0.03980648446783229</v>
      </c>
      <c r="E33" s="25">
        <f>E34-SUM(E12:E31)</f>
        <v>646</v>
      </c>
      <c r="F33" s="6">
        <f>E33/E34</f>
        <v>0.04561502612625335</v>
      </c>
      <c r="G33" s="16">
        <f>C33/E33-1</f>
        <v>-0.27399380804953566</v>
      </c>
      <c r="H33" s="16"/>
      <c r="I33" s="25">
        <f>I34-SUM(I12:I31)</f>
        <v>437</v>
      </c>
      <c r="J33" s="17">
        <f>C33/I33-1</f>
        <v>0.07322654462242562</v>
      </c>
      <c r="K33" s="18"/>
      <c r="N33" s="154" t="s">
        <v>12</v>
      </c>
      <c r="O33" s="155"/>
      <c r="P33" s="3">
        <f>P34-SUM(P12:P31)</f>
        <v>5783</v>
      </c>
      <c r="Q33" s="6">
        <f>P33/P34</f>
        <v>0.04930472073731147</v>
      </c>
      <c r="R33" s="3">
        <f>R34-SUM(R12:R31)</f>
        <v>6130</v>
      </c>
      <c r="S33" s="6">
        <f>R33/R34</f>
        <v>0.03763529982379558</v>
      </c>
      <c r="T33" s="16">
        <f>P33/R33-1</f>
        <v>-0.05660685154975531</v>
      </c>
      <c r="U33" s="101"/>
    </row>
    <row r="34" spans="1:21" ht="14.25" customHeight="1">
      <c r="A34" s="156" t="s">
        <v>37</v>
      </c>
      <c r="B34" s="157"/>
      <c r="C34" s="23">
        <v>11782</v>
      </c>
      <c r="D34" s="93">
        <v>1</v>
      </c>
      <c r="E34" s="23">
        <v>14162</v>
      </c>
      <c r="F34" s="93">
        <v>0.9995057195311396</v>
      </c>
      <c r="G34" s="19">
        <v>-0.16805535941251237</v>
      </c>
      <c r="H34" s="19"/>
      <c r="I34" s="23">
        <v>10021</v>
      </c>
      <c r="J34" s="39">
        <v>0.17573096497355545</v>
      </c>
      <c r="K34" s="94"/>
      <c r="N34" s="156" t="s">
        <v>37</v>
      </c>
      <c r="O34" s="157"/>
      <c r="P34" s="23">
        <v>117291</v>
      </c>
      <c r="Q34" s="93">
        <v>1</v>
      </c>
      <c r="R34" s="23">
        <v>162879</v>
      </c>
      <c r="S34" s="93">
        <v>1</v>
      </c>
      <c r="T34" s="102">
        <v>-0.2798887517727884</v>
      </c>
      <c r="U34" s="94"/>
    </row>
    <row r="35" spans="1:14" ht="14.25" customHeight="1">
      <c r="A35" t="s">
        <v>74</v>
      </c>
      <c r="C35" s="15"/>
      <c r="D35" s="15"/>
      <c r="E35" s="15"/>
      <c r="F35" s="15"/>
      <c r="G35" s="15"/>
      <c r="H35" s="15"/>
      <c r="I35" s="15"/>
      <c r="J35" s="15"/>
      <c r="N35" t="s">
        <v>74</v>
      </c>
    </row>
    <row r="36" spans="1:14" ht="15">
      <c r="A36" s="9" t="s">
        <v>76</v>
      </c>
      <c r="N36" s="9" t="s">
        <v>76</v>
      </c>
    </row>
    <row r="38" spans="1:11" ht="1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1:21" ht="1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168" t="s">
        <v>97</v>
      </c>
      <c r="O39" s="168"/>
      <c r="P39" s="168"/>
      <c r="Q39" s="168"/>
      <c r="R39" s="168"/>
      <c r="S39" s="168"/>
      <c r="T39" s="168"/>
      <c r="U39" s="168"/>
    </row>
    <row r="40" spans="1:21" ht="15" customHeight="1">
      <c r="A40" s="136" t="s">
        <v>131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"/>
      <c r="M40" s="20"/>
      <c r="N40" s="168"/>
      <c r="O40" s="168"/>
      <c r="P40" s="168"/>
      <c r="Q40" s="168"/>
      <c r="R40" s="168"/>
      <c r="S40" s="168"/>
      <c r="T40" s="168"/>
      <c r="U40" s="168"/>
    </row>
    <row r="41" spans="1:21" ht="15">
      <c r="A41" s="153" t="s">
        <v>132</v>
      </c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3"/>
      <c r="M41" s="20"/>
      <c r="N41" s="153" t="s">
        <v>98</v>
      </c>
      <c r="O41" s="153"/>
      <c r="P41" s="153"/>
      <c r="Q41" s="153"/>
      <c r="R41" s="153"/>
      <c r="S41" s="153"/>
      <c r="T41" s="153"/>
      <c r="U41" s="153"/>
    </row>
    <row r="42" spans="1:21" ht="15" customHeight="1">
      <c r="A42" s="14"/>
      <c r="B42" s="14"/>
      <c r="C42" s="14"/>
      <c r="D42" s="14"/>
      <c r="E42" s="14"/>
      <c r="F42" s="14"/>
      <c r="G42" s="14"/>
      <c r="H42" s="14"/>
      <c r="I42" s="14"/>
      <c r="J42" s="71"/>
      <c r="K42" s="72" t="s">
        <v>4</v>
      </c>
      <c r="L42" s="13"/>
      <c r="M42" s="13"/>
      <c r="N42" s="14"/>
      <c r="O42" s="14"/>
      <c r="P42" s="14"/>
      <c r="Q42" s="14"/>
      <c r="R42" s="14"/>
      <c r="S42" s="14"/>
      <c r="T42" s="71"/>
      <c r="U42" s="72" t="s">
        <v>4</v>
      </c>
    </row>
    <row r="43" spans="1:21" ht="15" customHeight="1">
      <c r="A43" s="138" t="s">
        <v>0</v>
      </c>
      <c r="B43" s="138" t="s">
        <v>48</v>
      </c>
      <c r="C43" s="117" t="s">
        <v>113</v>
      </c>
      <c r="D43" s="118"/>
      <c r="E43" s="118"/>
      <c r="F43" s="118"/>
      <c r="G43" s="118"/>
      <c r="H43" s="119"/>
      <c r="I43" s="117" t="s">
        <v>110</v>
      </c>
      <c r="J43" s="118"/>
      <c r="K43" s="119"/>
      <c r="L43" s="13"/>
      <c r="M43" s="13"/>
      <c r="N43" s="138" t="s">
        <v>0</v>
      </c>
      <c r="O43" s="138" t="s">
        <v>48</v>
      </c>
      <c r="P43" s="117" t="s">
        <v>114</v>
      </c>
      <c r="Q43" s="118"/>
      <c r="R43" s="118"/>
      <c r="S43" s="118"/>
      <c r="T43" s="118"/>
      <c r="U43" s="119"/>
    </row>
    <row r="44" spans="1:21" ht="15" customHeight="1">
      <c r="A44" s="139"/>
      <c r="B44" s="139"/>
      <c r="C44" s="114" t="s">
        <v>115</v>
      </c>
      <c r="D44" s="115"/>
      <c r="E44" s="115"/>
      <c r="F44" s="115"/>
      <c r="G44" s="115"/>
      <c r="H44" s="116"/>
      <c r="I44" s="114" t="s">
        <v>111</v>
      </c>
      <c r="J44" s="115"/>
      <c r="K44" s="116"/>
      <c r="L44" s="13"/>
      <c r="M44" s="13"/>
      <c r="N44" s="139"/>
      <c r="O44" s="139"/>
      <c r="P44" s="114" t="s">
        <v>116</v>
      </c>
      <c r="Q44" s="115"/>
      <c r="R44" s="115"/>
      <c r="S44" s="115"/>
      <c r="T44" s="115"/>
      <c r="U44" s="116"/>
    </row>
    <row r="45" spans="1:21" ht="15" customHeight="1">
      <c r="A45" s="139"/>
      <c r="B45" s="139"/>
      <c r="C45" s="126">
        <v>2020</v>
      </c>
      <c r="D45" s="127"/>
      <c r="E45" s="130">
        <v>2019</v>
      </c>
      <c r="F45" s="127"/>
      <c r="G45" s="147" t="s">
        <v>5</v>
      </c>
      <c r="H45" s="120" t="s">
        <v>56</v>
      </c>
      <c r="I45" s="158">
        <v>2020</v>
      </c>
      <c r="J45" s="121" t="s">
        <v>117</v>
      </c>
      <c r="K45" s="120" t="s">
        <v>121</v>
      </c>
      <c r="L45" s="13"/>
      <c r="M45" s="13"/>
      <c r="N45" s="139"/>
      <c r="O45" s="139"/>
      <c r="P45" s="126">
        <v>2020</v>
      </c>
      <c r="Q45" s="127"/>
      <c r="R45" s="126">
        <v>2019</v>
      </c>
      <c r="S45" s="127"/>
      <c r="T45" s="147" t="s">
        <v>5</v>
      </c>
      <c r="U45" s="161" t="s">
        <v>87</v>
      </c>
    </row>
    <row r="46" spans="1:21" ht="15" customHeight="1">
      <c r="A46" s="132" t="s">
        <v>6</v>
      </c>
      <c r="B46" s="132" t="s">
        <v>48</v>
      </c>
      <c r="C46" s="128"/>
      <c r="D46" s="129"/>
      <c r="E46" s="131"/>
      <c r="F46" s="129"/>
      <c r="G46" s="148"/>
      <c r="H46" s="121"/>
      <c r="I46" s="158"/>
      <c r="J46" s="121"/>
      <c r="K46" s="121"/>
      <c r="L46" s="13"/>
      <c r="M46" s="13"/>
      <c r="N46" s="132" t="s">
        <v>6</v>
      </c>
      <c r="O46" s="132" t="s">
        <v>48</v>
      </c>
      <c r="P46" s="128"/>
      <c r="Q46" s="129"/>
      <c r="R46" s="128"/>
      <c r="S46" s="129"/>
      <c r="T46" s="148"/>
      <c r="U46" s="162"/>
    </row>
    <row r="47" spans="1:21" ht="15" customHeight="1">
      <c r="A47" s="132"/>
      <c r="B47" s="132"/>
      <c r="C47" s="109" t="s">
        <v>8</v>
      </c>
      <c r="D47" s="73" t="s">
        <v>2</v>
      </c>
      <c r="E47" s="109" t="s">
        <v>8</v>
      </c>
      <c r="F47" s="73" t="s">
        <v>2</v>
      </c>
      <c r="G47" s="134" t="s">
        <v>9</v>
      </c>
      <c r="H47" s="134" t="s">
        <v>57</v>
      </c>
      <c r="I47" s="74" t="s">
        <v>8</v>
      </c>
      <c r="J47" s="122" t="s">
        <v>118</v>
      </c>
      <c r="K47" s="122" t="s">
        <v>122</v>
      </c>
      <c r="L47" s="13"/>
      <c r="M47" s="13"/>
      <c r="N47" s="132"/>
      <c r="O47" s="132"/>
      <c r="P47" s="109" t="s">
        <v>8</v>
      </c>
      <c r="Q47" s="73" t="s">
        <v>2</v>
      </c>
      <c r="R47" s="109" t="s">
        <v>8</v>
      </c>
      <c r="S47" s="73" t="s">
        <v>2</v>
      </c>
      <c r="T47" s="134" t="s">
        <v>9</v>
      </c>
      <c r="U47" s="159" t="s">
        <v>88</v>
      </c>
    </row>
    <row r="48" spans="1:21" ht="15" customHeight="1">
      <c r="A48" s="133"/>
      <c r="B48" s="133"/>
      <c r="C48" s="108" t="s">
        <v>10</v>
      </c>
      <c r="D48" s="36" t="s">
        <v>11</v>
      </c>
      <c r="E48" s="108" t="s">
        <v>10</v>
      </c>
      <c r="F48" s="36" t="s">
        <v>11</v>
      </c>
      <c r="G48" s="135"/>
      <c r="H48" s="135"/>
      <c r="I48" s="108" t="s">
        <v>10</v>
      </c>
      <c r="J48" s="123"/>
      <c r="K48" s="123"/>
      <c r="L48" s="13"/>
      <c r="M48" s="13"/>
      <c r="N48" s="133"/>
      <c r="O48" s="133"/>
      <c r="P48" s="108" t="s">
        <v>10</v>
      </c>
      <c r="Q48" s="36" t="s">
        <v>11</v>
      </c>
      <c r="R48" s="108" t="s">
        <v>10</v>
      </c>
      <c r="S48" s="36" t="s">
        <v>11</v>
      </c>
      <c r="T48" s="142"/>
      <c r="U48" s="160"/>
    </row>
    <row r="49" spans="1:21" ht="15">
      <c r="A49" s="45">
        <v>1</v>
      </c>
      <c r="B49" s="75" t="s">
        <v>44</v>
      </c>
      <c r="C49" s="47">
        <v>723</v>
      </c>
      <c r="D49" s="52">
        <v>0.06136479375318282</v>
      </c>
      <c r="E49" s="47">
        <v>957</v>
      </c>
      <c r="F49" s="52">
        <v>0.06757520124276233</v>
      </c>
      <c r="G49" s="76">
        <v>-0.24451410658307215</v>
      </c>
      <c r="H49" s="77">
        <v>0</v>
      </c>
      <c r="I49" s="47">
        <v>721</v>
      </c>
      <c r="J49" s="78">
        <v>0.00277392510402219</v>
      </c>
      <c r="K49" s="79">
        <v>0</v>
      </c>
      <c r="L49" s="13"/>
      <c r="M49" s="13"/>
      <c r="N49" s="45">
        <v>1</v>
      </c>
      <c r="O49" s="75" t="s">
        <v>44</v>
      </c>
      <c r="P49" s="47">
        <v>7967</v>
      </c>
      <c r="Q49" s="52">
        <v>0.0679250752402145</v>
      </c>
      <c r="R49" s="47">
        <v>7153</v>
      </c>
      <c r="S49" s="52">
        <v>0.04391603583027892</v>
      </c>
      <c r="T49" s="50">
        <v>0.11379840626310633</v>
      </c>
      <c r="U49" s="79">
        <v>1</v>
      </c>
    </row>
    <row r="50" spans="1:21" ht="15">
      <c r="A50" s="80">
        <v>2</v>
      </c>
      <c r="B50" s="81" t="s">
        <v>43</v>
      </c>
      <c r="C50" s="55">
        <v>653</v>
      </c>
      <c r="D50" s="60">
        <v>0.05542352741470039</v>
      </c>
      <c r="E50" s="55">
        <v>458</v>
      </c>
      <c r="F50" s="60">
        <v>0.03234006496257591</v>
      </c>
      <c r="G50" s="82">
        <v>0.42576419213973793</v>
      </c>
      <c r="H50" s="83">
        <v>3</v>
      </c>
      <c r="I50" s="55">
        <v>617</v>
      </c>
      <c r="J50" s="84">
        <v>0.05834683954619124</v>
      </c>
      <c r="K50" s="85">
        <v>0</v>
      </c>
      <c r="L50" s="13"/>
      <c r="M50" s="13"/>
      <c r="N50" s="80">
        <v>2</v>
      </c>
      <c r="O50" s="81" t="s">
        <v>43</v>
      </c>
      <c r="P50" s="55">
        <v>5327</v>
      </c>
      <c r="Q50" s="60">
        <v>0.04541695441252952</v>
      </c>
      <c r="R50" s="55">
        <v>9140</v>
      </c>
      <c r="S50" s="60">
        <v>0.05611527575685018</v>
      </c>
      <c r="T50" s="58">
        <v>-0.41717724288840263</v>
      </c>
      <c r="U50" s="85">
        <v>-1</v>
      </c>
    </row>
    <row r="51" spans="1:21" ht="15">
      <c r="A51" s="80">
        <v>3</v>
      </c>
      <c r="B51" s="81" t="s">
        <v>107</v>
      </c>
      <c r="C51" s="55">
        <v>476</v>
      </c>
      <c r="D51" s="60">
        <v>0.04040061110168053</v>
      </c>
      <c r="E51" s="55">
        <v>116</v>
      </c>
      <c r="F51" s="60">
        <v>0.00819093348397119</v>
      </c>
      <c r="G51" s="82">
        <v>3.1034482758620694</v>
      </c>
      <c r="H51" s="83">
        <v>34</v>
      </c>
      <c r="I51" s="55">
        <v>324</v>
      </c>
      <c r="J51" s="84">
        <v>0.4691358024691359</v>
      </c>
      <c r="K51" s="85">
        <v>2</v>
      </c>
      <c r="L51" s="13"/>
      <c r="M51" s="13"/>
      <c r="N51" s="80">
        <v>3</v>
      </c>
      <c r="O51" s="81" t="s">
        <v>59</v>
      </c>
      <c r="P51" s="55">
        <v>4132</v>
      </c>
      <c r="Q51" s="60">
        <v>0.03522861941666453</v>
      </c>
      <c r="R51" s="55">
        <v>5529</v>
      </c>
      <c r="S51" s="60">
        <v>0.03394544416407272</v>
      </c>
      <c r="T51" s="58">
        <v>-0.2526677518538615</v>
      </c>
      <c r="U51" s="85">
        <v>0</v>
      </c>
    </row>
    <row r="52" spans="1:21" ht="15">
      <c r="A52" s="80">
        <v>4</v>
      </c>
      <c r="B52" s="81" t="s">
        <v>59</v>
      </c>
      <c r="C52" s="55">
        <v>451</v>
      </c>
      <c r="D52" s="60">
        <v>0.038278730266508236</v>
      </c>
      <c r="E52" s="55">
        <v>678</v>
      </c>
      <c r="F52" s="60">
        <v>0.04787459398390058</v>
      </c>
      <c r="G52" s="82">
        <v>-0.33480825958702065</v>
      </c>
      <c r="H52" s="83">
        <v>-2</v>
      </c>
      <c r="I52" s="55">
        <v>335</v>
      </c>
      <c r="J52" s="84">
        <v>0.34626865671641793</v>
      </c>
      <c r="K52" s="85">
        <v>0</v>
      </c>
      <c r="L52" s="13"/>
      <c r="M52" s="13"/>
      <c r="N52" s="80">
        <v>4</v>
      </c>
      <c r="O52" s="81" t="s">
        <v>77</v>
      </c>
      <c r="P52" s="55">
        <v>3330</v>
      </c>
      <c r="Q52" s="60">
        <v>0.02839092513492084</v>
      </c>
      <c r="R52" s="55">
        <v>2200</v>
      </c>
      <c r="S52" s="60">
        <v>0.013506959153727613</v>
      </c>
      <c r="T52" s="58">
        <v>0.5136363636363637</v>
      </c>
      <c r="U52" s="85">
        <v>13</v>
      </c>
    </row>
    <row r="53" spans="1:21" ht="15">
      <c r="A53" s="80">
        <v>5</v>
      </c>
      <c r="B53" s="86" t="s">
        <v>64</v>
      </c>
      <c r="C53" s="63">
        <v>356</v>
      </c>
      <c r="D53" s="68">
        <v>0.030215583092853507</v>
      </c>
      <c r="E53" s="63">
        <v>200</v>
      </c>
      <c r="F53" s="68">
        <v>0.014122299110295156</v>
      </c>
      <c r="G53" s="87">
        <v>0.78</v>
      </c>
      <c r="H53" s="88">
        <v>12</v>
      </c>
      <c r="I53" s="63">
        <v>311</v>
      </c>
      <c r="J53" s="89">
        <v>0.144694533762058</v>
      </c>
      <c r="K53" s="90">
        <v>2</v>
      </c>
      <c r="L53" s="13"/>
      <c r="M53" s="13"/>
      <c r="N53" s="80">
        <v>5</v>
      </c>
      <c r="O53" s="86" t="s">
        <v>40</v>
      </c>
      <c r="P53" s="63">
        <v>3251</v>
      </c>
      <c r="Q53" s="68">
        <v>0.027717386670759053</v>
      </c>
      <c r="R53" s="63">
        <v>5358</v>
      </c>
      <c r="S53" s="68">
        <v>0.032895585066214796</v>
      </c>
      <c r="T53" s="66">
        <v>-0.39324374766703996</v>
      </c>
      <c r="U53" s="90">
        <v>-1</v>
      </c>
    </row>
    <row r="54" spans="1:21" ht="15">
      <c r="A54" s="91"/>
      <c r="B54" s="75" t="s">
        <v>77</v>
      </c>
      <c r="C54" s="47">
        <v>356</v>
      </c>
      <c r="D54" s="52">
        <v>0.030215583092853507</v>
      </c>
      <c r="E54" s="47">
        <v>244</v>
      </c>
      <c r="F54" s="52">
        <v>0.01722920491456009</v>
      </c>
      <c r="G54" s="76">
        <v>0.459016393442623</v>
      </c>
      <c r="H54" s="77">
        <v>8</v>
      </c>
      <c r="I54" s="47">
        <v>321</v>
      </c>
      <c r="J54" s="78">
        <v>0.10903426791277249</v>
      </c>
      <c r="K54" s="79">
        <v>1</v>
      </c>
      <c r="L54" s="13"/>
      <c r="M54" s="13"/>
      <c r="N54" s="91">
        <v>6</v>
      </c>
      <c r="O54" s="75" t="s">
        <v>61</v>
      </c>
      <c r="P54" s="47">
        <v>3238</v>
      </c>
      <c r="Q54" s="52">
        <v>0.027606551227289392</v>
      </c>
      <c r="R54" s="47">
        <v>4875</v>
      </c>
      <c r="S54" s="52">
        <v>0.02993019357928278</v>
      </c>
      <c r="T54" s="50">
        <v>-0.3357948717948718</v>
      </c>
      <c r="U54" s="79">
        <v>-1</v>
      </c>
    </row>
    <row r="55" spans="1:21" ht="15">
      <c r="A55" s="80">
        <v>7</v>
      </c>
      <c r="B55" s="81" t="s">
        <v>60</v>
      </c>
      <c r="C55" s="55">
        <v>330</v>
      </c>
      <c r="D55" s="60">
        <v>0.028008827024274315</v>
      </c>
      <c r="E55" s="55">
        <v>484</v>
      </c>
      <c r="F55" s="60">
        <v>0.03417596384691428</v>
      </c>
      <c r="G55" s="82">
        <v>-0.31818181818181823</v>
      </c>
      <c r="H55" s="83">
        <v>-3</v>
      </c>
      <c r="I55" s="55">
        <v>226</v>
      </c>
      <c r="J55" s="84">
        <v>0.4601769911504425</v>
      </c>
      <c r="K55" s="85">
        <v>5</v>
      </c>
      <c r="L55" s="13"/>
      <c r="M55" s="13"/>
      <c r="N55" s="80">
        <v>7</v>
      </c>
      <c r="O55" s="81" t="s">
        <v>38</v>
      </c>
      <c r="P55" s="55">
        <v>3065</v>
      </c>
      <c r="Q55" s="60">
        <v>0.02613158724880852</v>
      </c>
      <c r="R55" s="55">
        <v>3808</v>
      </c>
      <c r="S55" s="60">
        <v>0.023379318389724887</v>
      </c>
      <c r="T55" s="58">
        <v>-0.19511554621848737</v>
      </c>
      <c r="U55" s="85">
        <v>0</v>
      </c>
    </row>
    <row r="56" spans="1:21" ht="15">
      <c r="A56" s="80">
        <v>8</v>
      </c>
      <c r="B56" s="81" t="s">
        <v>61</v>
      </c>
      <c r="C56" s="55">
        <v>322</v>
      </c>
      <c r="D56" s="60">
        <v>0.02732982515701918</v>
      </c>
      <c r="E56" s="55">
        <v>542</v>
      </c>
      <c r="F56" s="60">
        <v>0.038271430588899875</v>
      </c>
      <c r="G56" s="82">
        <v>-0.40590405904059046</v>
      </c>
      <c r="H56" s="83">
        <v>-5</v>
      </c>
      <c r="I56" s="55">
        <v>269</v>
      </c>
      <c r="J56" s="84">
        <v>0.1970260223048328</v>
      </c>
      <c r="K56" s="85">
        <v>0</v>
      </c>
      <c r="L56" s="13"/>
      <c r="M56" s="13"/>
      <c r="N56" s="80">
        <v>8</v>
      </c>
      <c r="O56" s="81" t="s">
        <v>60</v>
      </c>
      <c r="P56" s="55">
        <v>3028</v>
      </c>
      <c r="Q56" s="60">
        <v>0.025816132525087177</v>
      </c>
      <c r="R56" s="55">
        <v>4093</v>
      </c>
      <c r="S56" s="60">
        <v>0.02512908355282142</v>
      </c>
      <c r="T56" s="58">
        <v>-0.26020034204739795</v>
      </c>
      <c r="U56" s="85">
        <v>-2</v>
      </c>
    </row>
    <row r="57" spans="1:21" ht="15">
      <c r="A57" s="80">
        <v>9</v>
      </c>
      <c r="B57" s="81" t="s">
        <v>67</v>
      </c>
      <c r="C57" s="55">
        <v>320</v>
      </c>
      <c r="D57" s="60">
        <v>0.0271600746902054</v>
      </c>
      <c r="E57" s="55">
        <v>263</v>
      </c>
      <c r="F57" s="60">
        <v>0.01857082333003813</v>
      </c>
      <c r="G57" s="82">
        <v>0.21673003802281365</v>
      </c>
      <c r="H57" s="83">
        <v>2</v>
      </c>
      <c r="I57" s="55">
        <v>378</v>
      </c>
      <c r="J57" s="84">
        <v>-0.1534391534391535</v>
      </c>
      <c r="K57" s="85">
        <v>-6</v>
      </c>
      <c r="L57" s="13"/>
      <c r="M57" s="13"/>
      <c r="N57" s="80">
        <v>9</v>
      </c>
      <c r="O57" s="81" t="s">
        <v>81</v>
      </c>
      <c r="P57" s="55">
        <v>2644</v>
      </c>
      <c r="Q57" s="60">
        <v>0.02254222404106027</v>
      </c>
      <c r="R57" s="55">
        <v>633</v>
      </c>
      <c r="S57" s="60">
        <v>0.003886320520140718</v>
      </c>
      <c r="T57" s="58">
        <v>3.1769352290679302</v>
      </c>
      <c r="U57" s="85">
        <v>63</v>
      </c>
    </row>
    <row r="58" spans="1:21" ht="15">
      <c r="A58" s="92">
        <v>10</v>
      </c>
      <c r="B58" s="86" t="s">
        <v>40</v>
      </c>
      <c r="C58" s="63">
        <v>264</v>
      </c>
      <c r="D58" s="68">
        <v>0.022407061619419452</v>
      </c>
      <c r="E58" s="63">
        <v>340</v>
      </c>
      <c r="F58" s="68">
        <v>0.024007908487501766</v>
      </c>
      <c r="G58" s="87">
        <v>-0.22352941176470587</v>
      </c>
      <c r="H58" s="88">
        <v>-4</v>
      </c>
      <c r="I58" s="63">
        <v>216</v>
      </c>
      <c r="J58" s="89">
        <v>0.22222222222222232</v>
      </c>
      <c r="K58" s="90">
        <v>3</v>
      </c>
      <c r="L58" s="13"/>
      <c r="M58" s="13"/>
      <c r="N58" s="92">
        <v>10</v>
      </c>
      <c r="O58" s="86" t="s">
        <v>63</v>
      </c>
      <c r="P58" s="63">
        <v>2544</v>
      </c>
      <c r="Q58" s="68">
        <v>0.021689643706678263</v>
      </c>
      <c r="R58" s="63">
        <v>2657</v>
      </c>
      <c r="S58" s="68">
        <v>0.016312722941570122</v>
      </c>
      <c r="T58" s="66">
        <v>-0.04252916823485131</v>
      </c>
      <c r="U58" s="90">
        <v>1</v>
      </c>
    </row>
    <row r="59" spans="1:21" ht="15">
      <c r="A59" s="91">
        <v>11</v>
      </c>
      <c r="B59" s="75" t="s">
        <v>63</v>
      </c>
      <c r="C59" s="47">
        <v>251</v>
      </c>
      <c r="D59" s="52">
        <v>0.021303683585129858</v>
      </c>
      <c r="E59" s="47">
        <v>319</v>
      </c>
      <c r="F59" s="52">
        <v>0.022525067080920773</v>
      </c>
      <c r="G59" s="76">
        <v>-0.21316614420062696</v>
      </c>
      <c r="H59" s="77">
        <v>-4</v>
      </c>
      <c r="I59" s="47">
        <v>199</v>
      </c>
      <c r="J59" s="78">
        <v>0.2613065326633166</v>
      </c>
      <c r="K59" s="79">
        <v>3</v>
      </c>
      <c r="L59" s="13"/>
      <c r="M59" s="13"/>
      <c r="N59" s="91">
        <v>11</v>
      </c>
      <c r="O59" s="75" t="s">
        <v>64</v>
      </c>
      <c r="P59" s="47">
        <v>2492</v>
      </c>
      <c r="Q59" s="52">
        <v>0.021246301932799617</v>
      </c>
      <c r="R59" s="47">
        <v>3172</v>
      </c>
      <c r="S59" s="52">
        <v>0.019474579288919994</v>
      </c>
      <c r="T59" s="50">
        <v>-0.21437578814628</v>
      </c>
      <c r="U59" s="79">
        <v>-2</v>
      </c>
    </row>
    <row r="60" spans="1:21" ht="15">
      <c r="A60" s="80">
        <v>12</v>
      </c>
      <c r="B60" s="81" t="s">
        <v>65</v>
      </c>
      <c r="C60" s="55">
        <v>242</v>
      </c>
      <c r="D60" s="60">
        <v>0.02053980648446783</v>
      </c>
      <c r="E60" s="55">
        <v>290</v>
      </c>
      <c r="F60" s="60">
        <v>0.020477333709927978</v>
      </c>
      <c r="G60" s="82">
        <v>-0.16551724137931034</v>
      </c>
      <c r="H60" s="83">
        <v>-3</v>
      </c>
      <c r="I60" s="55">
        <v>241</v>
      </c>
      <c r="J60" s="84">
        <v>0.004149377593360981</v>
      </c>
      <c r="K60" s="85">
        <v>-3</v>
      </c>
      <c r="L60" s="13"/>
      <c r="M60" s="13"/>
      <c r="N60" s="80">
        <v>12</v>
      </c>
      <c r="O60" s="81" t="s">
        <v>65</v>
      </c>
      <c r="P60" s="55">
        <v>2470</v>
      </c>
      <c r="Q60" s="60">
        <v>0.021058734259235577</v>
      </c>
      <c r="R60" s="55">
        <v>2556</v>
      </c>
      <c r="S60" s="60">
        <v>0.015692630725876264</v>
      </c>
      <c r="T60" s="58">
        <v>-0.033646322378716786</v>
      </c>
      <c r="U60" s="85">
        <v>0</v>
      </c>
    </row>
    <row r="61" spans="1:21" ht="15">
      <c r="A61" s="80">
        <v>13</v>
      </c>
      <c r="B61" s="81" t="s">
        <v>105</v>
      </c>
      <c r="C61" s="55">
        <v>225</v>
      </c>
      <c r="D61" s="60">
        <v>0.01909692751655067</v>
      </c>
      <c r="E61" s="55">
        <v>124</v>
      </c>
      <c r="F61" s="60">
        <v>0.008755825448382997</v>
      </c>
      <c r="G61" s="82">
        <v>0.814516129032258</v>
      </c>
      <c r="H61" s="83">
        <v>21</v>
      </c>
      <c r="I61" s="55">
        <v>177</v>
      </c>
      <c r="J61" s="84">
        <v>0.27118644067796605</v>
      </c>
      <c r="K61" s="85">
        <v>3</v>
      </c>
      <c r="L61" s="13"/>
      <c r="M61" s="13"/>
      <c r="N61" s="80">
        <v>13</v>
      </c>
      <c r="O61" s="81" t="s">
        <v>47</v>
      </c>
      <c r="P61" s="55">
        <v>2210</v>
      </c>
      <c r="Q61" s="60">
        <v>0.018842025389842358</v>
      </c>
      <c r="R61" s="55">
        <v>3208</v>
      </c>
      <c r="S61" s="60">
        <v>0.019695602256890085</v>
      </c>
      <c r="T61" s="58">
        <v>-0.3110972568578554</v>
      </c>
      <c r="U61" s="85">
        <v>-5</v>
      </c>
    </row>
    <row r="62" spans="1:21" ht="15">
      <c r="A62" s="80">
        <v>14</v>
      </c>
      <c r="B62" s="81" t="s">
        <v>124</v>
      </c>
      <c r="C62" s="55">
        <v>223</v>
      </c>
      <c r="D62" s="60">
        <v>0.018927177049736888</v>
      </c>
      <c r="E62" s="55">
        <v>98</v>
      </c>
      <c r="F62" s="60">
        <v>0.006919926564044627</v>
      </c>
      <c r="G62" s="82">
        <v>1.2755102040816326</v>
      </c>
      <c r="H62" s="83">
        <v>30</v>
      </c>
      <c r="I62" s="55">
        <v>124</v>
      </c>
      <c r="J62" s="84">
        <v>0.7983870967741935</v>
      </c>
      <c r="K62" s="85">
        <v>8</v>
      </c>
      <c r="L62" s="13"/>
      <c r="M62" s="13"/>
      <c r="N62" s="80">
        <v>14</v>
      </c>
      <c r="O62" s="81" t="s">
        <v>67</v>
      </c>
      <c r="P62" s="55">
        <v>2158</v>
      </c>
      <c r="Q62" s="60">
        <v>0.018398683615963713</v>
      </c>
      <c r="R62" s="55">
        <v>2027</v>
      </c>
      <c r="S62" s="60">
        <v>0.012444821002093579</v>
      </c>
      <c r="T62" s="58">
        <v>0.064627528367045</v>
      </c>
      <c r="U62" s="85">
        <v>10</v>
      </c>
    </row>
    <row r="63" spans="1:21" ht="15">
      <c r="A63" s="92"/>
      <c r="B63" s="86" t="s">
        <v>109</v>
      </c>
      <c r="C63" s="63">
        <v>223</v>
      </c>
      <c r="D63" s="68">
        <v>0.018927177049736888</v>
      </c>
      <c r="E63" s="63">
        <v>118</v>
      </c>
      <c r="F63" s="68">
        <v>0.008332156475074142</v>
      </c>
      <c r="G63" s="87">
        <v>0.8898305084745763</v>
      </c>
      <c r="H63" s="88">
        <v>22</v>
      </c>
      <c r="I63" s="63">
        <v>139</v>
      </c>
      <c r="J63" s="89">
        <v>0.60431654676259</v>
      </c>
      <c r="K63" s="90">
        <v>6</v>
      </c>
      <c r="L63" s="13"/>
      <c r="M63" s="13"/>
      <c r="N63" s="92">
        <v>15</v>
      </c>
      <c r="O63" s="86" t="s">
        <v>62</v>
      </c>
      <c r="P63" s="63">
        <v>2118</v>
      </c>
      <c r="Q63" s="68">
        <v>0.01805765148221091</v>
      </c>
      <c r="R63" s="63">
        <v>2445</v>
      </c>
      <c r="S63" s="68">
        <v>0.015011143241301825</v>
      </c>
      <c r="T63" s="66">
        <v>-0.13374233128834356</v>
      </c>
      <c r="U63" s="90">
        <v>-2</v>
      </c>
    </row>
    <row r="64" spans="1:21" ht="15">
      <c r="A64" s="91">
        <v>16</v>
      </c>
      <c r="B64" s="75" t="s">
        <v>81</v>
      </c>
      <c r="C64" s="47">
        <v>200</v>
      </c>
      <c r="D64" s="52">
        <v>0.016975046681378374</v>
      </c>
      <c r="E64" s="47">
        <v>275</v>
      </c>
      <c r="F64" s="52">
        <v>0.01941816127665584</v>
      </c>
      <c r="G64" s="76">
        <v>-0.2727272727272727</v>
      </c>
      <c r="H64" s="77">
        <v>-6</v>
      </c>
      <c r="I64" s="47">
        <v>237</v>
      </c>
      <c r="J64" s="78">
        <v>-0.1561181434599156</v>
      </c>
      <c r="K64" s="79">
        <v>-6</v>
      </c>
      <c r="L64" s="13"/>
      <c r="M64" s="13"/>
      <c r="N64" s="91">
        <v>16</v>
      </c>
      <c r="O64" s="75" t="s">
        <v>107</v>
      </c>
      <c r="P64" s="47">
        <v>2018</v>
      </c>
      <c r="Q64" s="52">
        <v>0.017205071147828904</v>
      </c>
      <c r="R64" s="47">
        <v>1532</v>
      </c>
      <c r="S64" s="52">
        <v>0.009405755192504866</v>
      </c>
      <c r="T64" s="50">
        <v>0.31723237597911225</v>
      </c>
      <c r="U64" s="79">
        <v>15</v>
      </c>
    </row>
    <row r="65" spans="1:21" ht="15">
      <c r="A65" s="80">
        <v>17</v>
      </c>
      <c r="B65" s="81" t="s">
        <v>85</v>
      </c>
      <c r="C65" s="55">
        <v>194</v>
      </c>
      <c r="D65" s="60">
        <v>0.016465795280937022</v>
      </c>
      <c r="E65" s="55">
        <v>102</v>
      </c>
      <c r="F65" s="60">
        <v>0.0072023725462505295</v>
      </c>
      <c r="G65" s="82">
        <v>0.9019607843137254</v>
      </c>
      <c r="H65" s="83">
        <v>24</v>
      </c>
      <c r="I65" s="55">
        <v>93</v>
      </c>
      <c r="J65" s="84">
        <v>1.086021505376344</v>
      </c>
      <c r="K65" s="85">
        <v>11</v>
      </c>
      <c r="L65" s="13"/>
      <c r="M65" s="13"/>
      <c r="N65" s="80">
        <v>17</v>
      </c>
      <c r="O65" s="81" t="s">
        <v>83</v>
      </c>
      <c r="P65" s="55">
        <v>1916</v>
      </c>
      <c r="Q65" s="60">
        <v>0.016335439206759256</v>
      </c>
      <c r="R65" s="55">
        <v>2035</v>
      </c>
      <c r="S65" s="60">
        <v>0.012493937217198043</v>
      </c>
      <c r="T65" s="58">
        <v>-0.058476658476658505</v>
      </c>
      <c r="U65" s="85">
        <v>6</v>
      </c>
    </row>
    <row r="66" spans="1:21" ht="15">
      <c r="A66" s="80">
        <v>18</v>
      </c>
      <c r="B66" s="81" t="s">
        <v>38</v>
      </c>
      <c r="C66" s="55">
        <v>175</v>
      </c>
      <c r="D66" s="60">
        <v>0.014853165846206077</v>
      </c>
      <c r="E66" s="55">
        <v>313</v>
      </c>
      <c r="F66" s="60">
        <v>0.02210139810761192</v>
      </c>
      <c r="G66" s="82">
        <v>-0.4408945686900958</v>
      </c>
      <c r="H66" s="83">
        <v>-10</v>
      </c>
      <c r="I66" s="55">
        <v>235</v>
      </c>
      <c r="J66" s="84">
        <v>-0.25531914893617025</v>
      </c>
      <c r="K66" s="85">
        <v>-7</v>
      </c>
      <c r="L66" s="13"/>
      <c r="M66" s="13"/>
      <c r="N66" s="80">
        <v>18</v>
      </c>
      <c r="O66" s="81" t="s">
        <v>45</v>
      </c>
      <c r="P66" s="55">
        <v>1743</v>
      </c>
      <c r="Q66" s="60">
        <v>0.014860475228278384</v>
      </c>
      <c r="R66" s="55">
        <v>2167</v>
      </c>
      <c r="S66" s="60">
        <v>0.0133043547664217</v>
      </c>
      <c r="T66" s="58">
        <v>-0.19566220581449012</v>
      </c>
      <c r="U66" s="85">
        <v>0</v>
      </c>
    </row>
    <row r="67" spans="1:21" ht="15">
      <c r="A67" s="80">
        <v>19</v>
      </c>
      <c r="B67" s="81" t="s">
        <v>45</v>
      </c>
      <c r="C67" s="55">
        <v>172</v>
      </c>
      <c r="D67" s="60">
        <v>0.014598540145985401</v>
      </c>
      <c r="E67" s="55">
        <v>234</v>
      </c>
      <c r="F67" s="60">
        <v>0.016523089959045334</v>
      </c>
      <c r="G67" s="82">
        <v>-0.2649572649572649</v>
      </c>
      <c r="H67" s="83">
        <v>-4</v>
      </c>
      <c r="I67" s="55">
        <v>122</v>
      </c>
      <c r="J67" s="84">
        <v>0.4098360655737705</v>
      </c>
      <c r="K67" s="85">
        <v>4</v>
      </c>
      <c r="N67" s="80">
        <v>19</v>
      </c>
      <c r="O67" s="81" t="s">
        <v>104</v>
      </c>
      <c r="P67" s="55">
        <v>1608</v>
      </c>
      <c r="Q67" s="60">
        <v>0.013709491776862676</v>
      </c>
      <c r="R67" s="55">
        <v>1797</v>
      </c>
      <c r="S67" s="60">
        <v>0.011032729817840238</v>
      </c>
      <c r="T67" s="58">
        <v>-0.10517529215358934</v>
      </c>
      <c r="U67" s="85">
        <v>7</v>
      </c>
    </row>
    <row r="68" spans="1:21" ht="15">
      <c r="A68" s="92">
        <v>20</v>
      </c>
      <c r="B68" s="86" t="s">
        <v>104</v>
      </c>
      <c r="C68" s="63">
        <v>170</v>
      </c>
      <c r="D68" s="68">
        <v>0.014428789679171617</v>
      </c>
      <c r="E68" s="63">
        <v>170</v>
      </c>
      <c r="F68" s="68">
        <v>0.012003954243750883</v>
      </c>
      <c r="G68" s="87">
        <v>0</v>
      </c>
      <c r="H68" s="88">
        <v>1</v>
      </c>
      <c r="I68" s="63">
        <v>132</v>
      </c>
      <c r="J68" s="89">
        <v>0.28787878787878785</v>
      </c>
      <c r="K68" s="90">
        <v>1</v>
      </c>
      <c r="N68" s="92">
        <v>20</v>
      </c>
      <c r="O68" s="86" t="s">
        <v>108</v>
      </c>
      <c r="P68" s="63">
        <v>1586</v>
      </c>
      <c r="Q68" s="68">
        <v>0.013521924103298633</v>
      </c>
      <c r="R68" s="63">
        <v>2121</v>
      </c>
      <c r="S68" s="68">
        <v>0.01302193652957103</v>
      </c>
      <c r="T68" s="66">
        <v>-0.2522395096652522</v>
      </c>
      <c r="U68" s="90">
        <v>1</v>
      </c>
    </row>
    <row r="69" spans="1:21" ht="15">
      <c r="A69" s="154" t="s">
        <v>49</v>
      </c>
      <c r="B69" s="155"/>
      <c r="C69" s="25">
        <f>SUM(C49:C68)</f>
        <v>6326</v>
      </c>
      <c r="D69" s="6">
        <f>C69/C71</f>
        <v>0.536920726531998</v>
      </c>
      <c r="E69" s="25">
        <f>SUM(E49:E68)</f>
        <v>6325</v>
      </c>
      <c r="F69" s="6">
        <f>E69/E71</f>
        <v>0.4466177093630843</v>
      </c>
      <c r="G69" s="16">
        <f>C69/E69-1</f>
        <v>0.00015810276679850688</v>
      </c>
      <c r="H69" s="16"/>
      <c r="I69" s="25">
        <f>SUM(I49:I68)</f>
        <v>5417</v>
      </c>
      <c r="J69" s="17">
        <f>C69/I69-1</f>
        <v>0.1678050581502677</v>
      </c>
      <c r="K69" s="18"/>
      <c r="N69" s="154" t="s">
        <v>49</v>
      </c>
      <c r="O69" s="155"/>
      <c r="P69" s="3">
        <f>SUM(P49:P68)</f>
        <v>58845</v>
      </c>
      <c r="Q69" s="6">
        <f>P69/P71</f>
        <v>0.5017008977670921</v>
      </c>
      <c r="R69" s="3">
        <f>SUM(R49:R68)</f>
        <v>68506</v>
      </c>
      <c r="S69" s="6">
        <f>R69/R71</f>
        <v>0.4205944289933018</v>
      </c>
      <c r="T69" s="16">
        <f>P69/R69-1</f>
        <v>-0.1410241438706099</v>
      </c>
      <c r="U69" s="100"/>
    </row>
    <row r="70" spans="1:21" ht="15">
      <c r="A70" s="154" t="s">
        <v>12</v>
      </c>
      <c r="B70" s="155"/>
      <c r="C70" s="25">
        <f>C71-SUM(C49:C68)</f>
        <v>5456</v>
      </c>
      <c r="D70" s="6">
        <f>C70/C71</f>
        <v>0.46307927346800204</v>
      </c>
      <c r="E70" s="25">
        <f>E71-SUM(E49:E68)</f>
        <v>7837</v>
      </c>
      <c r="F70" s="6">
        <f>E70/E71</f>
        <v>0.5533822906369157</v>
      </c>
      <c r="G70" s="16">
        <f>C70/E70-1</f>
        <v>-0.3038152354217175</v>
      </c>
      <c r="H70" s="16"/>
      <c r="I70" s="25">
        <f>I71-SUM(I49:I68)</f>
        <v>4604</v>
      </c>
      <c r="J70" s="17">
        <f>C70/I70-1</f>
        <v>0.18505647263249347</v>
      </c>
      <c r="K70" s="18"/>
      <c r="N70" s="154" t="s">
        <v>12</v>
      </c>
      <c r="O70" s="155"/>
      <c r="P70" s="3">
        <f>P71-SUM(P49:P68)</f>
        <v>58446</v>
      </c>
      <c r="Q70" s="6">
        <f>P70/P71</f>
        <v>0.4982991022329079</v>
      </c>
      <c r="R70" s="3">
        <f>R71-SUM(R49:R68)</f>
        <v>94373</v>
      </c>
      <c r="S70" s="6">
        <f>R70/R71</f>
        <v>0.5794055710066982</v>
      </c>
      <c r="T70" s="16">
        <f>P70/R70-1</f>
        <v>-0.3806915113432867</v>
      </c>
      <c r="U70" s="101"/>
    </row>
    <row r="71" spans="1:21" ht="15">
      <c r="A71" s="156" t="s">
        <v>37</v>
      </c>
      <c r="B71" s="157"/>
      <c r="C71" s="23">
        <v>11782</v>
      </c>
      <c r="D71" s="93">
        <v>1</v>
      </c>
      <c r="E71" s="23">
        <v>14162</v>
      </c>
      <c r="F71" s="93">
        <v>1</v>
      </c>
      <c r="G71" s="19">
        <v>-0.16805535941251237</v>
      </c>
      <c r="H71" s="19"/>
      <c r="I71" s="23">
        <v>10021</v>
      </c>
      <c r="J71" s="39">
        <v>0.17573096497355545</v>
      </c>
      <c r="K71" s="94"/>
      <c r="N71" s="156" t="s">
        <v>37</v>
      </c>
      <c r="O71" s="157"/>
      <c r="P71" s="23">
        <v>117291</v>
      </c>
      <c r="Q71" s="93">
        <v>1</v>
      </c>
      <c r="R71" s="23">
        <v>162879</v>
      </c>
      <c r="S71" s="93">
        <v>1</v>
      </c>
      <c r="T71" s="102">
        <v>-0.2798887517727884</v>
      </c>
      <c r="U71" s="94"/>
    </row>
    <row r="72" spans="1:14" ht="15">
      <c r="A72" t="s">
        <v>74</v>
      </c>
      <c r="N72" t="s">
        <v>74</v>
      </c>
    </row>
    <row r="73" spans="1:14" ht="15">
      <c r="A73" s="9" t="s">
        <v>76</v>
      </c>
      <c r="N73" s="9" t="s">
        <v>76</v>
      </c>
    </row>
  </sheetData>
  <sheetProtection/>
  <mergeCells count="82">
    <mergeCell ref="N70:O70"/>
    <mergeCell ref="N71:O71"/>
    <mergeCell ref="U45:U46"/>
    <mergeCell ref="N46:N48"/>
    <mergeCell ref="O46:O48"/>
    <mergeCell ref="T47:T48"/>
    <mergeCell ref="U47:U48"/>
    <mergeCell ref="N69:O69"/>
    <mergeCell ref="N34:O34"/>
    <mergeCell ref="N39:U40"/>
    <mergeCell ref="N41:U41"/>
    <mergeCell ref="N43:N45"/>
    <mergeCell ref="O43:O45"/>
    <mergeCell ref="P43:U43"/>
    <mergeCell ref="P44:U44"/>
    <mergeCell ref="P45:Q46"/>
    <mergeCell ref="R45:S46"/>
    <mergeCell ref="T45:T46"/>
    <mergeCell ref="N9:N11"/>
    <mergeCell ref="O9:O11"/>
    <mergeCell ref="T10:T11"/>
    <mergeCell ref="U10:U11"/>
    <mergeCell ref="N32:O32"/>
    <mergeCell ref="N33:O33"/>
    <mergeCell ref="N2:U3"/>
    <mergeCell ref="N4:U4"/>
    <mergeCell ref="N6:N8"/>
    <mergeCell ref="O6:O8"/>
    <mergeCell ref="P6:U6"/>
    <mergeCell ref="P7:U7"/>
    <mergeCell ref="P8:Q9"/>
    <mergeCell ref="R8:S9"/>
    <mergeCell ref="T8:T9"/>
    <mergeCell ref="U8:U9"/>
    <mergeCell ref="J8:J9"/>
    <mergeCell ref="K8:K9"/>
    <mergeCell ref="A71:B71"/>
    <mergeCell ref="A69:B69"/>
    <mergeCell ref="A70:B70"/>
    <mergeCell ref="A32:B32"/>
    <mergeCell ref="A33:B33"/>
    <mergeCell ref="A34:B34"/>
    <mergeCell ref="A46:A48"/>
    <mergeCell ref="J47:J48"/>
    <mergeCell ref="K47:K48"/>
    <mergeCell ref="J10:J11"/>
    <mergeCell ref="K10:K11"/>
    <mergeCell ref="I44:K44"/>
    <mergeCell ref="H47:H48"/>
    <mergeCell ref="H45:H46"/>
    <mergeCell ref="I43:K43"/>
    <mergeCell ref="I45:I46"/>
    <mergeCell ref="J45:J46"/>
    <mergeCell ref="A3:K3"/>
    <mergeCell ref="A4:K4"/>
    <mergeCell ref="A6:A8"/>
    <mergeCell ref="B6:B8"/>
    <mergeCell ref="I6:K6"/>
    <mergeCell ref="C8:D9"/>
    <mergeCell ref="E8:F9"/>
    <mergeCell ref="G8:G9"/>
    <mergeCell ref="I8:I9"/>
    <mergeCell ref="C6:H6"/>
    <mergeCell ref="A9:A11"/>
    <mergeCell ref="B9:B11"/>
    <mergeCell ref="G10:G11"/>
    <mergeCell ref="E45:F46"/>
    <mergeCell ref="G45:G46"/>
    <mergeCell ref="B43:B45"/>
    <mergeCell ref="C45:D46"/>
    <mergeCell ref="B46:B48"/>
    <mergeCell ref="G47:G48"/>
    <mergeCell ref="C7:H7"/>
    <mergeCell ref="H8:H9"/>
    <mergeCell ref="H10:H11"/>
    <mergeCell ref="C43:H43"/>
    <mergeCell ref="C44:H44"/>
    <mergeCell ref="A40:K40"/>
    <mergeCell ref="A41:K41"/>
    <mergeCell ref="A43:A45"/>
    <mergeCell ref="I7:K7"/>
    <mergeCell ref="K45:K46"/>
  </mergeCells>
  <conditionalFormatting sqref="K32">
    <cfRule type="cellIs" priority="957" dxfId="146" operator="lessThan">
      <formula>0</formula>
    </cfRule>
  </conditionalFormatting>
  <conditionalFormatting sqref="K33">
    <cfRule type="cellIs" priority="959" dxfId="146" operator="lessThan">
      <formula>0</formula>
    </cfRule>
  </conditionalFormatting>
  <conditionalFormatting sqref="G32:H32 J32">
    <cfRule type="cellIs" priority="958" dxfId="146" operator="lessThan">
      <formula>0</formula>
    </cfRule>
  </conditionalFormatting>
  <conditionalFormatting sqref="G33:H33 J33">
    <cfRule type="cellIs" priority="960" dxfId="146" operator="lessThan">
      <formula>0</formula>
    </cfRule>
  </conditionalFormatting>
  <conditionalFormatting sqref="K69">
    <cfRule type="cellIs" priority="953" dxfId="146" operator="lessThan">
      <formula>0</formula>
    </cfRule>
  </conditionalFormatting>
  <conditionalFormatting sqref="K70">
    <cfRule type="cellIs" priority="955" dxfId="146" operator="lessThan">
      <formula>0</formula>
    </cfRule>
  </conditionalFormatting>
  <conditionalFormatting sqref="G69:H69 J69">
    <cfRule type="cellIs" priority="954" dxfId="146" operator="lessThan">
      <formula>0</formula>
    </cfRule>
  </conditionalFormatting>
  <conditionalFormatting sqref="G70:H70 J70">
    <cfRule type="cellIs" priority="956" dxfId="146" operator="lessThan">
      <formula>0</formula>
    </cfRule>
  </conditionalFormatting>
  <conditionalFormatting sqref="G12:G31 J12:J31">
    <cfRule type="cellIs" priority="55" dxfId="146" operator="lessThan">
      <formula>0</formula>
    </cfRule>
  </conditionalFormatting>
  <conditionalFormatting sqref="K12:K31">
    <cfRule type="cellIs" priority="52" dxfId="146" operator="lessThan">
      <formula>0</formula>
    </cfRule>
    <cfRule type="cellIs" priority="53" dxfId="148" operator="equal">
      <formula>0</formula>
    </cfRule>
    <cfRule type="cellIs" priority="54" dxfId="149" operator="greaterThan">
      <formula>0</formula>
    </cfRule>
  </conditionalFormatting>
  <conditionalFormatting sqref="H12:H31">
    <cfRule type="cellIs" priority="49" dxfId="146" operator="lessThan">
      <formula>0</formula>
    </cfRule>
    <cfRule type="cellIs" priority="50" dxfId="148" operator="equal">
      <formula>0</formula>
    </cfRule>
    <cfRule type="cellIs" priority="51" dxfId="149" operator="greaterThan">
      <formula>0</formula>
    </cfRule>
  </conditionalFormatting>
  <conditionalFormatting sqref="G34 J34">
    <cfRule type="cellIs" priority="48" dxfId="146" operator="lessThan">
      <formula>0</formula>
    </cfRule>
  </conditionalFormatting>
  <conditionalFormatting sqref="K34">
    <cfRule type="cellIs" priority="47" dxfId="146" operator="lessThan">
      <formula>0</formula>
    </cfRule>
  </conditionalFormatting>
  <conditionalFormatting sqref="H34">
    <cfRule type="cellIs" priority="46" dxfId="146" operator="lessThan">
      <formula>0</formula>
    </cfRule>
  </conditionalFormatting>
  <conditionalFormatting sqref="G49:G68 J49:J68">
    <cfRule type="cellIs" priority="39" dxfId="146" operator="lessThan">
      <formula>0</formula>
    </cfRule>
  </conditionalFormatting>
  <conditionalFormatting sqref="K49:K68">
    <cfRule type="cellIs" priority="36" dxfId="146" operator="lessThan">
      <formula>0</formula>
    </cfRule>
    <cfRule type="cellIs" priority="37" dxfId="148" operator="equal">
      <formula>0</formula>
    </cfRule>
    <cfRule type="cellIs" priority="38" dxfId="149" operator="greaterThan">
      <formula>0</formula>
    </cfRule>
  </conditionalFormatting>
  <conditionalFormatting sqref="H49:H68">
    <cfRule type="cellIs" priority="33" dxfId="146" operator="lessThan">
      <formula>0</formula>
    </cfRule>
    <cfRule type="cellIs" priority="34" dxfId="148" operator="equal">
      <formula>0</formula>
    </cfRule>
    <cfRule type="cellIs" priority="35" dxfId="149" operator="greaterThan">
      <formula>0</formula>
    </cfRule>
  </conditionalFormatting>
  <conditionalFormatting sqref="G71 J71">
    <cfRule type="cellIs" priority="32" dxfId="146" operator="lessThan">
      <formula>0</formula>
    </cfRule>
  </conditionalFormatting>
  <conditionalFormatting sqref="K71">
    <cfRule type="cellIs" priority="31" dxfId="146" operator="lessThan">
      <formula>0</formula>
    </cfRule>
  </conditionalFormatting>
  <conditionalFormatting sqref="H71">
    <cfRule type="cellIs" priority="30" dxfId="146" operator="lessThan">
      <formula>0</formula>
    </cfRule>
  </conditionalFormatting>
  <conditionalFormatting sqref="U33">
    <cfRule type="cellIs" priority="21" dxfId="146" operator="lessThan">
      <formula>0</formula>
    </cfRule>
  </conditionalFormatting>
  <conditionalFormatting sqref="T33">
    <cfRule type="cellIs" priority="20" dxfId="146" operator="lessThan">
      <formula>0</formula>
    </cfRule>
  </conditionalFormatting>
  <conditionalFormatting sqref="T32">
    <cfRule type="cellIs" priority="19" dxfId="146" operator="lessThan">
      <formula>0</formula>
    </cfRule>
  </conditionalFormatting>
  <conditionalFormatting sqref="U32">
    <cfRule type="cellIs" priority="22" dxfId="146" operator="lessThan">
      <formula>0</formula>
    </cfRule>
    <cfRule type="cellIs" priority="23" dxfId="148" operator="equal">
      <formula>0</formula>
    </cfRule>
    <cfRule type="cellIs" priority="24" dxfId="149" operator="greaterThan">
      <formula>0</formula>
    </cfRule>
  </conditionalFormatting>
  <conditionalFormatting sqref="T69">
    <cfRule type="cellIs" priority="13" dxfId="146" operator="lessThan">
      <formula>0</formula>
    </cfRule>
  </conditionalFormatting>
  <conditionalFormatting sqref="U70">
    <cfRule type="cellIs" priority="15" dxfId="146" operator="lessThan">
      <formula>0</formula>
    </cfRule>
  </conditionalFormatting>
  <conditionalFormatting sqref="U69">
    <cfRule type="cellIs" priority="16" dxfId="146" operator="lessThan">
      <formula>0</formula>
    </cfRule>
    <cfRule type="cellIs" priority="17" dxfId="148" operator="equal">
      <formula>0</formula>
    </cfRule>
    <cfRule type="cellIs" priority="18" dxfId="149" operator="greaterThan">
      <formula>0</formula>
    </cfRule>
  </conditionalFormatting>
  <conditionalFormatting sqref="T70">
    <cfRule type="cellIs" priority="14" dxfId="146" operator="lessThan">
      <formula>0</formula>
    </cfRule>
  </conditionalFormatting>
  <conditionalFormatting sqref="U71">
    <cfRule type="cellIs" priority="12" dxfId="146" operator="lessThan">
      <formula>0</formula>
    </cfRule>
  </conditionalFormatting>
  <conditionalFormatting sqref="T12:T31">
    <cfRule type="cellIs" priority="11" dxfId="146" operator="lessThan">
      <formula>0</formula>
    </cfRule>
  </conditionalFormatting>
  <conditionalFormatting sqref="U12:U31">
    <cfRule type="cellIs" priority="8" dxfId="146" operator="lessThan">
      <formula>0</formula>
    </cfRule>
    <cfRule type="cellIs" priority="9" dxfId="148" operator="equal">
      <formula>0</formula>
    </cfRule>
    <cfRule type="cellIs" priority="10" dxfId="149" operator="greaterThan">
      <formula>0</formula>
    </cfRule>
  </conditionalFormatting>
  <conditionalFormatting sqref="T34">
    <cfRule type="cellIs" priority="7" dxfId="146" operator="lessThan">
      <formula>0</formula>
    </cfRule>
  </conditionalFormatting>
  <conditionalFormatting sqref="U34">
    <cfRule type="cellIs" priority="6" dxfId="146" operator="lessThan">
      <formula>0</formula>
    </cfRule>
  </conditionalFormatting>
  <conditionalFormatting sqref="T49:T68">
    <cfRule type="cellIs" priority="5" dxfId="146" operator="lessThan">
      <formula>0</formula>
    </cfRule>
  </conditionalFormatting>
  <conditionalFormatting sqref="U49:U68">
    <cfRule type="cellIs" priority="2" dxfId="146" operator="lessThan">
      <formula>0</formula>
    </cfRule>
    <cfRule type="cellIs" priority="3" dxfId="148" operator="equal">
      <formula>0</formula>
    </cfRule>
    <cfRule type="cellIs" priority="4" dxfId="149" operator="greaterThan">
      <formula>0</formula>
    </cfRule>
  </conditionalFormatting>
  <conditionalFormatting sqref="T71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00390625" style="0" customWidth="1"/>
    <col min="2" max="2" width="8.140625" style="0" customWidth="1"/>
    <col min="3" max="3" width="20.28125" style="0" customWidth="1"/>
    <col min="4" max="9" width="8.8515625" style="0" customWidth="1"/>
    <col min="10" max="10" width="9.421875" style="0" customWidth="1"/>
    <col min="11" max="12" width="11.28125" style="0" customWidth="1"/>
    <col min="13" max="14" width="8.8515625" style="0" customWidth="1"/>
    <col min="15" max="15" width="13.421875" style="0" customWidth="1"/>
    <col min="16" max="16" width="9.421875" style="0" customWidth="1"/>
    <col min="17" max="22" width="11.00390625" style="0" customWidth="1"/>
  </cols>
  <sheetData>
    <row r="1" spans="2:15" ht="15">
      <c r="B1" t="s">
        <v>3</v>
      </c>
      <c r="D1" s="43"/>
      <c r="O1" s="44">
        <v>44201</v>
      </c>
    </row>
    <row r="2" spans="2:15" ht="14.25" customHeight="1">
      <c r="B2" s="124" t="s">
        <v>106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2:15" ht="14.25" customHeight="1">
      <c r="B3" s="125" t="s">
        <v>14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38" t="s">
        <v>0</v>
      </c>
      <c r="C5" s="140" t="s">
        <v>1</v>
      </c>
      <c r="D5" s="117" t="s">
        <v>113</v>
      </c>
      <c r="E5" s="118"/>
      <c r="F5" s="118"/>
      <c r="G5" s="118"/>
      <c r="H5" s="119"/>
      <c r="I5" s="118" t="s">
        <v>110</v>
      </c>
      <c r="J5" s="118"/>
      <c r="K5" s="117" t="s">
        <v>114</v>
      </c>
      <c r="L5" s="118"/>
      <c r="M5" s="118"/>
      <c r="N5" s="118"/>
      <c r="O5" s="119"/>
    </row>
    <row r="6" spans="2:15" ht="14.25" customHeight="1">
      <c r="B6" s="139"/>
      <c r="C6" s="141"/>
      <c r="D6" s="114" t="s">
        <v>115</v>
      </c>
      <c r="E6" s="115"/>
      <c r="F6" s="115"/>
      <c r="G6" s="115"/>
      <c r="H6" s="116"/>
      <c r="I6" s="115" t="s">
        <v>111</v>
      </c>
      <c r="J6" s="115"/>
      <c r="K6" s="114" t="s">
        <v>116</v>
      </c>
      <c r="L6" s="115"/>
      <c r="M6" s="115"/>
      <c r="N6" s="115"/>
      <c r="O6" s="116"/>
    </row>
    <row r="7" spans="2:15" ht="14.25" customHeight="1">
      <c r="B7" s="139"/>
      <c r="C7" s="139"/>
      <c r="D7" s="126">
        <v>2020</v>
      </c>
      <c r="E7" s="127"/>
      <c r="F7" s="130">
        <v>2019</v>
      </c>
      <c r="G7" s="130"/>
      <c r="H7" s="147" t="s">
        <v>5</v>
      </c>
      <c r="I7" s="149">
        <v>2020</v>
      </c>
      <c r="J7" s="126" t="s">
        <v>117</v>
      </c>
      <c r="K7" s="126">
        <v>2020</v>
      </c>
      <c r="L7" s="127"/>
      <c r="M7" s="130">
        <v>2019</v>
      </c>
      <c r="N7" s="127"/>
      <c r="O7" s="152" t="s">
        <v>5</v>
      </c>
    </row>
    <row r="8" spans="2:15" ht="14.25" customHeight="1">
      <c r="B8" s="132" t="s">
        <v>6</v>
      </c>
      <c r="C8" s="132" t="s">
        <v>7</v>
      </c>
      <c r="D8" s="128"/>
      <c r="E8" s="129"/>
      <c r="F8" s="131"/>
      <c r="G8" s="131"/>
      <c r="H8" s="148"/>
      <c r="I8" s="150"/>
      <c r="J8" s="151"/>
      <c r="K8" s="128"/>
      <c r="L8" s="129"/>
      <c r="M8" s="131"/>
      <c r="N8" s="129"/>
      <c r="O8" s="152"/>
    </row>
    <row r="9" spans="2:15" ht="14.25" customHeight="1">
      <c r="B9" s="132"/>
      <c r="C9" s="132"/>
      <c r="D9" s="109" t="s">
        <v>8</v>
      </c>
      <c r="E9" s="110" t="s">
        <v>2</v>
      </c>
      <c r="F9" s="106" t="s">
        <v>8</v>
      </c>
      <c r="G9" s="33" t="s">
        <v>2</v>
      </c>
      <c r="H9" s="134" t="s">
        <v>9</v>
      </c>
      <c r="I9" s="34" t="s">
        <v>8</v>
      </c>
      <c r="J9" s="145" t="s">
        <v>118</v>
      </c>
      <c r="K9" s="109" t="s">
        <v>8</v>
      </c>
      <c r="L9" s="32" t="s">
        <v>2</v>
      </c>
      <c r="M9" s="106" t="s">
        <v>8</v>
      </c>
      <c r="N9" s="32" t="s">
        <v>2</v>
      </c>
      <c r="O9" s="143" t="s">
        <v>9</v>
      </c>
    </row>
    <row r="10" spans="2:15" ht="14.25" customHeight="1">
      <c r="B10" s="133"/>
      <c r="C10" s="133"/>
      <c r="D10" s="108" t="s">
        <v>10</v>
      </c>
      <c r="E10" s="107" t="s">
        <v>11</v>
      </c>
      <c r="F10" s="31" t="s">
        <v>10</v>
      </c>
      <c r="G10" s="36" t="s">
        <v>11</v>
      </c>
      <c r="H10" s="142"/>
      <c r="I10" s="35" t="s">
        <v>10</v>
      </c>
      <c r="J10" s="146"/>
      <c r="K10" s="108" t="s">
        <v>10</v>
      </c>
      <c r="L10" s="107" t="s">
        <v>11</v>
      </c>
      <c r="M10" s="31" t="s">
        <v>10</v>
      </c>
      <c r="N10" s="107" t="s">
        <v>11</v>
      </c>
      <c r="O10" s="144"/>
    </row>
    <row r="11" spans="2:15" ht="14.25" customHeight="1">
      <c r="B11" s="45">
        <v>1</v>
      </c>
      <c r="C11" s="46" t="s">
        <v>25</v>
      </c>
      <c r="D11" s="47">
        <v>1331</v>
      </c>
      <c r="E11" s="48">
        <v>0.16792833711834468</v>
      </c>
      <c r="F11" s="47">
        <v>1041</v>
      </c>
      <c r="G11" s="49">
        <v>0.13738946812722713</v>
      </c>
      <c r="H11" s="50">
        <v>0.2785782901056677</v>
      </c>
      <c r="I11" s="51">
        <v>1049</v>
      </c>
      <c r="J11" s="52">
        <v>0.2688274547187799</v>
      </c>
      <c r="K11" s="47">
        <v>8926</v>
      </c>
      <c r="L11" s="48">
        <v>0.1496420727925028</v>
      </c>
      <c r="M11" s="47">
        <v>9880</v>
      </c>
      <c r="N11" s="49">
        <v>0.14140141973895123</v>
      </c>
      <c r="O11" s="50">
        <v>-0.09655870445344128</v>
      </c>
    </row>
    <row r="12" spans="2:15" ht="14.25" customHeight="1">
      <c r="B12" s="53">
        <v>2</v>
      </c>
      <c r="C12" s="54" t="s">
        <v>27</v>
      </c>
      <c r="D12" s="55">
        <v>1013</v>
      </c>
      <c r="E12" s="56">
        <v>0.1278072167549836</v>
      </c>
      <c r="F12" s="55">
        <v>1794</v>
      </c>
      <c r="G12" s="57">
        <v>0.2367691698561436</v>
      </c>
      <c r="H12" s="58">
        <v>-0.435340022296544</v>
      </c>
      <c r="I12" s="59">
        <v>678</v>
      </c>
      <c r="J12" s="60">
        <v>0.49410029498525065</v>
      </c>
      <c r="K12" s="55">
        <v>8019</v>
      </c>
      <c r="L12" s="56">
        <v>0.1344364532515214</v>
      </c>
      <c r="M12" s="55">
        <v>11913</v>
      </c>
      <c r="N12" s="57">
        <v>0.17049748110831234</v>
      </c>
      <c r="O12" s="58">
        <v>-0.3268698060941828</v>
      </c>
    </row>
    <row r="13" spans="2:15" ht="14.25" customHeight="1">
      <c r="B13" s="53">
        <v>3</v>
      </c>
      <c r="C13" s="54" t="s">
        <v>22</v>
      </c>
      <c r="D13" s="55">
        <v>956</v>
      </c>
      <c r="E13" s="56">
        <v>0.12061569518041887</v>
      </c>
      <c r="F13" s="55">
        <v>827</v>
      </c>
      <c r="G13" s="57">
        <v>0.1091461000395935</v>
      </c>
      <c r="H13" s="58">
        <v>0.15598548972188642</v>
      </c>
      <c r="I13" s="59">
        <v>760</v>
      </c>
      <c r="J13" s="60">
        <v>0.2578947368421052</v>
      </c>
      <c r="K13" s="55">
        <v>7910</v>
      </c>
      <c r="L13" s="56">
        <v>0.13260909654813996</v>
      </c>
      <c r="M13" s="55">
        <v>8436</v>
      </c>
      <c r="N13" s="57">
        <v>0.12073505839248912</v>
      </c>
      <c r="O13" s="58">
        <v>-0.06235182550972029</v>
      </c>
    </row>
    <row r="14" spans="2:15" ht="14.25" customHeight="1">
      <c r="B14" s="53">
        <v>4</v>
      </c>
      <c r="C14" s="54" t="s">
        <v>33</v>
      </c>
      <c r="D14" s="55">
        <v>1034</v>
      </c>
      <c r="E14" s="56">
        <v>0.13045672470350744</v>
      </c>
      <c r="F14" s="55">
        <v>668</v>
      </c>
      <c r="G14" s="57">
        <v>0.08816154150719283</v>
      </c>
      <c r="H14" s="58">
        <v>0.5479041916167664</v>
      </c>
      <c r="I14" s="59">
        <v>646</v>
      </c>
      <c r="J14" s="60">
        <v>0.6006191950464397</v>
      </c>
      <c r="K14" s="55">
        <v>7158</v>
      </c>
      <c r="L14" s="56">
        <v>0.12000201176884776</v>
      </c>
      <c r="M14" s="55">
        <v>6581</v>
      </c>
      <c r="N14" s="57">
        <v>0.09418651247996336</v>
      </c>
      <c r="O14" s="58">
        <v>0.08767664488679539</v>
      </c>
    </row>
    <row r="15" spans="2:15" ht="14.25" customHeight="1">
      <c r="B15" s="61">
        <v>5</v>
      </c>
      <c r="C15" s="62" t="s">
        <v>19</v>
      </c>
      <c r="D15" s="63">
        <v>768</v>
      </c>
      <c r="E15" s="64">
        <v>0.09689629068887207</v>
      </c>
      <c r="F15" s="63">
        <v>846</v>
      </c>
      <c r="G15" s="65">
        <v>0.11165368879503762</v>
      </c>
      <c r="H15" s="66">
        <v>-0.09219858156028371</v>
      </c>
      <c r="I15" s="67">
        <v>439</v>
      </c>
      <c r="J15" s="68">
        <v>0.7494305239179955</v>
      </c>
      <c r="K15" s="63">
        <v>5567</v>
      </c>
      <c r="L15" s="64">
        <v>0.09332930979563782</v>
      </c>
      <c r="M15" s="63">
        <v>7270</v>
      </c>
      <c r="N15" s="65">
        <v>0.10404740096175864</v>
      </c>
      <c r="O15" s="66">
        <v>-0.2342503438789546</v>
      </c>
    </row>
    <row r="16" spans="2:15" ht="14.25" customHeight="1">
      <c r="B16" s="45">
        <v>6</v>
      </c>
      <c r="C16" s="46" t="s">
        <v>28</v>
      </c>
      <c r="D16" s="47">
        <v>451</v>
      </c>
      <c r="E16" s="48">
        <v>0.056901337370678776</v>
      </c>
      <c r="F16" s="47">
        <v>457</v>
      </c>
      <c r="G16" s="49">
        <v>0.06031410848620826</v>
      </c>
      <c r="H16" s="50">
        <v>-0.013129102844638973</v>
      </c>
      <c r="I16" s="51">
        <v>724</v>
      </c>
      <c r="J16" s="52">
        <v>-0.3770718232044199</v>
      </c>
      <c r="K16" s="47">
        <v>4492</v>
      </c>
      <c r="L16" s="48">
        <v>0.07530721386779325</v>
      </c>
      <c r="M16" s="47">
        <v>5739</v>
      </c>
      <c r="N16" s="49">
        <v>0.08213590565605679</v>
      </c>
      <c r="O16" s="50">
        <v>-0.21728524133124238</v>
      </c>
    </row>
    <row r="17" spans="2:15" ht="14.25" customHeight="1">
      <c r="B17" s="53">
        <v>7</v>
      </c>
      <c r="C17" s="54" t="s">
        <v>58</v>
      </c>
      <c r="D17" s="55">
        <v>770</v>
      </c>
      <c r="E17" s="56">
        <v>0.09714862477920767</v>
      </c>
      <c r="F17" s="55">
        <v>635</v>
      </c>
      <c r="G17" s="57">
        <v>0.08380625577405305</v>
      </c>
      <c r="H17" s="58">
        <v>0.21259842519685046</v>
      </c>
      <c r="I17" s="59">
        <v>448</v>
      </c>
      <c r="J17" s="60">
        <v>0.71875</v>
      </c>
      <c r="K17" s="55">
        <v>4290</v>
      </c>
      <c r="L17" s="56">
        <v>0.07192073630739829</v>
      </c>
      <c r="M17" s="55">
        <v>5237</v>
      </c>
      <c r="N17" s="57">
        <v>0.07495133959239753</v>
      </c>
      <c r="O17" s="58">
        <v>-0.1808287187320985</v>
      </c>
    </row>
    <row r="18" spans="2:15" ht="14.25" customHeight="1">
      <c r="B18" s="53">
        <v>8</v>
      </c>
      <c r="C18" s="54" t="s">
        <v>20</v>
      </c>
      <c r="D18" s="55">
        <v>476</v>
      </c>
      <c r="E18" s="56">
        <v>0.060055513499873835</v>
      </c>
      <c r="F18" s="55">
        <v>237</v>
      </c>
      <c r="G18" s="57">
        <v>0.031278870265276495</v>
      </c>
      <c r="H18" s="58">
        <v>1.0084388185654007</v>
      </c>
      <c r="I18" s="59">
        <v>342</v>
      </c>
      <c r="J18" s="60">
        <v>0.39181286549707606</v>
      </c>
      <c r="K18" s="55">
        <v>3034</v>
      </c>
      <c r="L18" s="56">
        <v>0.050864222367516636</v>
      </c>
      <c r="M18" s="55">
        <v>1888</v>
      </c>
      <c r="N18" s="57">
        <v>0.02702083810396153</v>
      </c>
      <c r="O18" s="58">
        <v>0.6069915254237288</v>
      </c>
    </row>
    <row r="19" spans="2:15" ht="14.25" customHeight="1">
      <c r="B19" s="53">
        <v>9</v>
      </c>
      <c r="C19" s="54" t="s">
        <v>29</v>
      </c>
      <c r="D19" s="55">
        <v>272</v>
      </c>
      <c r="E19" s="56">
        <v>0.03431743628564219</v>
      </c>
      <c r="F19" s="55">
        <v>369</v>
      </c>
      <c r="G19" s="57">
        <v>0.048700013197835554</v>
      </c>
      <c r="H19" s="58">
        <v>-0.26287262872628725</v>
      </c>
      <c r="I19" s="59">
        <v>251</v>
      </c>
      <c r="J19" s="60">
        <v>0.08366533864541825</v>
      </c>
      <c r="K19" s="55">
        <v>2803</v>
      </c>
      <c r="L19" s="56">
        <v>0.04699156733557981</v>
      </c>
      <c r="M19" s="55">
        <v>3915</v>
      </c>
      <c r="N19" s="57">
        <v>0.05603102816578887</v>
      </c>
      <c r="O19" s="58">
        <v>-0.2840357598978288</v>
      </c>
    </row>
    <row r="20" spans="2:15" ht="14.25" customHeight="1">
      <c r="B20" s="61">
        <v>10</v>
      </c>
      <c r="C20" s="62" t="s">
        <v>21</v>
      </c>
      <c r="D20" s="63">
        <v>351</v>
      </c>
      <c r="E20" s="64">
        <v>0.04428463285389856</v>
      </c>
      <c r="F20" s="63">
        <v>339</v>
      </c>
      <c r="G20" s="65">
        <v>0.04474066253134486</v>
      </c>
      <c r="H20" s="66">
        <v>0.03539823008849563</v>
      </c>
      <c r="I20" s="67">
        <v>246</v>
      </c>
      <c r="J20" s="68">
        <v>0.42682926829268286</v>
      </c>
      <c r="K20" s="63">
        <v>2802</v>
      </c>
      <c r="L20" s="64">
        <v>0.04697480259518182</v>
      </c>
      <c r="M20" s="63">
        <v>3799</v>
      </c>
      <c r="N20" s="65">
        <v>0.0543708495534692</v>
      </c>
      <c r="O20" s="66">
        <v>-0.2624374835483022</v>
      </c>
    </row>
    <row r="21" spans="2:15" ht="14.25" customHeight="1">
      <c r="B21" s="45">
        <v>11</v>
      </c>
      <c r="C21" s="46" t="s">
        <v>30</v>
      </c>
      <c r="D21" s="47">
        <v>79</v>
      </c>
      <c r="E21" s="48">
        <v>0.009967196568256372</v>
      </c>
      <c r="F21" s="47">
        <v>115</v>
      </c>
      <c r="G21" s="49">
        <v>0.015177510888214334</v>
      </c>
      <c r="H21" s="50">
        <v>-0.31304347826086953</v>
      </c>
      <c r="I21" s="51">
        <v>109</v>
      </c>
      <c r="J21" s="52">
        <v>-0.27522935779816515</v>
      </c>
      <c r="K21" s="47">
        <v>1530</v>
      </c>
      <c r="L21" s="48">
        <v>0.025650052808932254</v>
      </c>
      <c r="M21" s="47">
        <v>2146</v>
      </c>
      <c r="N21" s="49">
        <v>0.0307133043279139</v>
      </c>
      <c r="O21" s="50">
        <v>-0.28704566635601114</v>
      </c>
    </row>
    <row r="22" spans="2:15" ht="14.25" customHeight="1">
      <c r="B22" s="53">
        <v>12</v>
      </c>
      <c r="C22" s="54" t="s">
        <v>66</v>
      </c>
      <c r="D22" s="55">
        <v>175</v>
      </c>
      <c r="E22" s="56">
        <v>0.02207923290436538</v>
      </c>
      <c r="F22" s="55">
        <v>84</v>
      </c>
      <c r="G22" s="57">
        <v>0.011086181866173947</v>
      </c>
      <c r="H22" s="58">
        <v>1.0833333333333335</v>
      </c>
      <c r="I22" s="59">
        <v>95</v>
      </c>
      <c r="J22" s="60">
        <v>0.8421052631578947</v>
      </c>
      <c r="K22" s="55">
        <v>919</v>
      </c>
      <c r="L22" s="56">
        <v>0.015406796425757346</v>
      </c>
      <c r="M22" s="55">
        <v>776</v>
      </c>
      <c r="N22" s="57">
        <v>0.011106022441035035</v>
      </c>
      <c r="O22" s="58">
        <v>0.18427835051546393</v>
      </c>
    </row>
    <row r="23" spans="2:15" ht="14.25" customHeight="1">
      <c r="B23" s="53">
        <v>13</v>
      </c>
      <c r="C23" s="54" t="s">
        <v>18</v>
      </c>
      <c r="D23" s="55">
        <v>69</v>
      </c>
      <c r="E23" s="56">
        <v>0.00870552611657835</v>
      </c>
      <c r="F23" s="55">
        <v>15</v>
      </c>
      <c r="G23" s="57">
        <v>0.0019796753332453477</v>
      </c>
      <c r="H23" s="58">
        <v>3.5999999999999996</v>
      </c>
      <c r="I23" s="59">
        <v>28</v>
      </c>
      <c r="J23" s="60">
        <v>1.4642857142857144</v>
      </c>
      <c r="K23" s="55">
        <v>409</v>
      </c>
      <c r="L23" s="56">
        <v>0.006856778822779929</v>
      </c>
      <c r="M23" s="55">
        <v>429</v>
      </c>
      <c r="N23" s="57">
        <v>0.006139798488664987</v>
      </c>
      <c r="O23" s="58">
        <v>-0.046620046620046596</v>
      </c>
    </row>
    <row r="24" spans="2:15" ht="14.25" customHeight="1">
      <c r="B24" s="53">
        <v>14</v>
      </c>
      <c r="C24" s="54" t="s">
        <v>36</v>
      </c>
      <c r="D24" s="55">
        <v>45</v>
      </c>
      <c r="E24" s="56">
        <v>0.005677517032551098</v>
      </c>
      <c r="F24" s="55">
        <v>16</v>
      </c>
      <c r="G24" s="57">
        <v>0.0021116536887950377</v>
      </c>
      <c r="H24" s="58">
        <v>1.8125</v>
      </c>
      <c r="I24" s="59">
        <v>28</v>
      </c>
      <c r="J24" s="60">
        <v>0.6071428571428572</v>
      </c>
      <c r="K24" s="55">
        <v>337</v>
      </c>
      <c r="L24" s="56">
        <v>0.005649717514124294</v>
      </c>
      <c r="M24" s="55">
        <v>230</v>
      </c>
      <c r="N24" s="57">
        <v>0.0032917334554614154</v>
      </c>
      <c r="O24" s="58">
        <v>0.4652173913043478</v>
      </c>
    </row>
    <row r="25" spans="2:15" ht="15">
      <c r="B25" s="61">
        <v>15</v>
      </c>
      <c r="C25" s="62" t="s">
        <v>26</v>
      </c>
      <c r="D25" s="63">
        <v>8</v>
      </c>
      <c r="E25" s="64">
        <v>0.0010093363613424174</v>
      </c>
      <c r="F25" s="63">
        <v>37</v>
      </c>
      <c r="G25" s="65">
        <v>0.0048831991553385246</v>
      </c>
      <c r="H25" s="66">
        <v>-0.7837837837837838</v>
      </c>
      <c r="I25" s="67">
        <v>6</v>
      </c>
      <c r="J25" s="68">
        <v>0.33333333333333326</v>
      </c>
      <c r="K25" s="63">
        <v>263</v>
      </c>
      <c r="L25" s="64">
        <v>0.004409126724672668</v>
      </c>
      <c r="M25" s="63">
        <v>317</v>
      </c>
      <c r="N25" s="65">
        <v>0.0045368674147011675</v>
      </c>
      <c r="O25" s="66">
        <v>-0.17034700315457418</v>
      </c>
    </row>
    <row r="26" spans="2:15" ht="15">
      <c r="B26" s="154" t="s">
        <v>55</v>
      </c>
      <c r="C26" s="155"/>
      <c r="D26" s="25">
        <f>SUM(D11:D25)</f>
        <v>7798</v>
      </c>
      <c r="E26" s="4">
        <f>D26/D28</f>
        <v>0.9838506182185214</v>
      </c>
      <c r="F26" s="25">
        <f>SUM(F11:F25)</f>
        <v>7480</v>
      </c>
      <c r="G26" s="4">
        <f>F26/F28</f>
        <v>0.9871980995116801</v>
      </c>
      <c r="H26" s="7">
        <f>D26/F26-1</f>
        <v>0.04251336898395719</v>
      </c>
      <c r="I26" s="25">
        <f>SUM(I11:I25)</f>
        <v>5849</v>
      </c>
      <c r="J26" s="4">
        <f>D26/I26-1</f>
        <v>0.33321935373568135</v>
      </c>
      <c r="K26" s="25">
        <f>SUM(K11:K25)</f>
        <v>58459</v>
      </c>
      <c r="L26" s="4">
        <f>K26/K28</f>
        <v>0.980049958926386</v>
      </c>
      <c r="M26" s="25">
        <f>SUM(M11:M25)</f>
        <v>68556</v>
      </c>
      <c r="N26" s="4">
        <f>M26/M28</f>
        <v>0.9811655598809251</v>
      </c>
      <c r="O26" s="7">
        <f>K26/M26-1</f>
        <v>-0.1472810549040201</v>
      </c>
    </row>
    <row r="27" spans="2:15" ht="15">
      <c r="B27" s="154" t="s">
        <v>12</v>
      </c>
      <c r="C27" s="155"/>
      <c r="D27" s="3">
        <f>D28-SUM(D11:D25)</f>
        <v>128</v>
      </c>
      <c r="E27" s="4">
        <f>D27/D28</f>
        <v>0.016149381781478678</v>
      </c>
      <c r="F27" s="3">
        <f>F28-SUM(F11:F25)</f>
        <v>97</v>
      </c>
      <c r="G27" s="6">
        <f>F27/F28</f>
        <v>0.012801900488319915</v>
      </c>
      <c r="H27" s="7">
        <f>D27/F27-1</f>
        <v>0.31958762886597936</v>
      </c>
      <c r="I27" s="3">
        <f>I28-SUM(I11:I25)</f>
        <v>74</v>
      </c>
      <c r="J27" s="8">
        <f>D27/I27-1</f>
        <v>0.7297297297297298</v>
      </c>
      <c r="K27" s="3">
        <f>K28-SUM(K11:K25)</f>
        <v>1190</v>
      </c>
      <c r="L27" s="4">
        <f>K27/K28</f>
        <v>0.019950041073613974</v>
      </c>
      <c r="M27" s="3">
        <f>M28-SUM(M11:M25)</f>
        <v>1316</v>
      </c>
      <c r="N27" s="4">
        <f>M27/M28</f>
        <v>0.01883444011907488</v>
      </c>
      <c r="O27" s="7">
        <f>K27/M27-1</f>
        <v>-0.0957446808510638</v>
      </c>
    </row>
    <row r="28" spans="2:15" ht="15">
      <c r="B28" s="156" t="s">
        <v>13</v>
      </c>
      <c r="C28" s="157"/>
      <c r="D28" s="40">
        <v>7926</v>
      </c>
      <c r="E28" s="69">
        <v>1</v>
      </c>
      <c r="F28" s="40">
        <v>7577</v>
      </c>
      <c r="G28" s="70">
        <v>0.9999999999999999</v>
      </c>
      <c r="H28" s="37">
        <v>0.04606044608684168</v>
      </c>
      <c r="I28" s="41">
        <v>5923</v>
      </c>
      <c r="J28" s="38">
        <v>0.33817322302887054</v>
      </c>
      <c r="K28" s="40">
        <v>59649</v>
      </c>
      <c r="L28" s="69">
        <v>1</v>
      </c>
      <c r="M28" s="40">
        <v>69872</v>
      </c>
      <c r="N28" s="70">
        <v>1.0000000000000004</v>
      </c>
      <c r="O28" s="37">
        <v>-0.14631039615296537</v>
      </c>
    </row>
    <row r="29" spans="2:3" ht="15">
      <c r="B29" t="s">
        <v>74</v>
      </c>
      <c r="C29" s="20"/>
    </row>
    <row r="30" ht="15">
      <c r="B30" s="9" t="s">
        <v>76</v>
      </c>
    </row>
    <row r="31" ht="15">
      <c r="B31" s="21"/>
    </row>
    <row r="32" spans="2:21" ht="15">
      <c r="B32" s="136" t="s">
        <v>133</v>
      </c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20"/>
      <c r="N32" s="136" t="s">
        <v>100</v>
      </c>
      <c r="O32" s="136"/>
      <c r="P32" s="136"/>
      <c r="Q32" s="136"/>
      <c r="R32" s="136"/>
      <c r="S32" s="136"/>
      <c r="T32" s="136"/>
      <c r="U32" s="136"/>
    </row>
    <row r="33" spans="2:21" ht="15">
      <c r="B33" s="153" t="s">
        <v>134</v>
      </c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20"/>
      <c r="N33" s="153" t="s">
        <v>101</v>
      </c>
      <c r="O33" s="153"/>
      <c r="P33" s="153"/>
      <c r="Q33" s="153"/>
      <c r="R33" s="153"/>
      <c r="S33" s="153"/>
      <c r="T33" s="153"/>
      <c r="U33" s="153"/>
    </row>
    <row r="34" spans="2:21" ht="25.5" customHeight="1">
      <c r="B34" s="14"/>
      <c r="C34" s="14"/>
      <c r="D34" s="14"/>
      <c r="E34" s="14"/>
      <c r="F34" s="14"/>
      <c r="G34" s="14"/>
      <c r="H34" s="14"/>
      <c r="I34" s="14"/>
      <c r="J34" s="14"/>
      <c r="K34" s="71"/>
      <c r="L34" s="72" t="s">
        <v>4</v>
      </c>
      <c r="N34" s="14"/>
      <c r="O34" s="14"/>
      <c r="P34" s="14"/>
      <c r="Q34" s="14"/>
      <c r="R34" s="14"/>
      <c r="S34" s="14"/>
      <c r="T34" s="71"/>
      <c r="U34" s="72" t="s">
        <v>4</v>
      </c>
    </row>
    <row r="35" spans="2:21" ht="15">
      <c r="B35" s="140" t="s">
        <v>0</v>
      </c>
      <c r="C35" s="140" t="s">
        <v>48</v>
      </c>
      <c r="D35" s="117" t="s">
        <v>113</v>
      </c>
      <c r="E35" s="118"/>
      <c r="F35" s="118"/>
      <c r="G35" s="118"/>
      <c r="H35" s="118"/>
      <c r="I35" s="119"/>
      <c r="J35" s="117" t="s">
        <v>110</v>
      </c>
      <c r="K35" s="118"/>
      <c r="L35" s="119"/>
      <c r="N35" s="138" t="s">
        <v>0</v>
      </c>
      <c r="O35" s="138" t="s">
        <v>48</v>
      </c>
      <c r="P35" s="117" t="s">
        <v>114</v>
      </c>
      <c r="Q35" s="118"/>
      <c r="R35" s="118"/>
      <c r="S35" s="118"/>
      <c r="T35" s="118"/>
      <c r="U35" s="119"/>
    </row>
    <row r="36" spans="2:21" ht="15" customHeight="1">
      <c r="B36" s="141"/>
      <c r="C36" s="141"/>
      <c r="D36" s="114" t="s">
        <v>115</v>
      </c>
      <c r="E36" s="115"/>
      <c r="F36" s="115"/>
      <c r="G36" s="115"/>
      <c r="H36" s="115"/>
      <c r="I36" s="116"/>
      <c r="J36" s="114" t="s">
        <v>111</v>
      </c>
      <c r="K36" s="115"/>
      <c r="L36" s="116"/>
      <c r="N36" s="139"/>
      <c r="O36" s="139"/>
      <c r="P36" s="114" t="s">
        <v>116</v>
      </c>
      <c r="Q36" s="115"/>
      <c r="R36" s="115"/>
      <c r="S36" s="115"/>
      <c r="T36" s="115"/>
      <c r="U36" s="116"/>
    </row>
    <row r="37" spans="2:21" ht="15" customHeight="1">
      <c r="B37" s="141"/>
      <c r="C37" s="141"/>
      <c r="D37" s="126">
        <v>2020</v>
      </c>
      <c r="E37" s="127"/>
      <c r="F37" s="130">
        <v>2019</v>
      </c>
      <c r="G37" s="127"/>
      <c r="H37" s="147" t="s">
        <v>5</v>
      </c>
      <c r="I37" s="120" t="s">
        <v>56</v>
      </c>
      <c r="J37" s="158">
        <v>2020</v>
      </c>
      <c r="K37" s="121" t="s">
        <v>117</v>
      </c>
      <c r="L37" s="120" t="s">
        <v>121</v>
      </c>
      <c r="N37" s="139"/>
      <c r="O37" s="139"/>
      <c r="P37" s="126">
        <v>2020</v>
      </c>
      <c r="Q37" s="127"/>
      <c r="R37" s="126">
        <v>2019</v>
      </c>
      <c r="S37" s="127"/>
      <c r="T37" s="147" t="s">
        <v>5</v>
      </c>
      <c r="U37" s="161" t="s">
        <v>87</v>
      </c>
    </row>
    <row r="38" spans="2:21" ht="15">
      <c r="B38" s="169" t="s">
        <v>6</v>
      </c>
      <c r="C38" s="169" t="s">
        <v>48</v>
      </c>
      <c r="D38" s="128"/>
      <c r="E38" s="129"/>
      <c r="F38" s="131"/>
      <c r="G38" s="129"/>
      <c r="H38" s="148"/>
      <c r="I38" s="121"/>
      <c r="J38" s="158"/>
      <c r="K38" s="121"/>
      <c r="L38" s="121"/>
      <c r="N38" s="132" t="s">
        <v>6</v>
      </c>
      <c r="O38" s="132" t="s">
        <v>48</v>
      </c>
      <c r="P38" s="128"/>
      <c r="Q38" s="129"/>
      <c r="R38" s="128"/>
      <c r="S38" s="129"/>
      <c r="T38" s="148"/>
      <c r="U38" s="162"/>
    </row>
    <row r="39" spans="2:21" ht="15" customHeight="1">
      <c r="B39" s="169"/>
      <c r="C39" s="169"/>
      <c r="D39" s="109" t="s">
        <v>8</v>
      </c>
      <c r="E39" s="73" t="s">
        <v>2</v>
      </c>
      <c r="F39" s="109" t="s">
        <v>8</v>
      </c>
      <c r="G39" s="73" t="s">
        <v>2</v>
      </c>
      <c r="H39" s="134" t="s">
        <v>9</v>
      </c>
      <c r="I39" s="134" t="s">
        <v>57</v>
      </c>
      <c r="J39" s="74" t="s">
        <v>8</v>
      </c>
      <c r="K39" s="122" t="s">
        <v>118</v>
      </c>
      <c r="L39" s="122" t="s">
        <v>122</v>
      </c>
      <c r="N39" s="132"/>
      <c r="O39" s="132"/>
      <c r="P39" s="109" t="s">
        <v>8</v>
      </c>
      <c r="Q39" s="73" t="s">
        <v>2</v>
      </c>
      <c r="R39" s="109" t="s">
        <v>8</v>
      </c>
      <c r="S39" s="73" t="s">
        <v>2</v>
      </c>
      <c r="T39" s="134" t="s">
        <v>9</v>
      </c>
      <c r="U39" s="159" t="s">
        <v>88</v>
      </c>
    </row>
    <row r="40" spans="2:21" ht="14.25" customHeight="1">
      <c r="B40" s="170"/>
      <c r="C40" s="170"/>
      <c r="D40" s="108" t="s">
        <v>10</v>
      </c>
      <c r="E40" s="36" t="s">
        <v>11</v>
      </c>
      <c r="F40" s="108" t="s">
        <v>10</v>
      </c>
      <c r="G40" s="36" t="s">
        <v>11</v>
      </c>
      <c r="H40" s="135"/>
      <c r="I40" s="135"/>
      <c r="J40" s="108" t="s">
        <v>10</v>
      </c>
      <c r="K40" s="123"/>
      <c r="L40" s="123"/>
      <c r="N40" s="133"/>
      <c r="O40" s="133"/>
      <c r="P40" s="108" t="s">
        <v>10</v>
      </c>
      <c r="Q40" s="36" t="s">
        <v>11</v>
      </c>
      <c r="R40" s="108" t="s">
        <v>10</v>
      </c>
      <c r="S40" s="36" t="s">
        <v>11</v>
      </c>
      <c r="T40" s="142"/>
      <c r="U40" s="160"/>
    </row>
    <row r="41" spans="2:21" ht="15">
      <c r="B41" s="45">
        <v>1</v>
      </c>
      <c r="C41" s="75" t="s">
        <v>68</v>
      </c>
      <c r="D41" s="47">
        <v>1114</v>
      </c>
      <c r="E41" s="52">
        <v>0.1405500883169316</v>
      </c>
      <c r="F41" s="47">
        <v>811</v>
      </c>
      <c r="G41" s="52">
        <v>0.10703444635079847</v>
      </c>
      <c r="H41" s="76">
        <v>0.373612823674476</v>
      </c>
      <c r="I41" s="77">
        <v>1</v>
      </c>
      <c r="J41" s="47">
        <v>888</v>
      </c>
      <c r="K41" s="78">
        <v>0.25450450450450446</v>
      </c>
      <c r="L41" s="79">
        <v>0</v>
      </c>
      <c r="N41" s="45">
        <v>1</v>
      </c>
      <c r="O41" s="75" t="s">
        <v>68</v>
      </c>
      <c r="P41" s="47">
        <v>7452</v>
      </c>
      <c r="Q41" s="52">
        <v>0.12493084544585827</v>
      </c>
      <c r="R41" s="47">
        <v>7810</v>
      </c>
      <c r="S41" s="52">
        <v>0.11177581863979849</v>
      </c>
      <c r="T41" s="50">
        <v>-0.04583866837387962</v>
      </c>
      <c r="U41" s="79">
        <v>0</v>
      </c>
    </row>
    <row r="42" spans="2:21" ht="15">
      <c r="B42" s="80">
        <v>2</v>
      </c>
      <c r="C42" s="81" t="s">
        <v>79</v>
      </c>
      <c r="D42" s="55">
        <v>895</v>
      </c>
      <c r="E42" s="60">
        <v>0.11291950542518295</v>
      </c>
      <c r="F42" s="55">
        <v>533</v>
      </c>
      <c r="G42" s="60">
        <v>0.07034446350798469</v>
      </c>
      <c r="H42" s="82">
        <v>0.6791744840525329</v>
      </c>
      <c r="I42" s="83">
        <v>3</v>
      </c>
      <c r="J42" s="55">
        <v>535</v>
      </c>
      <c r="K42" s="84">
        <v>0.6728971962616823</v>
      </c>
      <c r="L42" s="85">
        <v>0</v>
      </c>
      <c r="N42" s="80">
        <v>2</v>
      </c>
      <c r="O42" s="81" t="s">
        <v>69</v>
      </c>
      <c r="P42" s="55">
        <v>6134</v>
      </c>
      <c r="Q42" s="60">
        <v>0.10283491760130094</v>
      </c>
      <c r="R42" s="55">
        <v>5480</v>
      </c>
      <c r="S42" s="60">
        <v>0.07842912754751545</v>
      </c>
      <c r="T42" s="58">
        <v>0.11934306569343067</v>
      </c>
      <c r="U42" s="85">
        <v>0</v>
      </c>
    </row>
    <row r="43" spans="2:21" ht="15">
      <c r="B43" s="80">
        <v>3</v>
      </c>
      <c r="C43" s="81" t="s">
        <v>70</v>
      </c>
      <c r="D43" s="55">
        <v>770</v>
      </c>
      <c r="E43" s="60">
        <v>0.09714862477920767</v>
      </c>
      <c r="F43" s="55">
        <v>635</v>
      </c>
      <c r="G43" s="60">
        <v>0.08380625577405305</v>
      </c>
      <c r="H43" s="82">
        <v>0.21259842519685046</v>
      </c>
      <c r="I43" s="83">
        <v>0</v>
      </c>
      <c r="J43" s="55">
        <v>448</v>
      </c>
      <c r="K43" s="84">
        <v>0.71875</v>
      </c>
      <c r="L43" s="85">
        <v>2</v>
      </c>
      <c r="N43" s="80">
        <v>3</v>
      </c>
      <c r="O43" s="81" t="s">
        <v>79</v>
      </c>
      <c r="P43" s="55">
        <v>5873</v>
      </c>
      <c r="Q43" s="60">
        <v>0.09845932035742426</v>
      </c>
      <c r="R43" s="55">
        <v>5192</v>
      </c>
      <c r="S43" s="60">
        <v>0.0743073047858942</v>
      </c>
      <c r="T43" s="58">
        <v>0.13116332819722643</v>
      </c>
      <c r="U43" s="85">
        <v>1</v>
      </c>
    </row>
    <row r="44" spans="2:21" ht="15">
      <c r="B44" s="80">
        <v>4</v>
      </c>
      <c r="C44" s="81" t="s">
        <v>69</v>
      </c>
      <c r="D44" s="55">
        <v>697</v>
      </c>
      <c r="E44" s="60">
        <v>0.08793843048195811</v>
      </c>
      <c r="F44" s="55">
        <v>461</v>
      </c>
      <c r="G44" s="60">
        <v>0.06084202190840702</v>
      </c>
      <c r="H44" s="82">
        <v>0.5119305856832972</v>
      </c>
      <c r="I44" s="83">
        <v>2</v>
      </c>
      <c r="J44" s="55">
        <v>535</v>
      </c>
      <c r="K44" s="84">
        <v>0.3028037383177571</v>
      </c>
      <c r="L44" s="85">
        <v>-2</v>
      </c>
      <c r="N44" s="80">
        <v>4</v>
      </c>
      <c r="O44" s="81" t="s">
        <v>70</v>
      </c>
      <c r="P44" s="55">
        <v>4289</v>
      </c>
      <c r="Q44" s="60">
        <v>0.07190397156700029</v>
      </c>
      <c r="R44" s="55">
        <v>5235</v>
      </c>
      <c r="S44" s="60">
        <v>0.0749227158232196</v>
      </c>
      <c r="T44" s="58">
        <v>-0.18070678127984718</v>
      </c>
      <c r="U44" s="85">
        <v>-1</v>
      </c>
    </row>
    <row r="45" spans="2:21" ht="15">
      <c r="B45" s="80">
        <v>5</v>
      </c>
      <c r="C45" s="86" t="s">
        <v>99</v>
      </c>
      <c r="D45" s="63">
        <v>430</v>
      </c>
      <c r="E45" s="68">
        <v>0.05425182942215493</v>
      </c>
      <c r="F45" s="63">
        <v>542</v>
      </c>
      <c r="G45" s="68">
        <v>0.0715322687079319</v>
      </c>
      <c r="H45" s="87">
        <v>-0.20664206642066418</v>
      </c>
      <c r="I45" s="88">
        <v>-1</v>
      </c>
      <c r="J45" s="63">
        <v>223</v>
      </c>
      <c r="K45" s="89">
        <v>0.9282511210762332</v>
      </c>
      <c r="L45" s="90">
        <v>2</v>
      </c>
      <c r="N45" s="80">
        <v>5</v>
      </c>
      <c r="O45" s="86" t="s">
        <v>72</v>
      </c>
      <c r="P45" s="63">
        <v>3078</v>
      </c>
      <c r="Q45" s="68">
        <v>0.05160187094502842</v>
      </c>
      <c r="R45" s="63">
        <v>3344</v>
      </c>
      <c r="S45" s="68">
        <v>0.04785894206549118</v>
      </c>
      <c r="T45" s="66">
        <v>-0.07954545454545459</v>
      </c>
      <c r="U45" s="90">
        <v>1</v>
      </c>
    </row>
    <row r="46" spans="2:21" ht="15">
      <c r="B46" s="91">
        <v>6</v>
      </c>
      <c r="C46" s="75" t="s">
        <v>72</v>
      </c>
      <c r="D46" s="47">
        <v>368</v>
      </c>
      <c r="E46" s="52">
        <v>0.0464294726217512</v>
      </c>
      <c r="F46" s="47">
        <v>331</v>
      </c>
      <c r="G46" s="52">
        <v>0.04368483568694734</v>
      </c>
      <c r="H46" s="76">
        <v>0.1117824773413898</v>
      </c>
      <c r="I46" s="77">
        <v>1</v>
      </c>
      <c r="J46" s="47">
        <v>277</v>
      </c>
      <c r="K46" s="78">
        <v>0.3285198555956679</v>
      </c>
      <c r="L46" s="79">
        <v>0</v>
      </c>
      <c r="N46" s="91">
        <v>6</v>
      </c>
      <c r="O46" s="75" t="s">
        <v>71</v>
      </c>
      <c r="P46" s="47">
        <v>2884</v>
      </c>
      <c r="Q46" s="52">
        <v>0.0483495113078174</v>
      </c>
      <c r="R46" s="47">
        <v>3280</v>
      </c>
      <c r="S46" s="52">
        <v>0.04694298145179757</v>
      </c>
      <c r="T46" s="50">
        <v>-0.12073170731707317</v>
      </c>
      <c r="U46" s="79">
        <v>2</v>
      </c>
    </row>
    <row r="47" spans="2:21" ht="15">
      <c r="B47" s="80">
        <v>7</v>
      </c>
      <c r="C47" s="81" t="s">
        <v>71</v>
      </c>
      <c r="D47" s="55">
        <v>309</v>
      </c>
      <c r="E47" s="60">
        <v>0.03898561695685087</v>
      </c>
      <c r="F47" s="55">
        <v>271</v>
      </c>
      <c r="G47" s="60">
        <v>0.03576613435396595</v>
      </c>
      <c r="H47" s="82">
        <v>0.14022140221402224</v>
      </c>
      <c r="I47" s="83">
        <v>1</v>
      </c>
      <c r="J47" s="55">
        <v>512</v>
      </c>
      <c r="K47" s="84">
        <v>-0.396484375</v>
      </c>
      <c r="L47" s="85">
        <v>-3</v>
      </c>
      <c r="N47" s="80">
        <v>7</v>
      </c>
      <c r="O47" s="81" t="s">
        <v>99</v>
      </c>
      <c r="P47" s="55">
        <v>2288</v>
      </c>
      <c r="Q47" s="60">
        <v>0.03835772603061242</v>
      </c>
      <c r="R47" s="55">
        <v>3449</v>
      </c>
      <c r="S47" s="60">
        <v>0.04936168994733226</v>
      </c>
      <c r="T47" s="58">
        <v>-0.3366193099449115</v>
      </c>
      <c r="U47" s="85">
        <v>-2</v>
      </c>
    </row>
    <row r="48" spans="2:21" ht="15">
      <c r="B48" s="80">
        <v>8</v>
      </c>
      <c r="C48" s="81" t="s">
        <v>135</v>
      </c>
      <c r="D48" s="55">
        <v>226</v>
      </c>
      <c r="E48" s="60">
        <v>0.02851375220792329</v>
      </c>
      <c r="F48" s="55">
        <v>146</v>
      </c>
      <c r="G48" s="60">
        <v>0.019268839910254718</v>
      </c>
      <c r="H48" s="82">
        <v>0.547945205479452</v>
      </c>
      <c r="I48" s="83">
        <v>5</v>
      </c>
      <c r="J48" s="55">
        <v>67</v>
      </c>
      <c r="K48" s="84">
        <v>2.373134328358209</v>
      </c>
      <c r="L48" s="85">
        <v>15</v>
      </c>
      <c r="N48" s="80">
        <v>8</v>
      </c>
      <c r="O48" s="81" t="s">
        <v>84</v>
      </c>
      <c r="P48" s="55">
        <v>1777</v>
      </c>
      <c r="Q48" s="60">
        <v>0.029790943687237004</v>
      </c>
      <c r="R48" s="55">
        <v>1927</v>
      </c>
      <c r="S48" s="60">
        <v>0.027579001602931075</v>
      </c>
      <c r="T48" s="58">
        <v>-0.07784120394395433</v>
      </c>
      <c r="U48" s="85">
        <v>5</v>
      </c>
    </row>
    <row r="49" spans="2:21" ht="15">
      <c r="B49" s="80">
        <v>9</v>
      </c>
      <c r="C49" s="81" t="s">
        <v>112</v>
      </c>
      <c r="D49" s="55">
        <v>223</v>
      </c>
      <c r="E49" s="60">
        <v>0.028135251072419883</v>
      </c>
      <c r="F49" s="55">
        <v>0</v>
      </c>
      <c r="G49" s="60">
        <v>0</v>
      </c>
      <c r="H49" s="82"/>
      <c r="I49" s="83"/>
      <c r="J49" s="55">
        <v>177</v>
      </c>
      <c r="K49" s="84">
        <v>0.25988700564971756</v>
      </c>
      <c r="L49" s="85">
        <v>1</v>
      </c>
      <c r="N49" s="80">
        <v>9</v>
      </c>
      <c r="O49" s="81" t="s">
        <v>103</v>
      </c>
      <c r="P49" s="55">
        <v>1563</v>
      </c>
      <c r="Q49" s="60">
        <v>0.026203289242066087</v>
      </c>
      <c r="R49" s="55">
        <v>2075</v>
      </c>
      <c r="S49" s="60">
        <v>0.02969716052209755</v>
      </c>
      <c r="T49" s="58">
        <v>-0.24674698795180727</v>
      </c>
      <c r="U49" s="85">
        <v>2</v>
      </c>
    </row>
    <row r="50" spans="2:21" ht="15">
      <c r="B50" s="92">
        <v>10</v>
      </c>
      <c r="C50" s="86" t="s">
        <v>84</v>
      </c>
      <c r="D50" s="63">
        <v>222</v>
      </c>
      <c r="E50" s="68">
        <v>0.028009084027252083</v>
      </c>
      <c r="F50" s="63">
        <v>166</v>
      </c>
      <c r="G50" s="68">
        <v>0.021908407021248515</v>
      </c>
      <c r="H50" s="87">
        <v>0.3373493975903614</v>
      </c>
      <c r="I50" s="88">
        <v>2</v>
      </c>
      <c r="J50" s="63">
        <v>142</v>
      </c>
      <c r="K50" s="89">
        <v>0.5633802816901408</v>
      </c>
      <c r="L50" s="90">
        <v>1</v>
      </c>
      <c r="N50" s="92">
        <v>10</v>
      </c>
      <c r="O50" s="86" t="s">
        <v>135</v>
      </c>
      <c r="P50" s="63">
        <v>1541</v>
      </c>
      <c r="Q50" s="68">
        <v>0.0258344649533102</v>
      </c>
      <c r="R50" s="63">
        <v>1905</v>
      </c>
      <c r="S50" s="68">
        <v>0.027264140141973894</v>
      </c>
      <c r="T50" s="66">
        <v>-0.19107611548556436</v>
      </c>
      <c r="U50" s="90">
        <v>4</v>
      </c>
    </row>
    <row r="51" spans="2:21" ht="15">
      <c r="B51" s="154" t="s">
        <v>73</v>
      </c>
      <c r="C51" s="155"/>
      <c r="D51" s="25">
        <f>SUM(D41:D50)</f>
        <v>5254</v>
      </c>
      <c r="E51" s="6">
        <f>D51/D53</f>
        <v>0.6628816553116326</v>
      </c>
      <c r="F51" s="25">
        <f>SUM(F41:F50)</f>
        <v>3896</v>
      </c>
      <c r="G51" s="6">
        <f>F51/F53</f>
        <v>0.5141876732215916</v>
      </c>
      <c r="H51" s="16">
        <f>D51/F51-1</f>
        <v>0.34856262833675555</v>
      </c>
      <c r="I51" s="24"/>
      <c r="J51" s="25">
        <f>SUM(J41:J50)</f>
        <v>3804</v>
      </c>
      <c r="K51" s="17">
        <f>E51/J51-1</f>
        <v>-0.9998257408897708</v>
      </c>
      <c r="L51" s="18"/>
      <c r="N51" s="154" t="s">
        <v>73</v>
      </c>
      <c r="O51" s="155"/>
      <c r="P51" s="25">
        <f>SUM(P41:P50)</f>
        <v>36879</v>
      </c>
      <c r="Q51" s="6">
        <f>P51/P53</f>
        <v>0.6182668611376553</v>
      </c>
      <c r="R51" s="25">
        <f>SUM(R41:R50)</f>
        <v>39697</v>
      </c>
      <c r="S51" s="6">
        <f>R51/R53</f>
        <v>0.5681388825280513</v>
      </c>
      <c r="T51" s="16">
        <f>P51/R51-1</f>
        <v>-0.07098773207043352</v>
      </c>
      <c r="U51" s="100"/>
    </row>
    <row r="52" spans="2:21" ht="15">
      <c r="B52" s="154" t="s">
        <v>12</v>
      </c>
      <c r="C52" s="155"/>
      <c r="D52" s="25">
        <f>D53-D51</f>
        <v>2672</v>
      </c>
      <c r="E52" s="6">
        <f>D52/D53</f>
        <v>0.3371183446883674</v>
      </c>
      <c r="F52" s="25">
        <f>F53-F51</f>
        <v>3681</v>
      </c>
      <c r="G52" s="6">
        <f>F52/F53</f>
        <v>0.48581232677840835</v>
      </c>
      <c r="H52" s="16">
        <f>D52/F52-1</f>
        <v>-0.2741102961151861</v>
      </c>
      <c r="I52" s="3"/>
      <c r="J52" s="25">
        <f>J53-SUM(J41:J50)</f>
        <v>2119</v>
      </c>
      <c r="K52" s="17">
        <f>E52/J52-1</f>
        <v>-0.9998409068689531</v>
      </c>
      <c r="L52" s="18"/>
      <c r="N52" s="154" t="s">
        <v>12</v>
      </c>
      <c r="O52" s="155"/>
      <c r="P52" s="25">
        <f>P53-P51</f>
        <v>22770</v>
      </c>
      <c r="Q52" s="6">
        <f>P52/P53</f>
        <v>0.3817331388623447</v>
      </c>
      <c r="R52" s="25">
        <f>R53-R51</f>
        <v>30175</v>
      </c>
      <c r="S52" s="6">
        <f>R52/R53</f>
        <v>0.4318611174719487</v>
      </c>
      <c r="T52" s="16">
        <f>P52/R52-1</f>
        <v>-0.24540182270091138</v>
      </c>
      <c r="U52" s="101"/>
    </row>
    <row r="53" spans="2:21" ht="15">
      <c r="B53" s="156" t="s">
        <v>37</v>
      </c>
      <c r="C53" s="157"/>
      <c r="D53" s="23">
        <v>7926</v>
      </c>
      <c r="E53" s="93">
        <v>1</v>
      </c>
      <c r="F53" s="23">
        <v>7577</v>
      </c>
      <c r="G53" s="93">
        <v>1</v>
      </c>
      <c r="H53" s="19">
        <v>0.04606044608684168</v>
      </c>
      <c r="I53" s="19"/>
      <c r="J53" s="23">
        <v>5923</v>
      </c>
      <c r="K53" s="39">
        <v>0.33817322302887054</v>
      </c>
      <c r="L53" s="94"/>
      <c r="N53" s="156" t="s">
        <v>37</v>
      </c>
      <c r="O53" s="157"/>
      <c r="P53" s="23">
        <v>59649</v>
      </c>
      <c r="Q53" s="93">
        <v>1</v>
      </c>
      <c r="R53" s="23">
        <v>69872</v>
      </c>
      <c r="S53" s="93">
        <v>1</v>
      </c>
      <c r="T53" s="102">
        <v>-0.14631039615296537</v>
      </c>
      <c r="U53" s="94"/>
    </row>
  </sheetData>
  <sheetProtection/>
  <mergeCells count="67">
    <mergeCell ref="R37:S38"/>
    <mergeCell ref="T37:T38"/>
    <mergeCell ref="U37:U38"/>
    <mergeCell ref="N53:O53"/>
    <mergeCell ref="N38:N40"/>
    <mergeCell ref="O38:O40"/>
    <mergeCell ref="T39:T40"/>
    <mergeCell ref="U39:U40"/>
    <mergeCell ref="N51:O51"/>
    <mergeCell ref="N52:O52"/>
    <mergeCell ref="J9:J10"/>
    <mergeCell ref="D7:E8"/>
    <mergeCell ref="F7:G8"/>
    <mergeCell ref="N32:U32"/>
    <mergeCell ref="N33:U33"/>
    <mergeCell ref="N35:N37"/>
    <mergeCell ref="O35:O37"/>
    <mergeCell ref="P35:U35"/>
    <mergeCell ref="P36:U36"/>
    <mergeCell ref="P37:Q38"/>
    <mergeCell ref="B2:O2"/>
    <mergeCell ref="B3:O3"/>
    <mergeCell ref="B8:B10"/>
    <mergeCell ref="I5:J5"/>
    <mergeCell ref="K5:O5"/>
    <mergeCell ref="K7:L8"/>
    <mergeCell ref="M7:N8"/>
    <mergeCell ref="O7:O8"/>
    <mergeCell ref="O9:O10"/>
    <mergeCell ref="D6:H6"/>
    <mergeCell ref="B5:B7"/>
    <mergeCell ref="C5:C7"/>
    <mergeCell ref="D5:H5"/>
    <mergeCell ref="I6:J6"/>
    <mergeCell ref="K6:O6"/>
    <mergeCell ref="H7:H8"/>
    <mergeCell ref="J7:J8"/>
    <mergeCell ref="I7:I8"/>
    <mergeCell ref="C8:C10"/>
    <mergeCell ref="H9:H10"/>
    <mergeCell ref="D36:I36"/>
    <mergeCell ref="J36:L36"/>
    <mergeCell ref="D37:E38"/>
    <mergeCell ref="F37:G38"/>
    <mergeCell ref="B26:C26"/>
    <mergeCell ref="B27:C27"/>
    <mergeCell ref="B28:C28"/>
    <mergeCell ref="B52:C52"/>
    <mergeCell ref="B53:C53"/>
    <mergeCell ref="I39:I40"/>
    <mergeCell ref="K39:K40"/>
    <mergeCell ref="B32:L32"/>
    <mergeCell ref="B33:L33"/>
    <mergeCell ref="B35:B37"/>
    <mergeCell ref="C35:C37"/>
    <mergeCell ref="D35:I35"/>
    <mergeCell ref="J35:L35"/>
    <mergeCell ref="L39:L40"/>
    <mergeCell ref="C38:C40"/>
    <mergeCell ref="B51:C51"/>
    <mergeCell ref="L37:L38"/>
    <mergeCell ref="B38:B40"/>
    <mergeCell ref="H39:H40"/>
    <mergeCell ref="H37:H38"/>
    <mergeCell ref="I37:I38"/>
    <mergeCell ref="J37:J38"/>
    <mergeCell ref="K37:K38"/>
  </mergeCells>
  <conditionalFormatting sqref="H27 J27 O27">
    <cfRule type="cellIs" priority="664" dxfId="146" operator="lessThan">
      <formula>0</formula>
    </cfRule>
  </conditionalFormatting>
  <conditionalFormatting sqref="H26 O26">
    <cfRule type="cellIs" priority="464" dxfId="146" operator="lessThan">
      <formula>0</formula>
    </cfRule>
  </conditionalFormatting>
  <conditionalFormatting sqref="K52">
    <cfRule type="cellIs" priority="381" dxfId="146" operator="lessThan">
      <formula>0</formula>
    </cfRule>
  </conditionalFormatting>
  <conditionalFormatting sqref="H52 J52">
    <cfRule type="cellIs" priority="382" dxfId="146" operator="lessThan">
      <formula>0</formula>
    </cfRule>
  </conditionalFormatting>
  <conditionalFormatting sqref="K51">
    <cfRule type="cellIs" priority="379" dxfId="146" operator="lessThan">
      <formula>0</formula>
    </cfRule>
  </conditionalFormatting>
  <conditionalFormatting sqref="H51">
    <cfRule type="cellIs" priority="380" dxfId="146" operator="lessThan">
      <formula>0</formula>
    </cfRule>
  </conditionalFormatting>
  <conditionalFormatting sqref="L52">
    <cfRule type="cellIs" priority="377" dxfId="146" operator="lessThan">
      <formula>0</formula>
    </cfRule>
  </conditionalFormatting>
  <conditionalFormatting sqref="K52">
    <cfRule type="cellIs" priority="378" dxfId="146" operator="lessThan">
      <formula>0</formula>
    </cfRule>
  </conditionalFormatting>
  <conditionalFormatting sqref="L51">
    <cfRule type="cellIs" priority="375" dxfId="146" operator="lessThan">
      <formula>0</formula>
    </cfRule>
  </conditionalFormatting>
  <conditionalFormatting sqref="K51">
    <cfRule type="cellIs" priority="376" dxfId="146" operator="lessThan">
      <formula>0</formula>
    </cfRule>
  </conditionalFormatting>
  <conditionalFormatting sqref="O28 J28 H28">
    <cfRule type="cellIs" priority="34" dxfId="146" operator="lessThan">
      <formula>0</formula>
    </cfRule>
  </conditionalFormatting>
  <conditionalFormatting sqref="K41:K50 H41:H50">
    <cfRule type="cellIs" priority="33" dxfId="146" operator="lessThan">
      <formula>0</formula>
    </cfRule>
  </conditionalFormatting>
  <conditionalFormatting sqref="L41:L50">
    <cfRule type="cellIs" priority="30" dxfId="146" operator="lessThan">
      <formula>0</formula>
    </cfRule>
    <cfRule type="cellIs" priority="31" dxfId="148" operator="equal">
      <formula>0</formula>
    </cfRule>
    <cfRule type="cellIs" priority="32" dxfId="149" operator="greaterThan">
      <formula>0</formula>
    </cfRule>
  </conditionalFormatting>
  <conditionalFormatting sqref="I41:I50">
    <cfRule type="cellIs" priority="27" dxfId="146" operator="lessThan">
      <formula>0</formula>
    </cfRule>
    <cfRule type="cellIs" priority="28" dxfId="148" operator="equal">
      <formula>0</formula>
    </cfRule>
    <cfRule type="cellIs" priority="29" dxfId="149" operator="greaterThan">
      <formula>0</formula>
    </cfRule>
  </conditionalFormatting>
  <conditionalFormatting sqref="H53:I53 K53">
    <cfRule type="cellIs" priority="26" dxfId="146" operator="lessThan">
      <formula>0</formula>
    </cfRule>
  </conditionalFormatting>
  <conditionalFormatting sqref="L53">
    <cfRule type="cellIs" priority="25" dxfId="146" operator="lessThan">
      <formula>0</formula>
    </cfRule>
  </conditionalFormatting>
  <conditionalFormatting sqref="T51">
    <cfRule type="cellIs" priority="13" dxfId="146" operator="lessThan">
      <formula>0</formula>
    </cfRule>
  </conditionalFormatting>
  <conditionalFormatting sqref="U51">
    <cfRule type="cellIs" priority="16" dxfId="146" operator="lessThan">
      <formula>0</formula>
    </cfRule>
    <cfRule type="cellIs" priority="17" dxfId="148" operator="equal">
      <formula>0</formula>
    </cfRule>
    <cfRule type="cellIs" priority="18" dxfId="149" operator="greaterThan">
      <formula>0</formula>
    </cfRule>
  </conditionalFormatting>
  <conditionalFormatting sqref="U52">
    <cfRule type="cellIs" priority="15" dxfId="146" operator="lessThan">
      <formula>0</formula>
    </cfRule>
  </conditionalFormatting>
  <conditionalFormatting sqref="T52">
    <cfRule type="cellIs" priority="14" dxfId="146" operator="lessThan">
      <formula>0</formula>
    </cfRule>
  </conditionalFormatting>
  <conditionalFormatting sqref="T41:T50">
    <cfRule type="cellIs" priority="12" dxfId="146" operator="lessThan">
      <formula>0</formula>
    </cfRule>
  </conditionalFormatting>
  <conditionalFormatting sqref="U41:U50">
    <cfRule type="cellIs" priority="9" dxfId="146" operator="lessThan">
      <formula>0</formula>
    </cfRule>
    <cfRule type="cellIs" priority="10" dxfId="148" operator="equal">
      <formula>0</formula>
    </cfRule>
    <cfRule type="cellIs" priority="11" dxfId="149" operator="greaterThan">
      <formula>0</formula>
    </cfRule>
  </conditionalFormatting>
  <conditionalFormatting sqref="T53">
    <cfRule type="cellIs" priority="8" dxfId="146" operator="lessThan">
      <formula>0</formula>
    </cfRule>
  </conditionalFormatting>
  <conditionalFormatting sqref="U53">
    <cfRule type="cellIs" priority="7" dxfId="146" operator="lessThan">
      <formula>0</formula>
    </cfRule>
  </conditionalFormatting>
  <conditionalFormatting sqref="H11:H15 J11:J15 O11:O15">
    <cfRule type="cellIs" priority="6" dxfId="146" operator="lessThan">
      <formula>0</formula>
    </cfRule>
  </conditionalFormatting>
  <conditionalFormatting sqref="H16:H25 J16:J25 O16:O25">
    <cfRule type="cellIs" priority="5" dxfId="146" operator="lessThan">
      <formula>0</formula>
    </cfRule>
  </conditionalFormatting>
  <conditionalFormatting sqref="D11:E25 G11:J25 L11:L25 N11:O25">
    <cfRule type="cellIs" priority="4" dxfId="147" operator="equal">
      <formula>0</formula>
    </cfRule>
  </conditionalFormatting>
  <conditionalFormatting sqref="F11:F25">
    <cfRule type="cellIs" priority="3" dxfId="147" operator="equal">
      <formula>0</formula>
    </cfRule>
  </conditionalFormatting>
  <conditionalFormatting sqref="K11:K25">
    <cfRule type="cellIs" priority="2" dxfId="147" operator="equal">
      <formula>0</formula>
    </cfRule>
  </conditionalFormatting>
  <conditionalFormatting sqref="M11:M25">
    <cfRule type="cellIs" priority="1" dxfId="147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8515625" style="0" customWidth="1"/>
    <col min="2" max="2" width="8.140625" style="0" customWidth="1"/>
    <col min="3" max="3" width="16.00390625" style="0" customWidth="1"/>
    <col min="4" max="9" width="8.8515625" style="0" customWidth="1"/>
    <col min="10" max="10" width="9.57421875" style="0" customWidth="1"/>
    <col min="11" max="14" width="8.8515625" style="0" customWidth="1"/>
    <col min="15" max="15" width="13.00390625" style="0" bestFit="1" customWidth="1"/>
    <col min="17" max="17" width="17.00390625" style="0" bestFit="1" customWidth="1"/>
  </cols>
  <sheetData>
    <row r="1" spans="2:15" ht="15">
      <c r="B1" t="s">
        <v>3</v>
      </c>
      <c r="D1" s="43"/>
      <c r="O1" s="44">
        <v>44201</v>
      </c>
    </row>
    <row r="2" spans="2:15" ht="14.25" customHeight="1">
      <c r="B2" s="124" t="s">
        <v>15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2:15" ht="14.25" customHeight="1">
      <c r="B3" s="125" t="s">
        <v>16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38" t="s">
        <v>0</v>
      </c>
      <c r="C5" s="140" t="s">
        <v>1</v>
      </c>
      <c r="D5" s="117" t="s">
        <v>113</v>
      </c>
      <c r="E5" s="118"/>
      <c r="F5" s="118"/>
      <c r="G5" s="118"/>
      <c r="H5" s="119"/>
      <c r="I5" s="118" t="s">
        <v>110</v>
      </c>
      <c r="J5" s="118"/>
      <c r="K5" s="117" t="s">
        <v>114</v>
      </c>
      <c r="L5" s="118"/>
      <c r="M5" s="118"/>
      <c r="N5" s="118"/>
      <c r="O5" s="119"/>
    </row>
    <row r="6" spans="2:15" ht="14.25" customHeight="1">
      <c r="B6" s="139"/>
      <c r="C6" s="141"/>
      <c r="D6" s="114" t="s">
        <v>115</v>
      </c>
      <c r="E6" s="115"/>
      <c r="F6" s="115"/>
      <c r="G6" s="115"/>
      <c r="H6" s="116"/>
      <c r="I6" s="115" t="s">
        <v>111</v>
      </c>
      <c r="J6" s="115"/>
      <c r="K6" s="114" t="s">
        <v>116</v>
      </c>
      <c r="L6" s="115"/>
      <c r="M6" s="115"/>
      <c r="N6" s="115"/>
      <c r="O6" s="116"/>
    </row>
    <row r="7" spans="2:15" ht="14.25" customHeight="1">
      <c r="B7" s="139"/>
      <c r="C7" s="139"/>
      <c r="D7" s="126">
        <v>2020</v>
      </c>
      <c r="E7" s="127"/>
      <c r="F7" s="130">
        <v>2019</v>
      </c>
      <c r="G7" s="130"/>
      <c r="H7" s="147" t="s">
        <v>5</v>
      </c>
      <c r="I7" s="149">
        <v>2020</v>
      </c>
      <c r="J7" s="126" t="s">
        <v>117</v>
      </c>
      <c r="K7" s="126">
        <v>2020</v>
      </c>
      <c r="L7" s="127"/>
      <c r="M7" s="130">
        <v>2019</v>
      </c>
      <c r="N7" s="127"/>
      <c r="O7" s="152" t="s">
        <v>5</v>
      </c>
    </row>
    <row r="8" spans="2:15" ht="14.25" customHeight="1">
      <c r="B8" s="132" t="s">
        <v>6</v>
      </c>
      <c r="C8" s="132" t="s">
        <v>7</v>
      </c>
      <c r="D8" s="128"/>
      <c r="E8" s="129"/>
      <c r="F8" s="131"/>
      <c r="G8" s="131"/>
      <c r="H8" s="148"/>
      <c r="I8" s="150"/>
      <c r="J8" s="151"/>
      <c r="K8" s="128"/>
      <c r="L8" s="129"/>
      <c r="M8" s="131"/>
      <c r="N8" s="129"/>
      <c r="O8" s="152"/>
    </row>
    <row r="9" spans="2:15" ht="14.25" customHeight="1">
      <c r="B9" s="132"/>
      <c r="C9" s="132"/>
      <c r="D9" s="109" t="s">
        <v>8</v>
      </c>
      <c r="E9" s="110" t="s">
        <v>2</v>
      </c>
      <c r="F9" s="106" t="s">
        <v>8</v>
      </c>
      <c r="G9" s="33" t="s">
        <v>2</v>
      </c>
      <c r="H9" s="134" t="s">
        <v>9</v>
      </c>
      <c r="I9" s="34" t="s">
        <v>8</v>
      </c>
      <c r="J9" s="145" t="s">
        <v>118</v>
      </c>
      <c r="K9" s="109" t="s">
        <v>8</v>
      </c>
      <c r="L9" s="32" t="s">
        <v>2</v>
      </c>
      <c r="M9" s="106" t="s">
        <v>8</v>
      </c>
      <c r="N9" s="32" t="s">
        <v>2</v>
      </c>
      <c r="O9" s="143" t="s">
        <v>9</v>
      </c>
    </row>
    <row r="10" spans="2:15" ht="14.25" customHeight="1">
      <c r="B10" s="133"/>
      <c r="C10" s="133"/>
      <c r="D10" s="108" t="s">
        <v>10</v>
      </c>
      <c r="E10" s="107" t="s">
        <v>11</v>
      </c>
      <c r="F10" s="31" t="s">
        <v>10</v>
      </c>
      <c r="G10" s="36" t="s">
        <v>11</v>
      </c>
      <c r="H10" s="142"/>
      <c r="I10" s="35" t="s">
        <v>10</v>
      </c>
      <c r="J10" s="146"/>
      <c r="K10" s="108" t="s">
        <v>10</v>
      </c>
      <c r="L10" s="107" t="s">
        <v>11</v>
      </c>
      <c r="M10" s="31" t="s">
        <v>10</v>
      </c>
      <c r="N10" s="107" t="s">
        <v>11</v>
      </c>
      <c r="O10" s="144"/>
    </row>
    <row r="11" spans="2:15" ht="14.25" customHeight="1">
      <c r="B11" s="45">
        <v>1</v>
      </c>
      <c r="C11" s="46" t="s">
        <v>20</v>
      </c>
      <c r="D11" s="47">
        <v>7495</v>
      </c>
      <c r="E11" s="48">
        <v>0.12610839096125048</v>
      </c>
      <c r="F11" s="47">
        <v>6561</v>
      </c>
      <c r="G11" s="49">
        <v>0.10921166522404954</v>
      </c>
      <c r="H11" s="50">
        <v>0.14235634811766507</v>
      </c>
      <c r="I11" s="51">
        <v>6572</v>
      </c>
      <c r="J11" s="52">
        <v>0.1404443091905052</v>
      </c>
      <c r="K11" s="47">
        <v>64365</v>
      </c>
      <c r="L11" s="48">
        <v>0.13189657292272888</v>
      </c>
      <c r="M11" s="47">
        <v>64659</v>
      </c>
      <c r="N11" s="49">
        <v>0.10337666075111517</v>
      </c>
      <c r="O11" s="50">
        <v>-0.0045469308216953275</v>
      </c>
    </row>
    <row r="12" spans="2:15" ht="14.25" customHeight="1">
      <c r="B12" s="53">
        <v>2</v>
      </c>
      <c r="C12" s="54" t="s">
        <v>18</v>
      </c>
      <c r="D12" s="55">
        <v>5401</v>
      </c>
      <c r="E12" s="56">
        <v>0.09087543957060892</v>
      </c>
      <c r="F12" s="55">
        <v>6350</v>
      </c>
      <c r="G12" s="57">
        <v>0.10569944736666889</v>
      </c>
      <c r="H12" s="58">
        <v>-0.14944881889763784</v>
      </c>
      <c r="I12" s="59">
        <v>5005</v>
      </c>
      <c r="J12" s="60">
        <v>0.07912087912087906</v>
      </c>
      <c r="K12" s="55">
        <v>56741</v>
      </c>
      <c r="L12" s="56">
        <v>0.11627349404503316</v>
      </c>
      <c r="M12" s="55">
        <v>69075</v>
      </c>
      <c r="N12" s="57">
        <v>0.11043695141253777</v>
      </c>
      <c r="O12" s="58">
        <v>-0.17855953673543246</v>
      </c>
    </row>
    <row r="13" spans="2:15" ht="14.25" customHeight="1">
      <c r="B13" s="53">
        <v>3</v>
      </c>
      <c r="C13" s="54" t="s">
        <v>19</v>
      </c>
      <c r="D13" s="55">
        <v>5824</v>
      </c>
      <c r="E13" s="56">
        <v>0.0979926976595494</v>
      </c>
      <c r="F13" s="55">
        <v>5328</v>
      </c>
      <c r="G13" s="57">
        <v>0.08868766229442705</v>
      </c>
      <c r="H13" s="58">
        <v>0.0930930930930931</v>
      </c>
      <c r="I13" s="59">
        <v>4197</v>
      </c>
      <c r="J13" s="60">
        <v>0.38765785084584237</v>
      </c>
      <c r="K13" s="55">
        <v>42770</v>
      </c>
      <c r="L13" s="56">
        <v>0.08764416101771326</v>
      </c>
      <c r="M13" s="55">
        <v>61115</v>
      </c>
      <c r="N13" s="57">
        <v>0.09771052168769086</v>
      </c>
      <c r="O13" s="58">
        <v>-0.3001718072486297</v>
      </c>
    </row>
    <row r="14" spans="2:15" ht="14.25" customHeight="1">
      <c r="B14" s="53">
        <v>4</v>
      </c>
      <c r="C14" s="54" t="s">
        <v>25</v>
      </c>
      <c r="D14" s="55">
        <v>3848</v>
      </c>
      <c r="E14" s="56">
        <v>0.06474517523934514</v>
      </c>
      <c r="F14" s="55">
        <v>3672</v>
      </c>
      <c r="G14" s="57">
        <v>0.06112257806778081</v>
      </c>
      <c r="H14" s="58">
        <v>0.04793028322440085</v>
      </c>
      <c r="I14" s="59">
        <v>3216</v>
      </c>
      <c r="J14" s="60">
        <v>0.19651741293532332</v>
      </c>
      <c r="K14" s="55">
        <v>29950</v>
      </c>
      <c r="L14" s="56">
        <v>0.061373453880769514</v>
      </c>
      <c r="M14" s="55">
        <v>37461</v>
      </c>
      <c r="N14" s="57">
        <v>0.0598925607942827</v>
      </c>
      <c r="O14" s="58">
        <v>-0.20050185526280662</v>
      </c>
    </row>
    <row r="15" spans="2:15" ht="14.25" customHeight="1">
      <c r="B15" s="61">
        <v>5</v>
      </c>
      <c r="C15" s="62" t="s">
        <v>33</v>
      </c>
      <c r="D15" s="63">
        <v>3372</v>
      </c>
      <c r="E15" s="64">
        <v>0.05673615668063197</v>
      </c>
      <c r="F15" s="63">
        <v>3788</v>
      </c>
      <c r="G15" s="65">
        <v>0.06305346561022705</v>
      </c>
      <c r="H15" s="66">
        <v>-0.10982048574445613</v>
      </c>
      <c r="I15" s="67">
        <v>2376</v>
      </c>
      <c r="J15" s="68">
        <v>0.4191919191919191</v>
      </c>
      <c r="K15" s="63">
        <v>27438</v>
      </c>
      <c r="L15" s="64">
        <v>0.056225870703858226</v>
      </c>
      <c r="M15" s="63">
        <v>28336</v>
      </c>
      <c r="N15" s="65">
        <v>0.04530353174412841</v>
      </c>
      <c r="O15" s="66">
        <v>-0.031691134952004485</v>
      </c>
    </row>
    <row r="16" spans="2:15" ht="14.25" customHeight="1">
      <c r="B16" s="45">
        <v>6</v>
      </c>
      <c r="C16" s="46" t="s">
        <v>22</v>
      </c>
      <c r="D16" s="47">
        <v>3456</v>
      </c>
      <c r="E16" s="48">
        <v>0.05814951289687547</v>
      </c>
      <c r="F16" s="47">
        <v>3749</v>
      </c>
      <c r="G16" s="49">
        <v>0.06240428790199081</v>
      </c>
      <c r="H16" s="50">
        <v>-0.07815417444651906</v>
      </c>
      <c r="I16" s="51">
        <v>2787</v>
      </c>
      <c r="J16" s="52">
        <v>0.24004305705059203</v>
      </c>
      <c r="K16" s="47">
        <v>26974</v>
      </c>
      <c r="L16" s="48">
        <v>0.055275043238059325</v>
      </c>
      <c r="M16" s="47">
        <v>38568</v>
      </c>
      <c r="N16" s="49">
        <v>0.06166242985275073</v>
      </c>
      <c r="O16" s="50">
        <v>-0.30061190624351797</v>
      </c>
    </row>
    <row r="17" spans="2:15" ht="14.25" customHeight="1">
      <c r="B17" s="53">
        <v>7</v>
      </c>
      <c r="C17" s="54" t="s">
        <v>23</v>
      </c>
      <c r="D17" s="55">
        <v>2547</v>
      </c>
      <c r="E17" s="56">
        <v>0.04285497955681187</v>
      </c>
      <c r="F17" s="55">
        <v>2688</v>
      </c>
      <c r="G17" s="57">
        <v>0.04474332512151275</v>
      </c>
      <c r="H17" s="58">
        <v>-0.052455357142857095</v>
      </c>
      <c r="I17" s="59">
        <v>2031</v>
      </c>
      <c r="J17" s="60">
        <v>0.25406203840472674</v>
      </c>
      <c r="K17" s="55">
        <v>24144</v>
      </c>
      <c r="L17" s="56">
        <v>0.049475815375535866</v>
      </c>
      <c r="M17" s="55">
        <v>29418</v>
      </c>
      <c r="N17" s="57">
        <v>0.047033430859993286</v>
      </c>
      <c r="O17" s="58">
        <v>-0.1792779930654701</v>
      </c>
    </row>
    <row r="18" spans="2:15" ht="14.25" customHeight="1">
      <c r="B18" s="53">
        <v>8</v>
      </c>
      <c r="C18" s="54" t="s">
        <v>30</v>
      </c>
      <c r="D18" s="55">
        <v>2685</v>
      </c>
      <c r="E18" s="56">
        <v>0.045176921912069054</v>
      </c>
      <c r="F18" s="55">
        <v>2061</v>
      </c>
      <c r="G18" s="57">
        <v>0.0343065450429456</v>
      </c>
      <c r="H18" s="58">
        <v>0.30276564774381365</v>
      </c>
      <c r="I18" s="59">
        <v>2579</v>
      </c>
      <c r="J18" s="60">
        <v>0.04110120201628531</v>
      </c>
      <c r="K18" s="55">
        <v>22464</v>
      </c>
      <c r="L18" s="56">
        <v>0.046033164206263986</v>
      </c>
      <c r="M18" s="55">
        <v>33023</v>
      </c>
      <c r="N18" s="57">
        <v>0.052797096583369306</v>
      </c>
      <c r="O18" s="58">
        <v>-0.319746843109348</v>
      </c>
    </row>
    <row r="19" spans="2:15" ht="14.25" customHeight="1">
      <c r="B19" s="53">
        <v>9</v>
      </c>
      <c r="C19" s="54" t="s">
        <v>27</v>
      </c>
      <c r="D19" s="55">
        <v>3473</v>
      </c>
      <c r="E19" s="56">
        <v>0.05843554927397237</v>
      </c>
      <c r="F19" s="55">
        <v>3665</v>
      </c>
      <c r="G19" s="57">
        <v>0.061006058991943536</v>
      </c>
      <c r="H19" s="58">
        <v>-0.052387448840382045</v>
      </c>
      <c r="I19" s="59">
        <v>2150</v>
      </c>
      <c r="J19" s="60">
        <v>0.6153488372093023</v>
      </c>
      <c r="K19" s="55">
        <v>20583</v>
      </c>
      <c r="L19" s="56">
        <v>0.04217862441495422</v>
      </c>
      <c r="M19" s="55">
        <v>26713</v>
      </c>
      <c r="N19" s="57">
        <v>0.04270868307033111</v>
      </c>
      <c r="O19" s="58">
        <v>-0.22947628495489092</v>
      </c>
    </row>
    <row r="20" spans="2:15" ht="14.25" customHeight="1">
      <c r="B20" s="61">
        <v>10</v>
      </c>
      <c r="C20" s="62" t="s">
        <v>24</v>
      </c>
      <c r="D20" s="63">
        <v>2379</v>
      </c>
      <c r="E20" s="64">
        <v>0.04002826712432487</v>
      </c>
      <c r="F20" s="63">
        <v>2307</v>
      </c>
      <c r="G20" s="65">
        <v>0.03840135827951262</v>
      </c>
      <c r="H20" s="66">
        <v>0.031209362808842567</v>
      </c>
      <c r="I20" s="67">
        <v>1579</v>
      </c>
      <c r="J20" s="68">
        <v>0.506649778340722</v>
      </c>
      <c r="K20" s="63">
        <v>18495</v>
      </c>
      <c r="L20" s="64">
        <v>0.03789990081885917</v>
      </c>
      <c r="M20" s="63">
        <v>24543</v>
      </c>
      <c r="N20" s="65">
        <v>0.03923929205237661</v>
      </c>
      <c r="O20" s="66">
        <v>-0.24642464246424645</v>
      </c>
    </row>
    <row r="21" spans="2:15" ht="14.25" customHeight="1">
      <c r="B21" s="45">
        <v>11</v>
      </c>
      <c r="C21" s="46" t="s">
        <v>17</v>
      </c>
      <c r="D21" s="47">
        <v>2681</v>
      </c>
      <c r="E21" s="48">
        <v>0.04510961923510508</v>
      </c>
      <c r="F21" s="47">
        <v>2581</v>
      </c>
      <c r="G21" s="49">
        <v>0.04296224781942872</v>
      </c>
      <c r="H21" s="50">
        <v>0.03874467260751646</v>
      </c>
      <c r="I21" s="51">
        <v>1638</v>
      </c>
      <c r="J21" s="52">
        <v>0.6367521367521367</v>
      </c>
      <c r="K21" s="47">
        <v>18304</v>
      </c>
      <c r="L21" s="48">
        <v>0.037508504168066954</v>
      </c>
      <c r="M21" s="47">
        <v>20710</v>
      </c>
      <c r="N21" s="49">
        <v>0.03311110045245975</v>
      </c>
      <c r="O21" s="50">
        <v>-0.11617576050217282</v>
      </c>
    </row>
    <row r="22" spans="2:15" ht="14.25" customHeight="1">
      <c r="B22" s="53">
        <v>12</v>
      </c>
      <c r="C22" s="54" t="s">
        <v>21</v>
      </c>
      <c r="D22" s="55">
        <v>1744</v>
      </c>
      <c r="E22" s="56">
        <v>0.029343967156293643</v>
      </c>
      <c r="F22" s="55">
        <v>2209</v>
      </c>
      <c r="G22" s="57">
        <v>0.0367700912177908</v>
      </c>
      <c r="H22" s="58">
        <v>-0.21050248981439568</v>
      </c>
      <c r="I22" s="59">
        <v>1875</v>
      </c>
      <c r="J22" s="60">
        <v>-0.06986666666666663</v>
      </c>
      <c r="K22" s="55">
        <v>17710</v>
      </c>
      <c r="L22" s="56">
        <v>0.03629128107607439</v>
      </c>
      <c r="M22" s="55">
        <v>37605</v>
      </c>
      <c r="N22" s="57">
        <v>0.060122787663676916</v>
      </c>
      <c r="O22" s="58">
        <v>-0.5290519877675841</v>
      </c>
    </row>
    <row r="23" spans="2:15" ht="14.25" customHeight="1">
      <c r="B23" s="53">
        <v>13</v>
      </c>
      <c r="C23" s="54" t="s">
        <v>28</v>
      </c>
      <c r="D23" s="55">
        <v>1849</v>
      </c>
      <c r="E23" s="56">
        <v>0.031110662426598018</v>
      </c>
      <c r="F23" s="55">
        <v>1754</v>
      </c>
      <c r="G23" s="57">
        <v>0.029196351288368068</v>
      </c>
      <c r="H23" s="58">
        <v>0.054161915621436796</v>
      </c>
      <c r="I23" s="59">
        <v>2273</v>
      </c>
      <c r="J23" s="60">
        <v>-0.18653761548614167</v>
      </c>
      <c r="K23" s="55">
        <v>16236</v>
      </c>
      <c r="L23" s="56">
        <v>0.03327076451446323</v>
      </c>
      <c r="M23" s="55">
        <v>21204</v>
      </c>
      <c r="N23" s="57">
        <v>0.03390090651829824</v>
      </c>
      <c r="O23" s="58">
        <v>-0.23429541595925296</v>
      </c>
    </row>
    <row r="24" spans="2:15" ht="14.25" customHeight="1">
      <c r="B24" s="53">
        <v>14</v>
      </c>
      <c r="C24" s="54" t="s">
        <v>34</v>
      </c>
      <c r="D24" s="55">
        <v>1719</v>
      </c>
      <c r="E24" s="56">
        <v>0.02892332542526879</v>
      </c>
      <c r="F24" s="55">
        <v>1615</v>
      </c>
      <c r="G24" s="57">
        <v>0.02688261535388508</v>
      </c>
      <c r="H24" s="58">
        <v>0.06439628482972126</v>
      </c>
      <c r="I24" s="59">
        <v>1647</v>
      </c>
      <c r="J24" s="60">
        <v>0.04371584699453557</v>
      </c>
      <c r="K24" s="55">
        <v>15602</v>
      </c>
      <c r="L24" s="56">
        <v>0.031971573537488016</v>
      </c>
      <c r="M24" s="55">
        <v>13777</v>
      </c>
      <c r="N24" s="57">
        <v>0.022026635969750748</v>
      </c>
      <c r="O24" s="58">
        <v>0.13246715540393406</v>
      </c>
    </row>
    <row r="25" spans="2:15" ht="14.25" customHeight="1">
      <c r="B25" s="61">
        <v>15</v>
      </c>
      <c r="C25" s="62" t="s">
        <v>35</v>
      </c>
      <c r="D25" s="63">
        <v>844</v>
      </c>
      <c r="E25" s="64">
        <v>0.014200864839398987</v>
      </c>
      <c r="F25" s="63">
        <v>761</v>
      </c>
      <c r="G25" s="65">
        <v>0.0126672881017378</v>
      </c>
      <c r="H25" s="66">
        <v>0.10906701708278588</v>
      </c>
      <c r="I25" s="67">
        <v>933</v>
      </c>
      <c r="J25" s="68">
        <v>-0.09539121114683813</v>
      </c>
      <c r="K25" s="63">
        <v>10929</v>
      </c>
      <c r="L25" s="64">
        <v>0.022395675374388316</v>
      </c>
      <c r="M25" s="63">
        <v>10975</v>
      </c>
      <c r="N25" s="65">
        <v>0.017546804802788304</v>
      </c>
      <c r="O25" s="66">
        <v>-0.004191343963553584</v>
      </c>
    </row>
    <row r="26" spans="2:15" ht="14.25" customHeight="1">
      <c r="B26" s="45">
        <v>16</v>
      </c>
      <c r="C26" s="46" t="s">
        <v>29</v>
      </c>
      <c r="D26" s="47">
        <v>1227</v>
      </c>
      <c r="E26" s="48">
        <v>0.02064509615869971</v>
      </c>
      <c r="F26" s="47">
        <v>1461</v>
      </c>
      <c r="G26" s="49">
        <v>0.02431919568546508</v>
      </c>
      <c r="H26" s="50">
        <v>-0.16016427104722797</v>
      </c>
      <c r="I26" s="51">
        <v>1169</v>
      </c>
      <c r="J26" s="52">
        <v>0.04961505560307966</v>
      </c>
      <c r="K26" s="47">
        <v>10885</v>
      </c>
      <c r="L26" s="48">
        <v>0.022305510700907385</v>
      </c>
      <c r="M26" s="47">
        <v>15802</v>
      </c>
      <c r="N26" s="49">
        <v>0.025264201320606902</v>
      </c>
      <c r="O26" s="50">
        <v>-0.31116314390583466</v>
      </c>
    </row>
    <row r="27" spans="2:15" ht="14.25" customHeight="1">
      <c r="B27" s="53">
        <v>17</v>
      </c>
      <c r="C27" s="54" t="s">
        <v>26</v>
      </c>
      <c r="D27" s="55">
        <v>954</v>
      </c>
      <c r="E27" s="56">
        <v>0.016051688455908333</v>
      </c>
      <c r="F27" s="55">
        <v>1116</v>
      </c>
      <c r="G27" s="57">
        <v>0.018576469804913776</v>
      </c>
      <c r="H27" s="58">
        <v>-0.14516129032258063</v>
      </c>
      <c r="I27" s="59">
        <v>850</v>
      </c>
      <c r="J27" s="60">
        <v>0.12235294117647055</v>
      </c>
      <c r="K27" s="55">
        <v>9328</v>
      </c>
      <c r="L27" s="56">
        <v>0.019114910777957198</v>
      </c>
      <c r="M27" s="55">
        <v>11740</v>
      </c>
      <c r="N27" s="57">
        <v>0.018769885046445074</v>
      </c>
      <c r="O27" s="58">
        <v>-0.2054514480408859</v>
      </c>
    </row>
    <row r="28" spans="2:15" ht="14.25" customHeight="1">
      <c r="B28" s="53">
        <v>18</v>
      </c>
      <c r="C28" s="54" t="s">
        <v>51</v>
      </c>
      <c r="D28" s="55">
        <v>1454</v>
      </c>
      <c r="E28" s="56">
        <v>0.024464523076405363</v>
      </c>
      <c r="F28" s="55">
        <v>1327</v>
      </c>
      <c r="G28" s="57">
        <v>0.022088687662294427</v>
      </c>
      <c r="H28" s="58">
        <v>0.09570459683496613</v>
      </c>
      <c r="I28" s="59">
        <v>831</v>
      </c>
      <c r="J28" s="60">
        <v>0.7496991576413958</v>
      </c>
      <c r="K28" s="55">
        <v>9232</v>
      </c>
      <c r="L28" s="56">
        <v>0.0189181878539988</v>
      </c>
      <c r="M28" s="55">
        <v>12434</v>
      </c>
      <c r="N28" s="57">
        <v>0.019879450653108862</v>
      </c>
      <c r="O28" s="58">
        <v>-0.25751970403731705</v>
      </c>
    </row>
    <row r="29" spans="2:15" ht="14.25" customHeight="1">
      <c r="B29" s="53">
        <v>19</v>
      </c>
      <c r="C29" s="54" t="s">
        <v>32</v>
      </c>
      <c r="D29" s="55">
        <v>1015</v>
      </c>
      <c r="E29" s="56">
        <v>0.01707805427960897</v>
      </c>
      <c r="F29" s="55">
        <v>733</v>
      </c>
      <c r="G29" s="57">
        <v>0.012201211798388708</v>
      </c>
      <c r="H29" s="58">
        <v>0.38472032742155515</v>
      </c>
      <c r="I29" s="59">
        <v>768</v>
      </c>
      <c r="J29" s="60">
        <v>0.32161458333333326</v>
      </c>
      <c r="K29" s="55">
        <v>7171</v>
      </c>
      <c r="L29" s="56">
        <v>0.014694792580267051</v>
      </c>
      <c r="M29" s="55">
        <v>11140</v>
      </c>
      <c r="N29" s="57">
        <v>0.017810606423969175</v>
      </c>
      <c r="O29" s="58">
        <v>-0.3562836624775584</v>
      </c>
    </row>
    <row r="30" spans="2:15" ht="14.25" customHeight="1">
      <c r="B30" s="61">
        <v>20</v>
      </c>
      <c r="C30" s="62" t="s">
        <v>31</v>
      </c>
      <c r="D30" s="63">
        <v>1514</v>
      </c>
      <c r="E30" s="64">
        <v>0.02547406323086501</v>
      </c>
      <c r="F30" s="63">
        <v>953</v>
      </c>
      <c r="G30" s="65">
        <v>0.015863239896131566</v>
      </c>
      <c r="H30" s="66">
        <v>0.5886673662119621</v>
      </c>
      <c r="I30" s="67">
        <v>339</v>
      </c>
      <c r="J30" s="68">
        <v>3.4660766961651914</v>
      </c>
      <c r="K30" s="63">
        <v>6127</v>
      </c>
      <c r="L30" s="64">
        <v>0.012555430782219526</v>
      </c>
      <c r="M30" s="63">
        <v>7724</v>
      </c>
      <c r="N30" s="65">
        <v>0.012349113466673061</v>
      </c>
      <c r="O30" s="66">
        <v>-0.20675815639564987</v>
      </c>
    </row>
    <row r="31" spans="2:15" ht="14.25" customHeight="1">
      <c r="B31" s="154" t="s">
        <v>49</v>
      </c>
      <c r="C31" s="155"/>
      <c r="D31" s="25">
        <f>SUM(D11:D30)</f>
        <v>55481</v>
      </c>
      <c r="E31" s="4">
        <f>D31/D33</f>
        <v>0.9335049551595914</v>
      </c>
      <c r="F31" s="25">
        <f>SUM(F11:F30)</f>
        <v>54679</v>
      </c>
      <c r="G31" s="4">
        <f>F31/F33</f>
        <v>0.9101637925294627</v>
      </c>
      <c r="H31" s="7">
        <f>D31/F31-1</f>
        <v>0.014667422593683144</v>
      </c>
      <c r="I31" s="25">
        <f>SUM(I11:I30)</f>
        <v>44815</v>
      </c>
      <c r="J31" s="4">
        <f>D31/I31-1</f>
        <v>0.23800066941872133</v>
      </c>
      <c r="K31" s="25">
        <f>SUM(K11:K30)</f>
        <v>455448</v>
      </c>
      <c r="L31" s="4">
        <f>K31/K33</f>
        <v>0.9333027319896064</v>
      </c>
      <c r="M31" s="25">
        <f>SUM(M11:M30)</f>
        <v>576022</v>
      </c>
      <c r="N31" s="4">
        <f>M31/M33</f>
        <v>0.920942651126353</v>
      </c>
      <c r="O31" s="7">
        <f>K31/M31-1</f>
        <v>-0.2093218661787224</v>
      </c>
    </row>
    <row r="32" spans="2:15" ht="14.25" customHeight="1">
      <c r="B32" s="154" t="s">
        <v>12</v>
      </c>
      <c r="C32" s="155"/>
      <c r="D32" s="3">
        <f>D33-SUM(D11:D30)</f>
        <v>3952</v>
      </c>
      <c r="E32" s="4">
        <f>D32/D33</f>
        <v>0.06649504484040852</v>
      </c>
      <c r="F32" s="5">
        <f>F33-SUM(F11:F30)</f>
        <v>5397</v>
      </c>
      <c r="G32" s="6">
        <f>F32/F33</f>
        <v>0.08983620747053732</v>
      </c>
      <c r="H32" s="7">
        <f>D32/F32-1</f>
        <v>-0.26774133778024833</v>
      </c>
      <c r="I32" s="5">
        <f>I33-SUM(I11:I30)</f>
        <v>2783</v>
      </c>
      <c r="J32" s="8">
        <f>D32/I32-1</f>
        <v>0.4200503054257996</v>
      </c>
      <c r="K32" s="3">
        <f>K33-SUM(K11:K30)</f>
        <v>32548</v>
      </c>
      <c r="L32" s="4">
        <f>K32/K33</f>
        <v>0.06669726801039352</v>
      </c>
      <c r="M32" s="3">
        <f>M33-SUM(M11:M30)</f>
        <v>49448</v>
      </c>
      <c r="N32" s="4">
        <f>M32/M33</f>
        <v>0.07905734887364702</v>
      </c>
      <c r="O32" s="7">
        <f>K32/M32-1</f>
        <v>-0.3417731758615111</v>
      </c>
    </row>
    <row r="33" spans="2:16" ht="14.25" customHeight="1">
      <c r="B33" s="156" t="s">
        <v>13</v>
      </c>
      <c r="C33" s="157"/>
      <c r="D33" s="40">
        <v>59433</v>
      </c>
      <c r="E33" s="69">
        <v>1</v>
      </c>
      <c r="F33" s="40">
        <v>60076</v>
      </c>
      <c r="G33" s="70">
        <v>0.9999999999999999</v>
      </c>
      <c r="H33" s="37">
        <v>-0.010703109394766597</v>
      </c>
      <c r="I33" s="41">
        <v>47598</v>
      </c>
      <c r="J33" s="38">
        <v>0.24864490104626236</v>
      </c>
      <c r="K33" s="40">
        <v>487996</v>
      </c>
      <c r="L33" s="69">
        <v>1</v>
      </c>
      <c r="M33" s="40">
        <v>625470</v>
      </c>
      <c r="N33" s="70">
        <v>0.9999999999999996</v>
      </c>
      <c r="O33" s="37">
        <v>-0.21979311557708603</v>
      </c>
      <c r="P33" s="13"/>
    </row>
    <row r="34" ht="14.25" customHeight="1">
      <c r="B34" t="s">
        <v>74</v>
      </c>
    </row>
    <row r="35" ht="15">
      <c r="B35" s="9" t="s">
        <v>76</v>
      </c>
    </row>
  </sheetData>
  <sheetProtection/>
  <mergeCells count="26">
    <mergeCell ref="B31:C31"/>
    <mergeCell ref="B32:C32"/>
    <mergeCell ref="B33:C33"/>
    <mergeCell ref="B8:B10"/>
    <mergeCell ref="C8:C10"/>
    <mergeCell ref="H9:H10"/>
    <mergeCell ref="B2:O2"/>
    <mergeCell ref="B3:O3"/>
    <mergeCell ref="O7:O8"/>
    <mergeCell ref="H7:H8"/>
    <mergeCell ref="I7:I8"/>
    <mergeCell ref="J7:J8"/>
    <mergeCell ref="B5:B7"/>
    <mergeCell ref="D5:H5"/>
    <mergeCell ref="I5:J5"/>
    <mergeCell ref="K5:O5"/>
    <mergeCell ref="C5:C7"/>
    <mergeCell ref="O9:O10"/>
    <mergeCell ref="K7:L8"/>
    <mergeCell ref="M7:N8"/>
    <mergeCell ref="J9:J10"/>
    <mergeCell ref="D7:E8"/>
    <mergeCell ref="F7:G8"/>
    <mergeCell ref="D6:H6"/>
    <mergeCell ref="I6:J6"/>
    <mergeCell ref="K6:O6"/>
  </mergeCells>
  <conditionalFormatting sqref="H32 J32 O32">
    <cfRule type="cellIs" priority="384" dxfId="146" operator="lessThan">
      <formula>0</formula>
    </cfRule>
  </conditionalFormatting>
  <conditionalFormatting sqref="H31 O31">
    <cfRule type="cellIs" priority="189" dxfId="146" operator="lessThan">
      <formula>0</formula>
    </cfRule>
  </conditionalFormatting>
  <conditionalFormatting sqref="H11:H15 J11:J15 O11:O15">
    <cfRule type="cellIs" priority="7" dxfId="146" operator="lessThan">
      <formula>0</formula>
    </cfRule>
  </conditionalFormatting>
  <conditionalFormatting sqref="H16:H30 J16:J30 O16:O30">
    <cfRule type="cellIs" priority="6" dxfId="146" operator="lessThan">
      <formula>0</formula>
    </cfRule>
  </conditionalFormatting>
  <conditionalFormatting sqref="D11:E30 G11:J30 L11:L30 N11:O30">
    <cfRule type="cellIs" priority="5" dxfId="147" operator="equal">
      <formula>0</formula>
    </cfRule>
  </conditionalFormatting>
  <conditionalFormatting sqref="F11:F30">
    <cfRule type="cellIs" priority="4" dxfId="147" operator="equal">
      <formula>0</formula>
    </cfRule>
  </conditionalFormatting>
  <conditionalFormatting sqref="K11:K30">
    <cfRule type="cellIs" priority="3" dxfId="147" operator="equal">
      <formula>0</formula>
    </cfRule>
  </conditionalFormatting>
  <conditionalFormatting sqref="M11:M30">
    <cfRule type="cellIs" priority="2" dxfId="147" operator="equal">
      <formula>0</formula>
    </cfRule>
  </conditionalFormatting>
  <conditionalFormatting sqref="O33 J33 H33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Ewa_Szelag</cp:lastModifiedBy>
  <cp:lastPrinted>2014-07-02T18:05:00Z</cp:lastPrinted>
  <dcterms:created xsi:type="dcterms:W3CDTF">2011-02-07T09:02:19Z</dcterms:created>
  <dcterms:modified xsi:type="dcterms:W3CDTF">2021-01-05T12:03:05Z</dcterms:modified>
  <cp:category/>
  <cp:version/>
  <cp:contentType/>
  <cp:contentStatus/>
</cp:coreProperties>
</file>