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2\SC\"/>
    </mc:Choice>
  </mc:AlternateContent>
  <xr:revisionPtr revIDLastSave="0" documentId="13_ncr:1_{5F98ADE8-75E8-4BD4-B633-7228B1FA6C33}" xr6:coauthVersionLast="45" xr6:coauthVersionMax="45" xr10:uidLastSave="{00000000-0000-0000-0000-000000000000}"/>
  <bookViews>
    <workbookView xWindow="390" yWindow="390" windowWidth="15330" windowHeight="10890" activeTab="1" xr2:uid="{00000000-000D-0000-FFFF-FFFF00000000}"/>
  </bookViews>
  <sheets>
    <sheet name="Summary table " sheetId="7" r:id="rId1"/>
    <sheet name="CV&gt;3.5T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" l="1"/>
  <c r="J8" i="4"/>
  <c r="J69" i="8"/>
  <c r="J44" i="8"/>
  <c r="J8" i="8"/>
  <c r="J8" i="3" l="1"/>
  <c r="J52" i="4"/>
  <c r="S51" i="4"/>
  <c r="Q51" i="4"/>
  <c r="Q52" i="4" s="1"/>
  <c r="J51" i="4"/>
  <c r="F51" i="4"/>
  <c r="G51" i="4" s="1"/>
  <c r="D51" i="4"/>
  <c r="M26" i="4"/>
  <c r="N26" i="4" s="1"/>
  <c r="K26" i="4"/>
  <c r="L26" i="4" s="1"/>
  <c r="I26" i="4"/>
  <c r="F26" i="4"/>
  <c r="G26" i="4" s="1"/>
  <c r="D26" i="4"/>
  <c r="J26" i="4" s="1"/>
  <c r="M25" i="4"/>
  <c r="N25" i="4" s="1"/>
  <c r="K25" i="4"/>
  <c r="L25" i="4" s="1"/>
  <c r="I25" i="4"/>
  <c r="F25" i="4"/>
  <c r="G25" i="4" s="1"/>
  <c r="D25" i="4"/>
  <c r="J25" i="4" s="1"/>
  <c r="R51" i="4" l="1"/>
  <c r="U51" i="4"/>
  <c r="H51" i="4"/>
  <c r="R52" i="4"/>
  <c r="S52" i="4"/>
  <c r="T52" i="4" s="1"/>
  <c r="T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U52" i="4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<sst xmlns="http://schemas.openxmlformats.org/spreadsheetml/2006/main" count="662" uniqueCount="113">
  <si>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</si>
  <si>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</si>
  <si>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</si>
  <si>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</si>
  <si>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</si>
  <si>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</si>
  <si>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</si>
  <si>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</si>
  <si>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</si>
  <si>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</si>
  <si>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</si>
  <si>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</si>
  <si>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</si>
  <si>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</si>
  <si>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</si>
  <si>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</si>
  <si>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</si>
  <si>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</si>
  <si>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</si>
  <si>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</si>
  <si>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</si>
  <si>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</si>
  <si>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</si>
  <si>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</si>
  <si>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</si>
  <si>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</si>
  <si>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</si>
  <si>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</si>
  <si>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</si>
  <si>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</si>
  <si>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</si>
  <si>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</si>
  <si>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</si>
  <si>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</si>
  <si>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</si>
  <si>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</si>
  <si>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</si>
  <si>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</si>
  <si>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</si>
  <si>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</si>
  <si>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</si>
  <si>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</si>
  <si>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</si>
  <si>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</si>
  <si>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</si>
  <si>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</si>
  <si>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</si>
  <si>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</si>
  <si>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</si>
  <si>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</si>
  <si>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</si>
  <si>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</si>
  <si>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</si>
  <si>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</si>
  <si>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</si>
  <si>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</si>
  <si>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</si>
  <si>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</si>
  <si>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</si>
  <si>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</si>
  <si>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</si>
  <si>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</si>
  <si>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</si>
  <si>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</si>
  <si>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</si>
  <si>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</si>
  <si>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</si>
  <si>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</si>
  <si>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</si>
  <si>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</si>
  <si>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</si>
  <si>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</si>
  <si>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</si>
  <si>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</si>
  <si>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</si>
  <si>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</si>
  <si>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</si>
  <si>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</si>
  <si>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Mercedes-Benz Sprinter</t>
  </si>
  <si>
    <t>Fiat Fiorino</t>
  </si>
  <si>
    <t>FORD TRUCKS</t>
  </si>
  <si>
    <t>Listopad</t>
  </si>
  <si>
    <t>November</t>
  </si>
  <si>
    <t>Nov/Oct Ch %</t>
  </si>
  <si>
    <t>Rejestracje nowych samochodów dostawczych do 3,5T, ranking modeli - Listopad 2019</t>
  </si>
  <si>
    <t>Registrations of new LCV up to 3.5T, Top Models - November 2019</t>
  </si>
  <si>
    <t/>
  </si>
  <si>
    <t>Grudzień</t>
  </si>
  <si>
    <t>Rok narastająco Styczeń - Grudzień</t>
  </si>
  <si>
    <t>December</t>
  </si>
  <si>
    <t>YTD January - December</t>
  </si>
  <si>
    <t>Gru/Lis
Zmiana %</t>
  </si>
  <si>
    <t>KAMAZ</t>
  </si>
  <si>
    <t>Gru/Lis
Zmiana poz</t>
  </si>
  <si>
    <t>Dec/Nov Ch %</t>
  </si>
  <si>
    <t>Dec/Nov Ch position</t>
  </si>
  <si>
    <t>Citroen Jumper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</si>
  <si>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</si>
  <si>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</si>
  <si>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</si>
  <si>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</si>
  <si>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</si>
  <si>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</si>
  <si>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</si>
  <si>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</si>
  <si>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PZPM based on CEP (Ministry of Digital Affairs)</t>
  </si>
  <si>
    <t>units</t>
  </si>
  <si>
    <t>FIRST REGISTRATIONS OF NEW COMMERCIAL VEHICLES OVER 3.5T</t>
  </si>
  <si>
    <t>% change y/y</t>
  </si>
  <si>
    <t>2018
Dec</t>
  </si>
  <si>
    <t>2019
Jan - Dec</t>
  </si>
  <si>
    <t>2018
Jan - Dec</t>
  </si>
  <si>
    <t>2019
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</si>
</sst>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4F172B-DD62-48BA-81D0-B1E4363D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7</xdr:col>
      <xdr:colOff>290766</xdr:colOff>
      <xdr:row>54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957750-4095-456A-86BC-F8F6157E0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8105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7</xdr:col>
      <xdr:colOff>370021</xdr:colOff>
      <xdr:row>75</xdr:row>
      <xdr:rowOff>174048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0915AE3-5C43-45E1-9A58-EE90E2BB4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192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zoomScale="90" zoomScaleNormal="90" workbookViewId="0">
      <selection activeCell="C5" sqref="C5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105</v>
      </c>
      <c r="D1" s="41"/>
      <c r="E1" s="41"/>
      <c r="F1" s="41"/>
      <c r="G1" s="41"/>
      <c r="H1" s="67">
        <v>43837</v>
      </c>
    </row>
    <row r="2" spans="2:8">
      <c r="H2" s="2" t="s">
        <v>106</v>
      </c>
    </row>
    <row r="3" spans="2:8" ht="26.25" customHeight="1">
      <c r="B3" s="164" t="s">
        <v>107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36" t="s">
        <v>112</v>
      </c>
      <c r="D4" s="136" t="s">
        <v>109</v>
      </c>
      <c r="E4" s="7" t="s">
        <v>108</v>
      </c>
      <c r="F4" s="136" t="s">
        <v>110</v>
      </c>
      <c r="G4" s="136" t="s">
        <v>111</v>
      </c>
      <c r="H4" s="7" t="s">
        <v>108</v>
      </c>
    </row>
    <row r="5" spans="2:8" ht="26.25" customHeight="1">
      <c r="B5" s="3" t="s">
        <v>97</v>
      </c>
      <c r="C5" s="137">
        <v>1628</v>
      </c>
      <c r="D5" s="137">
        <v>2016</v>
      </c>
      <c r="E5" s="63">
        <v>-0.19246031746031744</v>
      </c>
      <c r="F5" s="137">
        <v>28317</v>
      </c>
      <c r="G5" s="137">
        <v>29870</v>
      </c>
      <c r="H5" s="63">
        <v>-5.19919651824573E-2</v>
      </c>
    </row>
    <row r="6" spans="2:8" ht="26.25" customHeight="1">
      <c r="B6" s="4" t="s">
        <v>98</v>
      </c>
      <c r="C6" s="138">
        <v>472</v>
      </c>
      <c r="D6" s="138">
        <v>463</v>
      </c>
      <c r="E6" s="64">
        <v>1.9438444924406051E-2</v>
      </c>
      <c r="F6" s="138">
        <v>6791</v>
      </c>
      <c r="G6" s="138">
        <v>6729</v>
      </c>
      <c r="H6" s="64">
        <v>9.2138504978451774E-3</v>
      </c>
    </row>
    <row r="7" spans="2:8" ht="26.25" customHeight="1">
      <c r="B7" s="4" t="s">
        <v>99</v>
      </c>
      <c r="C7" s="138">
        <v>188</v>
      </c>
      <c r="D7" s="138">
        <v>164</v>
      </c>
      <c r="E7" s="64">
        <v>0.14634146341463405</v>
      </c>
      <c r="F7" s="138">
        <v>1254</v>
      </c>
      <c r="G7" s="138">
        <v>974</v>
      </c>
      <c r="H7" s="64">
        <v>0.28747433264887068</v>
      </c>
    </row>
    <row r="8" spans="2:8" ht="26.25" customHeight="1">
      <c r="B8" s="5" t="s">
        <v>100</v>
      </c>
      <c r="C8" s="138">
        <v>968</v>
      </c>
      <c r="D8" s="138">
        <v>1389</v>
      </c>
      <c r="E8" s="65">
        <v>-0.30309575233981279</v>
      </c>
      <c r="F8" s="138">
        <v>20272</v>
      </c>
      <c r="G8" s="138">
        <v>22167</v>
      </c>
      <c r="H8" s="65">
        <v>-8.5487436279153672E-2</v>
      </c>
    </row>
    <row r="9" spans="2:8" ht="26.25" customHeight="1">
      <c r="B9" s="3" t="s">
        <v>101</v>
      </c>
      <c r="C9" s="137">
        <v>147</v>
      </c>
      <c r="D9" s="137">
        <v>186</v>
      </c>
      <c r="E9" s="63">
        <v>-0.20967741935483875</v>
      </c>
      <c r="F9" s="137">
        <v>2471</v>
      </c>
      <c r="G9" s="137">
        <v>2687</v>
      </c>
      <c r="H9" s="63">
        <v>-8.0387048753256418E-2</v>
      </c>
    </row>
    <row r="10" spans="2:8" ht="26.25" customHeight="1">
      <c r="B10" s="5" t="s">
        <v>102</v>
      </c>
      <c r="C10" s="138">
        <v>147</v>
      </c>
      <c r="D10" s="138">
        <v>186</v>
      </c>
      <c r="E10" s="65">
        <v>-0.20967741935483875</v>
      </c>
      <c r="F10" s="138">
        <v>2471</v>
      </c>
      <c r="G10" s="138">
        <v>2687</v>
      </c>
      <c r="H10" s="65">
        <v>-8.0387048753256418E-2</v>
      </c>
    </row>
    <row r="11" spans="2:8" ht="26.25" customHeight="1">
      <c r="B11" s="8" t="s">
        <v>103</v>
      </c>
      <c r="C11" s="139">
        <v>1775</v>
      </c>
      <c r="D11" s="139">
        <v>2202</v>
      </c>
      <c r="E11" s="66">
        <v>-0.19391462306993645</v>
      </c>
      <c r="F11" s="139">
        <v>30788</v>
      </c>
      <c r="G11" s="139">
        <v>32557</v>
      </c>
      <c r="H11" s="66">
        <v>-5.4335473170132431E-2</v>
      </c>
    </row>
    <row r="12" spans="2:8" ht="15" customHeight="1">
      <c r="B12" s="141" t="s">
        <v>104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2" priority="2" operator="lessThan">
      <formula>0</formula>
    </cfRule>
  </conditionalFormatting>
  <conditionalFormatting sqref="E5:E7 H5:H7 H11 E11">
    <cfRule type="cellIs" dxfId="141" priority="3" operator="lessThan">
      <formula>0</formula>
    </cfRule>
  </conditionalFormatting>
  <conditionalFormatting sqref="E8 H8">
    <cfRule type="cellIs" dxfId="14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tabSelected="1" zoomScale="90" zoomScaleNormal="90" workbookViewId="0">
      <selection activeCell="J16" sqref="J16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43837</v>
      </c>
    </row>
    <row r="2" spans="2:15" ht="14.45" customHeight="1">
      <c r="B2" s="198" t="s">
        <v>20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14.45" customHeight="1">
      <c r="B3" s="199" t="s">
        <v>21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4" t="s">
        <v>0</v>
      </c>
      <c r="C5" s="186" t="s">
        <v>1</v>
      </c>
      <c r="D5" s="188" t="s">
        <v>87</v>
      </c>
      <c r="E5" s="189"/>
      <c r="F5" s="189"/>
      <c r="G5" s="189"/>
      <c r="H5" s="190"/>
      <c r="I5" s="189" t="s">
        <v>81</v>
      </c>
      <c r="J5" s="189"/>
      <c r="K5" s="188" t="s">
        <v>88</v>
      </c>
      <c r="L5" s="189"/>
      <c r="M5" s="189"/>
      <c r="N5" s="189"/>
      <c r="O5" s="190"/>
    </row>
    <row r="6" spans="2:15" ht="14.45" customHeight="1">
      <c r="B6" s="185"/>
      <c r="C6" s="187"/>
      <c r="D6" s="200" t="s">
        <v>89</v>
      </c>
      <c r="E6" s="201"/>
      <c r="F6" s="201"/>
      <c r="G6" s="201"/>
      <c r="H6" s="202"/>
      <c r="I6" s="201" t="s">
        <v>82</v>
      </c>
      <c r="J6" s="201"/>
      <c r="K6" s="200" t="s">
        <v>90</v>
      </c>
      <c r="L6" s="201"/>
      <c r="M6" s="201"/>
      <c r="N6" s="201"/>
      <c r="O6" s="202"/>
    </row>
    <row r="7" spans="2:15" ht="14.45" customHeight="1">
      <c r="B7" s="185"/>
      <c r="C7" s="185"/>
      <c r="D7" s="180">
        <v>2019</v>
      </c>
      <c r="E7" s="181"/>
      <c r="F7" s="191">
        <v>2018</v>
      </c>
      <c r="G7" s="191"/>
      <c r="H7" s="193" t="s">
        <v>23</v>
      </c>
      <c r="I7" s="195">
        <v>2019</v>
      </c>
      <c r="J7" s="180" t="s">
        <v>91</v>
      </c>
      <c r="K7" s="180">
        <v>2019</v>
      </c>
      <c r="L7" s="181"/>
      <c r="M7" s="191">
        <v>2018</v>
      </c>
      <c r="N7" s="181"/>
      <c r="O7" s="171" t="s">
        <v>23</v>
      </c>
    </row>
    <row r="8" spans="2:15" ht="14.45" customHeight="1">
      <c r="B8" s="172" t="s">
        <v>24</v>
      </c>
      <c r="C8" s="172" t="s">
        <v>25</v>
      </c>
      <c r="D8" s="182"/>
      <c r="E8" s="183"/>
      <c r="F8" s="192"/>
      <c r="G8" s="192"/>
      <c r="H8" s="194"/>
      <c r="I8" s="196"/>
      <c r="J8" s="197"/>
      <c r="K8" s="182"/>
      <c r="L8" s="183"/>
      <c r="M8" s="192"/>
      <c r="N8" s="183"/>
      <c r="O8" s="171"/>
    </row>
    <row r="9" spans="2:15" ht="14.25" customHeight="1">
      <c r="B9" s="172"/>
      <c r="C9" s="172"/>
      <c r="D9" s="159" t="s">
        <v>26</v>
      </c>
      <c r="E9" s="161" t="s">
        <v>2</v>
      </c>
      <c r="F9" s="160" t="s">
        <v>26</v>
      </c>
      <c r="G9" s="58" t="s">
        <v>2</v>
      </c>
      <c r="H9" s="174" t="s">
        <v>27</v>
      </c>
      <c r="I9" s="59" t="s">
        <v>26</v>
      </c>
      <c r="J9" s="176" t="s">
        <v>94</v>
      </c>
      <c r="K9" s="159" t="s">
        <v>26</v>
      </c>
      <c r="L9" s="57" t="s">
        <v>2</v>
      </c>
      <c r="M9" s="160" t="s">
        <v>26</v>
      </c>
      <c r="N9" s="57" t="s">
        <v>2</v>
      </c>
      <c r="O9" s="178" t="s">
        <v>27</v>
      </c>
    </row>
    <row r="10" spans="2:15" ht="14.45" customHeight="1">
      <c r="B10" s="173"/>
      <c r="C10" s="173"/>
      <c r="D10" s="162" t="s">
        <v>28</v>
      </c>
      <c r="E10" s="163" t="s">
        <v>29</v>
      </c>
      <c r="F10" s="55" t="s">
        <v>28</v>
      </c>
      <c r="G10" s="56" t="s">
        <v>29</v>
      </c>
      <c r="H10" s="175"/>
      <c r="I10" s="60" t="s">
        <v>28</v>
      </c>
      <c r="J10" s="177"/>
      <c r="K10" s="162" t="s">
        <v>28</v>
      </c>
      <c r="L10" s="163" t="s">
        <v>29</v>
      </c>
      <c r="M10" s="55" t="s">
        <v>28</v>
      </c>
      <c r="N10" s="163" t="s">
        <v>29</v>
      </c>
      <c r="O10" s="179"/>
    </row>
    <row r="11" spans="2:15" ht="14.45" customHeight="1">
      <c r="B11" s="68">
        <v>1</v>
      </c>
      <c r="C11" s="69" t="s">
        <v>3</v>
      </c>
      <c r="D11" s="70">
        <v>241</v>
      </c>
      <c r="E11" s="71">
        <v>0.14803439803439802</v>
      </c>
      <c r="F11" s="70">
        <v>281</v>
      </c>
      <c r="G11" s="72">
        <v>0.13938492063492064</v>
      </c>
      <c r="H11" s="73">
        <v>-0.14234875444839856</v>
      </c>
      <c r="I11" s="74">
        <v>263</v>
      </c>
      <c r="J11" s="75">
        <v>-8.365019011406849E-2</v>
      </c>
      <c r="K11" s="70">
        <v>5711</v>
      </c>
      <c r="L11" s="71">
        <v>0.20168096902920507</v>
      </c>
      <c r="M11" s="70">
        <v>6488</v>
      </c>
      <c r="N11" s="72">
        <v>0.21720790090391698</v>
      </c>
      <c r="O11" s="73">
        <v>-0.1197595561035758</v>
      </c>
    </row>
    <row r="12" spans="2:15" ht="14.45" customHeight="1">
      <c r="B12" s="76">
        <v>2</v>
      </c>
      <c r="C12" s="77" t="s">
        <v>10</v>
      </c>
      <c r="D12" s="78">
        <v>162</v>
      </c>
      <c r="E12" s="79">
        <v>9.9508599508599513E-2</v>
      </c>
      <c r="F12" s="78">
        <v>306</v>
      </c>
      <c r="G12" s="90">
        <v>0.15178571428571427</v>
      </c>
      <c r="H12" s="81">
        <v>-0.47058823529411764</v>
      </c>
      <c r="I12" s="102">
        <v>302</v>
      </c>
      <c r="J12" s="91">
        <v>-0.46357615894039739</v>
      </c>
      <c r="K12" s="78">
        <v>5269</v>
      </c>
      <c r="L12" s="79">
        <v>0.18607197090087227</v>
      </c>
      <c r="M12" s="78">
        <v>4901</v>
      </c>
      <c r="N12" s="90">
        <v>0.16407766990291262</v>
      </c>
      <c r="O12" s="81">
        <v>7.5086716996531244E-2</v>
      </c>
    </row>
    <row r="13" spans="2:15" ht="14.45" customHeight="1">
      <c r="B13" s="76">
        <v>3</v>
      </c>
      <c r="C13" s="77" t="s">
        <v>4</v>
      </c>
      <c r="D13" s="78">
        <v>373</v>
      </c>
      <c r="E13" s="79">
        <v>0.22911547911547911</v>
      </c>
      <c r="F13" s="78">
        <v>417</v>
      </c>
      <c r="G13" s="90">
        <v>0.20684523809523808</v>
      </c>
      <c r="H13" s="81">
        <v>-0.10551558752997603</v>
      </c>
      <c r="I13" s="102">
        <v>388</v>
      </c>
      <c r="J13" s="91">
        <v>-3.8659793814432963E-2</v>
      </c>
      <c r="K13" s="78">
        <v>5262</v>
      </c>
      <c r="L13" s="79">
        <v>0.185824769573048</v>
      </c>
      <c r="M13" s="78">
        <v>5880</v>
      </c>
      <c r="N13" s="90">
        <v>0.19685302979578173</v>
      </c>
      <c r="O13" s="81">
        <v>-0.10510204081632657</v>
      </c>
    </row>
    <row r="14" spans="2:15" ht="14.45" customHeight="1">
      <c r="B14" s="76">
        <v>4</v>
      </c>
      <c r="C14" s="77" t="s">
        <v>9</v>
      </c>
      <c r="D14" s="78">
        <v>243</v>
      </c>
      <c r="E14" s="79">
        <v>0.14926289926289926</v>
      </c>
      <c r="F14" s="78">
        <v>316</v>
      </c>
      <c r="G14" s="90">
        <v>0.15674603174603174</v>
      </c>
      <c r="H14" s="81">
        <v>-0.23101265822784811</v>
      </c>
      <c r="I14" s="102">
        <v>361</v>
      </c>
      <c r="J14" s="91">
        <v>-0.32686980609418281</v>
      </c>
      <c r="K14" s="78">
        <v>4497</v>
      </c>
      <c r="L14" s="79">
        <v>0.15880919588939507</v>
      </c>
      <c r="M14" s="78">
        <v>4317</v>
      </c>
      <c r="N14" s="90">
        <v>0.14452628054904587</v>
      </c>
      <c r="O14" s="81">
        <v>4.1695621959694229E-2</v>
      </c>
    </row>
    <row r="15" spans="2:15" ht="14.45" customHeight="1">
      <c r="B15" s="76">
        <v>5</v>
      </c>
      <c r="C15" s="77" t="s">
        <v>8</v>
      </c>
      <c r="D15" s="78">
        <v>357</v>
      </c>
      <c r="E15" s="79">
        <v>0.21928746928746928</v>
      </c>
      <c r="F15" s="78">
        <v>384</v>
      </c>
      <c r="G15" s="80">
        <v>0.19047619047619047</v>
      </c>
      <c r="H15" s="81">
        <v>-7.03125E-2</v>
      </c>
      <c r="I15" s="82">
        <v>377</v>
      </c>
      <c r="J15" s="83">
        <v>-5.3050397877984046E-2</v>
      </c>
      <c r="K15" s="78">
        <v>4245</v>
      </c>
      <c r="L15" s="79">
        <v>0.14990994808772115</v>
      </c>
      <c r="M15" s="78">
        <v>4454</v>
      </c>
      <c r="N15" s="80">
        <v>0.14911282222966188</v>
      </c>
      <c r="O15" s="81">
        <v>-4.6924113156713076E-2</v>
      </c>
    </row>
    <row r="16" spans="2:15" ht="14.45" customHeight="1">
      <c r="B16" s="76">
        <v>6</v>
      </c>
      <c r="C16" s="77" t="s">
        <v>12</v>
      </c>
      <c r="D16" s="78">
        <v>131</v>
      </c>
      <c r="E16" s="79">
        <v>8.0466830466830466E-2</v>
      </c>
      <c r="F16" s="78">
        <v>127</v>
      </c>
      <c r="G16" s="80">
        <v>6.2996031746031744E-2</v>
      </c>
      <c r="H16" s="81">
        <v>3.1496062992125928E-2</v>
      </c>
      <c r="I16" s="82">
        <v>150</v>
      </c>
      <c r="J16" s="83">
        <v>-0.12666666666666671</v>
      </c>
      <c r="K16" s="78">
        <v>1534</v>
      </c>
      <c r="L16" s="79">
        <v>5.4172405268919734E-2</v>
      </c>
      <c r="M16" s="78">
        <v>1749</v>
      </c>
      <c r="N16" s="80">
        <v>5.8553732842316707E-2</v>
      </c>
      <c r="O16" s="81">
        <v>-0.12292738707833051</v>
      </c>
    </row>
    <row r="17" spans="2:15" ht="14.45" customHeight="1">
      <c r="B17" s="76">
        <v>7</v>
      </c>
      <c r="C17" s="77" t="s">
        <v>11</v>
      </c>
      <c r="D17" s="78">
        <v>75</v>
      </c>
      <c r="E17" s="79">
        <v>4.6068796068796068E-2</v>
      </c>
      <c r="F17" s="78">
        <v>148</v>
      </c>
      <c r="G17" s="90">
        <v>7.3412698412698416E-2</v>
      </c>
      <c r="H17" s="81">
        <v>-0.4932432432432432</v>
      </c>
      <c r="I17" s="102">
        <v>103</v>
      </c>
      <c r="J17" s="91">
        <v>-0.27184466019417475</v>
      </c>
      <c r="K17" s="78">
        <v>1476</v>
      </c>
      <c r="L17" s="79">
        <v>5.2124165695518594E-2</v>
      </c>
      <c r="M17" s="78">
        <v>1805</v>
      </c>
      <c r="N17" s="90">
        <v>6.0428523602276532E-2</v>
      </c>
      <c r="O17" s="81">
        <v>-0.18227146814404427</v>
      </c>
    </row>
    <row r="18" spans="2:15">
      <c r="B18" s="169" t="s">
        <v>72</v>
      </c>
      <c r="C18" s="170"/>
      <c r="D18" s="51">
        <f>SUM(D11:D17)</f>
        <v>1582</v>
      </c>
      <c r="E18" s="50">
        <f>D18/D20</f>
        <v>0.97174447174447176</v>
      </c>
      <c r="F18" s="30">
        <f>SUM(F11:F17)</f>
        <v>1979</v>
      </c>
      <c r="G18" s="50">
        <f>F18/F20</f>
        <v>0.98164682539682535</v>
      </c>
      <c r="H18" s="49">
        <f>D18/F18-1</f>
        <v>-0.20060636685194544</v>
      </c>
      <c r="I18" s="30">
        <f>SUM(I11:I17)</f>
        <v>1944</v>
      </c>
      <c r="J18" s="32">
        <f>D18/I18-1</f>
        <v>-0.18621399176954734</v>
      </c>
      <c r="K18" s="30">
        <f>SUM(K11:K17)</f>
        <v>27994</v>
      </c>
      <c r="L18" s="50">
        <f>K18/K20</f>
        <v>0.9885934244446799</v>
      </c>
      <c r="M18" s="30">
        <f>SUM(M11:M17)</f>
        <v>29594</v>
      </c>
      <c r="N18" s="50">
        <f>M18/M20</f>
        <v>0.99075995982591225</v>
      </c>
      <c r="O18" s="49">
        <f>K18/M18-1</f>
        <v>-5.4065013178346999E-2</v>
      </c>
    </row>
    <row r="19" spans="2:15">
      <c r="B19" s="169" t="s">
        <v>30</v>
      </c>
      <c r="C19" s="170"/>
      <c r="D19" s="30">
        <f>D20-D18</f>
        <v>46</v>
      </c>
      <c r="E19" s="50">
        <f>D19/D20</f>
        <v>2.8255528255528257E-2</v>
      </c>
      <c r="F19" s="30">
        <f>F20-F18</f>
        <v>37</v>
      </c>
      <c r="G19" s="50">
        <f>F19/F20</f>
        <v>1.8353174603174604E-2</v>
      </c>
      <c r="H19" s="49">
        <f>D19/F19-1</f>
        <v>0.2432432432432432</v>
      </c>
      <c r="I19" s="30">
        <f>I20-I18</f>
        <v>32</v>
      </c>
      <c r="J19" s="32">
        <f>D19/I19-1</f>
        <v>0.4375</v>
      </c>
      <c r="K19" s="30">
        <f>K20-K18</f>
        <v>323</v>
      </c>
      <c r="L19" s="50">
        <f>K19/K20</f>
        <v>1.1406575555320125E-2</v>
      </c>
      <c r="M19" s="30">
        <f>M20-M18</f>
        <v>276</v>
      </c>
      <c r="N19" s="50">
        <f>M19/M20</f>
        <v>9.2400401740877127E-3</v>
      </c>
      <c r="O19" s="49">
        <f>K19/M19-1</f>
        <v>0.17028985507246386</v>
      </c>
    </row>
    <row r="20" spans="2:15">
      <c r="B20" s="167" t="s">
        <v>31</v>
      </c>
      <c r="C20" s="168"/>
      <c r="D20" s="52">
        <v>1628</v>
      </c>
      <c r="E20" s="84">
        <v>1</v>
      </c>
      <c r="F20" s="52">
        <v>2016</v>
      </c>
      <c r="G20" s="85">
        <v>1</v>
      </c>
      <c r="H20" s="47">
        <v>-0.19246031746031744</v>
      </c>
      <c r="I20" s="53">
        <v>1976</v>
      </c>
      <c r="J20" s="48">
        <v>-0.17611336032388669</v>
      </c>
      <c r="K20" s="52">
        <v>28317</v>
      </c>
      <c r="L20" s="84">
        <v>1</v>
      </c>
      <c r="M20" s="52">
        <v>29870</v>
      </c>
      <c r="N20" s="85">
        <v>1</v>
      </c>
      <c r="O20" s="47">
        <v>-5.19919651824573E-2</v>
      </c>
    </row>
    <row r="21" spans="2:15">
      <c r="B21" s="54" t="s">
        <v>45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9" priority="81" operator="lessThan">
      <formula>0</formula>
    </cfRule>
  </conditionalFormatting>
  <conditionalFormatting sqref="H19">
    <cfRule type="cellIs" dxfId="138" priority="82" operator="lessThan">
      <formula>0</formula>
    </cfRule>
  </conditionalFormatting>
  <conditionalFormatting sqref="J18:J19">
    <cfRule type="cellIs" dxfId="137" priority="80" operator="lessThan">
      <formula>0</formula>
    </cfRule>
  </conditionalFormatting>
  <conditionalFormatting sqref="O19">
    <cfRule type="cellIs" dxfId="136" priority="79" operator="lessThan">
      <formula>0</formula>
    </cfRule>
  </conditionalFormatting>
  <conditionalFormatting sqref="O18">
    <cfRule type="cellIs" dxfId="135" priority="78" operator="lessThan">
      <formula>0</formula>
    </cfRule>
  </conditionalFormatting>
  <conditionalFormatting sqref="H11:H15 J11:J15 O11:O15">
    <cfRule type="cellIs" dxfId="134" priority="7" operator="lessThan">
      <formula>0</formula>
    </cfRule>
  </conditionalFormatting>
  <conditionalFormatting sqref="H16:H17 J16:J17 O16:O17">
    <cfRule type="cellIs" dxfId="133" priority="6" operator="lessThan">
      <formula>0</formula>
    </cfRule>
  </conditionalFormatting>
  <conditionalFormatting sqref="D11:E17 G11:J17 L11:L17 N11:O17">
    <cfRule type="cellIs" dxfId="132" priority="5" operator="equal">
      <formula>0</formula>
    </cfRule>
  </conditionalFormatting>
  <conditionalFormatting sqref="F11:F17">
    <cfRule type="cellIs" dxfId="131" priority="4" operator="equal">
      <formula>0</formula>
    </cfRule>
  </conditionalFormatting>
  <conditionalFormatting sqref="K11:K17">
    <cfRule type="cellIs" dxfId="130" priority="3" operator="equal">
      <formula>0</formula>
    </cfRule>
  </conditionalFormatting>
  <conditionalFormatting sqref="M11:M17">
    <cfRule type="cellIs" dxfId="129" priority="2" operator="equal">
      <formula>0</formula>
    </cfRule>
  </conditionalFormatting>
  <conditionalFormatting sqref="O20 J20 H20">
    <cfRule type="cellIs" dxfId="1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43837</v>
      </c>
    </row>
    <row r="2" spans="2:15" ht="14.45" customHeight="1">
      <c r="B2" s="198" t="s">
        <v>20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4"/>
    </row>
    <row r="3" spans="2:15" ht="14.45" customHeight="1">
      <c r="B3" s="199" t="s">
        <v>21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9" t="s">
        <v>38</v>
      </c>
    </row>
    <row r="4" spans="2:15" ht="14.45" customHeight="1">
      <c r="B4" s="186" t="s">
        <v>22</v>
      </c>
      <c r="C4" s="186" t="s">
        <v>1</v>
      </c>
      <c r="D4" s="188" t="s">
        <v>87</v>
      </c>
      <c r="E4" s="189"/>
      <c r="F4" s="189"/>
      <c r="G4" s="189"/>
      <c r="H4" s="190"/>
      <c r="I4" s="189" t="s">
        <v>81</v>
      </c>
      <c r="J4" s="189"/>
      <c r="K4" s="188" t="s">
        <v>88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89</v>
      </c>
      <c r="E5" s="201"/>
      <c r="F5" s="201"/>
      <c r="G5" s="201"/>
      <c r="H5" s="202"/>
      <c r="I5" s="201" t="s">
        <v>82</v>
      </c>
      <c r="J5" s="201"/>
      <c r="K5" s="200" t="s">
        <v>90</v>
      </c>
      <c r="L5" s="201"/>
      <c r="M5" s="201"/>
      <c r="N5" s="201"/>
      <c r="O5" s="202"/>
    </row>
    <row r="6" spans="2:15" ht="14.45" customHeight="1">
      <c r="B6" s="187"/>
      <c r="C6" s="185"/>
      <c r="D6" s="180">
        <v>2019</v>
      </c>
      <c r="E6" s="181"/>
      <c r="F6" s="191">
        <v>2018</v>
      </c>
      <c r="G6" s="191"/>
      <c r="H6" s="193" t="s">
        <v>23</v>
      </c>
      <c r="I6" s="195">
        <v>2019</v>
      </c>
      <c r="J6" s="180" t="s">
        <v>91</v>
      </c>
      <c r="K6" s="180">
        <v>2019</v>
      </c>
      <c r="L6" s="181"/>
      <c r="M6" s="191">
        <v>2018</v>
      </c>
      <c r="N6" s="181"/>
      <c r="O6" s="171" t="s">
        <v>23</v>
      </c>
    </row>
    <row r="7" spans="2:15" ht="14.45" customHeight="1">
      <c r="B7" s="203" t="s">
        <v>22</v>
      </c>
      <c r="C7" s="172" t="s">
        <v>25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4.45" customHeight="1">
      <c r="B8" s="203"/>
      <c r="C8" s="172"/>
      <c r="D8" s="158" t="s">
        <v>26</v>
      </c>
      <c r="E8" s="154" t="s">
        <v>2</v>
      </c>
      <c r="F8" s="157" t="s">
        <v>26</v>
      </c>
      <c r="G8" s="58" t="s">
        <v>2</v>
      </c>
      <c r="H8" s="174" t="s">
        <v>27</v>
      </c>
      <c r="I8" s="59" t="s">
        <v>26</v>
      </c>
      <c r="J8" s="176" t="str">
        <f>MID(D5,1,3) &amp; "/" &amp; MID(I5,1,3) &amp; " Ch %"</f>
        <v>Dec/Nov Ch %</v>
      </c>
      <c r="K8" s="158" t="s">
        <v>26</v>
      </c>
      <c r="L8" s="57" t="s">
        <v>2</v>
      </c>
      <c r="M8" s="157" t="s">
        <v>26</v>
      </c>
      <c r="N8" s="57" t="s">
        <v>2</v>
      </c>
      <c r="O8" s="178" t="s">
        <v>27</v>
      </c>
    </row>
    <row r="9" spans="2:15" ht="14.45" customHeight="1">
      <c r="B9" s="204"/>
      <c r="C9" s="173"/>
      <c r="D9" s="155" t="s">
        <v>28</v>
      </c>
      <c r="E9" s="156" t="s">
        <v>29</v>
      </c>
      <c r="F9" s="55" t="s">
        <v>28</v>
      </c>
      <c r="G9" s="56" t="s">
        <v>29</v>
      </c>
      <c r="H9" s="175"/>
      <c r="I9" s="60" t="s">
        <v>28</v>
      </c>
      <c r="J9" s="177"/>
      <c r="K9" s="155" t="s">
        <v>28</v>
      </c>
      <c r="L9" s="156" t="s">
        <v>29</v>
      </c>
      <c r="M9" s="55" t="s">
        <v>28</v>
      </c>
      <c r="N9" s="156" t="s">
        <v>29</v>
      </c>
      <c r="O9" s="179"/>
    </row>
    <row r="10" spans="2:15" ht="14.45" customHeight="1">
      <c r="B10" s="76"/>
      <c r="C10" s="69" t="s">
        <v>12</v>
      </c>
      <c r="D10" s="86">
        <v>100</v>
      </c>
      <c r="E10" s="71">
        <v>0.36496350364963503</v>
      </c>
      <c r="F10" s="87">
        <v>95</v>
      </c>
      <c r="G10" s="72">
        <v>0.38152610441767071</v>
      </c>
      <c r="H10" s="73">
        <v>5.2631578947368363E-2</v>
      </c>
      <c r="I10" s="87">
        <v>110</v>
      </c>
      <c r="J10" s="75">
        <v>-9.0909090909090939E-2</v>
      </c>
      <c r="K10" s="86">
        <v>1147</v>
      </c>
      <c r="L10" s="71">
        <v>0.39965156794425089</v>
      </c>
      <c r="M10" s="87">
        <v>1011</v>
      </c>
      <c r="N10" s="72">
        <v>0.42019950124688277</v>
      </c>
      <c r="O10" s="73">
        <v>0.13452027695351143</v>
      </c>
    </row>
    <row r="11" spans="2:15" ht="14.45" customHeight="1">
      <c r="B11" s="76"/>
      <c r="C11" s="77" t="s">
        <v>4</v>
      </c>
      <c r="D11" s="88">
        <v>60</v>
      </c>
      <c r="E11" s="79">
        <v>0.21897810218978103</v>
      </c>
      <c r="F11" s="89">
        <v>60</v>
      </c>
      <c r="G11" s="90">
        <v>0.24096385542168675</v>
      </c>
      <c r="H11" s="81">
        <v>0</v>
      </c>
      <c r="I11" s="89">
        <v>78</v>
      </c>
      <c r="J11" s="91">
        <v>-0.23076923076923073</v>
      </c>
      <c r="K11" s="88">
        <v>742</v>
      </c>
      <c r="L11" s="79">
        <v>0.25853658536585367</v>
      </c>
      <c r="M11" s="89">
        <v>584</v>
      </c>
      <c r="N11" s="90">
        <v>0.2427265170407315</v>
      </c>
      <c r="O11" s="81">
        <v>0.27054794520547953</v>
      </c>
    </row>
    <row r="12" spans="2:15" ht="14.45" customHeight="1">
      <c r="B12" s="76"/>
      <c r="C12" s="77" t="s">
        <v>9</v>
      </c>
      <c r="D12" s="88">
        <v>54</v>
      </c>
      <c r="E12" s="79">
        <v>0.19708029197080293</v>
      </c>
      <c r="F12" s="89">
        <v>38</v>
      </c>
      <c r="G12" s="90">
        <v>0.15261044176706828</v>
      </c>
      <c r="H12" s="81">
        <v>0.42105263157894735</v>
      </c>
      <c r="I12" s="89">
        <v>63</v>
      </c>
      <c r="J12" s="91">
        <v>-0.1428571428571429</v>
      </c>
      <c r="K12" s="88">
        <v>527</v>
      </c>
      <c r="L12" s="79">
        <v>0.18362369337979095</v>
      </c>
      <c r="M12" s="89">
        <v>394</v>
      </c>
      <c r="N12" s="90">
        <v>0.16375727348295926</v>
      </c>
      <c r="O12" s="81">
        <v>0.3375634517766497</v>
      </c>
    </row>
    <row r="13" spans="2:15" ht="14.45" customHeight="1">
      <c r="B13" s="76"/>
      <c r="C13" s="77" t="s">
        <v>43</v>
      </c>
      <c r="D13" s="88">
        <v>5</v>
      </c>
      <c r="E13" s="79">
        <v>1.824817518248175E-2</v>
      </c>
      <c r="F13" s="89">
        <v>7</v>
      </c>
      <c r="G13" s="90">
        <v>2.8112449799196786E-2</v>
      </c>
      <c r="H13" s="81">
        <v>-0.2857142857142857</v>
      </c>
      <c r="I13" s="89">
        <v>10</v>
      </c>
      <c r="J13" s="91">
        <v>-0.5</v>
      </c>
      <c r="K13" s="88">
        <v>126</v>
      </c>
      <c r="L13" s="79">
        <v>4.3902439024390241E-2</v>
      </c>
      <c r="M13" s="89">
        <v>99</v>
      </c>
      <c r="N13" s="90">
        <v>4.1147132169576058E-2</v>
      </c>
      <c r="O13" s="81">
        <v>0.27272727272727271</v>
      </c>
    </row>
    <row r="14" spans="2:15" ht="14.45" customHeight="1">
      <c r="B14" s="119"/>
      <c r="C14" s="77" t="s">
        <v>3</v>
      </c>
      <c r="D14" s="88">
        <v>6</v>
      </c>
      <c r="E14" s="79">
        <v>2.1897810218978103E-2</v>
      </c>
      <c r="F14" s="89">
        <v>17</v>
      </c>
      <c r="G14" s="90">
        <v>6.8273092369477914E-2</v>
      </c>
      <c r="H14" s="81">
        <v>-0.64705882352941169</v>
      </c>
      <c r="I14" s="89">
        <v>11</v>
      </c>
      <c r="J14" s="91">
        <v>-0.45454545454545459</v>
      </c>
      <c r="K14" s="88">
        <v>112</v>
      </c>
      <c r="L14" s="79">
        <v>3.9024390243902439E-2</v>
      </c>
      <c r="M14" s="89">
        <v>129</v>
      </c>
      <c r="N14" s="90">
        <v>5.3615960099750622E-2</v>
      </c>
      <c r="O14" s="81">
        <v>-0.13178294573643412</v>
      </c>
    </row>
    <row r="15" spans="2:15" ht="14.45" customHeight="1">
      <c r="B15" s="76"/>
      <c r="C15" s="77" t="s">
        <v>11</v>
      </c>
      <c r="D15" s="88">
        <v>11</v>
      </c>
      <c r="E15" s="79">
        <v>4.0145985401459854E-2</v>
      </c>
      <c r="F15" s="89">
        <v>15</v>
      </c>
      <c r="G15" s="90">
        <v>6.0240963855421686E-2</v>
      </c>
      <c r="H15" s="81">
        <v>-0.26666666666666672</v>
      </c>
      <c r="I15" s="89">
        <v>5</v>
      </c>
      <c r="J15" s="91">
        <v>1.2000000000000002</v>
      </c>
      <c r="K15" s="88">
        <v>62</v>
      </c>
      <c r="L15" s="79">
        <v>2.1602787456445994E-2</v>
      </c>
      <c r="M15" s="89">
        <v>70</v>
      </c>
      <c r="N15" s="90">
        <v>2.9093931837073983E-2</v>
      </c>
      <c r="O15" s="81">
        <v>-0.11428571428571432</v>
      </c>
    </row>
    <row r="16" spans="2:15" ht="14.45" customHeight="1">
      <c r="B16" s="76"/>
      <c r="C16" s="77" t="s">
        <v>17</v>
      </c>
      <c r="D16" s="88">
        <v>16</v>
      </c>
      <c r="E16" s="79">
        <v>5.8394160583941604E-2</v>
      </c>
      <c r="F16" s="89">
        <v>2</v>
      </c>
      <c r="G16" s="90">
        <v>8.0321285140562242E-3</v>
      </c>
      <c r="H16" s="81">
        <v>7</v>
      </c>
      <c r="I16" s="89">
        <v>4</v>
      </c>
      <c r="J16" s="91">
        <v>3</v>
      </c>
      <c r="K16" s="88">
        <v>55</v>
      </c>
      <c r="L16" s="79">
        <v>1.9163763066202089E-2</v>
      </c>
      <c r="M16" s="89">
        <v>21</v>
      </c>
      <c r="N16" s="90">
        <v>8.7281795511221939E-3</v>
      </c>
      <c r="O16" s="81">
        <v>1.6190476190476191</v>
      </c>
    </row>
    <row r="17" spans="2:15" ht="14.45" customHeight="1">
      <c r="B17" s="140"/>
      <c r="C17" s="92" t="s">
        <v>30</v>
      </c>
      <c r="D17" s="93">
        <v>22</v>
      </c>
      <c r="E17" s="94">
        <v>8.0291970802919707E-2</v>
      </c>
      <c r="F17" s="93">
        <v>15</v>
      </c>
      <c r="G17" s="94">
        <v>6.0240963855421686E-2</v>
      </c>
      <c r="H17" s="95">
        <v>0.46666666666666656</v>
      </c>
      <c r="I17" s="93">
        <v>15</v>
      </c>
      <c r="J17" s="94">
        <v>5.1369863013698627E-2</v>
      </c>
      <c r="K17" s="93">
        <v>99</v>
      </c>
      <c r="L17" s="94">
        <v>3.449477351916376E-2</v>
      </c>
      <c r="M17" s="93">
        <v>98</v>
      </c>
      <c r="N17" s="94">
        <v>4.0731504571903575E-2</v>
      </c>
      <c r="O17" s="96">
        <v>1.0204081632652962E-2</v>
      </c>
    </row>
    <row r="18" spans="2:15" ht="14.45" customHeight="1">
      <c r="B18" s="26" t="s">
        <v>5</v>
      </c>
      <c r="C18" s="97" t="s">
        <v>31</v>
      </c>
      <c r="D18" s="98">
        <v>274</v>
      </c>
      <c r="E18" s="18">
        <v>1.0000000000000002</v>
      </c>
      <c r="F18" s="98">
        <v>249</v>
      </c>
      <c r="G18" s="18">
        <v>1</v>
      </c>
      <c r="H18" s="19">
        <v>0.10040160642570273</v>
      </c>
      <c r="I18" s="98">
        <v>292</v>
      </c>
      <c r="J18" s="20">
        <v>-6.164383561643838E-2</v>
      </c>
      <c r="K18" s="98">
        <v>2870</v>
      </c>
      <c r="L18" s="18">
        <v>0.99999999999999978</v>
      </c>
      <c r="M18" s="98">
        <v>2406</v>
      </c>
      <c r="N18" s="20">
        <v>0.99999999999999978</v>
      </c>
      <c r="O18" s="22">
        <v>0.1928512053200333</v>
      </c>
    </row>
    <row r="19" spans="2:15" ht="14.45" customHeight="1">
      <c r="B19" s="76"/>
      <c r="C19" s="69" t="s">
        <v>3</v>
      </c>
      <c r="D19" s="86">
        <v>235</v>
      </c>
      <c r="E19" s="71">
        <v>0.17433234421364985</v>
      </c>
      <c r="F19" s="87">
        <v>264</v>
      </c>
      <c r="G19" s="72">
        <v>0.14949037372593432</v>
      </c>
      <c r="H19" s="73">
        <v>-0.10984848484848486</v>
      </c>
      <c r="I19" s="87">
        <v>252</v>
      </c>
      <c r="J19" s="75">
        <v>-6.7460317460317443E-2</v>
      </c>
      <c r="K19" s="86">
        <v>5597</v>
      </c>
      <c r="L19" s="71">
        <v>0.22019828468014793</v>
      </c>
      <c r="M19" s="87">
        <v>6358</v>
      </c>
      <c r="N19" s="72">
        <v>0.23166332665330661</v>
      </c>
      <c r="O19" s="73">
        <v>-0.11969172695816299</v>
      </c>
    </row>
    <row r="20" spans="2:15" ht="14.45" customHeight="1">
      <c r="B20" s="76"/>
      <c r="C20" s="77" t="s">
        <v>10</v>
      </c>
      <c r="D20" s="88">
        <v>162</v>
      </c>
      <c r="E20" s="79">
        <v>0.12017804154302671</v>
      </c>
      <c r="F20" s="89">
        <v>306</v>
      </c>
      <c r="G20" s="90">
        <v>0.17327293318233294</v>
      </c>
      <c r="H20" s="81">
        <v>-0.47058823529411764</v>
      </c>
      <c r="I20" s="89">
        <v>302</v>
      </c>
      <c r="J20" s="91">
        <v>-0.46357615894039739</v>
      </c>
      <c r="K20" s="88">
        <v>5269</v>
      </c>
      <c r="L20" s="79">
        <v>0.20729404359115589</v>
      </c>
      <c r="M20" s="89">
        <v>4901</v>
      </c>
      <c r="N20" s="90">
        <v>0.17857533248314811</v>
      </c>
      <c r="O20" s="81">
        <v>7.5086716996531244E-2</v>
      </c>
    </row>
    <row r="21" spans="2:15" ht="14.45" customHeight="1">
      <c r="B21" s="76"/>
      <c r="C21" s="77" t="s">
        <v>4</v>
      </c>
      <c r="D21" s="88">
        <v>313</v>
      </c>
      <c r="E21" s="79">
        <v>0.23219584569732937</v>
      </c>
      <c r="F21" s="89">
        <v>357</v>
      </c>
      <c r="G21" s="90">
        <v>0.20215175537938845</v>
      </c>
      <c r="H21" s="81">
        <v>-0.12324929971988796</v>
      </c>
      <c r="I21" s="89">
        <v>310</v>
      </c>
      <c r="J21" s="91">
        <v>9.6774193548387899E-3</v>
      </c>
      <c r="K21" s="88">
        <v>4519</v>
      </c>
      <c r="L21" s="79">
        <v>0.17778739475961916</v>
      </c>
      <c r="M21" s="89">
        <v>5295</v>
      </c>
      <c r="N21" s="90">
        <v>0.19293131717981418</v>
      </c>
      <c r="O21" s="81">
        <v>-0.14655335221907462</v>
      </c>
    </row>
    <row r="22" spans="2:15" ht="14.45" customHeight="1">
      <c r="B22" s="76"/>
      <c r="C22" s="77" t="s">
        <v>8</v>
      </c>
      <c r="D22" s="88">
        <v>356</v>
      </c>
      <c r="E22" s="79">
        <v>0.26409495548961426</v>
      </c>
      <c r="F22" s="89">
        <v>383</v>
      </c>
      <c r="G22" s="90">
        <v>0.21687429218573046</v>
      </c>
      <c r="H22" s="81">
        <v>-7.0496083550913857E-2</v>
      </c>
      <c r="I22" s="89">
        <v>376</v>
      </c>
      <c r="J22" s="91">
        <v>-5.3191489361702149E-2</v>
      </c>
      <c r="K22" s="88">
        <v>4235</v>
      </c>
      <c r="L22" s="79">
        <v>0.16661421040207727</v>
      </c>
      <c r="M22" s="89">
        <v>4439</v>
      </c>
      <c r="N22" s="90">
        <v>0.16174166514847876</v>
      </c>
      <c r="O22" s="81">
        <v>-4.5956296463167345E-2</v>
      </c>
    </row>
    <row r="23" spans="2:15" ht="14.45" customHeight="1">
      <c r="B23" s="119"/>
      <c r="C23" s="77" t="s">
        <v>9</v>
      </c>
      <c r="D23" s="88">
        <v>188</v>
      </c>
      <c r="E23" s="79">
        <v>0.1394658753709199</v>
      </c>
      <c r="F23" s="89">
        <v>278</v>
      </c>
      <c r="G23" s="90">
        <v>0.15741789354473387</v>
      </c>
      <c r="H23" s="81">
        <v>-0.32374100719424459</v>
      </c>
      <c r="I23" s="89">
        <v>297</v>
      </c>
      <c r="J23" s="91">
        <v>-0.367003367003367</v>
      </c>
      <c r="K23" s="88">
        <v>3961</v>
      </c>
      <c r="L23" s="79">
        <v>0.15583444802895585</v>
      </c>
      <c r="M23" s="89">
        <v>3916</v>
      </c>
      <c r="N23" s="90">
        <v>0.14268537074148296</v>
      </c>
      <c r="O23" s="81">
        <v>1.1491317671092904E-2</v>
      </c>
    </row>
    <row r="24" spans="2:15" ht="14.45" customHeight="1">
      <c r="B24" s="76"/>
      <c r="C24" s="77" t="s">
        <v>11</v>
      </c>
      <c r="D24" s="88">
        <v>63</v>
      </c>
      <c r="E24" s="79">
        <v>4.6735905044510383E-2</v>
      </c>
      <c r="F24" s="89">
        <v>133</v>
      </c>
      <c r="G24" s="90">
        <v>7.5311438278595697E-2</v>
      </c>
      <c r="H24" s="81">
        <v>-0.52631578947368429</v>
      </c>
      <c r="I24" s="89">
        <v>98</v>
      </c>
      <c r="J24" s="91">
        <v>-0.3571428571428571</v>
      </c>
      <c r="K24" s="88">
        <v>1405</v>
      </c>
      <c r="L24" s="79">
        <v>5.5275788811078766E-2</v>
      </c>
      <c r="M24" s="89">
        <v>1734</v>
      </c>
      <c r="N24" s="90">
        <v>6.3180907269083625E-2</v>
      </c>
      <c r="O24" s="81">
        <v>-0.18973471741637826</v>
      </c>
    </row>
    <row r="25" spans="2:15" ht="14.45" customHeight="1">
      <c r="B25" s="76"/>
      <c r="C25" s="77" t="s">
        <v>12</v>
      </c>
      <c r="D25" s="88">
        <v>27</v>
      </c>
      <c r="E25" s="79">
        <v>2.0029673590504452E-2</v>
      </c>
      <c r="F25" s="89">
        <v>31</v>
      </c>
      <c r="G25" s="90">
        <v>1.7553793884484713E-2</v>
      </c>
      <c r="H25" s="81">
        <v>-0.12903225806451613</v>
      </c>
      <c r="I25" s="89">
        <v>40</v>
      </c>
      <c r="J25" s="91">
        <v>-0.32499999999999996</v>
      </c>
      <c r="K25" s="88">
        <v>382</v>
      </c>
      <c r="L25" s="79">
        <v>1.5028719804862695E-2</v>
      </c>
      <c r="M25" s="89">
        <v>731</v>
      </c>
      <c r="N25" s="90">
        <v>2.6635088358535251E-2</v>
      </c>
      <c r="O25" s="81">
        <v>-0.47742818057455538</v>
      </c>
    </row>
    <row r="26" spans="2:15" ht="14.45" customHeight="1">
      <c r="B26" s="76"/>
      <c r="C26" s="77" t="s">
        <v>80</v>
      </c>
      <c r="D26" s="88">
        <v>4</v>
      </c>
      <c r="E26" s="79">
        <v>2.967359050445104E-3</v>
      </c>
      <c r="F26" s="89">
        <v>0</v>
      </c>
      <c r="G26" s="90">
        <v>0</v>
      </c>
      <c r="H26" s="81" t="s">
        <v>86</v>
      </c>
      <c r="I26" s="89">
        <v>5</v>
      </c>
      <c r="J26" s="91">
        <v>-0.19999999999999996</v>
      </c>
      <c r="K26" s="88">
        <v>23</v>
      </c>
      <c r="L26" s="79">
        <v>9.0487056416712567E-4</v>
      </c>
      <c r="M26" s="89">
        <v>0</v>
      </c>
      <c r="N26" s="90">
        <v>0</v>
      </c>
      <c r="O26" s="81" t="s">
        <v>86</v>
      </c>
    </row>
    <row r="27" spans="2:15" ht="14.45" customHeight="1">
      <c r="B27" s="140"/>
      <c r="C27" s="92" t="s">
        <v>30</v>
      </c>
      <c r="D27" s="93">
        <v>0</v>
      </c>
      <c r="E27" s="94">
        <v>0</v>
      </c>
      <c r="F27" s="93">
        <v>14</v>
      </c>
      <c r="G27" s="99">
        <v>7.9275198187995465E-3</v>
      </c>
      <c r="H27" s="95">
        <v>-1</v>
      </c>
      <c r="I27" s="93">
        <v>3</v>
      </c>
      <c r="J27" s="100">
        <v>-1</v>
      </c>
      <c r="K27" s="93">
        <v>27</v>
      </c>
      <c r="L27" s="99">
        <v>1.0622393579353216E-3</v>
      </c>
      <c r="M27" s="93">
        <v>71</v>
      </c>
      <c r="N27" s="99">
        <v>2.5869921661504833E-3</v>
      </c>
      <c r="O27" s="96">
        <v>-0.61971830985915499</v>
      </c>
    </row>
    <row r="28" spans="2:15" ht="14.45" customHeight="1">
      <c r="B28" s="25" t="s">
        <v>6</v>
      </c>
      <c r="C28" s="97" t="s">
        <v>31</v>
      </c>
      <c r="D28" s="39">
        <v>1348</v>
      </c>
      <c r="E28" s="18">
        <v>1</v>
      </c>
      <c r="F28" s="39">
        <v>1766</v>
      </c>
      <c r="G28" s="18">
        <v>1</v>
      </c>
      <c r="H28" s="19">
        <v>-0.23669309173272934</v>
      </c>
      <c r="I28" s="39">
        <v>1683</v>
      </c>
      <c r="J28" s="20">
        <v>-0.19904931669637549</v>
      </c>
      <c r="K28" s="39">
        <v>25418</v>
      </c>
      <c r="L28" s="18">
        <v>0.99999999999999967</v>
      </c>
      <c r="M28" s="39">
        <v>27445</v>
      </c>
      <c r="N28" s="20">
        <v>1.0000000000000002</v>
      </c>
      <c r="O28" s="22">
        <v>-7.385680451812715E-2</v>
      </c>
    </row>
    <row r="29" spans="2:15" ht="14.45" customHeight="1">
      <c r="B29" s="25" t="s">
        <v>59</v>
      </c>
      <c r="C29" s="97" t="s">
        <v>31</v>
      </c>
      <c r="D29" s="98">
        <v>6</v>
      </c>
      <c r="E29" s="18">
        <v>1</v>
      </c>
      <c r="F29" s="98">
        <v>1</v>
      </c>
      <c r="G29" s="18">
        <v>1</v>
      </c>
      <c r="H29" s="19">
        <v>5</v>
      </c>
      <c r="I29" s="98">
        <v>1</v>
      </c>
      <c r="J29" s="20">
        <v>5</v>
      </c>
      <c r="K29" s="98">
        <v>29</v>
      </c>
      <c r="L29" s="18">
        <v>1</v>
      </c>
      <c r="M29" s="98">
        <v>19</v>
      </c>
      <c r="N29" s="20">
        <v>0.99999999999999978</v>
      </c>
      <c r="O29" s="22">
        <v>0.52631578947368429</v>
      </c>
    </row>
    <row r="30" spans="2:15" ht="14.45" customHeight="1">
      <c r="B30" s="26"/>
      <c r="C30" s="101" t="s">
        <v>31</v>
      </c>
      <c r="D30" s="40">
        <v>1628</v>
      </c>
      <c r="E30" s="13">
        <v>1</v>
      </c>
      <c r="F30" s="40">
        <v>2016</v>
      </c>
      <c r="G30" s="13">
        <v>1</v>
      </c>
      <c r="H30" s="14">
        <v>-0.19246031746031744</v>
      </c>
      <c r="I30" s="40">
        <v>1976</v>
      </c>
      <c r="J30" s="15">
        <v>-0.17611336032388669</v>
      </c>
      <c r="K30" s="40">
        <v>28317</v>
      </c>
      <c r="L30" s="13">
        <v>1</v>
      </c>
      <c r="M30" s="40">
        <v>29870</v>
      </c>
      <c r="N30" s="13">
        <v>1</v>
      </c>
      <c r="O30" s="23">
        <v>-5.19919651824573E-2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98" t="s">
        <v>41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24"/>
    </row>
    <row r="35" spans="2:15">
      <c r="B35" s="199" t="s">
        <v>42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9" t="s">
        <v>38</v>
      </c>
    </row>
    <row r="36" spans="2:15" ht="14.45" customHeight="1">
      <c r="B36" s="186" t="s">
        <v>22</v>
      </c>
      <c r="C36" s="186" t="s">
        <v>1</v>
      </c>
      <c r="D36" s="188" t="s">
        <v>87</v>
      </c>
      <c r="E36" s="189"/>
      <c r="F36" s="189"/>
      <c r="G36" s="189"/>
      <c r="H36" s="190"/>
      <c r="I36" s="189" t="s">
        <v>81</v>
      </c>
      <c r="J36" s="189"/>
      <c r="K36" s="188" t="s">
        <v>88</v>
      </c>
      <c r="L36" s="189"/>
      <c r="M36" s="189"/>
      <c r="N36" s="189"/>
      <c r="O36" s="190"/>
    </row>
    <row r="37" spans="2:15" ht="14.45" customHeight="1">
      <c r="B37" s="187"/>
      <c r="C37" s="187"/>
      <c r="D37" s="200" t="s">
        <v>89</v>
      </c>
      <c r="E37" s="201"/>
      <c r="F37" s="201"/>
      <c r="G37" s="201"/>
      <c r="H37" s="202"/>
      <c r="I37" s="201" t="s">
        <v>82</v>
      </c>
      <c r="J37" s="201"/>
      <c r="K37" s="200" t="s">
        <v>90</v>
      </c>
      <c r="L37" s="201"/>
      <c r="M37" s="201"/>
      <c r="N37" s="201"/>
      <c r="O37" s="202"/>
    </row>
    <row r="38" spans="2:15" ht="14.45" customHeight="1">
      <c r="B38" s="187"/>
      <c r="C38" s="185"/>
      <c r="D38" s="180">
        <v>2019</v>
      </c>
      <c r="E38" s="181"/>
      <c r="F38" s="191">
        <v>2018</v>
      </c>
      <c r="G38" s="191"/>
      <c r="H38" s="193" t="s">
        <v>23</v>
      </c>
      <c r="I38" s="195">
        <v>2019</v>
      </c>
      <c r="J38" s="180" t="s">
        <v>91</v>
      </c>
      <c r="K38" s="180">
        <v>2019</v>
      </c>
      <c r="L38" s="181"/>
      <c r="M38" s="191">
        <v>2018</v>
      </c>
      <c r="N38" s="181"/>
      <c r="O38" s="171" t="s">
        <v>23</v>
      </c>
    </row>
    <row r="39" spans="2:15" ht="18.75" customHeight="1">
      <c r="B39" s="203" t="s">
        <v>22</v>
      </c>
      <c r="C39" s="172" t="s">
        <v>25</v>
      </c>
      <c r="D39" s="182"/>
      <c r="E39" s="183"/>
      <c r="F39" s="192"/>
      <c r="G39" s="192"/>
      <c r="H39" s="194"/>
      <c r="I39" s="196"/>
      <c r="J39" s="197"/>
      <c r="K39" s="182"/>
      <c r="L39" s="183"/>
      <c r="M39" s="192"/>
      <c r="N39" s="183"/>
      <c r="O39" s="171"/>
    </row>
    <row r="40" spans="2:15" ht="14.45" customHeight="1">
      <c r="B40" s="203"/>
      <c r="C40" s="172"/>
      <c r="D40" s="147" t="s">
        <v>26</v>
      </c>
      <c r="E40" s="143" t="s">
        <v>2</v>
      </c>
      <c r="F40" s="146" t="s">
        <v>26</v>
      </c>
      <c r="G40" s="58" t="s">
        <v>2</v>
      </c>
      <c r="H40" s="174" t="s">
        <v>27</v>
      </c>
      <c r="I40" s="59" t="s">
        <v>26</v>
      </c>
      <c r="J40" s="176" t="s">
        <v>83</v>
      </c>
      <c r="K40" s="147" t="s">
        <v>26</v>
      </c>
      <c r="L40" s="57" t="s">
        <v>2</v>
      </c>
      <c r="M40" s="146" t="s">
        <v>26</v>
      </c>
      <c r="N40" s="57" t="s">
        <v>2</v>
      </c>
      <c r="O40" s="178" t="s">
        <v>27</v>
      </c>
    </row>
    <row r="41" spans="2:15" ht="25.5">
      <c r="B41" s="204"/>
      <c r="C41" s="173"/>
      <c r="D41" s="144" t="s">
        <v>28</v>
      </c>
      <c r="E41" s="145" t="s">
        <v>29</v>
      </c>
      <c r="F41" s="55" t="s">
        <v>28</v>
      </c>
      <c r="G41" s="56" t="s">
        <v>29</v>
      </c>
      <c r="H41" s="175"/>
      <c r="I41" s="60" t="s">
        <v>28</v>
      </c>
      <c r="J41" s="177"/>
      <c r="K41" s="144" t="s">
        <v>28</v>
      </c>
      <c r="L41" s="145" t="s">
        <v>29</v>
      </c>
      <c r="M41" s="55" t="s">
        <v>28</v>
      </c>
      <c r="N41" s="145" t="s">
        <v>29</v>
      </c>
      <c r="O41" s="179"/>
    </row>
    <row r="42" spans="2:15">
      <c r="B42" s="76"/>
      <c r="C42" s="69" t="s">
        <v>12</v>
      </c>
      <c r="D42" s="86">
        <v>1</v>
      </c>
      <c r="E42" s="71">
        <v>1</v>
      </c>
      <c r="F42" s="87" t="s">
        <v>86</v>
      </c>
      <c r="G42" s="72" t="s">
        <v>86</v>
      </c>
      <c r="H42" s="73" t="s">
        <v>86</v>
      </c>
      <c r="I42" s="86" t="s">
        <v>86</v>
      </c>
      <c r="J42" s="75" t="s">
        <v>86</v>
      </c>
      <c r="K42" s="86">
        <v>1</v>
      </c>
      <c r="L42" s="71">
        <v>1</v>
      </c>
      <c r="M42" s="87">
        <v>4</v>
      </c>
      <c r="N42" s="72">
        <v>0.66666666666666663</v>
      </c>
      <c r="O42" s="73">
        <v>-0.75</v>
      </c>
    </row>
    <row r="43" spans="2:15">
      <c r="B43" s="76"/>
      <c r="C43" s="77" t="s">
        <v>9</v>
      </c>
      <c r="D43" s="88">
        <v>0</v>
      </c>
      <c r="E43" s="79">
        <v>0</v>
      </c>
      <c r="F43" s="89" t="s">
        <v>86</v>
      </c>
      <c r="G43" s="90" t="s">
        <v>86</v>
      </c>
      <c r="H43" s="81" t="s">
        <v>86</v>
      </c>
      <c r="I43" s="88" t="s">
        <v>86</v>
      </c>
      <c r="J43" s="91" t="s">
        <v>86</v>
      </c>
      <c r="K43" s="88">
        <v>0</v>
      </c>
      <c r="L43" s="79">
        <v>0</v>
      </c>
      <c r="M43" s="89">
        <v>1</v>
      </c>
      <c r="N43" s="90">
        <v>0.16666666666666666</v>
      </c>
      <c r="O43" s="81">
        <v>-1</v>
      </c>
    </row>
    <row r="44" spans="2:15">
      <c r="B44" s="76"/>
      <c r="C44" s="77" t="s">
        <v>4</v>
      </c>
      <c r="D44" s="88">
        <v>0</v>
      </c>
      <c r="E44" s="79">
        <v>0</v>
      </c>
      <c r="F44" s="89" t="s">
        <v>86</v>
      </c>
      <c r="G44" s="90" t="s">
        <v>86</v>
      </c>
      <c r="H44" s="81" t="s">
        <v>86</v>
      </c>
      <c r="I44" s="89"/>
      <c r="J44" s="91" t="s">
        <v>86</v>
      </c>
      <c r="K44" s="88">
        <v>0</v>
      </c>
      <c r="L44" s="79">
        <v>0</v>
      </c>
      <c r="M44" s="89">
        <v>1</v>
      </c>
      <c r="N44" s="90">
        <v>0.16666666666666666</v>
      </c>
      <c r="O44" s="81">
        <v>-1</v>
      </c>
    </row>
    <row r="45" spans="2:15">
      <c r="B45" s="26" t="s">
        <v>5</v>
      </c>
      <c r="C45" s="97" t="s">
        <v>31</v>
      </c>
      <c r="D45" s="98">
        <v>1</v>
      </c>
      <c r="E45" s="18">
        <v>1</v>
      </c>
      <c r="F45" s="98">
        <v>0</v>
      </c>
      <c r="G45" s="18">
        <v>0</v>
      </c>
      <c r="H45" s="21" t="s">
        <v>86</v>
      </c>
      <c r="I45" s="98">
        <v>0</v>
      </c>
      <c r="J45" s="18">
        <v>0</v>
      </c>
      <c r="K45" s="98">
        <v>1</v>
      </c>
      <c r="L45" s="18">
        <v>1</v>
      </c>
      <c r="M45" s="98">
        <v>6</v>
      </c>
      <c r="N45" s="18">
        <v>0.99999999999999989</v>
      </c>
      <c r="O45" s="21">
        <v>-0.83333333333333337</v>
      </c>
    </row>
    <row r="46" spans="2:15">
      <c r="B46" s="76"/>
      <c r="C46" s="69" t="s">
        <v>3</v>
      </c>
      <c r="D46" s="86">
        <v>196</v>
      </c>
      <c r="E46" s="71">
        <v>0.2024793388429752</v>
      </c>
      <c r="F46" s="87">
        <v>240</v>
      </c>
      <c r="G46" s="72">
        <v>0.17278617710583152</v>
      </c>
      <c r="H46" s="73">
        <v>-0.18333333333333335</v>
      </c>
      <c r="I46" s="87">
        <v>225</v>
      </c>
      <c r="J46" s="75">
        <v>-0.12888888888888894</v>
      </c>
      <c r="K46" s="86">
        <v>4925</v>
      </c>
      <c r="L46" s="71">
        <v>0.24294593528018943</v>
      </c>
      <c r="M46" s="87">
        <v>5512</v>
      </c>
      <c r="N46" s="72">
        <v>0.24865791491857264</v>
      </c>
      <c r="O46" s="73">
        <v>-0.10649492017416551</v>
      </c>
    </row>
    <row r="47" spans="2:15">
      <c r="B47" s="76"/>
      <c r="C47" s="77" t="s">
        <v>10</v>
      </c>
      <c r="D47" s="88">
        <v>90</v>
      </c>
      <c r="E47" s="79">
        <v>9.2975206611570244E-2</v>
      </c>
      <c r="F47" s="89">
        <v>244</v>
      </c>
      <c r="G47" s="90">
        <v>0.17566594672426206</v>
      </c>
      <c r="H47" s="81">
        <v>-0.63114754098360648</v>
      </c>
      <c r="I47" s="89">
        <v>231</v>
      </c>
      <c r="J47" s="91">
        <v>-0.61038961038961037</v>
      </c>
      <c r="K47" s="88">
        <v>4229</v>
      </c>
      <c r="L47" s="79">
        <v>0.20861286503551696</v>
      </c>
      <c r="M47" s="89">
        <v>4024</v>
      </c>
      <c r="N47" s="90">
        <v>0.18153110479541662</v>
      </c>
      <c r="O47" s="81">
        <v>5.0944333996023827E-2</v>
      </c>
    </row>
    <row r="48" spans="2:15">
      <c r="B48" s="76"/>
      <c r="C48" s="77" t="s">
        <v>8</v>
      </c>
      <c r="D48" s="88">
        <v>307</v>
      </c>
      <c r="E48" s="79">
        <v>0.31714876033057854</v>
      </c>
      <c r="F48" s="89">
        <v>292</v>
      </c>
      <c r="G48" s="90">
        <v>0.21022318214542837</v>
      </c>
      <c r="H48" s="81">
        <v>5.1369863013698724E-2</v>
      </c>
      <c r="I48" s="89">
        <v>267</v>
      </c>
      <c r="J48" s="91">
        <v>0.14981273408239693</v>
      </c>
      <c r="K48" s="88">
        <v>3405</v>
      </c>
      <c r="L48" s="79">
        <v>0.16796566692975531</v>
      </c>
      <c r="M48" s="89">
        <v>3561</v>
      </c>
      <c r="N48" s="90">
        <v>0.16064420083908512</v>
      </c>
      <c r="O48" s="81">
        <v>-4.3807919123841632E-2</v>
      </c>
    </row>
    <row r="49" spans="2:15">
      <c r="B49" s="76"/>
      <c r="C49" s="77" t="s">
        <v>4</v>
      </c>
      <c r="D49" s="88">
        <v>197</v>
      </c>
      <c r="E49" s="79">
        <v>0.20351239669421486</v>
      </c>
      <c r="F49" s="89">
        <v>272</v>
      </c>
      <c r="G49" s="90">
        <v>0.19582433405327573</v>
      </c>
      <c r="H49" s="81">
        <v>-0.27573529411764708</v>
      </c>
      <c r="I49" s="89">
        <v>179</v>
      </c>
      <c r="J49" s="91">
        <v>0.1005586592178771</v>
      </c>
      <c r="K49" s="88">
        <v>3304</v>
      </c>
      <c r="L49" s="79">
        <v>0.16298342541436464</v>
      </c>
      <c r="M49" s="89">
        <v>4193</v>
      </c>
      <c r="N49" s="90">
        <v>0.18915505029999549</v>
      </c>
      <c r="O49" s="81">
        <v>-0.21202003338898168</v>
      </c>
    </row>
    <row r="50" spans="2:15">
      <c r="B50" s="119"/>
      <c r="C50" s="77" t="s">
        <v>9</v>
      </c>
      <c r="D50" s="88">
        <v>123</v>
      </c>
      <c r="E50" s="79">
        <v>0.12706611570247933</v>
      </c>
      <c r="F50" s="89">
        <v>220</v>
      </c>
      <c r="G50" s="90">
        <v>0.15838732901367891</v>
      </c>
      <c r="H50" s="81">
        <v>-0.44090909090909092</v>
      </c>
      <c r="I50" s="89">
        <v>237</v>
      </c>
      <c r="J50" s="91">
        <v>-0.48101265822784811</v>
      </c>
      <c r="K50" s="88">
        <v>3100</v>
      </c>
      <c r="L50" s="79">
        <v>0.15292028413575376</v>
      </c>
      <c r="M50" s="89">
        <v>2976</v>
      </c>
      <c r="N50" s="90">
        <v>0.13425362024631207</v>
      </c>
      <c r="O50" s="81">
        <v>4.1666666666666741E-2</v>
      </c>
    </row>
    <row r="51" spans="2:15">
      <c r="B51" s="76"/>
      <c r="C51" s="77" t="s">
        <v>11</v>
      </c>
      <c r="D51" s="88">
        <v>27</v>
      </c>
      <c r="E51" s="79">
        <v>2.7892561983471075E-2</v>
      </c>
      <c r="F51" s="89">
        <v>108</v>
      </c>
      <c r="G51" s="90">
        <v>7.775377969762419E-2</v>
      </c>
      <c r="H51" s="81">
        <v>-0.75</v>
      </c>
      <c r="I51" s="89">
        <v>48</v>
      </c>
      <c r="J51" s="91">
        <v>-0.4375</v>
      </c>
      <c r="K51" s="88">
        <v>1035</v>
      </c>
      <c r="L51" s="79">
        <v>5.1055643251775848E-2</v>
      </c>
      <c r="M51" s="89">
        <v>1463</v>
      </c>
      <c r="N51" s="90">
        <v>6.5999007533721302E-2</v>
      </c>
      <c r="O51" s="81">
        <v>-0.29254955570745045</v>
      </c>
    </row>
    <row r="52" spans="2:15">
      <c r="B52" s="76"/>
      <c r="C52" s="77" t="s">
        <v>12</v>
      </c>
      <c r="D52" s="88">
        <v>19</v>
      </c>
      <c r="E52" s="79">
        <v>1.962809917355372E-2</v>
      </c>
      <c r="F52" s="89">
        <v>12</v>
      </c>
      <c r="G52" s="90">
        <v>8.6393088552915772E-3</v>
      </c>
      <c r="H52" s="81">
        <v>0.58333333333333326</v>
      </c>
      <c r="I52" s="89">
        <v>34</v>
      </c>
      <c r="J52" s="91">
        <v>-0.44117647058823528</v>
      </c>
      <c r="K52" s="88">
        <v>242</v>
      </c>
      <c r="L52" s="79">
        <v>1.1937647987371744E-2</v>
      </c>
      <c r="M52" s="89">
        <v>423</v>
      </c>
      <c r="N52" s="90">
        <v>1.9082419813235892E-2</v>
      </c>
      <c r="O52" s="81">
        <v>-0.4278959810874704</v>
      </c>
    </row>
    <row r="53" spans="2:15">
      <c r="B53" s="76"/>
      <c r="C53" s="77" t="s">
        <v>80</v>
      </c>
      <c r="D53" s="88">
        <v>4</v>
      </c>
      <c r="E53" s="79">
        <v>4.1322314049586778E-3</v>
      </c>
      <c r="F53" s="89">
        <v>0</v>
      </c>
      <c r="G53" s="90">
        <v>0</v>
      </c>
      <c r="H53" s="81" t="s">
        <v>86</v>
      </c>
      <c r="I53" s="89">
        <v>5</v>
      </c>
      <c r="J53" s="91">
        <v>-0.19999999999999996</v>
      </c>
      <c r="K53" s="88">
        <v>23</v>
      </c>
      <c r="L53" s="79">
        <v>1.1345698500394633E-3</v>
      </c>
      <c r="M53" s="89">
        <v>0</v>
      </c>
      <c r="N53" s="90">
        <v>0</v>
      </c>
      <c r="O53" s="81" t="s">
        <v>86</v>
      </c>
    </row>
    <row r="54" spans="2:15">
      <c r="B54" s="140"/>
      <c r="C54" s="92" t="s">
        <v>30</v>
      </c>
      <c r="D54" s="93">
        <v>0</v>
      </c>
      <c r="E54" s="94">
        <v>0</v>
      </c>
      <c r="F54" s="93">
        <v>0</v>
      </c>
      <c r="G54" s="99">
        <v>0</v>
      </c>
      <c r="H54" s="95" t="s">
        <v>86</v>
      </c>
      <c r="I54" s="93">
        <v>0</v>
      </c>
      <c r="J54" s="100" t="s">
        <v>86</v>
      </c>
      <c r="K54" s="93">
        <v>0</v>
      </c>
      <c r="L54" s="99">
        <v>0</v>
      </c>
      <c r="M54" s="93">
        <v>0</v>
      </c>
      <c r="N54" s="99">
        <v>0</v>
      </c>
      <c r="O54" s="96" t="s">
        <v>86</v>
      </c>
    </row>
    <row r="55" spans="2:15">
      <c r="B55" s="25" t="s">
        <v>6</v>
      </c>
      <c r="C55" s="97" t="s">
        <v>31</v>
      </c>
      <c r="D55" s="39">
        <v>963</v>
      </c>
      <c r="E55" s="18">
        <v>0.99483471074380159</v>
      </c>
      <c r="F55" s="39">
        <v>1388</v>
      </c>
      <c r="G55" s="18">
        <v>0.9992800575953924</v>
      </c>
      <c r="H55" s="19">
        <v>-0.30619596541786742</v>
      </c>
      <c r="I55" s="39">
        <v>1226</v>
      </c>
      <c r="J55" s="20">
        <v>-0.21451876019575855</v>
      </c>
      <c r="K55" s="39">
        <v>20263</v>
      </c>
      <c r="L55" s="18">
        <v>0.9995560378847671</v>
      </c>
      <c r="M55" s="39">
        <v>22152</v>
      </c>
      <c r="N55" s="20">
        <v>0.99932331844633915</v>
      </c>
      <c r="O55" s="22">
        <v>-8.5274467316720837E-2</v>
      </c>
    </row>
    <row r="56" spans="2:15">
      <c r="B56" s="25" t="s">
        <v>59</v>
      </c>
      <c r="C56" s="97" t="s">
        <v>31</v>
      </c>
      <c r="D56" s="98">
        <v>4</v>
      </c>
      <c r="E56" s="18">
        <v>1</v>
      </c>
      <c r="F56" s="98">
        <v>1</v>
      </c>
      <c r="G56" s="18">
        <v>1</v>
      </c>
      <c r="H56" s="19">
        <v>3</v>
      </c>
      <c r="I56" s="98">
        <v>0</v>
      </c>
      <c r="J56" s="20" t="s">
        <v>86</v>
      </c>
      <c r="K56" s="98">
        <v>8</v>
      </c>
      <c r="L56" s="18">
        <v>1</v>
      </c>
      <c r="M56" s="98">
        <v>9</v>
      </c>
      <c r="N56" s="18">
        <v>1</v>
      </c>
      <c r="O56" s="22">
        <v>-0.11111111111111116</v>
      </c>
    </row>
    <row r="57" spans="2:15">
      <c r="B57" s="26"/>
      <c r="C57" s="101" t="s">
        <v>31</v>
      </c>
      <c r="D57" s="40">
        <v>968</v>
      </c>
      <c r="E57" s="13">
        <v>1</v>
      </c>
      <c r="F57" s="40">
        <v>1389</v>
      </c>
      <c r="G57" s="13">
        <v>1</v>
      </c>
      <c r="H57" s="14">
        <v>-0.30309575233981279</v>
      </c>
      <c r="I57" s="40">
        <v>1226</v>
      </c>
      <c r="J57" s="15">
        <v>-0.21044045676998369</v>
      </c>
      <c r="K57" s="40">
        <v>20272</v>
      </c>
      <c r="L57" s="13">
        <v>1</v>
      </c>
      <c r="M57" s="40">
        <v>22167</v>
      </c>
      <c r="N57" s="13">
        <v>1</v>
      </c>
      <c r="O57" s="23">
        <v>-8.5487436279153672E-2</v>
      </c>
    </row>
    <row r="58" spans="2:15">
      <c r="B58" s="36" t="s">
        <v>45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>
      <c r="B60" s="198" t="s">
        <v>53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24"/>
    </row>
    <row r="61" spans="2:15">
      <c r="B61" s="199" t="s">
        <v>54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9" t="s">
        <v>38</v>
      </c>
    </row>
    <row r="62" spans="2:15">
      <c r="B62" s="186" t="s">
        <v>22</v>
      </c>
      <c r="C62" s="186" t="s">
        <v>1</v>
      </c>
      <c r="D62" s="188" t="s">
        <v>87</v>
      </c>
      <c r="E62" s="189"/>
      <c r="F62" s="189"/>
      <c r="G62" s="189"/>
      <c r="H62" s="190"/>
      <c r="I62" s="189" t="s">
        <v>81</v>
      </c>
      <c r="J62" s="189"/>
      <c r="K62" s="188" t="s">
        <v>88</v>
      </c>
      <c r="L62" s="189"/>
      <c r="M62" s="189"/>
      <c r="N62" s="189"/>
      <c r="O62" s="190"/>
    </row>
    <row r="63" spans="2:15">
      <c r="B63" s="187"/>
      <c r="C63" s="187"/>
      <c r="D63" s="200" t="s">
        <v>89</v>
      </c>
      <c r="E63" s="201"/>
      <c r="F63" s="201"/>
      <c r="G63" s="201"/>
      <c r="H63" s="202"/>
      <c r="I63" s="201" t="s">
        <v>82</v>
      </c>
      <c r="J63" s="201"/>
      <c r="K63" s="200" t="s">
        <v>90</v>
      </c>
      <c r="L63" s="201"/>
      <c r="M63" s="201"/>
      <c r="N63" s="201"/>
      <c r="O63" s="202"/>
    </row>
    <row r="64" spans="2:15" ht="15" customHeight="1">
      <c r="B64" s="187"/>
      <c r="C64" s="185"/>
      <c r="D64" s="180">
        <v>2019</v>
      </c>
      <c r="E64" s="181"/>
      <c r="F64" s="191">
        <v>2018</v>
      </c>
      <c r="G64" s="191"/>
      <c r="H64" s="193" t="s">
        <v>23</v>
      </c>
      <c r="I64" s="195">
        <v>2019</v>
      </c>
      <c r="J64" s="180" t="s">
        <v>91</v>
      </c>
      <c r="K64" s="180">
        <v>2019</v>
      </c>
      <c r="L64" s="181"/>
      <c r="M64" s="191">
        <v>2018</v>
      </c>
      <c r="N64" s="181"/>
      <c r="O64" s="171" t="s">
        <v>23</v>
      </c>
    </row>
    <row r="65" spans="2:15" ht="14.45" customHeight="1">
      <c r="B65" s="203" t="s">
        <v>22</v>
      </c>
      <c r="C65" s="172" t="s">
        <v>25</v>
      </c>
      <c r="D65" s="182"/>
      <c r="E65" s="183"/>
      <c r="F65" s="192"/>
      <c r="G65" s="192"/>
      <c r="H65" s="194"/>
      <c r="I65" s="196"/>
      <c r="J65" s="197"/>
      <c r="K65" s="182"/>
      <c r="L65" s="183"/>
      <c r="M65" s="192"/>
      <c r="N65" s="183"/>
      <c r="O65" s="171"/>
    </row>
    <row r="66" spans="2:15" ht="15" customHeight="1">
      <c r="B66" s="203"/>
      <c r="C66" s="172"/>
      <c r="D66" s="158" t="s">
        <v>26</v>
      </c>
      <c r="E66" s="154" t="s">
        <v>2</v>
      </c>
      <c r="F66" s="157" t="s">
        <v>26</v>
      </c>
      <c r="G66" s="58" t="s">
        <v>2</v>
      </c>
      <c r="H66" s="174" t="s">
        <v>27</v>
      </c>
      <c r="I66" s="59" t="s">
        <v>26</v>
      </c>
      <c r="J66" s="176" t="s">
        <v>83</v>
      </c>
      <c r="K66" s="158" t="s">
        <v>26</v>
      </c>
      <c r="L66" s="57" t="s">
        <v>2</v>
      </c>
      <c r="M66" s="157" t="s">
        <v>26</v>
      </c>
      <c r="N66" s="57" t="s">
        <v>2</v>
      </c>
      <c r="O66" s="178" t="s">
        <v>27</v>
      </c>
    </row>
    <row r="67" spans="2:15" ht="14.25" customHeight="1">
      <c r="B67" s="204"/>
      <c r="C67" s="173"/>
      <c r="D67" s="155" t="s">
        <v>28</v>
      </c>
      <c r="E67" s="156" t="s">
        <v>29</v>
      </c>
      <c r="F67" s="55" t="s">
        <v>28</v>
      </c>
      <c r="G67" s="56" t="s">
        <v>29</v>
      </c>
      <c r="H67" s="175"/>
      <c r="I67" s="60" t="s">
        <v>28</v>
      </c>
      <c r="J67" s="177"/>
      <c r="K67" s="155" t="s">
        <v>28</v>
      </c>
      <c r="L67" s="156" t="s">
        <v>29</v>
      </c>
      <c r="M67" s="55" t="s">
        <v>28</v>
      </c>
      <c r="N67" s="156" t="s">
        <v>29</v>
      </c>
      <c r="O67" s="179"/>
    </row>
    <row r="68" spans="2:15">
      <c r="B68" s="76"/>
      <c r="C68" s="69" t="s">
        <v>12</v>
      </c>
      <c r="D68" s="86">
        <v>99</v>
      </c>
      <c r="E68" s="71">
        <v>0.36263736263736263</v>
      </c>
      <c r="F68" s="87">
        <v>95</v>
      </c>
      <c r="G68" s="72">
        <v>0.38152610441767071</v>
      </c>
      <c r="H68" s="73">
        <v>4.2105263157894646E-2</v>
      </c>
      <c r="I68" s="86">
        <v>110</v>
      </c>
      <c r="J68" s="75">
        <v>-9.9999999999999978E-2</v>
      </c>
      <c r="K68" s="86">
        <v>1146</v>
      </c>
      <c r="L68" s="71">
        <v>0.39944231439525968</v>
      </c>
      <c r="M68" s="87">
        <v>1007</v>
      </c>
      <c r="N68" s="72">
        <v>0.41958333333333331</v>
      </c>
      <c r="O68" s="73">
        <v>0.13803376365441911</v>
      </c>
    </row>
    <row r="69" spans="2:15">
      <c r="B69" s="76"/>
      <c r="C69" s="77" t="s">
        <v>4</v>
      </c>
      <c r="D69" s="88">
        <v>60</v>
      </c>
      <c r="E69" s="79">
        <v>0.21978021978021978</v>
      </c>
      <c r="F69" s="89">
        <v>60</v>
      </c>
      <c r="G69" s="90">
        <v>0.24096385542168675</v>
      </c>
      <c r="H69" s="81">
        <v>0</v>
      </c>
      <c r="I69" s="88">
        <v>78</v>
      </c>
      <c r="J69" s="91">
        <v>-0.23076923076923073</v>
      </c>
      <c r="K69" s="88">
        <v>742</v>
      </c>
      <c r="L69" s="79">
        <v>0.25862669919832693</v>
      </c>
      <c r="M69" s="89">
        <v>583</v>
      </c>
      <c r="N69" s="90">
        <v>0.24291666666666667</v>
      </c>
      <c r="O69" s="81">
        <v>0.27272727272727271</v>
      </c>
    </row>
    <row r="70" spans="2:15">
      <c r="B70" s="76"/>
      <c r="C70" s="77" t="s">
        <v>9</v>
      </c>
      <c r="D70" s="88">
        <v>54</v>
      </c>
      <c r="E70" s="79">
        <v>0.19780219780219779</v>
      </c>
      <c r="F70" s="89">
        <v>38</v>
      </c>
      <c r="G70" s="90">
        <v>0.15261044176706828</v>
      </c>
      <c r="H70" s="81">
        <v>0.42105263157894735</v>
      </c>
      <c r="I70" s="89"/>
      <c r="J70" s="91" t="s">
        <v>86</v>
      </c>
      <c r="K70" s="88">
        <v>527</v>
      </c>
      <c r="L70" s="79">
        <v>0.18368769606134541</v>
      </c>
      <c r="M70" s="89">
        <v>393</v>
      </c>
      <c r="N70" s="90">
        <v>0.16375000000000001</v>
      </c>
      <c r="O70" s="81">
        <v>0.34096692111959293</v>
      </c>
    </row>
    <row r="71" spans="2:15" ht="14.45" customHeight="1">
      <c r="B71" s="76"/>
      <c r="C71" s="77" t="s">
        <v>43</v>
      </c>
      <c r="D71" s="88">
        <v>5</v>
      </c>
      <c r="E71" s="79">
        <v>1.8315018315018316E-2</v>
      </c>
      <c r="F71" s="89">
        <v>7</v>
      </c>
      <c r="G71" s="90">
        <v>2.8112449799196786E-2</v>
      </c>
      <c r="H71" s="81">
        <v>-0.2857142857142857</v>
      </c>
      <c r="I71" s="89"/>
      <c r="J71" s="91" t="s">
        <v>86</v>
      </c>
      <c r="K71" s="88">
        <v>126</v>
      </c>
      <c r="L71" s="79">
        <v>4.3917741373300803E-2</v>
      </c>
      <c r="M71" s="89">
        <v>99</v>
      </c>
      <c r="N71" s="90">
        <v>4.1250000000000002E-2</v>
      </c>
      <c r="O71" s="81">
        <v>0.27272727272727271</v>
      </c>
    </row>
    <row r="72" spans="2:15" ht="14.45" customHeight="1">
      <c r="B72" s="119"/>
      <c r="C72" s="77" t="s">
        <v>3</v>
      </c>
      <c r="D72" s="88">
        <v>6</v>
      </c>
      <c r="E72" s="79">
        <v>2.197802197802198E-2</v>
      </c>
      <c r="F72" s="89">
        <v>17</v>
      </c>
      <c r="G72" s="90">
        <v>6.8273092369477914E-2</v>
      </c>
      <c r="H72" s="81">
        <v>-0.64705882352941169</v>
      </c>
      <c r="I72" s="89">
        <v>11</v>
      </c>
      <c r="J72" s="91">
        <v>-0.45454545454545459</v>
      </c>
      <c r="K72" s="88">
        <v>112</v>
      </c>
      <c r="L72" s="79">
        <v>3.9037992331822938E-2</v>
      </c>
      <c r="M72" s="89">
        <v>129</v>
      </c>
      <c r="N72" s="90">
        <v>5.3749999999999999E-2</v>
      </c>
      <c r="O72" s="81">
        <v>-0.13178294573643412</v>
      </c>
    </row>
    <row r="73" spans="2:15" ht="14.45" customHeight="1">
      <c r="B73" s="76"/>
      <c r="C73" s="77" t="s">
        <v>11</v>
      </c>
      <c r="D73" s="88">
        <v>11</v>
      </c>
      <c r="E73" s="79">
        <v>4.0293040293040296E-2</v>
      </c>
      <c r="F73" s="89">
        <v>15</v>
      </c>
      <c r="G73" s="90">
        <v>6.0240963855421686E-2</v>
      </c>
      <c r="H73" s="81">
        <v>-0.26666666666666672</v>
      </c>
      <c r="I73" s="89">
        <v>5</v>
      </c>
      <c r="J73" s="91">
        <v>1.2000000000000002</v>
      </c>
      <c r="K73" s="88">
        <v>62</v>
      </c>
      <c r="L73" s="79">
        <v>2.1610317183687697E-2</v>
      </c>
      <c r="M73" s="89">
        <v>70</v>
      </c>
      <c r="N73" s="90">
        <v>2.9166666666666667E-2</v>
      </c>
      <c r="O73" s="81">
        <v>-0.11428571428571432</v>
      </c>
    </row>
    <row r="74" spans="2:15" ht="14.45" customHeight="1">
      <c r="B74" s="76"/>
      <c r="C74" s="77" t="s">
        <v>17</v>
      </c>
      <c r="D74" s="88">
        <v>16</v>
      </c>
      <c r="E74" s="79">
        <v>5.8608058608058608E-2</v>
      </c>
      <c r="F74" s="89">
        <v>2</v>
      </c>
      <c r="G74" s="90">
        <v>8.0321285140562242E-3</v>
      </c>
      <c r="H74" s="81">
        <v>7</v>
      </c>
      <c r="I74" s="89">
        <v>4</v>
      </c>
      <c r="J74" s="91">
        <v>3</v>
      </c>
      <c r="K74" s="88">
        <v>55</v>
      </c>
      <c r="L74" s="79">
        <v>1.9170442662948761E-2</v>
      </c>
      <c r="M74" s="89">
        <v>21</v>
      </c>
      <c r="N74" s="90">
        <v>8.7500000000000008E-3</v>
      </c>
      <c r="O74" s="81">
        <v>1.6190476190476191</v>
      </c>
    </row>
    <row r="75" spans="2:15">
      <c r="B75" s="76"/>
      <c r="C75" s="92" t="s">
        <v>30</v>
      </c>
      <c r="D75" s="93">
        <v>22</v>
      </c>
      <c r="E75" s="94">
        <v>8.0586080586080591E-2</v>
      </c>
      <c r="F75" s="93">
        <v>15</v>
      </c>
      <c r="G75" s="99">
        <v>6.0240963855421686E-2</v>
      </c>
      <c r="H75" s="95">
        <v>0.46666666666666656</v>
      </c>
      <c r="I75" s="93">
        <v>11</v>
      </c>
      <c r="J75" s="100">
        <v>1</v>
      </c>
      <c r="K75" s="93">
        <v>99</v>
      </c>
      <c r="L75" s="99">
        <v>3.4506796793307773E-2</v>
      </c>
      <c r="M75" s="93">
        <v>98</v>
      </c>
      <c r="N75" s="99">
        <v>4.0833333333333353E-2</v>
      </c>
      <c r="O75" s="96">
        <v>1.0204081632652962E-2</v>
      </c>
    </row>
    <row r="76" spans="2:15" ht="15" customHeight="1">
      <c r="B76" s="26" t="s">
        <v>5</v>
      </c>
      <c r="C76" s="97" t="s">
        <v>31</v>
      </c>
      <c r="D76" s="39">
        <v>273</v>
      </c>
      <c r="E76" s="18">
        <v>0.99999999999999989</v>
      </c>
      <c r="F76" s="39">
        <v>249</v>
      </c>
      <c r="G76" s="18">
        <v>1</v>
      </c>
      <c r="H76" s="19">
        <v>9.6385542168674787E-2</v>
      </c>
      <c r="I76" s="39">
        <v>219</v>
      </c>
      <c r="J76" s="20">
        <v>4.9980186480186477</v>
      </c>
      <c r="K76" s="39">
        <v>2869</v>
      </c>
      <c r="L76" s="18">
        <v>0.99999999999999978</v>
      </c>
      <c r="M76" s="39">
        <v>2400</v>
      </c>
      <c r="N76" s="20">
        <v>0.99999999999999978</v>
      </c>
      <c r="O76" s="22">
        <v>0.19541666666666657</v>
      </c>
    </row>
    <row r="77" spans="2:15">
      <c r="B77" s="76"/>
      <c r="C77" s="69" t="s">
        <v>4</v>
      </c>
      <c r="D77" s="86">
        <v>116</v>
      </c>
      <c r="E77" s="71">
        <v>0.30129870129870129</v>
      </c>
      <c r="F77" s="87">
        <v>85</v>
      </c>
      <c r="G77" s="72">
        <v>0.22486772486772486</v>
      </c>
      <c r="H77" s="73">
        <v>0.36470588235294121</v>
      </c>
      <c r="I77" s="87">
        <v>131</v>
      </c>
      <c r="J77" s="75">
        <v>-0.1145038167938931</v>
      </c>
      <c r="K77" s="86">
        <v>1215</v>
      </c>
      <c r="L77" s="71">
        <v>0.23569350145489815</v>
      </c>
      <c r="M77" s="87">
        <v>1102</v>
      </c>
      <c r="N77" s="72">
        <v>0.20819950878518798</v>
      </c>
      <c r="O77" s="73">
        <v>0.10254083484573506</v>
      </c>
    </row>
    <row r="78" spans="2:15" ht="15" customHeight="1">
      <c r="B78" s="76"/>
      <c r="C78" s="77" t="s">
        <v>10</v>
      </c>
      <c r="D78" s="88">
        <v>72</v>
      </c>
      <c r="E78" s="79">
        <v>0.18701298701298702</v>
      </c>
      <c r="F78" s="89">
        <v>62</v>
      </c>
      <c r="G78" s="90">
        <v>0.16402116402116401</v>
      </c>
      <c r="H78" s="81">
        <v>0.16129032258064524</v>
      </c>
      <c r="I78" s="89">
        <v>71</v>
      </c>
      <c r="J78" s="91">
        <v>1.4084507042253502E-2</v>
      </c>
      <c r="K78" s="88">
        <v>1040</v>
      </c>
      <c r="L78" s="79">
        <v>0.20174587778855479</v>
      </c>
      <c r="M78" s="89">
        <v>877</v>
      </c>
      <c r="N78" s="90">
        <v>0.16569053466843001</v>
      </c>
      <c r="O78" s="81">
        <v>0.18586088939566703</v>
      </c>
    </row>
    <row r="79" spans="2:15">
      <c r="B79" s="76"/>
      <c r="C79" s="77" t="s">
        <v>9</v>
      </c>
      <c r="D79" s="88">
        <v>65</v>
      </c>
      <c r="E79" s="79">
        <v>0.16883116883116883</v>
      </c>
      <c r="F79" s="89">
        <v>58</v>
      </c>
      <c r="G79" s="90">
        <v>0.15343915343915343</v>
      </c>
      <c r="H79" s="81">
        <v>0.1206896551724137</v>
      </c>
      <c r="I79" s="89">
        <v>60</v>
      </c>
      <c r="J79" s="91">
        <v>8.3333333333333259E-2</v>
      </c>
      <c r="K79" s="88">
        <v>861</v>
      </c>
      <c r="L79" s="79">
        <v>0.16702230843840932</v>
      </c>
      <c r="M79" s="89">
        <v>940</v>
      </c>
      <c r="N79" s="90">
        <v>0.17759304742112222</v>
      </c>
      <c r="O79" s="81">
        <v>-8.4042553191489344E-2</v>
      </c>
    </row>
    <row r="80" spans="2:15" ht="15" customHeight="1">
      <c r="B80" s="76"/>
      <c r="C80" s="77" t="s">
        <v>8</v>
      </c>
      <c r="D80" s="88">
        <v>49</v>
      </c>
      <c r="E80" s="79">
        <v>0.12727272727272726</v>
      </c>
      <c r="F80" s="89">
        <v>91</v>
      </c>
      <c r="G80" s="90">
        <v>0.24074074074074073</v>
      </c>
      <c r="H80" s="81">
        <v>-0.46153846153846156</v>
      </c>
      <c r="I80" s="89">
        <v>109</v>
      </c>
      <c r="J80" s="91">
        <v>-0.55045871559633031</v>
      </c>
      <c r="K80" s="88">
        <v>830</v>
      </c>
      <c r="L80" s="79">
        <v>0.16100872938894278</v>
      </c>
      <c r="M80" s="89">
        <v>878</v>
      </c>
      <c r="N80" s="90">
        <v>0.16587946344228227</v>
      </c>
      <c r="O80" s="81">
        <v>-5.4669703872437303E-2</v>
      </c>
    </row>
    <row r="81" spans="2:15">
      <c r="B81" s="119"/>
      <c r="C81" s="77" t="s">
        <v>3</v>
      </c>
      <c r="D81" s="88">
        <v>39</v>
      </c>
      <c r="E81" s="79">
        <v>0.1012987012987013</v>
      </c>
      <c r="F81" s="89">
        <v>24</v>
      </c>
      <c r="G81" s="90">
        <v>6.3492063492063489E-2</v>
      </c>
      <c r="H81" s="81">
        <v>0.625</v>
      </c>
      <c r="I81" s="89">
        <v>27</v>
      </c>
      <c r="J81" s="91">
        <v>0.44444444444444442</v>
      </c>
      <c r="K81" s="88">
        <v>672</v>
      </c>
      <c r="L81" s="79">
        <v>0.1303588748787585</v>
      </c>
      <c r="M81" s="89">
        <v>846</v>
      </c>
      <c r="N81" s="90">
        <v>0.15983374267901002</v>
      </c>
      <c r="O81" s="81">
        <v>-0.20567375886524819</v>
      </c>
    </row>
    <row r="82" spans="2:15" ht="15" customHeight="1">
      <c r="B82" s="76"/>
      <c r="C82" s="77" t="s">
        <v>11</v>
      </c>
      <c r="D82" s="88">
        <v>36</v>
      </c>
      <c r="E82" s="79">
        <v>9.350649350649351E-2</v>
      </c>
      <c r="F82" s="89">
        <v>25</v>
      </c>
      <c r="G82" s="90">
        <v>6.6137566137566134E-2</v>
      </c>
      <c r="H82" s="81">
        <v>0.43999999999999995</v>
      </c>
      <c r="I82" s="89">
        <v>50</v>
      </c>
      <c r="J82" s="91">
        <v>-0.28000000000000003</v>
      </c>
      <c r="K82" s="88">
        <v>370</v>
      </c>
      <c r="L82" s="79">
        <v>7.1774975751697376E-2</v>
      </c>
      <c r="M82" s="89">
        <v>271</v>
      </c>
      <c r="N82" s="90">
        <v>5.1199697713961836E-2</v>
      </c>
      <c r="O82" s="81">
        <v>0.3653136531365313</v>
      </c>
    </row>
    <row r="83" spans="2:15" ht="15" customHeight="1">
      <c r="B83" s="76"/>
      <c r="C83" s="77" t="s">
        <v>12</v>
      </c>
      <c r="D83" s="88">
        <v>8</v>
      </c>
      <c r="E83" s="79">
        <v>2.0779220779220779E-2</v>
      </c>
      <c r="F83" s="89">
        <v>19</v>
      </c>
      <c r="G83" s="90">
        <v>5.0264550264550262E-2</v>
      </c>
      <c r="H83" s="81">
        <v>-0.57894736842105265</v>
      </c>
      <c r="I83" s="89">
        <v>6</v>
      </c>
      <c r="J83" s="91">
        <v>0.33333333333333326</v>
      </c>
      <c r="K83" s="88">
        <v>140</v>
      </c>
      <c r="L83" s="79">
        <v>2.7158098933074686E-2</v>
      </c>
      <c r="M83" s="89">
        <v>308</v>
      </c>
      <c r="N83" s="90">
        <v>5.8190062346495368E-2</v>
      </c>
      <c r="O83" s="81">
        <v>-0.54545454545454541</v>
      </c>
    </row>
    <row r="84" spans="2:15" ht="15" customHeight="1">
      <c r="B84" s="140"/>
      <c r="C84" s="92" t="s">
        <v>30</v>
      </c>
      <c r="D84" s="93">
        <v>0</v>
      </c>
      <c r="E84" s="94">
        <v>0</v>
      </c>
      <c r="F84" s="93">
        <v>14</v>
      </c>
      <c r="G84" s="99">
        <v>3.7037037037037035E-2</v>
      </c>
      <c r="H84" s="95">
        <v>-1</v>
      </c>
      <c r="I84" s="93">
        <v>3</v>
      </c>
      <c r="J84" s="100">
        <v>-1</v>
      </c>
      <c r="K84" s="93">
        <v>27</v>
      </c>
      <c r="L84" s="99">
        <v>5.2376333656644035E-3</v>
      </c>
      <c r="M84" s="93">
        <v>71</v>
      </c>
      <c r="N84" s="99">
        <v>1.3413942943510296E-2</v>
      </c>
      <c r="O84" s="96">
        <v>-0.61971830985915499</v>
      </c>
    </row>
    <row r="85" spans="2:15" ht="15" customHeight="1">
      <c r="B85" s="25" t="s">
        <v>6</v>
      </c>
      <c r="C85" s="97" t="s">
        <v>31</v>
      </c>
      <c r="D85" s="39">
        <v>385</v>
      </c>
      <c r="E85" s="18">
        <v>1</v>
      </c>
      <c r="F85" s="39">
        <v>378</v>
      </c>
      <c r="G85" s="18">
        <v>1</v>
      </c>
      <c r="H85" s="19">
        <v>1.8518518518518601E-2</v>
      </c>
      <c r="I85" s="39">
        <v>457</v>
      </c>
      <c r="J85" s="20">
        <v>-0.15754923413566735</v>
      </c>
      <c r="K85" s="39">
        <v>5155</v>
      </c>
      <c r="L85" s="18">
        <v>1</v>
      </c>
      <c r="M85" s="39">
        <v>5293</v>
      </c>
      <c r="N85" s="20">
        <v>1</v>
      </c>
      <c r="O85" s="22">
        <v>-2.6072170791611615E-2</v>
      </c>
    </row>
    <row r="86" spans="2:15">
      <c r="B86" s="25" t="s">
        <v>59</v>
      </c>
      <c r="C86" s="97" t="s">
        <v>31</v>
      </c>
      <c r="D86" s="98">
        <v>2</v>
      </c>
      <c r="E86" s="18">
        <v>1</v>
      </c>
      <c r="F86" s="98">
        <v>0</v>
      </c>
      <c r="G86" s="18">
        <v>1</v>
      </c>
      <c r="H86" s="19" t="s">
        <v>86</v>
      </c>
      <c r="I86" s="98">
        <v>1</v>
      </c>
      <c r="J86" s="20">
        <v>1</v>
      </c>
      <c r="K86" s="98">
        <v>21</v>
      </c>
      <c r="L86" s="18">
        <v>1</v>
      </c>
      <c r="M86" s="98">
        <v>10</v>
      </c>
      <c r="N86" s="18">
        <v>1</v>
      </c>
      <c r="O86" s="22">
        <v>1.1000000000000001</v>
      </c>
    </row>
    <row r="87" spans="2:15" ht="15" customHeight="1">
      <c r="B87" s="26"/>
      <c r="C87" s="101" t="s">
        <v>31</v>
      </c>
      <c r="D87" s="40">
        <v>660</v>
      </c>
      <c r="E87" s="13">
        <v>1</v>
      </c>
      <c r="F87" s="40">
        <v>627</v>
      </c>
      <c r="G87" s="13">
        <v>1</v>
      </c>
      <c r="H87" s="14">
        <v>5.2631578947368363E-2</v>
      </c>
      <c r="I87" s="40">
        <v>750</v>
      </c>
      <c r="J87" s="15">
        <v>-0.12</v>
      </c>
      <c r="K87" s="40">
        <v>8045</v>
      </c>
      <c r="L87" s="13">
        <v>1</v>
      </c>
      <c r="M87" s="40">
        <v>7703</v>
      </c>
      <c r="N87" s="13">
        <v>1</v>
      </c>
      <c r="O87" s="23">
        <v>4.439828638192922E-2</v>
      </c>
    </row>
    <row r="88" spans="2:15">
      <c r="B88" s="36" t="s">
        <v>45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</sheetData>
  <mergeCells count="69"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  <mergeCell ref="K5:O5"/>
    <mergeCell ref="D5:H5"/>
    <mergeCell ref="I5:J5"/>
    <mergeCell ref="B34:N34"/>
    <mergeCell ref="B35:N35"/>
    <mergeCell ref="F6:G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7" priority="33" operator="lessThan">
      <formula>0</formula>
    </cfRule>
  </conditionalFormatting>
  <conditionalFormatting sqref="H10:H14 J10:J14 O10:O14">
    <cfRule type="cellIs" dxfId="126" priority="32" operator="lessThan">
      <formula>0</formula>
    </cfRule>
  </conditionalFormatting>
  <conditionalFormatting sqref="J18 J15:J16">
    <cfRule type="cellIs" dxfId="125" priority="31" operator="lessThan">
      <formula>0</formula>
    </cfRule>
  </conditionalFormatting>
  <conditionalFormatting sqref="D19:O26 D10:O16">
    <cfRule type="cellIs" dxfId="124" priority="30" operator="equal">
      <formula>0</formula>
    </cfRule>
  </conditionalFormatting>
  <conditionalFormatting sqref="H27:H28 O27:O28 H17:H18 O17:O18">
    <cfRule type="cellIs" dxfId="123" priority="29" operator="lessThan">
      <formula>0</formula>
    </cfRule>
  </conditionalFormatting>
  <conditionalFormatting sqref="H19:H23 J19:J23 O19:O23">
    <cfRule type="cellIs" dxfId="122" priority="28" operator="lessThan">
      <formula>0</formula>
    </cfRule>
  </conditionalFormatting>
  <conditionalFormatting sqref="H30 O30">
    <cfRule type="cellIs" dxfId="121" priority="27" operator="lessThan">
      <formula>0</formula>
    </cfRule>
  </conditionalFormatting>
  <conditionalFormatting sqref="H30 O30 J30">
    <cfRule type="cellIs" dxfId="120" priority="26" operator="lessThan">
      <formula>0</formula>
    </cfRule>
  </conditionalFormatting>
  <conditionalFormatting sqref="H51:H54 J51:J54 O51:O54 O45 H45">
    <cfRule type="cellIs" dxfId="119" priority="25" operator="lessThan">
      <formula>0</formula>
    </cfRule>
  </conditionalFormatting>
  <conditionalFormatting sqref="H42:H44 J42:J44 O42:O44">
    <cfRule type="cellIs" dxfId="118" priority="23" operator="lessThan">
      <formula>0</formula>
    </cfRule>
  </conditionalFormatting>
  <conditionalFormatting sqref="H54 O54 O45 H45">
    <cfRule type="cellIs" dxfId="117" priority="24" operator="lessThan">
      <formula>0</formula>
    </cfRule>
  </conditionalFormatting>
  <conditionalFormatting sqref="H46:H50 J46:J50 O46:O50">
    <cfRule type="cellIs" dxfId="116" priority="22" operator="lessThan">
      <formula>0</formula>
    </cfRule>
  </conditionalFormatting>
  <conditionalFormatting sqref="D42:O44 D46:O53">
    <cfRule type="cellIs" dxfId="115" priority="21" operator="equal">
      <formula>0</formula>
    </cfRule>
  </conditionalFormatting>
  <conditionalFormatting sqref="H56 J56 O56">
    <cfRule type="cellIs" dxfId="114" priority="20" operator="lessThan">
      <formula>0</formula>
    </cfRule>
  </conditionalFormatting>
  <conditionalFormatting sqref="H55 J55 O55">
    <cfRule type="cellIs" dxfId="113" priority="19" operator="lessThan">
      <formula>0</formula>
    </cfRule>
  </conditionalFormatting>
  <conditionalFormatting sqref="H55 O55">
    <cfRule type="cellIs" dxfId="112" priority="18" operator="lessThan">
      <formula>0</formula>
    </cfRule>
  </conditionalFormatting>
  <conditionalFormatting sqref="H57 O57">
    <cfRule type="cellIs" dxfId="111" priority="17" operator="lessThan">
      <formula>0</formula>
    </cfRule>
  </conditionalFormatting>
  <conditionalFormatting sqref="H57 O57 J57">
    <cfRule type="cellIs" dxfId="110" priority="16" operator="lessThan">
      <formula>0</formula>
    </cfRule>
  </conditionalFormatting>
  <conditionalFormatting sqref="H68:H72 J68:J72 O68:O72">
    <cfRule type="cellIs" dxfId="109" priority="15" operator="lessThan">
      <formula>0</formula>
    </cfRule>
  </conditionalFormatting>
  <conditionalFormatting sqref="J73:J74 O73:O74 H73:H74">
    <cfRule type="cellIs" dxfId="108" priority="14" operator="lessThan">
      <formula>0</formula>
    </cfRule>
  </conditionalFormatting>
  <conditionalFormatting sqref="D77:O83 D68:O74">
    <cfRule type="cellIs" dxfId="107" priority="13" operator="equal">
      <formula>0</formula>
    </cfRule>
  </conditionalFormatting>
  <conditionalFormatting sqref="H82:H84 J82:J84 O82:O84">
    <cfRule type="cellIs" dxfId="106" priority="12" operator="lessThan">
      <formula>0</formula>
    </cfRule>
  </conditionalFormatting>
  <conditionalFormatting sqref="H77:H81 J77:J81 O77:O81">
    <cfRule type="cellIs" dxfId="105" priority="11" operator="lessThan">
      <formula>0</formula>
    </cfRule>
  </conditionalFormatting>
  <conditionalFormatting sqref="H75 O75">
    <cfRule type="cellIs" dxfId="104" priority="10" operator="lessThan">
      <formula>0</formula>
    </cfRule>
  </conditionalFormatting>
  <conditionalFormatting sqref="H75 J75 O75">
    <cfRule type="cellIs" dxfId="103" priority="9" operator="lessThan">
      <formula>0</formula>
    </cfRule>
  </conditionalFormatting>
  <conditionalFormatting sqref="H76 J76 O76">
    <cfRule type="cellIs" dxfId="102" priority="8" operator="lessThan">
      <formula>0</formula>
    </cfRule>
  </conditionalFormatting>
  <conditionalFormatting sqref="H76 O76">
    <cfRule type="cellIs" dxfId="101" priority="7" operator="lessThan">
      <formula>0</formula>
    </cfRule>
  </conditionalFormatting>
  <conditionalFormatting sqref="H84 O84">
    <cfRule type="cellIs" dxfId="100" priority="6" operator="lessThan">
      <formula>0</formula>
    </cfRule>
  </conditionalFormatting>
  <conditionalFormatting sqref="H86 J86 O86">
    <cfRule type="cellIs" dxfId="99" priority="5" operator="lessThan">
      <formula>0</formula>
    </cfRule>
  </conditionalFormatting>
  <conditionalFormatting sqref="H85 J85 O85">
    <cfRule type="cellIs" dxfId="98" priority="4" operator="lessThan">
      <formula>0</formula>
    </cfRule>
  </conditionalFormatting>
  <conditionalFormatting sqref="H85 O85">
    <cfRule type="cellIs" dxfId="97" priority="3" operator="lessThan">
      <formula>0</formula>
    </cfRule>
  </conditionalFormatting>
  <conditionalFormatting sqref="H87 O87">
    <cfRule type="cellIs" dxfId="96" priority="2" operator="lessThan">
      <formula>0</formula>
    </cfRule>
  </conditionalFormatting>
  <conditionalFormatting sqref="H87 O87 J87">
    <cfRule type="cellIs" dxfId="9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2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43837</v>
      </c>
    </row>
    <row r="2" spans="2:15">
      <c r="B2" s="198" t="s">
        <v>20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4"/>
    </row>
    <row r="3" spans="2:15">
      <c r="B3" s="199" t="s">
        <v>21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7" t="s">
        <v>38</v>
      </c>
    </row>
    <row r="4" spans="2:15" ht="14.45" customHeight="1">
      <c r="B4" s="186" t="s">
        <v>22</v>
      </c>
      <c r="C4" s="186" t="s">
        <v>1</v>
      </c>
      <c r="D4" s="188" t="s">
        <v>87</v>
      </c>
      <c r="E4" s="189"/>
      <c r="F4" s="189"/>
      <c r="G4" s="189"/>
      <c r="H4" s="190"/>
      <c r="I4" s="189" t="s">
        <v>81</v>
      </c>
      <c r="J4" s="189"/>
      <c r="K4" s="188" t="s">
        <v>88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89</v>
      </c>
      <c r="E5" s="201"/>
      <c r="F5" s="201"/>
      <c r="G5" s="201"/>
      <c r="H5" s="202"/>
      <c r="I5" s="201" t="s">
        <v>82</v>
      </c>
      <c r="J5" s="201"/>
      <c r="K5" s="200" t="s">
        <v>90</v>
      </c>
      <c r="L5" s="201"/>
      <c r="M5" s="201"/>
      <c r="N5" s="201"/>
      <c r="O5" s="202"/>
    </row>
    <row r="6" spans="2:15" ht="14.45" customHeight="1">
      <c r="B6" s="187"/>
      <c r="C6" s="185"/>
      <c r="D6" s="180">
        <v>2019</v>
      </c>
      <c r="E6" s="181"/>
      <c r="F6" s="191">
        <v>2018</v>
      </c>
      <c r="G6" s="191"/>
      <c r="H6" s="193" t="s">
        <v>23</v>
      </c>
      <c r="I6" s="195">
        <v>2019</v>
      </c>
      <c r="J6" s="180" t="s">
        <v>91</v>
      </c>
      <c r="K6" s="180">
        <v>2019</v>
      </c>
      <c r="L6" s="181"/>
      <c r="M6" s="191">
        <v>2018</v>
      </c>
      <c r="N6" s="181"/>
      <c r="O6" s="171" t="s">
        <v>23</v>
      </c>
    </row>
    <row r="7" spans="2:15" ht="15" customHeight="1">
      <c r="B7" s="203" t="s">
        <v>22</v>
      </c>
      <c r="C7" s="172" t="s">
        <v>25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5" customHeight="1">
      <c r="B8" s="203"/>
      <c r="C8" s="172"/>
      <c r="D8" s="158" t="s">
        <v>26</v>
      </c>
      <c r="E8" s="154" t="s">
        <v>2</v>
      </c>
      <c r="F8" s="157" t="s">
        <v>26</v>
      </c>
      <c r="G8" s="58" t="s">
        <v>2</v>
      </c>
      <c r="H8" s="174" t="s">
        <v>27</v>
      </c>
      <c r="I8" s="59" t="s">
        <v>26</v>
      </c>
      <c r="J8" s="176" t="str">
        <f>MID(D5,1,3) &amp; "/" &amp; MID(I5,1,3) &amp; " Ch %"</f>
        <v>Dec/Nov Ch %</v>
      </c>
      <c r="K8" s="158" t="s">
        <v>26</v>
      </c>
      <c r="L8" s="57" t="s">
        <v>2</v>
      </c>
      <c r="M8" s="157" t="s">
        <v>26</v>
      </c>
      <c r="N8" s="57" t="s">
        <v>2</v>
      </c>
      <c r="O8" s="178" t="s">
        <v>27</v>
      </c>
    </row>
    <row r="9" spans="2:15" ht="15" customHeight="1">
      <c r="B9" s="204"/>
      <c r="C9" s="173"/>
      <c r="D9" s="155" t="s">
        <v>28</v>
      </c>
      <c r="E9" s="156" t="s">
        <v>29</v>
      </c>
      <c r="F9" s="55" t="s">
        <v>28</v>
      </c>
      <c r="G9" s="56" t="s">
        <v>29</v>
      </c>
      <c r="H9" s="175"/>
      <c r="I9" s="60" t="s">
        <v>28</v>
      </c>
      <c r="J9" s="177"/>
      <c r="K9" s="155" t="s">
        <v>28</v>
      </c>
      <c r="L9" s="156" t="s">
        <v>29</v>
      </c>
      <c r="M9" s="55" t="s">
        <v>28</v>
      </c>
      <c r="N9" s="156" t="s">
        <v>29</v>
      </c>
      <c r="O9" s="179"/>
    </row>
    <row r="10" spans="2:15">
      <c r="B10" s="76"/>
      <c r="C10" s="69" t="s">
        <v>9</v>
      </c>
      <c r="D10" s="86">
        <v>36</v>
      </c>
      <c r="E10" s="71">
        <v>0.52941176470588236</v>
      </c>
      <c r="F10" s="87">
        <v>17</v>
      </c>
      <c r="G10" s="72">
        <v>0.42499999999999999</v>
      </c>
      <c r="H10" s="73">
        <v>1.1176470588235294</v>
      </c>
      <c r="I10" s="87">
        <v>49</v>
      </c>
      <c r="J10" s="75">
        <v>-0.26530612244897955</v>
      </c>
      <c r="K10" s="86">
        <v>253</v>
      </c>
      <c r="L10" s="71">
        <v>0.53829787234042559</v>
      </c>
      <c r="M10" s="87">
        <v>170</v>
      </c>
      <c r="N10" s="72">
        <v>0.48022598870056499</v>
      </c>
      <c r="O10" s="73">
        <v>0.4882352941176471</v>
      </c>
    </row>
    <row r="11" spans="2:15">
      <c r="B11" s="76"/>
      <c r="C11" s="77" t="s">
        <v>12</v>
      </c>
      <c r="D11" s="88">
        <v>9</v>
      </c>
      <c r="E11" s="79">
        <v>0.13235294117647059</v>
      </c>
      <c r="F11" s="89">
        <v>6</v>
      </c>
      <c r="G11" s="90">
        <v>0.15</v>
      </c>
      <c r="H11" s="81">
        <v>0.5</v>
      </c>
      <c r="I11" s="89">
        <v>13</v>
      </c>
      <c r="J11" s="91">
        <v>-0.30769230769230771</v>
      </c>
      <c r="K11" s="88">
        <v>97</v>
      </c>
      <c r="L11" s="79">
        <v>0.20638297872340425</v>
      </c>
      <c r="M11" s="89">
        <v>75</v>
      </c>
      <c r="N11" s="90">
        <v>0.21186440677966101</v>
      </c>
      <c r="O11" s="81">
        <v>0.29333333333333322</v>
      </c>
    </row>
    <row r="12" spans="2:15">
      <c r="B12" s="76"/>
      <c r="C12" s="77" t="s">
        <v>17</v>
      </c>
      <c r="D12" s="88">
        <v>16</v>
      </c>
      <c r="E12" s="79">
        <v>0.23529411764705882</v>
      </c>
      <c r="F12" s="89">
        <v>2</v>
      </c>
      <c r="G12" s="90">
        <v>0.05</v>
      </c>
      <c r="H12" s="81">
        <v>7</v>
      </c>
      <c r="I12" s="89">
        <v>4</v>
      </c>
      <c r="J12" s="91">
        <v>3</v>
      </c>
      <c r="K12" s="88">
        <v>55</v>
      </c>
      <c r="L12" s="79">
        <v>0.11702127659574468</v>
      </c>
      <c r="M12" s="89">
        <v>21</v>
      </c>
      <c r="N12" s="90">
        <v>5.9322033898305086E-2</v>
      </c>
      <c r="O12" s="81">
        <v>1.6190476190476191</v>
      </c>
    </row>
    <row r="13" spans="2:15">
      <c r="B13" s="76"/>
      <c r="C13" s="77" t="s">
        <v>4</v>
      </c>
      <c r="D13" s="88">
        <v>1</v>
      </c>
      <c r="E13" s="79">
        <v>1.4705882352941176E-2</v>
      </c>
      <c r="F13" s="89">
        <v>2</v>
      </c>
      <c r="G13" s="90">
        <v>0.05</v>
      </c>
      <c r="H13" s="81">
        <v>-0.5</v>
      </c>
      <c r="I13" s="89">
        <v>1</v>
      </c>
      <c r="J13" s="91">
        <v>0</v>
      </c>
      <c r="K13" s="88">
        <v>16</v>
      </c>
      <c r="L13" s="79">
        <v>3.4042553191489362E-2</v>
      </c>
      <c r="M13" s="89">
        <v>19</v>
      </c>
      <c r="N13" s="90">
        <v>5.3672316384180789E-2</v>
      </c>
      <c r="O13" s="81">
        <v>-0.15789473684210531</v>
      </c>
    </row>
    <row r="14" spans="2:15">
      <c r="B14" s="119"/>
      <c r="C14" s="77" t="s">
        <v>11</v>
      </c>
      <c r="D14" s="88">
        <v>3</v>
      </c>
      <c r="E14" s="79">
        <v>4.4117647058823532E-2</v>
      </c>
      <c r="F14" s="89">
        <v>8</v>
      </c>
      <c r="G14" s="90">
        <v>0.2</v>
      </c>
      <c r="H14" s="81">
        <v>-0.625</v>
      </c>
      <c r="I14" s="89">
        <v>0</v>
      </c>
      <c r="J14" s="91" t="s">
        <v>86</v>
      </c>
      <c r="K14" s="88">
        <v>13</v>
      </c>
      <c r="L14" s="79">
        <v>2.7659574468085105E-2</v>
      </c>
      <c r="M14" s="89">
        <v>24</v>
      </c>
      <c r="N14" s="90">
        <v>6.7796610169491525E-2</v>
      </c>
      <c r="O14" s="81">
        <v>-0.45833333333333337</v>
      </c>
    </row>
    <row r="15" spans="2:15">
      <c r="B15" s="76"/>
      <c r="C15" s="77" t="s">
        <v>18</v>
      </c>
      <c r="D15" s="88">
        <v>1</v>
      </c>
      <c r="E15" s="79">
        <v>1.4705882352941176E-2</v>
      </c>
      <c r="F15" s="89">
        <v>2</v>
      </c>
      <c r="G15" s="90">
        <v>0.05</v>
      </c>
      <c r="H15" s="81">
        <v>-0.5</v>
      </c>
      <c r="I15" s="89">
        <v>3</v>
      </c>
      <c r="J15" s="91">
        <v>-0.66666666666666674</v>
      </c>
      <c r="K15" s="88">
        <v>13</v>
      </c>
      <c r="L15" s="79">
        <v>2.7659574468085105E-2</v>
      </c>
      <c r="M15" s="89">
        <v>21</v>
      </c>
      <c r="N15" s="90">
        <v>5.9322033898305086E-2</v>
      </c>
      <c r="O15" s="81">
        <v>-0.38095238095238093</v>
      </c>
    </row>
    <row r="16" spans="2:15">
      <c r="B16" s="76"/>
      <c r="C16" s="77" t="s">
        <v>16</v>
      </c>
      <c r="D16" s="88">
        <v>1</v>
      </c>
      <c r="E16" s="79">
        <v>1.4705882352941176E-2</v>
      </c>
      <c r="F16" s="89">
        <v>2</v>
      </c>
      <c r="G16" s="90">
        <v>0.05</v>
      </c>
      <c r="H16" s="81">
        <v>-0.5</v>
      </c>
      <c r="I16" s="89">
        <v>0</v>
      </c>
      <c r="J16" s="91" t="s">
        <v>86</v>
      </c>
      <c r="K16" s="88">
        <v>11</v>
      </c>
      <c r="L16" s="79">
        <v>2.3404255319148935E-2</v>
      </c>
      <c r="M16" s="89">
        <v>11</v>
      </c>
      <c r="N16" s="90">
        <v>3.1073446327683617E-2</v>
      </c>
      <c r="O16" s="81">
        <v>0</v>
      </c>
    </row>
    <row r="17" spans="2:16">
      <c r="B17" s="129"/>
      <c r="C17" s="92" t="s">
        <v>30</v>
      </c>
      <c r="D17" s="93">
        <v>1</v>
      </c>
      <c r="E17" s="94">
        <v>1.4705882352941176E-2</v>
      </c>
      <c r="F17" s="93">
        <v>1</v>
      </c>
      <c r="G17" s="94">
        <v>2.5000000000000001E-2</v>
      </c>
      <c r="H17" s="95">
        <v>0</v>
      </c>
      <c r="I17" s="93">
        <v>1</v>
      </c>
      <c r="J17" s="94">
        <v>1.4084507042253521E-2</v>
      </c>
      <c r="K17" s="93">
        <v>12</v>
      </c>
      <c r="L17" s="94">
        <v>2.553191489361702E-2</v>
      </c>
      <c r="M17" s="93">
        <v>13</v>
      </c>
      <c r="N17" s="94">
        <v>3.6723163841807911E-2</v>
      </c>
      <c r="O17" s="96">
        <v>-7.6923076923076872E-2</v>
      </c>
    </row>
    <row r="18" spans="2:16">
      <c r="B18" s="25" t="s">
        <v>39</v>
      </c>
      <c r="C18" s="97" t="s">
        <v>31</v>
      </c>
      <c r="D18" s="39">
        <v>68</v>
      </c>
      <c r="E18" s="18">
        <v>1</v>
      </c>
      <c r="F18" s="39">
        <v>40</v>
      </c>
      <c r="G18" s="18">
        <v>1</v>
      </c>
      <c r="H18" s="19">
        <v>0.7</v>
      </c>
      <c r="I18" s="39">
        <v>71</v>
      </c>
      <c r="J18" s="20">
        <v>-4.2253521126760618E-2</v>
      </c>
      <c r="K18" s="39">
        <v>470</v>
      </c>
      <c r="L18" s="18">
        <v>1</v>
      </c>
      <c r="M18" s="39">
        <v>354</v>
      </c>
      <c r="N18" s="20">
        <v>1</v>
      </c>
      <c r="O18" s="22">
        <v>0.32768361581920913</v>
      </c>
    </row>
    <row r="19" spans="2:16">
      <c r="B19" s="76"/>
      <c r="C19" s="69" t="s">
        <v>3</v>
      </c>
      <c r="D19" s="86">
        <v>241</v>
      </c>
      <c r="E19" s="71">
        <v>0.15508365508365507</v>
      </c>
      <c r="F19" s="87">
        <v>281</v>
      </c>
      <c r="G19" s="72">
        <v>0.14227848101265822</v>
      </c>
      <c r="H19" s="73">
        <v>-0.14234875444839856</v>
      </c>
      <c r="I19" s="87">
        <v>263</v>
      </c>
      <c r="J19" s="75">
        <v>-8.365019011406849E-2</v>
      </c>
      <c r="K19" s="86">
        <v>5709</v>
      </c>
      <c r="L19" s="71">
        <v>0.20522683154791863</v>
      </c>
      <c r="M19" s="87">
        <v>6487</v>
      </c>
      <c r="N19" s="72">
        <v>0.21992066989863376</v>
      </c>
      <c r="O19" s="73">
        <v>-0.1199321720363804</v>
      </c>
    </row>
    <row r="20" spans="2:16">
      <c r="B20" s="76"/>
      <c r="C20" s="77" t="s">
        <v>10</v>
      </c>
      <c r="D20" s="88">
        <v>162</v>
      </c>
      <c r="E20" s="79">
        <v>0.10424710424710425</v>
      </c>
      <c r="F20" s="89">
        <v>306</v>
      </c>
      <c r="G20" s="90">
        <v>0.1549367088607595</v>
      </c>
      <c r="H20" s="81">
        <v>-0.47058823529411764</v>
      </c>
      <c r="I20" s="89">
        <v>302</v>
      </c>
      <c r="J20" s="91">
        <v>-0.46357615894039739</v>
      </c>
      <c r="K20" s="88">
        <v>5269</v>
      </c>
      <c r="L20" s="79">
        <v>0.1894097347041484</v>
      </c>
      <c r="M20" s="89">
        <v>4901</v>
      </c>
      <c r="N20" s="90">
        <v>0.16615249008373734</v>
      </c>
      <c r="O20" s="81">
        <v>7.5086716996531244E-2</v>
      </c>
    </row>
    <row r="21" spans="2:16">
      <c r="B21" s="76"/>
      <c r="C21" s="77" t="s">
        <v>4</v>
      </c>
      <c r="D21" s="88">
        <v>372</v>
      </c>
      <c r="E21" s="79">
        <v>0.23938223938223938</v>
      </c>
      <c r="F21" s="89">
        <v>415</v>
      </c>
      <c r="G21" s="90">
        <v>0.21012658227848102</v>
      </c>
      <c r="H21" s="81">
        <v>-0.10361445783132528</v>
      </c>
      <c r="I21" s="89">
        <v>387</v>
      </c>
      <c r="J21" s="91">
        <v>-3.8759689922480578E-2</v>
      </c>
      <c r="K21" s="88">
        <v>5245</v>
      </c>
      <c r="L21" s="79">
        <v>0.18854698396721548</v>
      </c>
      <c r="M21" s="89">
        <v>5860</v>
      </c>
      <c r="N21" s="90">
        <v>0.19866427094280775</v>
      </c>
      <c r="O21" s="81">
        <v>-0.1049488054607508</v>
      </c>
    </row>
    <row r="22" spans="2:16">
      <c r="B22" s="76"/>
      <c r="C22" s="77" t="s">
        <v>8</v>
      </c>
      <c r="D22" s="88">
        <v>357</v>
      </c>
      <c r="E22" s="79">
        <v>0.22972972972972974</v>
      </c>
      <c r="F22" s="89">
        <v>384</v>
      </c>
      <c r="G22" s="90">
        <v>0.19443037974683544</v>
      </c>
      <c r="H22" s="81">
        <v>-7.03125E-2</v>
      </c>
      <c r="I22" s="89">
        <v>377</v>
      </c>
      <c r="J22" s="91">
        <v>-5.3050397877984046E-2</v>
      </c>
      <c r="K22" s="88">
        <v>4243</v>
      </c>
      <c r="L22" s="79">
        <v>0.15252714070026602</v>
      </c>
      <c r="M22" s="89">
        <v>4453</v>
      </c>
      <c r="N22" s="90">
        <v>0.15096450486490151</v>
      </c>
      <c r="O22" s="81">
        <v>-4.7159218504379097E-2</v>
      </c>
    </row>
    <row r="23" spans="2:16">
      <c r="B23" s="119"/>
      <c r="C23" s="77" t="s">
        <v>9</v>
      </c>
      <c r="D23" s="88">
        <v>206</v>
      </c>
      <c r="E23" s="79">
        <v>0.13256113256113256</v>
      </c>
      <c r="F23" s="89">
        <v>299</v>
      </c>
      <c r="G23" s="90">
        <v>0.15139240506329113</v>
      </c>
      <c r="H23" s="81">
        <v>-0.31103678929765888</v>
      </c>
      <c r="I23" s="89">
        <v>311</v>
      </c>
      <c r="J23" s="91">
        <v>-0.33762057877813501</v>
      </c>
      <c r="K23" s="88">
        <v>4235</v>
      </c>
      <c r="L23" s="79">
        <v>0.15223955712128837</v>
      </c>
      <c r="M23" s="89">
        <v>4140</v>
      </c>
      <c r="N23" s="90">
        <v>0.14035325626334882</v>
      </c>
      <c r="O23" s="81">
        <v>2.2946859903381744E-2</v>
      </c>
    </row>
    <row r="24" spans="2:16">
      <c r="B24" s="76"/>
      <c r="C24" s="77" t="s">
        <v>11</v>
      </c>
      <c r="D24" s="88">
        <v>71</v>
      </c>
      <c r="E24" s="79">
        <v>4.568854568854569E-2</v>
      </c>
      <c r="F24" s="89">
        <v>140</v>
      </c>
      <c r="G24" s="90">
        <v>7.0886075949367092E-2</v>
      </c>
      <c r="H24" s="81">
        <v>-0.49285714285714288</v>
      </c>
      <c r="I24" s="89">
        <v>103</v>
      </c>
      <c r="J24" s="91">
        <v>-0.31067961165048541</v>
      </c>
      <c r="K24" s="88">
        <v>1454</v>
      </c>
      <c r="L24" s="79">
        <v>5.2268315479186138E-2</v>
      </c>
      <c r="M24" s="89">
        <v>1780</v>
      </c>
      <c r="N24" s="90">
        <v>6.0345119842695867E-2</v>
      </c>
      <c r="O24" s="81">
        <v>-0.18314606741573036</v>
      </c>
    </row>
    <row r="25" spans="2:16">
      <c r="B25" s="76"/>
      <c r="C25" s="77" t="s">
        <v>12</v>
      </c>
      <c r="D25" s="88">
        <v>118</v>
      </c>
      <c r="E25" s="79">
        <v>7.5933075933075939E-2</v>
      </c>
      <c r="F25" s="89">
        <v>120</v>
      </c>
      <c r="G25" s="90">
        <v>6.0759493670886074E-2</v>
      </c>
      <c r="H25" s="81">
        <v>-1.6666666666666718E-2</v>
      </c>
      <c r="I25" s="89">
        <v>137</v>
      </c>
      <c r="J25" s="91">
        <v>-0.13868613138686137</v>
      </c>
      <c r="K25" s="88">
        <v>1432</v>
      </c>
      <c r="L25" s="79">
        <v>5.1477460636997624E-2</v>
      </c>
      <c r="M25" s="89">
        <v>1667</v>
      </c>
      <c r="N25" s="90">
        <v>5.65142217852663E-2</v>
      </c>
      <c r="O25" s="81">
        <v>-0.14097180563887224</v>
      </c>
    </row>
    <row r="26" spans="2:16">
      <c r="B26" s="76"/>
      <c r="C26" s="77" t="s">
        <v>43</v>
      </c>
      <c r="D26" s="88">
        <v>5</v>
      </c>
      <c r="E26" s="79">
        <v>3.2175032175032173E-3</v>
      </c>
      <c r="F26" s="89">
        <v>7</v>
      </c>
      <c r="G26" s="90">
        <v>3.5443037974683543E-3</v>
      </c>
      <c r="H26" s="81">
        <v>-0.2857142857142857</v>
      </c>
      <c r="I26" s="89">
        <v>10</v>
      </c>
      <c r="J26" s="91">
        <v>-0.5</v>
      </c>
      <c r="K26" s="88">
        <v>125</v>
      </c>
      <c r="L26" s="79">
        <v>4.4934934215256307E-3</v>
      </c>
      <c r="M26" s="89">
        <v>99</v>
      </c>
      <c r="N26" s="90">
        <v>3.3562735193409499E-3</v>
      </c>
      <c r="O26" s="81">
        <v>0.26262626262626254</v>
      </c>
    </row>
    <row r="27" spans="2:16">
      <c r="B27" s="76"/>
      <c r="C27" s="77" t="s">
        <v>92</v>
      </c>
      <c r="D27" s="88">
        <v>15</v>
      </c>
      <c r="E27" s="79">
        <v>9.6525096525096523E-3</v>
      </c>
      <c r="F27" s="89">
        <v>14</v>
      </c>
      <c r="G27" s="90">
        <v>7.0886075949367086E-3</v>
      </c>
      <c r="H27" s="81">
        <v>7.1428571428571397E-2</v>
      </c>
      <c r="I27" s="89">
        <v>5</v>
      </c>
      <c r="J27" s="91">
        <v>2</v>
      </c>
      <c r="K27" s="88">
        <v>30</v>
      </c>
      <c r="L27" s="79">
        <v>1.0784384211661514E-3</v>
      </c>
      <c r="M27" s="89">
        <v>54</v>
      </c>
      <c r="N27" s="90">
        <v>1.8306946469132453E-3</v>
      </c>
      <c r="O27" s="81">
        <v>-0.44444444444444442</v>
      </c>
    </row>
    <row r="28" spans="2:16">
      <c r="B28" s="129"/>
      <c r="C28" s="92" t="s">
        <v>57</v>
      </c>
      <c r="D28" s="93">
        <v>3</v>
      </c>
      <c r="E28" s="105">
        <v>1.9305019305019305E-3</v>
      </c>
      <c r="F28" s="142">
        <v>1</v>
      </c>
      <c r="G28" s="106">
        <v>5.0632911392405066E-4</v>
      </c>
      <c r="H28" s="107">
        <v>2</v>
      </c>
      <c r="I28" s="142">
        <v>1</v>
      </c>
      <c r="J28" s="109">
        <v>2</v>
      </c>
      <c r="K28" s="93">
        <v>30</v>
      </c>
      <c r="L28" s="105">
        <v>1.0784384211661514E-3</v>
      </c>
      <c r="M28" s="142">
        <v>16</v>
      </c>
      <c r="N28" s="106">
        <v>5.4242804352985048E-4</v>
      </c>
      <c r="O28" s="107">
        <v>0.875</v>
      </c>
    </row>
    <row r="29" spans="2:16">
      <c r="B29" s="103"/>
      <c r="C29" s="92" t="s">
        <v>80</v>
      </c>
      <c r="D29" s="93">
        <v>4</v>
      </c>
      <c r="E29" s="105">
        <v>2.5740025740025739E-3</v>
      </c>
      <c r="F29" s="142">
        <v>0</v>
      </c>
      <c r="G29" s="106">
        <v>0</v>
      </c>
      <c r="H29" s="107" t="s">
        <v>86</v>
      </c>
      <c r="I29" s="142">
        <v>5</v>
      </c>
      <c r="J29" s="109">
        <v>-0.19999999999999996</v>
      </c>
      <c r="K29" s="93">
        <v>23</v>
      </c>
      <c r="L29" s="105">
        <v>8.2680278956071603E-4</v>
      </c>
      <c r="M29" s="142">
        <v>0</v>
      </c>
      <c r="N29" s="106">
        <v>0</v>
      </c>
      <c r="O29" s="107" t="s">
        <v>86</v>
      </c>
    </row>
    <row r="30" spans="2:16">
      <c r="B30" s="140"/>
      <c r="C30" s="92" t="s">
        <v>30</v>
      </c>
      <c r="D30" s="93">
        <v>0</v>
      </c>
      <c r="E30" s="94">
        <v>0</v>
      </c>
      <c r="F30" s="93">
        <v>8</v>
      </c>
      <c r="G30" s="99">
        <v>3.3670033670033669E-3</v>
      </c>
      <c r="H30" s="95"/>
      <c r="I30" s="93">
        <v>3</v>
      </c>
      <c r="J30" s="100"/>
      <c r="K30" s="93">
        <v>23</v>
      </c>
      <c r="L30" s="105">
        <v>8.2680278956071603E-4</v>
      </c>
      <c r="M30" s="93">
        <v>40</v>
      </c>
      <c r="N30" s="99">
        <v>1.3560701088246262E-3</v>
      </c>
      <c r="O30" s="96">
        <v>-0.42499999999999999</v>
      </c>
    </row>
    <row r="31" spans="2:16">
      <c r="B31" s="25" t="s">
        <v>40</v>
      </c>
      <c r="C31" s="97" t="s">
        <v>31</v>
      </c>
      <c r="D31" s="39">
        <v>1554</v>
      </c>
      <c r="E31" s="18">
        <v>1</v>
      </c>
      <c r="F31" s="39">
        <v>1975</v>
      </c>
      <c r="G31" s="18">
        <v>1</v>
      </c>
      <c r="H31" s="19">
        <v>-0.2131645569620253</v>
      </c>
      <c r="I31" s="39">
        <v>1904</v>
      </c>
      <c r="J31" s="20">
        <v>-0.18382352941176472</v>
      </c>
      <c r="K31" s="39">
        <v>27818</v>
      </c>
      <c r="L31" s="18">
        <v>1</v>
      </c>
      <c r="M31" s="39">
        <v>29497</v>
      </c>
      <c r="N31" s="20">
        <v>1</v>
      </c>
      <c r="O31" s="22">
        <v>-5.6921042817913658E-2</v>
      </c>
    </row>
    <row r="32" spans="2:16">
      <c r="B32" s="25" t="s">
        <v>59</v>
      </c>
      <c r="C32" s="97" t="s">
        <v>31</v>
      </c>
      <c r="D32" s="98">
        <v>6</v>
      </c>
      <c r="E32" s="18">
        <v>1</v>
      </c>
      <c r="F32" s="98">
        <v>1</v>
      </c>
      <c r="G32" s="18">
        <v>1</v>
      </c>
      <c r="H32" s="19">
        <v>5</v>
      </c>
      <c r="I32" s="98">
        <v>1</v>
      </c>
      <c r="J32" s="18">
        <v>5</v>
      </c>
      <c r="K32" s="98">
        <v>29</v>
      </c>
      <c r="L32" s="18">
        <v>1</v>
      </c>
      <c r="M32" s="98">
        <v>19</v>
      </c>
      <c r="N32" s="18">
        <v>1</v>
      </c>
      <c r="O32" s="22">
        <v>0.52631578947368429</v>
      </c>
      <c r="P32" s="28"/>
    </row>
    <row r="33" spans="2:16">
      <c r="B33" s="26"/>
      <c r="C33" s="101" t="s">
        <v>31</v>
      </c>
      <c r="D33" s="40">
        <v>1628</v>
      </c>
      <c r="E33" s="13">
        <v>1</v>
      </c>
      <c r="F33" s="40">
        <v>2016</v>
      </c>
      <c r="G33" s="13">
        <v>1</v>
      </c>
      <c r="H33" s="14">
        <v>-0.19246031746031744</v>
      </c>
      <c r="I33" s="40">
        <v>1976</v>
      </c>
      <c r="J33" s="15">
        <v>-0.17611336032388669</v>
      </c>
      <c r="K33" s="40">
        <v>28317</v>
      </c>
      <c r="L33" s="13">
        <v>1</v>
      </c>
      <c r="M33" s="40">
        <v>29870</v>
      </c>
      <c r="N33" s="13">
        <v>1</v>
      </c>
      <c r="O33" s="23">
        <v>-5.19919651824573E-2</v>
      </c>
      <c r="P33" s="28"/>
    </row>
    <row r="34" spans="2:16" ht="14.45" customHeight="1">
      <c r="B34" t="s">
        <v>55</v>
      </c>
    </row>
    <row r="35" spans="2:16">
      <c r="B35" s="16" t="s">
        <v>56</v>
      </c>
    </row>
    <row r="36" spans="2:16" ht="14.25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6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6">
      <c r="B38" s="198" t="s">
        <v>41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24"/>
    </row>
    <row r="39" spans="2:16">
      <c r="B39" s="199" t="s">
        <v>42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9" t="s">
        <v>38</v>
      </c>
    </row>
    <row r="40" spans="2:16" ht="14.45" customHeight="1">
      <c r="B40" s="186" t="s">
        <v>22</v>
      </c>
      <c r="C40" s="186" t="s">
        <v>1</v>
      </c>
      <c r="D40" s="188" t="s">
        <v>87</v>
      </c>
      <c r="E40" s="189"/>
      <c r="F40" s="189"/>
      <c r="G40" s="189"/>
      <c r="H40" s="190"/>
      <c r="I40" s="189" t="s">
        <v>81</v>
      </c>
      <c r="J40" s="189"/>
      <c r="K40" s="188" t="s">
        <v>88</v>
      </c>
      <c r="L40" s="189"/>
      <c r="M40" s="189"/>
      <c r="N40" s="189"/>
      <c r="O40" s="190"/>
    </row>
    <row r="41" spans="2:16" ht="14.45" customHeight="1">
      <c r="B41" s="187"/>
      <c r="C41" s="187"/>
      <c r="D41" s="200" t="s">
        <v>89</v>
      </c>
      <c r="E41" s="201"/>
      <c r="F41" s="201"/>
      <c r="G41" s="201"/>
      <c r="H41" s="202"/>
      <c r="I41" s="201" t="s">
        <v>82</v>
      </c>
      <c r="J41" s="201"/>
      <c r="K41" s="200" t="s">
        <v>90</v>
      </c>
      <c r="L41" s="201"/>
      <c r="M41" s="201"/>
      <c r="N41" s="201"/>
      <c r="O41" s="202"/>
    </row>
    <row r="42" spans="2:16" ht="14.45" customHeight="1">
      <c r="B42" s="187"/>
      <c r="C42" s="185"/>
      <c r="D42" s="180">
        <v>2019</v>
      </c>
      <c r="E42" s="181"/>
      <c r="F42" s="191">
        <v>2018</v>
      </c>
      <c r="G42" s="191"/>
      <c r="H42" s="193" t="s">
        <v>23</v>
      </c>
      <c r="I42" s="195">
        <v>2019</v>
      </c>
      <c r="J42" s="180" t="s">
        <v>91</v>
      </c>
      <c r="K42" s="180">
        <v>2019</v>
      </c>
      <c r="L42" s="181"/>
      <c r="M42" s="191">
        <v>2018</v>
      </c>
      <c r="N42" s="181"/>
      <c r="O42" s="171" t="s">
        <v>23</v>
      </c>
    </row>
    <row r="43" spans="2:16" ht="14.45" customHeight="1">
      <c r="B43" s="203" t="s">
        <v>22</v>
      </c>
      <c r="C43" s="172" t="s">
        <v>25</v>
      </c>
      <c r="D43" s="182"/>
      <c r="E43" s="183"/>
      <c r="F43" s="192"/>
      <c r="G43" s="192"/>
      <c r="H43" s="194"/>
      <c r="I43" s="196"/>
      <c r="J43" s="197"/>
      <c r="K43" s="182"/>
      <c r="L43" s="183"/>
      <c r="M43" s="192"/>
      <c r="N43" s="183"/>
      <c r="O43" s="171"/>
    </row>
    <row r="44" spans="2:16" ht="14.45" customHeight="1">
      <c r="B44" s="203"/>
      <c r="C44" s="172"/>
      <c r="D44" s="158" t="s">
        <v>26</v>
      </c>
      <c r="E44" s="154" t="s">
        <v>2</v>
      </c>
      <c r="F44" s="157" t="s">
        <v>26</v>
      </c>
      <c r="G44" s="58" t="s">
        <v>2</v>
      </c>
      <c r="H44" s="174" t="s">
        <v>27</v>
      </c>
      <c r="I44" s="59" t="s">
        <v>26</v>
      </c>
      <c r="J44" s="176" t="str">
        <f>MID(D41,1,3) &amp; "/" &amp; MID(I41,1,3) &amp; " Ch %"</f>
        <v>Dec/Nov Ch %</v>
      </c>
      <c r="K44" s="158" t="s">
        <v>26</v>
      </c>
      <c r="L44" s="57" t="s">
        <v>2</v>
      </c>
      <c r="M44" s="157" t="s">
        <v>26</v>
      </c>
      <c r="N44" s="57" t="s">
        <v>2</v>
      </c>
      <c r="O44" s="178" t="s">
        <v>27</v>
      </c>
    </row>
    <row r="45" spans="2:16" ht="14.45" customHeight="1">
      <c r="B45" s="204"/>
      <c r="C45" s="173"/>
      <c r="D45" s="155" t="s">
        <v>28</v>
      </c>
      <c r="E45" s="156" t="s">
        <v>29</v>
      </c>
      <c r="F45" s="55" t="s">
        <v>28</v>
      </c>
      <c r="G45" s="56" t="s">
        <v>29</v>
      </c>
      <c r="H45" s="175"/>
      <c r="I45" s="60" t="s">
        <v>28</v>
      </c>
      <c r="J45" s="177"/>
      <c r="K45" s="155" t="s">
        <v>28</v>
      </c>
      <c r="L45" s="156" t="s">
        <v>29</v>
      </c>
      <c r="M45" s="55" t="s">
        <v>28</v>
      </c>
      <c r="N45" s="156" t="s">
        <v>29</v>
      </c>
      <c r="O45" s="179"/>
    </row>
    <row r="46" spans="2:16" ht="14.45" customHeight="1">
      <c r="B46" s="76"/>
      <c r="C46" s="69" t="s">
        <v>12</v>
      </c>
      <c r="D46" s="86"/>
      <c r="E46" s="71"/>
      <c r="F46" s="87"/>
      <c r="G46" s="72"/>
      <c r="H46" s="73"/>
      <c r="I46" s="87"/>
      <c r="J46" s="75"/>
      <c r="K46" s="86"/>
      <c r="L46" s="71"/>
      <c r="M46" s="87">
        <v>2</v>
      </c>
      <c r="N46" s="72">
        <v>1</v>
      </c>
      <c r="O46" s="73"/>
    </row>
    <row r="47" spans="2:16">
      <c r="B47" s="25" t="s">
        <v>39</v>
      </c>
      <c r="C47" s="97" t="s">
        <v>31</v>
      </c>
      <c r="D47" s="98"/>
      <c r="E47" s="18"/>
      <c r="F47" s="98">
        <v>1</v>
      </c>
      <c r="G47" s="18">
        <v>1</v>
      </c>
      <c r="H47" s="19"/>
      <c r="I47" s="98"/>
      <c r="J47" s="18"/>
      <c r="K47" s="98"/>
      <c r="L47" s="18"/>
      <c r="M47" s="98">
        <v>2</v>
      </c>
      <c r="N47" s="18">
        <v>1</v>
      </c>
      <c r="O47" s="21"/>
    </row>
    <row r="48" spans="2:16">
      <c r="B48" s="76"/>
      <c r="C48" s="69" t="s">
        <v>3</v>
      </c>
      <c r="D48" s="86">
        <v>196</v>
      </c>
      <c r="E48" s="71">
        <v>0.2033195020746888</v>
      </c>
      <c r="F48" s="87">
        <v>240</v>
      </c>
      <c r="G48" s="72">
        <v>0.1729106628242075</v>
      </c>
      <c r="H48" s="73">
        <v>-0.18333333333333335</v>
      </c>
      <c r="I48" s="87">
        <v>225</v>
      </c>
      <c r="J48" s="75">
        <v>-0.12888888888888894</v>
      </c>
      <c r="K48" s="86">
        <v>4925</v>
      </c>
      <c r="L48" s="71">
        <v>0.24304184761152783</v>
      </c>
      <c r="M48" s="87">
        <v>5512</v>
      </c>
      <c r="N48" s="72">
        <v>0.24878136847806465</v>
      </c>
      <c r="O48" s="73">
        <v>-0.10649492017416551</v>
      </c>
    </row>
    <row r="49" spans="2:15">
      <c r="B49" s="76"/>
      <c r="C49" s="77" t="s">
        <v>10</v>
      </c>
      <c r="D49" s="88">
        <v>90</v>
      </c>
      <c r="E49" s="79">
        <v>9.3360995850622408E-2</v>
      </c>
      <c r="F49" s="89">
        <v>244</v>
      </c>
      <c r="G49" s="90">
        <v>0.17579250720461095</v>
      </c>
      <c r="H49" s="81">
        <v>-0.63114754098360648</v>
      </c>
      <c r="I49" s="89">
        <v>231</v>
      </c>
      <c r="J49" s="91">
        <v>-0.61038961038961037</v>
      </c>
      <c r="K49" s="88">
        <v>4229</v>
      </c>
      <c r="L49" s="79">
        <v>0.20869522305566521</v>
      </c>
      <c r="M49" s="89">
        <v>4024</v>
      </c>
      <c r="N49" s="90">
        <v>0.18162123126918217</v>
      </c>
      <c r="O49" s="81">
        <v>5.0944333996023827E-2</v>
      </c>
    </row>
    <row r="50" spans="2:15" ht="15" customHeight="1">
      <c r="B50" s="76"/>
      <c r="C50" s="77" t="s">
        <v>8</v>
      </c>
      <c r="D50" s="88">
        <v>307</v>
      </c>
      <c r="E50" s="79">
        <v>0.31846473029045641</v>
      </c>
      <c r="F50" s="89">
        <v>292</v>
      </c>
      <c r="G50" s="90">
        <v>0.21037463976945245</v>
      </c>
      <c r="H50" s="81">
        <v>5.1369863013698724E-2</v>
      </c>
      <c r="I50" s="89">
        <v>267</v>
      </c>
      <c r="J50" s="91">
        <v>0.14981273408239693</v>
      </c>
      <c r="K50" s="88">
        <v>3405</v>
      </c>
      <c r="L50" s="79">
        <v>0.16803197789182786</v>
      </c>
      <c r="M50" s="89">
        <v>3561</v>
      </c>
      <c r="N50" s="90">
        <v>0.16072395739303122</v>
      </c>
      <c r="O50" s="81">
        <v>-4.3807919123841632E-2</v>
      </c>
    </row>
    <row r="51" spans="2:15">
      <c r="B51" s="76"/>
      <c r="C51" s="77" t="s">
        <v>4</v>
      </c>
      <c r="D51" s="88">
        <v>197</v>
      </c>
      <c r="E51" s="79">
        <v>0.20435684647302904</v>
      </c>
      <c r="F51" s="89">
        <v>272</v>
      </c>
      <c r="G51" s="90">
        <v>0.19596541786743515</v>
      </c>
      <c r="H51" s="81">
        <v>-0.27573529411764708</v>
      </c>
      <c r="I51" s="89">
        <v>179</v>
      </c>
      <c r="J51" s="91">
        <v>0.1005586592178771</v>
      </c>
      <c r="K51" s="88">
        <v>3304</v>
      </c>
      <c r="L51" s="79">
        <v>0.16304776944334781</v>
      </c>
      <c r="M51" s="89">
        <v>4194</v>
      </c>
      <c r="N51" s="90">
        <v>0.18929409640729372</v>
      </c>
      <c r="O51" s="81">
        <v>-0.21220791607057699</v>
      </c>
    </row>
    <row r="52" spans="2:15" ht="15" customHeight="1">
      <c r="B52" s="119"/>
      <c r="C52" s="77" t="s">
        <v>9</v>
      </c>
      <c r="D52" s="88">
        <v>123</v>
      </c>
      <c r="E52" s="79">
        <v>0.12759336099585061</v>
      </c>
      <c r="F52" s="89">
        <v>220</v>
      </c>
      <c r="G52" s="90">
        <v>0.15850144092219021</v>
      </c>
      <c r="H52" s="81">
        <v>-0.44090909090909092</v>
      </c>
      <c r="I52" s="89">
        <v>237</v>
      </c>
      <c r="J52" s="91">
        <v>-0.48101265822784811</v>
      </c>
      <c r="K52" s="88">
        <v>3100</v>
      </c>
      <c r="L52" s="79">
        <v>0.15298065534938807</v>
      </c>
      <c r="M52" s="89">
        <v>2977</v>
      </c>
      <c r="N52" s="90">
        <v>0.13436540891857737</v>
      </c>
      <c r="O52" s="81">
        <v>4.1316761840779259E-2</v>
      </c>
    </row>
    <row r="53" spans="2:15">
      <c r="B53" s="76"/>
      <c r="C53" s="77" t="s">
        <v>11</v>
      </c>
      <c r="D53" s="88">
        <v>27</v>
      </c>
      <c r="E53" s="79">
        <v>2.8008298755186723E-2</v>
      </c>
      <c r="F53" s="89">
        <v>108</v>
      </c>
      <c r="G53" s="90">
        <v>7.7809798270893377E-2</v>
      </c>
      <c r="H53" s="81">
        <v>-0.75</v>
      </c>
      <c r="I53" s="89">
        <v>48</v>
      </c>
      <c r="J53" s="91">
        <v>-0.4375</v>
      </c>
      <c r="K53" s="88">
        <v>1035</v>
      </c>
      <c r="L53" s="79">
        <v>5.1075799447295699E-2</v>
      </c>
      <c r="M53" s="89">
        <v>1463</v>
      </c>
      <c r="N53" s="90">
        <v>6.6031774688571951E-2</v>
      </c>
      <c r="O53" s="81">
        <v>-0.29254955570745045</v>
      </c>
    </row>
    <row r="54" spans="2:15">
      <c r="B54" s="76"/>
      <c r="C54" s="77" t="s">
        <v>12</v>
      </c>
      <c r="D54" s="88">
        <v>20</v>
      </c>
      <c r="E54" s="79">
        <v>2.0746887966804978E-2</v>
      </c>
      <c r="F54" s="89">
        <v>12</v>
      </c>
      <c r="G54" s="90">
        <v>8.6455331412103754E-3</v>
      </c>
      <c r="H54" s="81">
        <v>0.66666666666666674</v>
      </c>
      <c r="I54" s="89">
        <v>34</v>
      </c>
      <c r="J54" s="91">
        <v>-0.41176470588235292</v>
      </c>
      <c r="K54" s="88">
        <v>243</v>
      </c>
      <c r="L54" s="79">
        <v>1.1991709435452034E-2</v>
      </c>
      <c r="M54" s="89">
        <v>425</v>
      </c>
      <c r="N54" s="90">
        <v>1.9182162845278933E-2</v>
      </c>
      <c r="O54" s="81">
        <v>-0.42823529411764705</v>
      </c>
    </row>
    <row r="55" spans="2:15">
      <c r="B55" s="76"/>
      <c r="C55" s="77" t="s">
        <v>80</v>
      </c>
      <c r="D55" s="88">
        <v>4</v>
      </c>
      <c r="E55" s="79">
        <v>4.1493775933609959E-3</v>
      </c>
      <c r="F55" s="89">
        <v>0</v>
      </c>
      <c r="G55" s="90">
        <v>0</v>
      </c>
      <c r="H55" s="81" t="s">
        <v>86</v>
      </c>
      <c r="I55" s="89">
        <v>5</v>
      </c>
      <c r="J55" s="91">
        <v>-0.19999999999999996</v>
      </c>
      <c r="K55" s="88">
        <v>23</v>
      </c>
      <c r="L55" s="79">
        <v>1.1350177654954599E-3</v>
      </c>
      <c r="M55" s="89">
        <v>0</v>
      </c>
      <c r="N55" s="90">
        <v>0</v>
      </c>
      <c r="O55" s="81" t="s">
        <v>86</v>
      </c>
    </row>
    <row r="56" spans="2:15">
      <c r="B56" s="140"/>
      <c r="C56" s="92" t="s">
        <v>30</v>
      </c>
      <c r="D56" s="93">
        <v>0</v>
      </c>
      <c r="E56" s="94">
        <v>0</v>
      </c>
      <c r="F56" s="93">
        <v>0</v>
      </c>
      <c r="G56" s="99">
        <v>0</v>
      </c>
      <c r="H56" s="95" t="s">
        <v>86</v>
      </c>
      <c r="I56" s="93">
        <v>0</v>
      </c>
      <c r="J56" s="100" t="s">
        <v>86</v>
      </c>
      <c r="K56" s="93">
        <v>0</v>
      </c>
      <c r="L56" s="99">
        <v>0</v>
      </c>
      <c r="M56" s="93">
        <v>0</v>
      </c>
      <c r="N56" s="99">
        <v>0</v>
      </c>
      <c r="O56" s="96" t="s">
        <v>86</v>
      </c>
    </row>
    <row r="57" spans="2:15">
      <c r="B57" s="25" t="s">
        <v>40</v>
      </c>
      <c r="C57" s="97" t="s">
        <v>31</v>
      </c>
      <c r="D57" s="39">
        <v>964</v>
      </c>
      <c r="E57" s="18">
        <v>1</v>
      </c>
      <c r="F57" s="39">
        <v>1388</v>
      </c>
      <c r="G57" s="18">
        <v>1</v>
      </c>
      <c r="H57" s="19">
        <v>-0.3054755043227666</v>
      </c>
      <c r="I57" s="39">
        <v>1226</v>
      </c>
      <c r="J57" s="20">
        <v>-0.21370309951060362</v>
      </c>
      <c r="K57" s="39">
        <v>20264</v>
      </c>
      <c r="L57" s="18">
        <v>1</v>
      </c>
      <c r="M57" s="39">
        <v>22156</v>
      </c>
      <c r="N57" s="20">
        <v>1</v>
      </c>
      <c r="O57" s="22">
        <v>-8.5394475537100556E-2</v>
      </c>
    </row>
    <row r="58" spans="2:15">
      <c r="B58" s="25" t="s">
        <v>59</v>
      </c>
      <c r="C58" s="97" t="s">
        <v>31</v>
      </c>
      <c r="D58" s="39">
        <v>4</v>
      </c>
      <c r="E58" s="18">
        <v>1</v>
      </c>
      <c r="F58" s="39">
        <v>1</v>
      </c>
      <c r="G58" s="18">
        <v>1</v>
      </c>
      <c r="H58" s="19">
        <v>3</v>
      </c>
      <c r="I58" s="39">
        <v>0</v>
      </c>
      <c r="J58" s="18" t="s">
        <v>86</v>
      </c>
      <c r="K58" s="39">
        <v>8</v>
      </c>
      <c r="L58" s="18">
        <v>1</v>
      </c>
      <c r="M58" s="39">
        <v>9</v>
      </c>
      <c r="N58" s="18">
        <v>1</v>
      </c>
      <c r="O58" s="22">
        <v>-0.11111111111111116</v>
      </c>
    </row>
    <row r="59" spans="2:15">
      <c r="B59" s="26"/>
      <c r="C59" s="101" t="s">
        <v>31</v>
      </c>
      <c r="D59" s="40">
        <v>968</v>
      </c>
      <c r="E59" s="13">
        <v>1</v>
      </c>
      <c r="F59" s="40">
        <v>1389</v>
      </c>
      <c r="G59" s="13">
        <v>1</v>
      </c>
      <c r="H59" s="14">
        <v>-0.30309575233981279</v>
      </c>
      <c r="I59" s="40">
        <v>1226</v>
      </c>
      <c r="J59" s="15">
        <v>-0.21044045676998369</v>
      </c>
      <c r="K59" s="40">
        <v>20272</v>
      </c>
      <c r="L59" s="13">
        <v>1</v>
      </c>
      <c r="M59" s="40">
        <v>22167</v>
      </c>
      <c r="N59" s="13">
        <v>1</v>
      </c>
      <c r="O59" s="23">
        <v>-8.5487436279153672E-2</v>
      </c>
    </row>
    <row r="60" spans="2:15">
      <c r="B60" s="61" t="s">
        <v>55</v>
      </c>
      <c r="C60" s="61"/>
      <c r="D60" s="61"/>
      <c r="E60" s="61"/>
      <c r="F60" s="61"/>
      <c r="G60" s="61"/>
      <c r="H60" s="61"/>
      <c r="I60" s="62"/>
      <c r="J60" s="61"/>
      <c r="K60" s="61"/>
      <c r="L60" s="61"/>
      <c r="M60" s="61"/>
      <c r="N60" s="61"/>
      <c r="O60" s="61"/>
    </row>
    <row r="61" spans="2:15">
      <c r="B61" s="16" t="s">
        <v>56</v>
      </c>
    </row>
    <row r="63" spans="2:15">
      <c r="B63" s="198" t="s">
        <v>20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24"/>
    </row>
    <row r="64" spans="2:15">
      <c r="B64" s="205" t="s">
        <v>21</v>
      </c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9" t="s">
        <v>38</v>
      </c>
    </row>
    <row r="65" spans="2:15">
      <c r="B65" s="186" t="s">
        <v>22</v>
      </c>
      <c r="C65" s="186" t="s">
        <v>1</v>
      </c>
      <c r="D65" s="188" t="s">
        <v>87</v>
      </c>
      <c r="E65" s="189"/>
      <c r="F65" s="189"/>
      <c r="G65" s="189"/>
      <c r="H65" s="190"/>
      <c r="I65" s="189" t="s">
        <v>81</v>
      </c>
      <c r="J65" s="189"/>
      <c r="K65" s="188" t="s">
        <v>88</v>
      </c>
      <c r="L65" s="189"/>
      <c r="M65" s="189"/>
      <c r="N65" s="189"/>
      <c r="O65" s="190"/>
    </row>
    <row r="66" spans="2:15">
      <c r="B66" s="187"/>
      <c r="C66" s="187"/>
      <c r="D66" s="200" t="s">
        <v>89</v>
      </c>
      <c r="E66" s="201"/>
      <c r="F66" s="201"/>
      <c r="G66" s="201"/>
      <c r="H66" s="202"/>
      <c r="I66" s="201" t="s">
        <v>82</v>
      </c>
      <c r="J66" s="201"/>
      <c r="K66" s="200" t="s">
        <v>90</v>
      </c>
      <c r="L66" s="201"/>
      <c r="M66" s="201"/>
      <c r="N66" s="201"/>
      <c r="O66" s="202"/>
    </row>
    <row r="67" spans="2:15" ht="15" customHeight="1">
      <c r="B67" s="187"/>
      <c r="C67" s="185"/>
      <c r="D67" s="180">
        <v>2019</v>
      </c>
      <c r="E67" s="181"/>
      <c r="F67" s="191">
        <v>2018</v>
      </c>
      <c r="G67" s="191"/>
      <c r="H67" s="193" t="s">
        <v>23</v>
      </c>
      <c r="I67" s="195">
        <v>2019</v>
      </c>
      <c r="J67" s="180" t="s">
        <v>91</v>
      </c>
      <c r="K67" s="180">
        <v>2019</v>
      </c>
      <c r="L67" s="181"/>
      <c r="M67" s="191">
        <v>2018</v>
      </c>
      <c r="N67" s="181"/>
      <c r="O67" s="171" t="s">
        <v>23</v>
      </c>
    </row>
    <row r="68" spans="2:15">
      <c r="B68" s="203" t="s">
        <v>22</v>
      </c>
      <c r="C68" s="172" t="s">
        <v>25</v>
      </c>
      <c r="D68" s="182"/>
      <c r="E68" s="183"/>
      <c r="F68" s="192"/>
      <c r="G68" s="192"/>
      <c r="H68" s="194"/>
      <c r="I68" s="196"/>
      <c r="J68" s="197"/>
      <c r="K68" s="182"/>
      <c r="L68" s="183"/>
      <c r="M68" s="192"/>
      <c r="N68" s="183"/>
      <c r="O68" s="171"/>
    </row>
    <row r="69" spans="2:15" ht="15" customHeight="1">
      <c r="B69" s="203"/>
      <c r="C69" s="172"/>
      <c r="D69" s="158" t="s">
        <v>26</v>
      </c>
      <c r="E69" s="154" t="s">
        <v>2</v>
      </c>
      <c r="F69" s="157" t="s">
        <v>26</v>
      </c>
      <c r="G69" s="58" t="s">
        <v>2</v>
      </c>
      <c r="H69" s="174" t="s">
        <v>27</v>
      </c>
      <c r="I69" s="59" t="s">
        <v>26</v>
      </c>
      <c r="J69" s="176" t="str">
        <f>MID(D66,1,3) &amp; "/" &amp; MID(I66,1,3) &amp; " Ch %"</f>
        <v>Dec/Nov Ch %</v>
      </c>
      <c r="K69" s="158" t="s">
        <v>26</v>
      </c>
      <c r="L69" s="57" t="s">
        <v>2</v>
      </c>
      <c r="M69" s="157" t="s">
        <v>26</v>
      </c>
      <c r="N69" s="57" t="s">
        <v>2</v>
      </c>
      <c r="O69" s="178" t="s">
        <v>27</v>
      </c>
    </row>
    <row r="70" spans="2:15" ht="16.5" customHeight="1">
      <c r="B70" s="204"/>
      <c r="C70" s="173"/>
      <c r="D70" s="155" t="s">
        <v>28</v>
      </c>
      <c r="E70" s="156" t="s">
        <v>29</v>
      </c>
      <c r="F70" s="55" t="s">
        <v>28</v>
      </c>
      <c r="G70" s="56" t="s">
        <v>29</v>
      </c>
      <c r="H70" s="175"/>
      <c r="I70" s="60" t="s">
        <v>28</v>
      </c>
      <c r="J70" s="177"/>
      <c r="K70" s="155" t="s">
        <v>28</v>
      </c>
      <c r="L70" s="156" t="s">
        <v>29</v>
      </c>
      <c r="M70" s="55" t="s">
        <v>28</v>
      </c>
      <c r="N70" s="156" t="s">
        <v>29</v>
      </c>
      <c r="O70" s="179"/>
    </row>
    <row r="71" spans="2:15">
      <c r="B71" s="76"/>
      <c r="C71" s="69" t="s">
        <v>9</v>
      </c>
      <c r="D71" s="86">
        <v>36</v>
      </c>
      <c r="E71" s="71">
        <v>0.52941176470588236</v>
      </c>
      <c r="F71" s="87">
        <v>17</v>
      </c>
      <c r="G71" s="72">
        <v>0.42499999999999999</v>
      </c>
      <c r="H71" s="73">
        <v>1.1176470588235294</v>
      </c>
      <c r="I71" s="87">
        <v>49</v>
      </c>
      <c r="J71" s="75">
        <v>-0.26530612244897955</v>
      </c>
      <c r="K71" s="86">
        <v>253</v>
      </c>
      <c r="L71" s="71">
        <v>0.53829787234042559</v>
      </c>
      <c r="M71" s="87">
        <v>170</v>
      </c>
      <c r="N71" s="72">
        <v>0.48022598870056499</v>
      </c>
      <c r="O71" s="73">
        <v>0.4882352941176471</v>
      </c>
    </row>
    <row r="72" spans="2:15">
      <c r="B72" s="76"/>
      <c r="C72" s="77" t="s">
        <v>12</v>
      </c>
      <c r="D72" s="88">
        <v>9</v>
      </c>
      <c r="E72" s="79">
        <v>0.13235294117647059</v>
      </c>
      <c r="F72" s="89">
        <v>6</v>
      </c>
      <c r="G72" s="90">
        <v>0.15</v>
      </c>
      <c r="H72" s="81">
        <v>0.5</v>
      </c>
      <c r="I72" s="89">
        <v>13</v>
      </c>
      <c r="J72" s="91">
        <v>-0.30769230769230771</v>
      </c>
      <c r="K72" s="88">
        <v>97</v>
      </c>
      <c r="L72" s="79">
        <v>0.20638297872340425</v>
      </c>
      <c r="M72" s="89">
        <v>75</v>
      </c>
      <c r="N72" s="90">
        <v>0.21186440677966101</v>
      </c>
      <c r="O72" s="81">
        <v>0.29333333333333322</v>
      </c>
    </row>
    <row r="73" spans="2:15">
      <c r="B73" s="76"/>
      <c r="C73" s="77" t="s">
        <v>17</v>
      </c>
      <c r="D73" s="88">
        <v>16</v>
      </c>
      <c r="E73" s="79">
        <v>0.23529411764705882</v>
      </c>
      <c r="F73" s="89">
        <v>2</v>
      </c>
      <c r="G73" s="90">
        <v>0.05</v>
      </c>
      <c r="H73" s="81">
        <v>7</v>
      </c>
      <c r="I73" s="89">
        <v>4</v>
      </c>
      <c r="J73" s="91">
        <v>3</v>
      </c>
      <c r="K73" s="88">
        <v>55</v>
      </c>
      <c r="L73" s="79">
        <v>0.11702127659574468</v>
      </c>
      <c r="M73" s="89">
        <v>21</v>
      </c>
      <c r="N73" s="90">
        <v>5.9322033898305086E-2</v>
      </c>
      <c r="O73" s="81">
        <v>1.6190476190476191</v>
      </c>
    </row>
    <row r="74" spans="2:15">
      <c r="B74" s="76"/>
      <c r="C74" s="77" t="s">
        <v>4</v>
      </c>
      <c r="D74" s="88">
        <v>1</v>
      </c>
      <c r="E74" s="79">
        <v>1.4705882352941176E-2</v>
      </c>
      <c r="F74" s="89">
        <v>2</v>
      </c>
      <c r="G74" s="90">
        <v>0.05</v>
      </c>
      <c r="H74" s="81">
        <v>-0.5</v>
      </c>
      <c r="I74" s="89">
        <v>1</v>
      </c>
      <c r="J74" s="91">
        <v>0</v>
      </c>
      <c r="K74" s="88">
        <v>16</v>
      </c>
      <c r="L74" s="79">
        <v>3.4042553191489362E-2</v>
      </c>
      <c r="M74" s="89">
        <v>19</v>
      </c>
      <c r="N74" s="90">
        <v>5.3672316384180789E-2</v>
      </c>
      <c r="O74" s="81">
        <v>-0.15789473684210531</v>
      </c>
    </row>
    <row r="75" spans="2:15">
      <c r="B75" s="119"/>
      <c r="C75" s="77" t="s">
        <v>11</v>
      </c>
      <c r="D75" s="88">
        <v>3</v>
      </c>
      <c r="E75" s="79">
        <v>4.4117647058823532E-2</v>
      </c>
      <c r="F75" s="89">
        <v>8</v>
      </c>
      <c r="G75" s="90">
        <v>0.2</v>
      </c>
      <c r="H75" s="81">
        <v>-0.625</v>
      </c>
      <c r="I75" s="89">
        <v>0</v>
      </c>
      <c r="J75" s="91" t="s">
        <v>86</v>
      </c>
      <c r="K75" s="88">
        <v>13</v>
      </c>
      <c r="L75" s="79">
        <v>2.7659574468085105E-2</v>
      </c>
      <c r="M75" s="89">
        <v>24</v>
      </c>
      <c r="N75" s="90">
        <v>6.7796610169491525E-2</v>
      </c>
      <c r="O75" s="81">
        <v>-0.45833333333333337</v>
      </c>
    </row>
    <row r="76" spans="2:15">
      <c r="B76" s="76"/>
      <c r="C76" s="77" t="s">
        <v>18</v>
      </c>
      <c r="D76" s="88">
        <v>1</v>
      </c>
      <c r="E76" s="79">
        <v>1.4705882352941176E-2</v>
      </c>
      <c r="F76" s="89">
        <v>2</v>
      </c>
      <c r="G76" s="90">
        <v>0.05</v>
      </c>
      <c r="H76" s="81">
        <v>-0.5</v>
      </c>
      <c r="I76" s="89">
        <v>3</v>
      </c>
      <c r="J76" s="91">
        <v>-0.66666666666666674</v>
      </c>
      <c r="K76" s="88">
        <v>13</v>
      </c>
      <c r="L76" s="79">
        <v>2.7659574468085105E-2</v>
      </c>
      <c r="M76" s="89">
        <v>21</v>
      </c>
      <c r="N76" s="90">
        <v>5.9322033898305086E-2</v>
      </c>
      <c r="O76" s="81">
        <v>-0.38095238095238093</v>
      </c>
    </row>
    <row r="77" spans="2:15">
      <c r="B77" s="76"/>
      <c r="C77" s="77" t="s">
        <v>16</v>
      </c>
      <c r="D77" s="88">
        <v>1</v>
      </c>
      <c r="E77" s="79">
        <v>1.4705882352941176E-2</v>
      </c>
      <c r="F77" s="89">
        <v>2</v>
      </c>
      <c r="G77" s="90">
        <v>0.05</v>
      </c>
      <c r="H77" s="81">
        <v>-0.5</v>
      </c>
      <c r="I77" s="89">
        <v>0</v>
      </c>
      <c r="J77" s="91" t="s">
        <v>86</v>
      </c>
      <c r="K77" s="88">
        <v>11</v>
      </c>
      <c r="L77" s="79">
        <v>2.3404255319148935E-2</v>
      </c>
      <c r="M77" s="89">
        <v>11</v>
      </c>
      <c r="N77" s="90">
        <v>3.1073446327683617E-2</v>
      </c>
      <c r="O77" s="81">
        <v>0</v>
      </c>
    </row>
    <row r="78" spans="2:15">
      <c r="B78" s="129"/>
      <c r="C78" s="92" t="s">
        <v>30</v>
      </c>
      <c r="D78" s="93">
        <v>1</v>
      </c>
      <c r="E78" s="94">
        <v>1.4705882352941176E-2</v>
      </c>
      <c r="F78" s="93">
        <v>1</v>
      </c>
      <c r="G78" s="94">
        <v>2.5000000000000001E-2</v>
      </c>
      <c r="H78" s="95">
        <v>0</v>
      </c>
      <c r="I78" s="93">
        <v>1</v>
      </c>
      <c r="J78" s="94">
        <v>1.4084507042253521E-2</v>
      </c>
      <c r="K78" s="93">
        <v>12</v>
      </c>
      <c r="L78" s="94">
        <v>2.553191489361702E-2</v>
      </c>
      <c r="M78" s="93">
        <v>13</v>
      </c>
      <c r="N78" s="94">
        <v>3.6723163841807911E-2</v>
      </c>
      <c r="O78" s="96">
        <v>-7.6923076923076872E-2</v>
      </c>
    </row>
    <row r="79" spans="2:15">
      <c r="B79" s="25" t="s">
        <v>39</v>
      </c>
      <c r="C79" s="97" t="s">
        <v>31</v>
      </c>
      <c r="D79" s="39">
        <v>68</v>
      </c>
      <c r="E79" s="18">
        <v>1</v>
      </c>
      <c r="F79" s="39">
        <v>40</v>
      </c>
      <c r="G79" s="18">
        <v>1</v>
      </c>
      <c r="H79" s="19">
        <v>0.7</v>
      </c>
      <c r="I79" s="39">
        <v>71</v>
      </c>
      <c r="J79" s="20">
        <v>-4.2253521126760618E-2</v>
      </c>
      <c r="K79" s="39">
        <v>470</v>
      </c>
      <c r="L79" s="18">
        <v>1</v>
      </c>
      <c r="M79" s="39">
        <v>354</v>
      </c>
      <c r="N79" s="20">
        <v>1</v>
      </c>
      <c r="O79" s="22">
        <v>0.32768361581920913</v>
      </c>
    </row>
    <row r="80" spans="2:15">
      <c r="B80" s="76"/>
      <c r="C80" s="69" t="s">
        <v>12</v>
      </c>
      <c r="D80" s="86">
        <v>91</v>
      </c>
      <c r="E80" s="71">
        <v>0.44174757281553401</v>
      </c>
      <c r="F80" s="87">
        <v>89</v>
      </c>
      <c r="G80" s="72">
        <v>0.42583732057416268</v>
      </c>
      <c r="H80" s="73">
        <v>2.2471910112359605E-2</v>
      </c>
      <c r="I80" s="87">
        <v>97</v>
      </c>
      <c r="J80" s="75">
        <v>-6.1855670103092786E-2</v>
      </c>
      <c r="K80" s="86">
        <v>1050</v>
      </c>
      <c r="L80" s="71">
        <v>0.4375</v>
      </c>
      <c r="M80" s="87">
        <v>936</v>
      </c>
      <c r="N80" s="72">
        <v>0.45614035087719296</v>
      </c>
      <c r="O80" s="73">
        <v>0.12179487179487181</v>
      </c>
    </row>
    <row r="81" spans="2:15">
      <c r="B81" s="76"/>
      <c r="C81" s="77" t="s">
        <v>4</v>
      </c>
      <c r="D81" s="88">
        <v>59</v>
      </c>
      <c r="E81" s="79">
        <v>0.28640776699029125</v>
      </c>
      <c r="F81" s="89">
        <v>58</v>
      </c>
      <c r="G81" s="90">
        <v>0.27751196172248804</v>
      </c>
      <c r="H81" s="81">
        <v>1.7241379310344751E-2</v>
      </c>
      <c r="I81" s="89">
        <v>77</v>
      </c>
      <c r="J81" s="91">
        <v>-0.23376623376623373</v>
      </c>
      <c r="K81" s="88">
        <v>726</v>
      </c>
      <c r="L81" s="79">
        <v>0.30249999999999999</v>
      </c>
      <c r="M81" s="89">
        <v>565</v>
      </c>
      <c r="N81" s="90">
        <v>0.2753411306042885</v>
      </c>
      <c r="O81" s="81">
        <v>0.28495575221238933</v>
      </c>
    </row>
    <row r="82" spans="2:15">
      <c r="B82" s="76"/>
      <c r="C82" s="77" t="s">
        <v>9</v>
      </c>
      <c r="D82" s="88">
        <v>18</v>
      </c>
      <c r="E82" s="79">
        <v>8.7378640776699032E-2</v>
      </c>
      <c r="F82" s="89">
        <v>21</v>
      </c>
      <c r="G82" s="90">
        <v>0.10047846889952153</v>
      </c>
      <c r="H82" s="81">
        <v>-0.1428571428571429</v>
      </c>
      <c r="I82" s="89">
        <v>14</v>
      </c>
      <c r="J82" s="91">
        <v>0.28571428571428581</v>
      </c>
      <c r="K82" s="88">
        <v>274</v>
      </c>
      <c r="L82" s="79">
        <v>0.11416666666666667</v>
      </c>
      <c r="M82" s="89">
        <v>224</v>
      </c>
      <c r="N82" s="90">
        <v>0.10916179337231968</v>
      </c>
      <c r="O82" s="81">
        <v>0.22321428571428581</v>
      </c>
    </row>
    <row r="83" spans="2:15">
      <c r="B83" s="76"/>
      <c r="C83" s="77" t="s">
        <v>43</v>
      </c>
      <c r="D83" s="88">
        <v>5</v>
      </c>
      <c r="E83" s="79">
        <v>2.4271844660194174E-2</v>
      </c>
      <c r="F83" s="89">
        <v>7</v>
      </c>
      <c r="G83" s="90">
        <v>3.3492822966507178E-2</v>
      </c>
      <c r="H83" s="81">
        <v>-0.2857142857142857</v>
      </c>
      <c r="I83" s="89">
        <v>10</v>
      </c>
      <c r="J83" s="91">
        <v>-0.5</v>
      </c>
      <c r="K83" s="88">
        <v>125</v>
      </c>
      <c r="L83" s="79">
        <v>5.2083333333333336E-2</v>
      </c>
      <c r="M83" s="89">
        <v>99</v>
      </c>
      <c r="N83" s="90">
        <v>4.8245614035087717E-2</v>
      </c>
      <c r="O83" s="81">
        <v>0.26262626262626254</v>
      </c>
    </row>
    <row r="84" spans="2:15">
      <c r="B84" s="119"/>
      <c r="C84" s="77" t="s">
        <v>3</v>
      </c>
      <c r="D84" s="88">
        <v>6</v>
      </c>
      <c r="E84" s="79">
        <v>2.9126213592233011E-2</v>
      </c>
      <c r="F84" s="89">
        <v>17</v>
      </c>
      <c r="G84" s="90">
        <v>8.1339712918660281E-2</v>
      </c>
      <c r="H84" s="81">
        <v>-0.64705882352941169</v>
      </c>
      <c r="I84" s="89">
        <v>11</v>
      </c>
      <c r="J84" s="91">
        <v>-0.45454545454545459</v>
      </c>
      <c r="K84" s="88">
        <v>112</v>
      </c>
      <c r="L84" s="79">
        <v>4.6666666666666669E-2</v>
      </c>
      <c r="M84" s="89">
        <v>129</v>
      </c>
      <c r="N84" s="90">
        <v>6.2865497076023388E-2</v>
      </c>
      <c r="O84" s="81">
        <v>-0.13178294573643412</v>
      </c>
    </row>
    <row r="85" spans="2:15">
      <c r="B85" s="76"/>
      <c r="C85" s="77" t="s">
        <v>11</v>
      </c>
      <c r="D85" s="88">
        <v>8</v>
      </c>
      <c r="E85" s="79">
        <v>3.8834951456310676E-2</v>
      </c>
      <c r="F85" s="89">
        <v>7</v>
      </c>
      <c r="G85" s="90">
        <v>3.3492822966507178E-2</v>
      </c>
      <c r="H85" s="81">
        <v>0.14285714285714279</v>
      </c>
      <c r="I85" s="89">
        <v>5</v>
      </c>
      <c r="J85" s="91">
        <v>0.60000000000000009</v>
      </c>
      <c r="K85" s="88">
        <v>49</v>
      </c>
      <c r="L85" s="79">
        <v>2.0416666666666666E-2</v>
      </c>
      <c r="M85" s="89">
        <v>46</v>
      </c>
      <c r="N85" s="90">
        <v>2.2417153996101363E-2</v>
      </c>
      <c r="O85" s="81">
        <v>6.5217391304347894E-2</v>
      </c>
    </row>
    <row r="86" spans="2:15">
      <c r="B86" s="76"/>
      <c r="C86" s="77" t="s">
        <v>57</v>
      </c>
      <c r="D86" s="88">
        <v>3</v>
      </c>
      <c r="E86" s="79">
        <v>1.4563106796116505E-2</v>
      </c>
      <c r="F86" s="89">
        <v>1</v>
      </c>
      <c r="G86" s="90">
        <v>4.7846889952153108E-3</v>
      </c>
      <c r="H86" s="81">
        <v>2</v>
      </c>
      <c r="I86" s="89">
        <v>1</v>
      </c>
      <c r="J86" s="91">
        <v>2</v>
      </c>
      <c r="K86" s="88">
        <v>30</v>
      </c>
      <c r="L86" s="79">
        <v>1.2500000000000001E-2</v>
      </c>
      <c r="M86" s="89">
        <v>16</v>
      </c>
      <c r="N86" s="90">
        <v>7.7972709551656916E-3</v>
      </c>
      <c r="O86" s="81">
        <v>0.875</v>
      </c>
    </row>
    <row r="87" spans="2:15">
      <c r="B87" s="140"/>
      <c r="C87" s="92" t="s">
        <v>30</v>
      </c>
      <c r="D87" s="93">
        <v>16</v>
      </c>
      <c r="E87" s="94">
        <v>7.7669902912621352E-2</v>
      </c>
      <c r="F87" s="93">
        <v>9</v>
      </c>
      <c r="G87" s="99">
        <v>4.3062200956937802E-2</v>
      </c>
      <c r="H87" s="95">
        <v>0.77777777777777768</v>
      </c>
      <c r="I87" s="93">
        <v>6</v>
      </c>
      <c r="J87" s="100">
        <v>1.6666666666666665</v>
      </c>
      <c r="K87" s="93">
        <v>34</v>
      </c>
      <c r="L87" s="99">
        <v>1.4166666666666666E-2</v>
      </c>
      <c r="M87" s="93">
        <v>37</v>
      </c>
      <c r="N87" s="99">
        <v>1.8031189083820662E-2</v>
      </c>
      <c r="O87" s="96">
        <v>-8.108108108108103E-2</v>
      </c>
    </row>
    <row r="88" spans="2:15">
      <c r="B88" s="26" t="s">
        <v>58</v>
      </c>
      <c r="C88" s="97" t="s">
        <v>31</v>
      </c>
      <c r="D88" s="39">
        <v>206</v>
      </c>
      <c r="E88" s="18">
        <v>1</v>
      </c>
      <c r="F88" s="39">
        <v>209</v>
      </c>
      <c r="G88" s="18">
        <v>1</v>
      </c>
      <c r="H88" s="19">
        <v>-1.4354066985645897E-2</v>
      </c>
      <c r="I88" s="39">
        <v>221</v>
      </c>
      <c r="J88" s="20">
        <v>-6.7873303167420795E-2</v>
      </c>
      <c r="K88" s="39">
        <v>2400</v>
      </c>
      <c r="L88" s="18">
        <v>1</v>
      </c>
      <c r="M88" s="39">
        <v>2052</v>
      </c>
      <c r="N88" s="20">
        <v>1</v>
      </c>
      <c r="O88" s="22">
        <v>0.16959064327485374</v>
      </c>
    </row>
    <row r="89" spans="2:15">
      <c r="B89" s="76"/>
      <c r="C89" s="69" t="s">
        <v>3</v>
      </c>
      <c r="D89" s="86">
        <v>235</v>
      </c>
      <c r="E89" s="71">
        <v>0.17433234421364985</v>
      </c>
      <c r="F89" s="87">
        <v>264</v>
      </c>
      <c r="G89" s="72">
        <v>0.14949037372593432</v>
      </c>
      <c r="H89" s="73">
        <v>-0.10984848484848486</v>
      </c>
      <c r="I89" s="87">
        <v>252</v>
      </c>
      <c r="J89" s="75">
        <v>-6.7460317460317443E-2</v>
      </c>
      <c r="K89" s="86">
        <v>5597</v>
      </c>
      <c r="L89" s="71">
        <v>0.22019828468014793</v>
      </c>
      <c r="M89" s="87">
        <v>6358</v>
      </c>
      <c r="N89" s="72">
        <v>0.23166332665330661</v>
      </c>
      <c r="O89" s="73">
        <v>-0.11969172695816299</v>
      </c>
    </row>
    <row r="90" spans="2:15">
      <c r="B90" s="76"/>
      <c r="C90" s="77" t="s">
        <v>10</v>
      </c>
      <c r="D90" s="88">
        <v>162</v>
      </c>
      <c r="E90" s="79">
        <v>0.12017804154302671</v>
      </c>
      <c r="F90" s="89">
        <v>306</v>
      </c>
      <c r="G90" s="90">
        <v>0.17327293318233294</v>
      </c>
      <c r="H90" s="81">
        <v>-0.47058823529411764</v>
      </c>
      <c r="I90" s="89">
        <v>302</v>
      </c>
      <c r="J90" s="91">
        <v>-0.46357615894039739</v>
      </c>
      <c r="K90" s="88">
        <v>5269</v>
      </c>
      <c r="L90" s="79">
        <v>0.20729404359115589</v>
      </c>
      <c r="M90" s="89">
        <v>4901</v>
      </c>
      <c r="N90" s="90">
        <v>0.17857533248314811</v>
      </c>
      <c r="O90" s="81">
        <v>7.5086716996531244E-2</v>
      </c>
    </row>
    <row r="91" spans="2:15">
      <c r="B91" s="76"/>
      <c r="C91" s="77" t="s">
        <v>4</v>
      </c>
      <c r="D91" s="88">
        <v>313</v>
      </c>
      <c r="E91" s="79">
        <v>0.23219584569732937</v>
      </c>
      <c r="F91" s="89">
        <v>357</v>
      </c>
      <c r="G91" s="90">
        <v>0.20215175537938845</v>
      </c>
      <c r="H91" s="81">
        <v>-0.12324929971988796</v>
      </c>
      <c r="I91" s="89">
        <v>310</v>
      </c>
      <c r="J91" s="91">
        <v>9.6774193548387899E-3</v>
      </c>
      <c r="K91" s="88">
        <v>4519</v>
      </c>
      <c r="L91" s="79">
        <v>0.17778739475961916</v>
      </c>
      <c r="M91" s="89">
        <v>5295</v>
      </c>
      <c r="N91" s="90">
        <v>0.19293131717981418</v>
      </c>
      <c r="O91" s="81">
        <v>-0.14655335221907462</v>
      </c>
    </row>
    <row r="92" spans="2:15">
      <c r="B92" s="76"/>
      <c r="C92" s="77" t="s">
        <v>8</v>
      </c>
      <c r="D92" s="88">
        <v>356</v>
      </c>
      <c r="E92" s="79">
        <v>0.26409495548961426</v>
      </c>
      <c r="F92" s="89">
        <v>383</v>
      </c>
      <c r="G92" s="90">
        <v>0.21687429218573046</v>
      </c>
      <c r="H92" s="81">
        <v>-7.0496083550913857E-2</v>
      </c>
      <c r="I92" s="89">
        <v>376</v>
      </c>
      <c r="J92" s="91">
        <v>-5.3191489361702149E-2</v>
      </c>
      <c r="K92" s="88">
        <v>4235</v>
      </c>
      <c r="L92" s="79">
        <v>0.16661421040207727</v>
      </c>
      <c r="M92" s="89">
        <v>4439</v>
      </c>
      <c r="N92" s="90">
        <v>0.16174166514847876</v>
      </c>
      <c r="O92" s="81">
        <v>-4.5956296463167345E-2</v>
      </c>
    </row>
    <row r="93" spans="2:15">
      <c r="B93" s="119"/>
      <c r="C93" s="77" t="s">
        <v>9</v>
      </c>
      <c r="D93" s="88">
        <v>188</v>
      </c>
      <c r="E93" s="79">
        <v>0.1394658753709199</v>
      </c>
      <c r="F93" s="89">
        <v>278</v>
      </c>
      <c r="G93" s="90">
        <v>0.15741789354473387</v>
      </c>
      <c r="H93" s="81">
        <v>-0.32374100719424459</v>
      </c>
      <c r="I93" s="89">
        <v>297</v>
      </c>
      <c r="J93" s="91">
        <v>-0.367003367003367</v>
      </c>
      <c r="K93" s="88">
        <v>3961</v>
      </c>
      <c r="L93" s="79">
        <v>0.15583444802895585</v>
      </c>
      <c r="M93" s="89">
        <v>3916</v>
      </c>
      <c r="N93" s="90">
        <v>0.14268537074148296</v>
      </c>
      <c r="O93" s="81">
        <v>1.1491317671092904E-2</v>
      </c>
    </row>
    <row r="94" spans="2:15">
      <c r="B94" s="76"/>
      <c r="C94" s="77" t="s">
        <v>11</v>
      </c>
      <c r="D94" s="88">
        <v>63</v>
      </c>
      <c r="E94" s="79">
        <v>4.6735905044510383E-2</v>
      </c>
      <c r="F94" s="89">
        <v>133</v>
      </c>
      <c r="G94" s="90">
        <v>7.5311438278595697E-2</v>
      </c>
      <c r="H94" s="81">
        <v>-0.52631578947368429</v>
      </c>
      <c r="I94" s="89">
        <v>98</v>
      </c>
      <c r="J94" s="91">
        <v>-0.3571428571428571</v>
      </c>
      <c r="K94" s="88">
        <v>1405</v>
      </c>
      <c r="L94" s="79">
        <v>5.5275788811078766E-2</v>
      </c>
      <c r="M94" s="89">
        <v>1734</v>
      </c>
      <c r="N94" s="90">
        <v>6.3180907269083625E-2</v>
      </c>
      <c r="O94" s="81">
        <v>-0.18973471741637826</v>
      </c>
    </row>
    <row r="95" spans="2:15">
      <c r="B95" s="76"/>
      <c r="C95" s="77" t="s">
        <v>12</v>
      </c>
      <c r="D95" s="88">
        <v>27</v>
      </c>
      <c r="E95" s="79">
        <v>2.0029673590504452E-2</v>
      </c>
      <c r="F95" s="89">
        <v>31</v>
      </c>
      <c r="G95" s="90">
        <v>1.7553793884484713E-2</v>
      </c>
      <c r="H95" s="81">
        <v>-0.12903225806451613</v>
      </c>
      <c r="I95" s="89">
        <v>40</v>
      </c>
      <c r="J95" s="91">
        <v>-0.32499999999999996</v>
      </c>
      <c r="K95" s="88">
        <v>382</v>
      </c>
      <c r="L95" s="79">
        <v>1.5028719804862695E-2</v>
      </c>
      <c r="M95" s="89">
        <v>731</v>
      </c>
      <c r="N95" s="90">
        <v>2.6635088358535251E-2</v>
      </c>
      <c r="O95" s="81">
        <v>-0.47742818057455538</v>
      </c>
    </row>
    <row r="96" spans="2:15">
      <c r="B96" s="76"/>
      <c r="C96" s="77" t="s">
        <v>80</v>
      </c>
      <c r="D96" s="88">
        <v>4</v>
      </c>
      <c r="E96" s="79">
        <v>2.967359050445104E-3</v>
      </c>
      <c r="F96" s="89">
        <v>0</v>
      </c>
      <c r="G96" s="90">
        <v>0</v>
      </c>
      <c r="H96" s="81" t="s">
        <v>86</v>
      </c>
      <c r="I96" s="89">
        <v>5</v>
      </c>
      <c r="J96" s="91">
        <v>-0.19999999999999996</v>
      </c>
      <c r="K96" s="88">
        <v>23</v>
      </c>
      <c r="L96" s="79">
        <v>9.0487056416712567E-4</v>
      </c>
      <c r="M96" s="89">
        <v>0</v>
      </c>
      <c r="N96" s="90">
        <v>0</v>
      </c>
      <c r="O96" s="81" t="s">
        <v>86</v>
      </c>
    </row>
    <row r="97" spans="2:15">
      <c r="B97" s="140"/>
      <c r="C97" s="92" t="s">
        <v>30</v>
      </c>
      <c r="D97" s="93">
        <v>0</v>
      </c>
      <c r="E97" s="94">
        <v>0</v>
      </c>
      <c r="F97" s="93">
        <v>14</v>
      </c>
      <c r="G97" s="99">
        <v>7.9275198187995465E-3</v>
      </c>
      <c r="H97" s="95">
        <v>-1</v>
      </c>
      <c r="I97" s="93">
        <v>3</v>
      </c>
      <c r="J97" s="100">
        <v>-1</v>
      </c>
      <c r="K97" s="93">
        <v>27</v>
      </c>
      <c r="L97" s="99">
        <v>1.0622393579353213E-3</v>
      </c>
      <c r="M97" s="93">
        <v>70</v>
      </c>
      <c r="N97" s="99">
        <v>2.5505556567680817E-3</v>
      </c>
      <c r="O97" s="96">
        <v>-0.61428571428571432</v>
      </c>
    </row>
    <row r="98" spans="2:15" ht="14.45" customHeight="1">
      <c r="B98" s="25" t="s">
        <v>6</v>
      </c>
      <c r="C98" s="97" t="s">
        <v>31</v>
      </c>
      <c r="D98" s="39">
        <v>1348</v>
      </c>
      <c r="E98" s="18">
        <v>1</v>
      </c>
      <c r="F98" s="39">
        <v>1766</v>
      </c>
      <c r="G98" s="18">
        <v>1</v>
      </c>
      <c r="H98" s="19">
        <v>-0.23669309173272934</v>
      </c>
      <c r="I98" s="39">
        <v>1683</v>
      </c>
      <c r="J98" s="20">
        <v>-0.19904931669637549</v>
      </c>
      <c r="K98" s="39">
        <v>25418</v>
      </c>
      <c r="L98" s="18">
        <v>1</v>
      </c>
      <c r="M98" s="39">
        <v>27445</v>
      </c>
      <c r="N98" s="20">
        <v>1</v>
      </c>
      <c r="O98" s="22">
        <v>-7.385680451812715E-2</v>
      </c>
    </row>
    <row r="99" spans="2:15" ht="14.45" customHeight="1">
      <c r="B99" s="25" t="s">
        <v>59</v>
      </c>
      <c r="C99" s="97" t="s">
        <v>31</v>
      </c>
      <c r="D99" s="98">
        <v>6</v>
      </c>
      <c r="E99" s="18">
        <v>1</v>
      </c>
      <c r="F99" s="98">
        <v>1</v>
      </c>
      <c r="G99" s="18">
        <v>1</v>
      </c>
      <c r="H99" s="19">
        <v>5</v>
      </c>
      <c r="I99" s="98">
        <v>1</v>
      </c>
      <c r="J99" s="20">
        <v>5</v>
      </c>
      <c r="K99" s="98">
        <v>29</v>
      </c>
      <c r="L99" s="18">
        <v>1</v>
      </c>
      <c r="M99" s="98">
        <v>19</v>
      </c>
      <c r="N99" s="18">
        <v>1</v>
      </c>
      <c r="O99" s="22">
        <v>0.52631578947368429</v>
      </c>
    </row>
    <row r="100" spans="2:15" ht="14.45" customHeight="1">
      <c r="B100" s="26"/>
      <c r="C100" s="101" t="s">
        <v>31</v>
      </c>
      <c r="D100" s="40">
        <v>1628</v>
      </c>
      <c r="E100" s="13">
        <v>1</v>
      </c>
      <c r="F100" s="40">
        <v>2016</v>
      </c>
      <c r="G100" s="13">
        <v>1</v>
      </c>
      <c r="H100" s="14">
        <v>-0.19246031746031744</v>
      </c>
      <c r="I100" s="40">
        <v>1976</v>
      </c>
      <c r="J100" s="15">
        <v>-0.17611336032388669</v>
      </c>
      <c r="K100" s="40">
        <v>28317</v>
      </c>
      <c r="L100" s="13">
        <v>1</v>
      </c>
      <c r="M100" s="40">
        <v>29870</v>
      </c>
      <c r="N100" s="13">
        <v>1</v>
      </c>
      <c r="O100" s="23">
        <v>-5.19919651824573E-2</v>
      </c>
    </row>
    <row r="101" spans="2:15" ht="14.45" customHeight="1">
      <c r="B101" s="36" t="s">
        <v>45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2:15" ht="14.45" customHeight="1"/>
  </sheetData>
  <mergeCells count="69">
    <mergeCell ref="O69:O70"/>
    <mergeCell ref="D67:E68"/>
    <mergeCell ref="F67:G68"/>
    <mergeCell ref="H67:H68"/>
    <mergeCell ref="I67:I68"/>
    <mergeCell ref="J67:J68"/>
    <mergeCell ref="K67:L68"/>
    <mergeCell ref="B63:N63"/>
    <mergeCell ref="B64:N64"/>
    <mergeCell ref="B65:B67"/>
    <mergeCell ref="C65:C67"/>
    <mergeCell ref="D65:H65"/>
    <mergeCell ref="I65:J65"/>
    <mergeCell ref="K65:O65"/>
    <mergeCell ref="M67:N68"/>
    <mergeCell ref="O67:O68"/>
    <mergeCell ref="B68:B70"/>
    <mergeCell ref="C68:C70"/>
    <mergeCell ref="H69:H70"/>
    <mergeCell ref="J69:J70"/>
    <mergeCell ref="D66:H66"/>
    <mergeCell ref="I66:J66"/>
    <mergeCell ref="K66:O66"/>
    <mergeCell ref="B43:B45"/>
    <mergeCell ref="C43:C45"/>
    <mergeCell ref="H44:H45"/>
    <mergeCell ref="J44:J45"/>
    <mergeCell ref="O44:O45"/>
    <mergeCell ref="M42:N43"/>
    <mergeCell ref="O42:O43"/>
    <mergeCell ref="B38:N38"/>
    <mergeCell ref="B39:N39"/>
    <mergeCell ref="B40:B42"/>
    <mergeCell ref="C40:C42"/>
    <mergeCell ref="D40:H40"/>
    <mergeCell ref="I40:J40"/>
    <mergeCell ref="K40:O40"/>
    <mergeCell ref="D41:H41"/>
    <mergeCell ref="I41:J41"/>
    <mergeCell ref="K41:O41"/>
    <mergeCell ref="D42:E43"/>
    <mergeCell ref="F42:G43"/>
    <mergeCell ref="H42:H43"/>
    <mergeCell ref="I42:I43"/>
    <mergeCell ref="J42:J43"/>
    <mergeCell ref="K42:L43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5:H17 O15:O17 H24:H30 J24:J30 O24:O30">
    <cfRule type="cellIs" dxfId="94" priority="47" operator="lessThan">
      <formula>0</formula>
    </cfRule>
  </conditionalFormatting>
  <conditionalFormatting sqref="H11:H14 J11:J14 O11:O14">
    <cfRule type="cellIs" dxfId="93" priority="46" operator="lessThan">
      <formula>0</formula>
    </cfRule>
  </conditionalFormatting>
  <conditionalFormatting sqref="J15:J16">
    <cfRule type="cellIs" dxfId="92" priority="45" operator="lessThan">
      <formula>0</formula>
    </cfRule>
  </conditionalFormatting>
  <conditionalFormatting sqref="H10 J10 O10">
    <cfRule type="cellIs" dxfId="91" priority="44" operator="lessThan">
      <formula>0</formula>
    </cfRule>
  </conditionalFormatting>
  <conditionalFormatting sqref="D10:O16 D19:O29">
    <cfRule type="cellIs" dxfId="90" priority="43" operator="equal">
      <formula>0</formula>
    </cfRule>
  </conditionalFormatting>
  <conditionalFormatting sqref="H17 O17">
    <cfRule type="cellIs" dxfId="89" priority="42" operator="lessThan">
      <formula>0</formula>
    </cfRule>
  </conditionalFormatting>
  <conditionalFormatting sqref="H19:H23 J19:J23 O19:O23">
    <cfRule type="cellIs" dxfId="88" priority="41" operator="lessThan">
      <formula>0</formula>
    </cfRule>
  </conditionalFormatting>
  <conditionalFormatting sqref="H18 J18 O18">
    <cfRule type="cellIs" dxfId="87" priority="40" operator="lessThan">
      <formula>0</formula>
    </cfRule>
  </conditionalFormatting>
  <conditionalFormatting sqref="H18 O18">
    <cfRule type="cellIs" dxfId="86" priority="39" operator="lessThan">
      <formula>0</formula>
    </cfRule>
  </conditionalFormatting>
  <conditionalFormatting sqref="H30 O30">
    <cfRule type="cellIs" dxfId="85" priority="38" operator="lessThan">
      <formula>0</formula>
    </cfRule>
  </conditionalFormatting>
  <conditionalFormatting sqref="H31 J31 O31">
    <cfRule type="cellIs" dxfId="84" priority="37" operator="lessThan">
      <formula>0</formula>
    </cfRule>
  </conditionalFormatting>
  <conditionalFormatting sqref="H31 O31">
    <cfRule type="cellIs" dxfId="83" priority="36" operator="lessThan">
      <formula>0</formula>
    </cfRule>
  </conditionalFormatting>
  <conditionalFormatting sqref="H32 O32">
    <cfRule type="cellIs" dxfId="82" priority="35" operator="lessThan">
      <formula>0</formula>
    </cfRule>
  </conditionalFormatting>
  <conditionalFormatting sqref="H32 O32 J32">
    <cfRule type="cellIs" dxfId="81" priority="34" operator="lessThan">
      <formula>0</formula>
    </cfRule>
  </conditionalFormatting>
  <conditionalFormatting sqref="H33 O33">
    <cfRule type="cellIs" dxfId="80" priority="33" operator="lessThan">
      <formula>0</formula>
    </cfRule>
  </conditionalFormatting>
  <conditionalFormatting sqref="H33 O33 J33">
    <cfRule type="cellIs" dxfId="79" priority="32" operator="lessThan">
      <formula>0</formula>
    </cfRule>
  </conditionalFormatting>
  <conditionalFormatting sqref="H47 O47 J47">
    <cfRule type="cellIs" dxfId="78" priority="31" operator="lessThan">
      <formula>0</formula>
    </cfRule>
  </conditionalFormatting>
  <conditionalFormatting sqref="H53:H55 J53:J55 O53:O55">
    <cfRule type="cellIs" dxfId="77" priority="29" operator="lessThan">
      <formula>0</formula>
    </cfRule>
  </conditionalFormatting>
  <conditionalFormatting sqref="H48:H52 J48:J52 O48:O52">
    <cfRule type="cellIs" dxfId="76" priority="30" operator="lessThan">
      <formula>0</formula>
    </cfRule>
  </conditionalFormatting>
  <conditionalFormatting sqref="H46 J46 O46">
    <cfRule type="cellIs" dxfId="75" priority="28" operator="lessThan">
      <formula>0</formula>
    </cfRule>
  </conditionalFormatting>
  <conditionalFormatting sqref="H56 J56 O56">
    <cfRule type="cellIs" dxfId="74" priority="26" operator="lessThan">
      <formula>0</formula>
    </cfRule>
  </conditionalFormatting>
  <conditionalFormatting sqref="H56 O56">
    <cfRule type="cellIs" dxfId="73" priority="27" operator="lessThan">
      <formula>0</formula>
    </cfRule>
  </conditionalFormatting>
  <conditionalFormatting sqref="H59 O59">
    <cfRule type="cellIs" dxfId="72" priority="25" operator="lessThan">
      <formula>0</formula>
    </cfRule>
  </conditionalFormatting>
  <conditionalFormatting sqref="H59 O59 J59">
    <cfRule type="cellIs" dxfId="71" priority="24" operator="lessThan">
      <formula>0</formula>
    </cfRule>
  </conditionalFormatting>
  <conditionalFormatting sqref="H57 J57 O57">
    <cfRule type="cellIs" dxfId="70" priority="23" operator="lessThan">
      <formula>0</formula>
    </cfRule>
  </conditionalFormatting>
  <conditionalFormatting sqref="H57 O57">
    <cfRule type="cellIs" dxfId="69" priority="22" operator="lessThan">
      <formula>0</formula>
    </cfRule>
  </conditionalFormatting>
  <conditionalFormatting sqref="H58 O58">
    <cfRule type="cellIs" dxfId="68" priority="21" operator="lessThan">
      <formula>0</formula>
    </cfRule>
  </conditionalFormatting>
  <conditionalFormatting sqref="H58 O58 J58">
    <cfRule type="cellIs" dxfId="67" priority="20" operator="lessThan">
      <formula>0</formula>
    </cfRule>
  </conditionalFormatting>
  <conditionalFormatting sqref="H89:H97 J89:J97 O89:O97 H85:H87 J85:J87 O85:O87 H76:H78 O76:O78">
    <cfRule type="cellIs" dxfId="66" priority="19" operator="lessThan">
      <formula>0</formula>
    </cfRule>
  </conditionalFormatting>
  <conditionalFormatting sqref="H72:H75 J72:J75 O72:O75">
    <cfRule type="cellIs" dxfId="65" priority="18" operator="lessThan">
      <formula>0</formula>
    </cfRule>
  </conditionalFormatting>
  <conditionalFormatting sqref="J76:J77">
    <cfRule type="cellIs" dxfId="64" priority="17" operator="lessThan">
      <formula>0</formula>
    </cfRule>
  </conditionalFormatting>
  <conditionalFormatting sqref="H71 J71 O71">
    <cfRule type="cellIs" dxfId="63" priority="16" operator="lessThan">
      <formula>0</formula>
    </cfRule>
  </conditionalFormatting>
  <conditionalFormatting sqref="D89:O96 D80:O86 D71:O77">
    <cfRule type="cellIs" dxfId="62" priority="15" operator="equal">
      <formula>0</formula>
    </cfRule>
  </conditionalFormatting>
  <conditionalFormatting sqref="H80:H84 J80:J84 O80:O84">
    <cfRule type="cellIs" dxfId="61" priority="14" operator="lessThan">
      <formula>0</formula>
    </cfRule>
  </conditionalFormatting>
  <conditionalFormatting sqref="H79 J79 O79">
    <cfRule type="cellIs" dxfId="60" priority="13" operator="lessThan">
      <formula>0</formula>
    </cfRule>
  </conditionalFormatting>
  <conditionalFormatting sqref="H79 O79">
    <cfRule type="cellIs" dxfId="59" priority="12" operator="lessThan">
      <formula>0</formula>
    </cfRule>
  </conditionalFormatting>
  <conditionalFormatting sqref="H97 O97 H87 O87">
    <cfRule type="cellIs" dxfId="58" priority="11" operator="lessThan">
      <formula>0</formula>
    </cfRule>
  </conditionalFormatting>
  <conditionalFormatting sqref="H94:H96 J94:J96 O94:O96">
    <cfRule type="cellIs" dxfId="57" priority="10" operator="lessThan">
      <formula>0</formula>
    </cfRule>
  </conditionalFormatting>
  <conditionalFormatting sqref="H88 J88 O88">
    <cfRule type="cellIs" dxfId="56" priority="9" operator="lessThan">
      <formula>0</formula>
    </cfRule>
  </conditionalFormatting>
  <conditionalFormatting sqref="H88 O88">
    <cfRule type="cellIs" dxfId="55" priority="8" operator="lessThan">
      <formula>0</formula>
    </cfRule>
  </conditionalFormatting>
  <conditionalFormatting sqref="H98 J98 O98">
    <cfRule type="cellIs" dxfId="54" priority="7" operator="lessThan">
      <formula>0</formula>
    </cfRule>
  </conditionalFormatting>
  <conditionalFormatting sqref="H98 O98">
    <cfRule type="cellIs" dxfId="53" priority="6" operator="lessThan">
      <formula>0</formula>
    </cfRule>
  </conditionalFormatting>
  <conditionalFormatting sqref="H99 O99">
    <cfRule type="cellIs" dxfId="52" priority="5" operator="lessThan">
      <formula>0</formula>
    </cfRule>
  </conditionalFormatting>
  <conditionalFormatting sqref="H99 O99 J99">
    <cfRule type="cellIs" dxfId="51" priority="4" operator="lessThan">
      <formula>0</formula>
    </cfRule>
  </conditionalFormatting>
  <conditionalFormatting sqref="H100 O100">
    <cfRule type="cellIs" dxfId="50" priority="3" operator="lessThan">
      <formula>0</formula>
    </cfRule>
  </conditionalFormatting>
  <conditionalFormatting sqref="H100 O100 J100">
    <cfRule type="cellIs" dxfId="49" priority="2" operator="lessThan">
      <formula>0</formula>
    </cfRule>
  </conditionalFormatting>
  <conditionalFormatting sqref="L30">
    <cfRule type="cellIs" dxfId="4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43837</v>
      </c>
    </row>
    <row r="2" spans="2:15" ht="14.45" customHeight="1">
      <c r="B2" s="198" t="s">
        <v>33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7"/>
    </row>
    <row r="3" spans="2:15" ht="14.45" customHeight="1">
      <c r="B3" s="205" t="s">
        <v>34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7" t="s">
        <v>32</v>
      </c>
    </row>
    <row r="4" spans="2:15" ht="14.45" customHeight="1">
      <c r="B4" s="184" t="s">
        <v>0</v>
      </c>
      <c r="C4" s="186" t="s">
        <v>1</v>
      </c>
      <c r="D4" s="188" t="s">
        <v>87</v>
      </c>
      <c r="E4" s="189"/>
      <c r="F4" s="189"/>
      <c r="G4" s="189"/>
      <c r="H4" s="190"/>
      <c r="I4" s="189" t="s">
        <v>81</v>
      </c>
      <c r="J4" s="189"/>
      <c r="K4" s="188" t="s">
        <v>88</v>
      </c>
      <c r="L4" s="189"/>
      <c r="M4" s="189"/>
      <c r="N4" s="189"/>
      <c r="O4" s="190"/>
    </row>
    <row r="5" spans="2:15" ht="14.45" customHeight="1">
      <c r="B5" s="185"/>
      <c r="C5" s="187"/>
      <c r="D5" s="200" t="s">
        <v>89</v>
      </c>
      <c r="E5" s="201"/>
      <c r="F5" s="201"/>
      <c r="G5" s="201"/>
      <c r="H5" s="202"/>
      <c r="I5" s="201" t="s">
        <v>82</v>
      </c>
      <c r="J5" s="201"/>
      <c r="K5" s="200" t="s">
        <v>90</v>
      </c>
      <c r="L5" s="201"/>
      <c r="M5" s="201"/>
      <c r="N5" s="201"/>
      <c r="O5" s="202"/>
    </row>
    <row r="6" spans="2:15" ht="14.45" customHeight="1">
      <c r="B6" s="185"/>
      <c r="C6" s="185"/>
      <c r="D6" s="180">
        <v>2019</v>
      </c>
      <c r="E6" s="181"/>
      <c r="F6" s="191">
        <v>2018</v>
      </c>
      <c r="G6" s="191"/>
      <c r="H6" s="193" t="s">
        <v>23</v>
      </c>
      <c r="I6" s="195">
        <v>2019</v>
      </c>
      <c r="J6" s="180" t="s">
        <v>91</v>
      </c>
      <c r="K6" s="180">
        <v>2019</v>
      </c>
      <c r="L6" s="181"/>
      <c r="M6" s="191">
        <v>2018</v>
      </c>
      <c r="N6" s="181"/>
      <c r="O6" s="171" t="s">
        <v>23</v>
      </c>
    </row>
    <row r="7" spans="2:15" ht="14.45" customHeight="1">
      <c r="B7" s="172" t="s">
        <v>24</v>
      </c>
      <c r="C7" s="172" t="s">
        <v>25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4.45" customHeight="1">
      <c r="B8" s="172"/>
      <c r="C8" s="172"/>
      <c r="D8" s="158" t="s">
        <v>26</v>
      </c>
      <c r="E8" s="154" t="s">
        <v>2</v>
      </c>
      <c r="F8" s="157" t="s">
        <v>26</v>
      </c>
      <c r="G8" s="58" t="s">
        <v>2</v>
      </c>
      <c r="H8" s="174" t="s">
        <v>27</v>
      </c>
      <c r="I8" s="59" t="s">
        <v>26</v>
      </c>
      <c r="J8" s="176" t="str">
        <f>MID(D5,1,3) &amp; "/" &amp; MID(I5,1,3) &amp; " Ch %"</f>
        <v>Dec/Nov Ch %</v>
      </c>
      <c r="K8" s="158" t="s">
        <v>26</v>
      </c>
      <c r="L8" s="57" t="s">
        <v>2</v>
      </c>
      <c r="M8" s="157" t="s">
        <v>26</v>
      </c>
      <c r="N8" s="57" t="s">
        <v>2</v>
      </c>
      <c r="O8" s="178" t="s">
        <v>27</v>
      </c>
    </row>
    <row r="9" spans="2:15" ht="14.45" customHeight="1">
      <c r="B9" s="173"/>
      <c r="C9" s="173"/>
      <c r="D9" s="155" t="s">
        <v>28</v>
      </c>
      <c r="E9" s="156" t="s">
        <v>29</v>
      </c>
      <c r="F9" s="55" t="s">
        <v>28</v>
      </c>
      <c r="G9" s="56" t="s">
        <v>29</v>
      </c>
      <c r="H9" s="175"/>
      <c r="I9" s="60" t="s">
        <v>28</v>
      </c>
      <c r="J9" s="177"/>
      <c r="K9" s="155" t="s">
        <v>28</v>
      </c>
      <c r="L9" s="156" t="s">
        <v>29</v>
      </c>
      <c r="M9" s="55" t="s">
        <v>28</v>
      </c>
      <c r="N9" s="156" t="s">
        <v>29</v>
      </c>
      <c r="O9" s="179"/>
    </row>
    <row r="10" spans="2:15" ht="14.45" customHeight="1">
      <c r="B10" s="68">
        <v>1</v>
      </c>
      <c r="C10" s="69" t="s">
        <v>13</v>
      </c>
      <c r="D10" s="70">
        <v>1794</v>
      </c>
      <c r="E10" s="71">
        <v>0.2367691698561436</v>
      </c>
      <c r="F10" s="70">
        <v>1073</v>
      </c>
      <c r="G10" s="72">
        <v>0.15313258170401028</v>
      </c>
      <c r="H10" s="73">
        <v>0.67194780987884428</v>
      </c>
      <c r="I10" s="74">
        <v>1128</v>
      </c>
      <c r="J10" s="75">
        <v>0.59042553191489366</v>
      </c>
      <c r="K10" s="70">
        <v>11915</v>
      </c>
      <c r="L10" s="71">
        <v>0.17052610487749026</v>
      </c>
      <c r="M10" s="70">
        <v>10699</v>
      </c>
      <c r="N10" s="72">
        <v>0.15546578706461878</v>
      </c>
      <c r="O10" s="73">
        <v>0.11365548182073093</v>
      </c>
    </row>
    <row r="11" spans="2:15" ht="14.45" customHeight="1">
      <c r="B11" s="76">
        <v>2</v>
      </c>
      <c r="C11" s="77" t="s">
        <v>11</v>
      </c>
      <c r="D11" s="78">
        <v>1041</v>
      </c>
      <c r="E11" s="79">
        <v>0.13738946812722713</v>
      </c>
      <c r="F11" s="78">
        <v>909</v>
      </c>
      <c r="G11" s="90">
        <v>0.12972741544170116</v>
      </c>
      <c r="H11" s="81">
        <v>0.1452145214521452</v>
      </c>
      <c r="I11" s="102">
        <v>860</v>
      </c>
      <c r="J11" s="91">
        <v>0.21046511627906983</v>
      </c>
      <c r="K11" s="78">
        <v>9879</v>
      </c>
      <c r="L11" s="79">
        <v>0.14138710785436226</v>
      </c>
      <c r="M11" s="78">
        <v>10819</v>
      </c>
      <c r="N11" s="90">
        <v>0.15720949156482947</v>
      </c>
      <c r="O11" s="81">
        <v>-8.6884185229688549E-2</v>
      </c>
    </row>
    <row r="12" spans="2:15" ht="14.45" customHeight="1">
      <c r="B12" s="76">
        <v>3</v>
      </c>
      <c r="C12" s="77" t="s">
        <v>16</v>
      </c>
      <c r="D12" s="78">
        <v>827</v>
      </c>
      <c r="E12" s="79">
        <v>0.1091461000395935</v>
      </c>
      <c r="F12" s="78">
        <v>859</v>
      </c>
      <c r="G12" s="90">
        <v>0.12259169402026544</v>
      </c>
      <c r="H12" s="81">
        <v>-3.7252619324796288E-2</v>
      </c>
      <c r="I12" s="102">
        <v>569</v>
      </c>
      <c r="J12" s="91">
        <v>0.4534270650263621</v>
      </c>
      <c r="K12" s="78">
        <v>8438</v>
      </c>
      <c r="L12" s="79">
        <v>0.12076368216166705</v>
      </c>
      <c r="M12" s="78">
        <v>8027</v>
      </c>
      <c r="N12" s="90">
        <v>0.11663930019326058</v>
      </c>
      <c r="O12" s="81">
        <v>5.1202192599975049E-2</v>
      </c>
    </row>
    <row r="13" spans="2:15" ht="14.45" customHeight="1">
      <c r="B13" s="76">
        <v>4</v>
      </c>
      <c r="C13" s="77" t="s">
        <v>17</v>
      </c>
      <c r="D13" s="78">
        <v>846</v>
      </c>
      <c r="E13" s="79">
        <v>0.11165368879503762</v>
      </c>
      <c r="F13" s="78">
        <v>789</v>
      </c>
      <c r="G13" s="90">
        <v>0.11260168403025546</v>
      </c>
      <c r="H13" s="81">
        <v>7.2243346007604625E-2</v>
      </c>
      <c r="I13" s="102">
        <v>432</v>
      </c>
      <c r="J13" s="91">
        <v>0.95833333333333326</v>
      </c>
      <c r="K13" s="78">
        <v>7270</v>
      </c>
      <c r="L13" s="79">
        <v>0.10404740096175864</v>
      </c>
      <c r="M13" s="78">
        <v>6661</v>
      </c>
      <c r="N13" s="90">
        <v>9.6790130632528809E-2</v>
      </c>
      <c r="O13" s="81">
        <v>9.1427713556523127E-2</v>
      </c>
    </row>
    <row r="14" spans="2:15" ht="14.45" customHeight="1">
      <c r="B14" s="103">
        <v>5</v>
      </c>
      <c r="C14" s="92" t="s">
        <v>9</v>
      </c>
      <c r="D14" s="104">
        <v>668</v>
      </c>
      <c r="E14" s="105">
        <v>8.8161541507192825E-2</v>
      </c>
      <c r="F14" s="104">
        <v>653</v>
      </c>
      <c r="G14" s="106">
        <v>9.3192521763950334E-2</v>
      </c>
      <c r="H14" s="107">
        <v>2.297090352220521E-2</v>
      </c>
      <c r="I14" s="108">
        <v>533</v>
      </c>
      <c r="J14" s="109">
        <v>0.25328330206378991</v>
      </c>
      <c r="K14" s="104">
        <v>6580</v>
      </c>
      <c r="L14" s="105">
        <v>9.41722005953744E-2</v>
      </c>
      <c r="M14" s="104">
        <v>5445</v>
      </c>
      <c r="N14" s="106">
        <v>7.91205916970604E-2</v>
      </c>
      <c r="O14" s="107">
        <v>0.2084481175390267</v>
      </c>
    </row>
    <row r="15" spans="2:15" ht="14.45" customHeight="1">
      <c r="B15" s="68">
        <v>6</v>
      </c>
      <c r="C15" s="69" t="s">
        <v>15</v>
      </c>
      <c r="D15" s="70">
        <v>457</v>
      </c>
      <c r="E15" s="71">
        <v>6.0314108486208259E-2</v>
      </c>
      <c r="F15" s="70">
        <v>558</v>
      </c>
      <c r="G15" s="72">
        <v>7.9634651063222497E-2</v>
      </c>
      <c r="H15" s="73">
        <v>-0.18100358422939067</v>
      </c>
      <c r="I15" s="74">
        <v>424</v>
      </c>
      <c r="J15" s="75">
        <v>7.7830188679245182E-2</v>
      </c>
      <c r="K15" s="70">
        <v>5739</v>
      </c>
      <c r="L15" s="71">
        <v>8.2135905656056787E-2</v>
      </c>
      <c r="M15" s="70">
        <v>6072</v>
      </c>
      <c r="N15" s="72">
        <v>8.8231447710661298E-2</v>
      </c>
      <c r="O15" s="73">
        <v>-5.4841897233201542E-2</v>
      </c>
    </row>
    <row r="16" spans="2:15" ht="14.45" customHeight="1">
      <c r="B16" s="76">
        <v>7</v>
      </c>
      <c r="C16" s="77" t="s">
        <v>12</v>
      </c>
      <c r="D16" s="78">
        <v>635</v>
      </c>
      <c r="E16" s="79">
        <v>8.3806255774053054E-2</v>
      </c>
      <c r="F16" s="78">
        <v>665</v>
      </c>
      <c r="G16" s="90">
        <v>9.4905094905094911E-2</v>
      </c>
      <c r="H16" s="81">
        <v>-4.5112781954887216E-2</v>
      </c>
      <c r="I16" s="102">
        <v>399</v>
      </c>
      <c r="J16" s="91">
        <v>0.5914786967418546</v>
      </c>
      <c r="K16" s="78">
        <v>5237</v>
      </c>
      <c r="L16" s="79">
        <v>7.4951339592397526E-2</v>
      </c>
      <c r="M16" s="78">
        <v>5720</v>
      </c>
      <c r="N16" s="90">
        <v>8.3116581176709919E-2</v>
      </c>
      <c r="O16" s="81">
        <v>-8.4440559440559393E-2</v>
      </c>
    </row>
    <row r="17" spans="2:22" ht="14.45" customHeight="1">
      <c r="B17" s="76">
        <v>8</v>
      </c>
      <c r="C17" s="77" t="s">
        <v>14</v>
      </c>
      <c r="D17" s="78">
        <v>369</v>
      </c>
      <c r="E17" s="79">
        <v>4.8700013197835554E-2</v>
      </c>
      <c r="F17" s="78">
        <v>404</v>
      </c>
      <c r="G17" s="90">
        <v>5.7656629085200514E-2</v>
      </c>
      <c r="H17" s="81">
        <v>-8.66336633663366E-2</v>
      </c>
      <c r="I17" s="102">
        <v>268</v>
      </c>
      <c r="J17" s="91">
        <v>0.37686567164179108</v>
      </c>
      <c r="K17" s="78">
        <v>3915</v>
      </c>
      <c r="L17" s="79">
        <v>5.6031028165788872E-2</v>
      </c>
      <c r="M17" s="78">
        <v>4289</v>
      </c>
      <c r="N17" s="90">
        <v>6.2322905011697349E-2</v>
      </c>
      <c r="O17" s="81">
        <v>-8.7199813476334764E-2</v>
      </c>
    </row>
    <row r="18" spans="2:22" ht="14.45" customHeight="1">
      <c r="B18" s="76">
        <v>9</v>
      </c>
      <c r="C18" s="77" t="s">
        <v>18</v>
      </c>
      <c r="D18" s="78">
        <v>339</v>
      </c>
      <c r="E18" s="79">
        <v>4.4740662531344857E-2</v>
      </c>
      <c r="F18" s="78">
        <v>337</v>
      </c>
      <c r="G18" s="90">
        <v>4.8094762380476663E-2</v>
      </c>
      <c r="H18" s="81">
        <v>5.9347181008901906E-3</v>
      </c>
      <c r="I18" s="102">
        <v>294</v>
      </c>
      <c r="J18" s="91">
        <v>0.15306122448979598</v>
      </c>
      <c r="K18" s="78">
        <v>3799</v>
      </c>
      <c r="L18" s="79">
        <v>5.43708495534692E-2</v>
      </c>
      <c r="M18" s="78">
        <v>3641</v>
      </c>
      <c r="N18" s="90">
        <v>5.2906900710559583E-2</v>
      </c>
      <c r="O18" s="81">
        <v>4.3394671793463235E-2</v>
      </c>
    </row>
    <row r="19" spans="2:22" ht="14.45" customHeight="1">
      <c r="B19" s="103">
        <v>10</v>
      </c>
      <c r="C19" s="92" t="s">
        <v>37</v>
      </c>
      <c r="D19" s="104">
        <v>115</v>
      </c>
      <c r="E19" s="105">
        <v>1.5177510888214334E-2</v>
      </c>
      <c r="F19" s="104">
        <v>234</v>
      </c>
      <c r="G19" s="106">
        <v>3.3395176252319109E-2</v>
      </c>
      <c r="H19" s="107">
        <v>-0.50854700854700852</v>
      </c>
      <c r="I19" s="108">
        <v>98</v>
      </c>
      <c r="J19" s="109">
        <v>0.17346938775510212</v>
      </c>
      <c r="K19" s="104">
        <v>2146</v>
      </c>
      <c r="L19" s="105">
        <v>3.0713304327913901E-2</v>
      </c>
      <c r="M19" s="104">
        <v>2194</v>
      </c>
      <c r="N19" s="106">
        <v>3.188073061218559E-2</v>
      </c>
      <c r="O19" s="107">
        <v>-2.1877848678213296E-2</v>
      </c>
    </row>
    <row r="20" spans="2:22" ht="14.45" customHeight="1">
      <c r="B20" s="68">
        <v>11</v>
      </c>
      <c r="C20" s="69" t="s">
        <v>44</v>
      </c>
      <c r="D20" s="70">
        <v>237</v>
      </c>
      <c r="E20" s="71">
        <v>3.1278870265276495E-2</v>
      </c>
      <c r="F20" s="70">
        <v>221</v>
      </c>
      <c r="G20" s="72">
        <v>3.1539888682745827E-2</v>
      </c>
      <c r="H20" s="73">
        <v>7.2398190045248834E-2</v>
      </c>
      <c r="I20" s="74">
        <v>192</v>
      </c>
      <c r="J20" s="75">
        <v>0.234375</v>
      </c>
      <c r="K20" s="70">
        <v>1888</v>
      </c>
      <c r="L20" s="71">
        <v>2.7020838103961529E-2</v>
      </c>
      <c r="M20" s="70">
        <v>1873</v>
      </c>
      <c r="N20" s="72">
        <v>2.7216321074121971E-2</v>
      </c>
      <c r="O20" s="73">
        <v>8.0085424452749354E-3</v>
      </c>
    </row>
    <row r="21" spans="2:22" ht="14.45" customHeight="1">
      <c r="B21" s="76">
        <v>12</v>
      </c>
      <c r="C21" s="77" t="s">
        <v>4</v>
      </c>
      <c r="D21" s="78">
        <v>84</v>
      </c>
      <c r="E21" s="79">
        <v>1.1086181866173947E-2</v>
      </c>
      <c r="F21" s="78">
        <v>35</v>
      </c>
      <c r="G21" s="90">
        <v>4.995004995004995E-3</v>
      </c>
      <c r="H21" s="81">
        <v>1.4</v>
      </c>
      <c r="I21" s="102">
        <v>48</v>
      </c>
      <c r="J21" s="91">
        <v>0.75</v>
      </c>
      <c r="K21" s="78">
        <v>776</v>
      </c>
      <c r="L21" s="79">
        <v>1.1106022441035035E-2</v>
      </c>
      <c r="M21" s="78">
        <v>434</v>
      </c>
      <c r="N21" s="90">
        <v>6.3063979424286898E-3</v>
      </c>
      <c r="O21" s="81">
        <v>0.78801843317972353</v>
      </c>
    </row>
    <row r="22" spans="2:22" ht="14.45" customHeight="1">
      <c r="B22" s="76">
        <v>13</v>
      </c>
      <c r="C22" s="77" t="s">
        <v>57</v>
      </c>
      <c r="D22" s="78">
        <v>55</v>
      </c>
      <c r="E22" s="79">
        <v>7.2588095552329418E-3</v>
      </c>
      <c r="F22" s="78">
        <v>100</v>
      </c>
      <c r="G22" s="90">
        <v>1.4271442842871414E-2</v>
      </c>
      <c r="H22" s="81">
        <v>-0.44999999999999996</v>
      </c>
      <c r="I22" s="102">
        <v>43</v>
      </c>
      <c r="J22" s="91">
        <v>0.27906976744186052</v>
      </c>
      <c r="K22" s="78">
        <v>468</v>
      </c>
      <c r="L22" s="79">
        <v>6.697961987634532E-3</v>
      </c>
      <c r="M22" s="78">
        <v>594</v>
      </c>
      <c r="N22" s="90">
        <v>8.6313372760429535E-3</v>
      </c>
      <c r="O22" s="81">
        <v>-0.21212121212121215</v>
      </c>
    </row>
    <row r="23" spans="2:22" ht="14.45" customHeight="1">
      <c r="B23" s="76">
        <v>14</v>
      </c>
      <c r="C23" s="77" t="s">
        <v>19</v>
      </c>
      <c r="D23" s="78">
        <v>15</v>
      </c>
      <c r="E23" s="79">
        <v>1.9796753332453477E-3</v>
      </c>
      <c r="F23" s="78">
        <v>12</v>
      </c>
      <c r="G23" s="90">
        <v>1.7125731411445698E-3</v>
      </c>
      <c r="H23" s="81">
        <v>0.25</v>
      </c>
      <c r="I23" s="102">
        <v>25</v>
      </c>
      <c r="J23" s="91">
        <v>-0.4</v>
      </c>
      <c r="K23" s="78">
        <v>429</v>
      </c>
      <c r="L23" s="79">
        <v>6.1397984886649871E-3</v>
      </c>
      <c r="M23" s="78">
        <v>854</v>
      </c>
      <c r="N23" s="90">
        <v>1.2409363693166132E-2</v>
      </c>
      <c r="O23" s="81">
        <v>-0.49765807962529274</v>
      </c>
      <c r="P23" s="28"/>
    </row>
    <row r="24" spans="2:22" ht="14.45" customHeight="1">
      <c r="B24" s="103">
        <v>15</v>
      </c>
      <c r="C24" s="92" t="s">
        <v>51</v>
      </c>
      <c r="D24" s="104">
        <v>37</v>
      </c>
      <c r="E24" s="105">
        <v>4.8831991553385246E-3</v>
      </c>
      <c r="F24" s="104">
        <v>59</v>
      </c>
      <c r="G24" s="106">
        <v>8.4201512772941346E-3</v>
      </c>
      <c r="H24" s="107">
        <v>-0.3728813559322034</v>
      </c>
      <c r="I24" s="108">
        <v>35</v>
      </c>
      <c r="J24" s="109">
        <v>5.7142857142857162E-2</v>
      </c>
      <c r="K24" s="104">
        <v>317</v>
      </c>
      <c r="L24" s="105">
        <v>4.5368674147011675E-3</v>
      </c>
      <c r="M24" s="104">
        <v>528</v>
      </c>
      <c r="N24" s="106">
        <v>7.6722998009270699E-3</v>
      </c>
      <c r="O24" s="107">
        <v>-0.39962121212121215</v>
      </c>
    </row>
    <row r="25" spans="2:22" ht="14.45" customHeight="1">
      <c r="B25" s="206" t="s">
        <v>50</v>
      </c>
      <c r="C25" s="207"/>
      <c r="D25" s="130">
        <f>SUM(D10:D24)</f>
        <v>7519</v>
      </c>
      <c r="E25" s="50">
        <f>D25/D27</f>
        <v>0.99234525537811802</v>
      </c>
      <c r="F25" s="130">
        <f>SUM(F10:F24)</f>
        <v>6908</v>
      </c>
      <c r="G25" s="50">
        <f>F25/F27</f>
        <v>0.98587127158555732</v>
      </c>
      <c r="H25" s="49">
        <f>D25/F25-1</f>
        <v>8.8448176027793757E-2</v>
      </c>
      <c r="I25" s="130">
        <f>SUM(I10:I24)</f>
        <v>5348</v>
      </c>
      <c r="J25" s="50">
        <f>D25/I25-1</f>
        <v>0.40594614809274487</v>
      </c>
      <c r="K25" s="130">
        <f>SUM(K10:K24)</f>
        <v>68796</v>
      </c>
      <c r="L25" s="50">
        <f>K25/K27</f>
        <v>0.98460041218227612</v>
      </c>
      <c r="M25" s="130">
        <f>SUM(M10:M24)</f>
        <v>67850</v>
      </c>
      <c r="N25" s="50">
        <f>M25/M27</f>
        <v>0.98591958616079867</v>
      </c>
      <c r="O25" s="49">
        <f>K25/M25-1</f>
        <v>1.3942520265291192E-2</v>
      </c>
    </row>
    <row r="26" spans="2:22">
      <c r="B26" s="206" t="s">
        <v>30</v>
      </c>
      <c r="C26" s="207"/>
      <c r="D26" s="132">
        <f>D27-SUM(D10:D24)</f>
        <v>58</v>
      </c>
      <c r="E26" s="50">
        <f>D26/D27</f>
        <v>7.6547446218820109E-3</v>
      </c>
      <c r="F26" s="132">
        <f>F27-SUM(F10:F24)</f>
        <v>99</v>
      </c>
      <c r="G26" s="148">
        <f>F26/F27</f>
        <v>1.4128728414442701E-2</v>
      </c>
      <c r="H26" s="49">
        <f>D26/F26-1</f>
        <v>-0.41414141414141414</v>
      </c>
      <c r="I26" s="132">
        <f>I27-SUM(I10:I24)</f>
        <v>52</v>
      </c>
      <c r="J26" s="149">
        <f>D26/I26-1</f>
        <v>0.11538461538461542</v>
      </c>
      <c r="K26" s="132">
        <f>K27-SUM(K10:K24)</f>
        <v>1076</v>
      </c>
      <c r="L26" s="50">
        <f>K26/K27</f>
        <v>1.5399587817723838E-2</v>
      </c>
      <c r="M26" s="132">
        <f>M27-SUM(M10:M24)</f>
        <v>969</v>
      </c>
      <c r="N26" s="50">
        <f>M26/M27</f>
        <v>1.4080413839201384E-2</v>
      </c>
      <c r="O26" s="49">
        <f>K26/M26-1</f>
        <v>0.1104231166150671</v>
      </c>
    </row>
    <row r="27" spans="2:22">
      <c r="B27" s="208" t="s">
        <v>31</v>
      </c>
      <c r="C27" s="209"/>
      <c r="D27" s="52">
        <v>7577</v>
      </c>
      <c r="E27" s="84">
        <v>1</v>
      </c>
      <c r="F27" s="52">
        <v>7007</v>
      </c>
      <c r="G27" s="85">
        <v>1.0000000000000004</v>
      </c>
      <c r="H27" s="47">
        <v>8.134722420436713E-2</v>
      </c>
      <c r="I27" s="53">
        <v>5400</v>
      </c>
      <c r="J27" s="48">
        <v>0.40314814814814826</v>
      </c>
      <c r="K27" s="52">
        <v>69872</v>
      </c>
      <c r="L27" s="84">
        <v>1</v>
      </c>
      <c r="M27" s="52">
        <v>68819</v>
      </c>
      <c r="N27" s="85">
        <v>1.0000000000000002</v>
      </c>
      <c r="O27" s="47">
        <v>1.5301006989348886E-2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10" t="s">
        <v>84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110"/>
      <c r="N32" s="110"/>
      <c r="O32" s="210" t="s">
        <v>73</v>
      </c>
      <c r="P32" s="210"/>
      <c r="Q32" s="210"/>
      <c r="R32" s="210"/>
      <c r="S32" s="210"/>
      <c r="T32" s="210"/>
      <c r="U32" s="210"/>
      <c r="V32" s="210"/>
    </row>
    <row r="33" spans="2:22">
      <c r="B33" s="211" t="s">
        <v>85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110"/>
      <c r="N33" s="110"/>
      <c r="O33" s="211" t="s">
        <v>74</v>
      </c>
      <c r="P33" s="211"/>
      <c r="Q33" s="211"/>
      <c r="R33" s="211"/>
      <c r="S33" s="211"/>
      <c r="T33" s="211"/>
      <c r="U33" s="211"/>
      <c r="V33" s="21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38</v>
      </c>
      <c r="O34" s="42"/>
      <c r="P34" s="42"/>
      <c r="Q34" s="42"/>
      <c r="R34" s="42"/>
      <c r="S34" s="42"/>
      <c r="T34" s="42"/>
      <c r="U34" s="111"/>
      <c r="V34" s="112" t="s">
        <v>38</v>
      </c>
    </row>
    <row r="35" spans="2:22">
      <c r="B35" s="184" t="s">
        <v>0</v>
      </c>
      <c r="C35" s="184" t="s">
        <v>60</v>
      </c>
      <c r="D35" s="188" t="s">
        <v>87</v>
      </c>
      <c r="E35" s="189"/>
      <c r="F35" s="189"/>
      <c r="G35" s="189"/>
      <c r="H35" s="189"/>
      <c r="I35" s="190"/>
      <c r="J35" s="188" t="s">
        <v>81</v>
      </c>
      <c r="K35" s="189"/>
      <c r="L35" s="190"/>
      <c r="O35" s="184" t="s">
        <v>0</v>
      </c>
      <c r="P35" s="184" t="s">
        <v>60</v>
      </c>
      <c r="Q35" s="188" t="s">
        <v>88</v>
      </c>
      <c r="R35" s="189"/>
      <c r="S35" s="189"/>
      <c r="T35" s="189"/>
      <c r="U35" s="189"/>
      <c r="V35" s="190"/>
    </row>
    <row r="36" spans="2:22">
      <c r="B36" s="185"/>
      <c r="C36" s="185"/>
      <c r="D36" s="200" t="s">
        <v>89</v>
      </c>
      <c r="E36" s="201"/>
      <c r="F36" s="201"/>
      <c r="G36" s="201"/>
      <c r="H36" s="201"/>
      <c r="I36" s="202"/>
      <c r="J36" s="200" t="s">
        <v>82</v>
      </c>
      <c r="K36" s="201"/>
      <c r="L36" s="202"/>
      <c r="O36" s="185"/>
      <c r="P36" s="185"/>
      <c r="Q36" s="200" t="s">
        <v>90</v>
      </c>
      <c r="R36" s="201"/>
      <c r="S36" s="201"/>
      <c r="T36" s="201"/>
      <c r="U36" s="201"/>
      <c r="V36" s="202"/>
    </row>
    <row r="37" spans="2:22" ht="14.45" customHeight="1">
      <c r="B37" s="185"/>
      <c r="C37" s="185"/>
      <c r="D37" s="180">
        <v>2019</v>
      </c>
      <c r="E37" s="181"/>
      <c r="F37" s="191">
        <v>2018</v>
      </c>
      <c r="G37" s="181"/>
      <c r="H37" s="193" t="s">
        <v>23</v>
      </c>
      <c r="I37" s="214" t="s">
        <v>61</v>
      </c>
      <c r="J37" s="216">
        <v>2019</v>
      </c>
      <c r="K37" s="215" t="s">
        <v>91</v>
      </c>
      <c r="L37" s="214" t="s">
        <v>93</v>
      </c>
      <c r="O37" s="185"/>
      <c r="P37" s="185"/>
      <c r="Q37" s="180">
        <v>2019</v>
      </c>
      <c r="R37" s="181"/>
      <c r="S37" s="180">
        <v>2018</v>
      </c>
      <c r="T37" s="181"/>
      <c r="U37" s="193" t="s">
        <v>23</v>
      </c>
      <c r="V37" s="212" t="s">
        <v>75</v>
      </c>
    </row>
    <row r="38" spans="2:22">
      <c r="B38" s="172" t="s">
        <v>24</v>
      </c>
      <c r="C38" s="172" t="s">
        <v>60</v>
      </c>
      <c r="D38" s="182"/>
      <c r="E38" s="183"/>
      <c r="F38" s="192"/>
      <c r="G38" s="183"/>
      <c r="H38" s="194"/>
      <c r="I38" s="215"/>
      <c r="J38" s="216"/>
      <c r="K38" s="215"/>
      <c r="L38" s="215"/>
      <c r="O38" s="172" t="s">
        <v>24</v>
      </c>
      <c r="P38" s="172" t="s">
        <v>60</v>
      </c>
      <c r="Q38" s="182"/>
      <c r="R38" s="183"/>
      <c r="S38" s="182"/>
      <c r="T38" s="183"/>
      <c r="U38" s="194"/>
      <c r="V38" s="213"/>
    </row>
    <row r="39" spans="2:22" ht="14.45" customHeight="1">
      <c r="B39" s="172"/>
      <c r="C39" s="172"/>
      <c r="D39" s="158" t="s">
        <v>26</v>
      </c>
      <c r="E39" s="113" t="s">
        <v>2</v>
      </c>
      <c r="F39" s="158" t="s">
        <v>26</v>
      </c>
      <c r="G39" s="113" t="s">
        <v>2</v>
      </c>
      <c r="H39" s="174" t="s">
        <v>27</v>
      </c>
      <c r="I39" s="174" t="s">
        <v>62</v>
      </c>
      <c r="J39" s="114" t="s">
        <v>26</v>
      </c>
      <c r="K39" s="220" t="s">
        <v>94</v>
      </c>
      <c r="L39" s="220" t="s">
        <v>95</v>
      </c>
      <c r="O39" s="172"/>
      <c r="P39" s="172"/>
      <c r="Q39" s="158" t="s">
        <v>26</v>
      </c>
      <c r="R39" s="113" t="s">
        <v>2</v>
      </c>
      <c r="S39" s="158" t="s">
        <v>26</v>
      </c>
      <c r="T39" s="113" t="s">
        <v>2</v>
      </c>
      <c r="U39" s="174" t="s">
        <v>27</v>
      </c>
      <c r="V39" s="217" t="s">
        <v>76</v>
      </c>
    </row>
    <row r="40" spans="2:22" ht="15" customHeight="1">
      <c r="B40" s="173"/>
      <c r="C40" s="173"/>
      <c r="D40" s="155" t="s">
        <v>28</v>
      </c>
      <c r="E40" s="56" t="s">
        <v>29</v>
      </c>
      <c r="F40" s="155" t="s">
        <v>28</v>
      </c>
      <c r="G40" s="56" t="s">
        <v>29</v>
      </c>
      <c r="H40" s="219"/>
      <c r="I40" s="219"/>
      <c r="J40" s="155" t="s">
        <v>28</v>
      </c>
      <c r="K40" s="221"/>
      <c r="L40" s="221"/>
      <c r="O40" s="173"/>
      <c r="P40" s="173"/>
      <c r="Q40" s="155" t="s">
        <v>28</v>
      </c>
      <c r="R40" s="56" t="s">
        <v>29</v>
      </c>
      <c r="S40" s="155" t="s">
        <v>28</v>
      </c>
      <c r="T40" s="56" t="s">
        <v>29</v>
      </c>
      <c r="U40" s="175"/>
      <c r="V40" s="218"/>
    </row>
    <row r="41" spans="2:22">
      <c r="B41" s="68">
        <v>1</v>
      </c>
      <c r="C41" s="86" t="s">
        <v>79</v>
      </c>
      <c r="D41" s="70">
        <v>985</v>
      </c>
      <c r="E41" s="75">
        <v>0.12999868021644451</v>
      </c>
      <c r="F41" s="70">
        <v>190</v>
      </c>
      <c r="G41" s="75">
        <v>2.7115741401455687E-2</v>
      </c>
      <c r="H41" s="115">
        <v>4.1842105263157894</v>
      </c>
      <c r="I41" s="116">
        <v>11</v>
      </c>
      <c r="J41" s="70">
        <v>429</v>
      </c>
      <c r="K41" s="117">
        <v>1.2960372960372961</v>
      </c>
      <c r="L41" s="118">
        <v>1</v>
      </c>
      <c r="O41" s="68">
        <v>1</v>
      </c>
      <c r="P41" s="86" t="s">
        <v>63</v>
      </c>
      <c r="Q41" s="70">
        <v>7809</v>
      </c>
      <c r="R41" s="75">
        <v>0.11176150675520953</v>
      </c>
      <c r="S41" s="70">
        <v>8945</v>
      </c>
      <c r="T41" s="75">
        <v>0.12997863961987241</v>
      </c>
      <c r="U41" s="73">
        <v>-0.12699832308552261</v>
      </c>
      <c r="V41" s="118">
        <v>0</v>
      </c>
    </row>
    <row r="42" spans="2:22">
      <c r="B42" s="119">
        <v>2</v>
      </c>
      <c r="C42" s="88" t="s">
        <v>63</v>
      </c>
      <c r="D42" s="78">
        <v>811</v>
      </c>
      <c r="E42" s="91">
        <v>0.10703444635079847</v>
      </c>
      <c r="F42" s="78">
        <v>744</v>
      </c>
      <c r="G42" s="91">
        <v>0.10617953475096333</v>
      </c>
      <c r="H42" s="120">
        <v>9.0053763440860246E-2</v>
      </c>
      <c r="I42" s="121">
        <v>-1</v>
      </c>
      <c r="J42" s="78">
        <v>653</v>
      </c>
      <c r="K42" s="122">
        <v>0.24196018376722828</v>
      </c>
      <c r="L42" s="123">
        <v>-1</v>
      </c>
      <c r="O42" s="119">
        <v>2</v>
      </c>
      <c r="P42" s="88" t="s">
        <v>64</v>
      </c>
      <c r="Q42" s="78">
        <v>5480</v>
      </c>
      <c r="R42" s="91">
        <v>7.8429127547515451E-2</v>
      </c>
      <c r="S42" s="78">
        <v>6061</v>
      </c>
      <c r="T42" s="91">
        <v>8.8071608131475312E-2</v>
      </c>
      <c r="U42" s="81">
        <v>-9.5858769180003245E-2</v>
      </c>
      <c r="V42" s="123">
        <v>0</v>
      </c>
    </row>
    <row r="43" spans="2:22">
      <c r="B43" s="119">
        <v>3</v>
      </c>
      <c r="C43" s="88" t="s">
        <v>65</v>
      </c>
      <c r="D43" s="78">
        <v>635</v>
      </c>
      <c r="E43" s="91">
        <v>8.3806255774053054E-2</v>
      </c>
      <c r="F43" s="78">
        <v>665</v>
      </c>
      <c r="G43" s="91">
        <v>9.4905094905094911E-2</v>
      </c>
      <c r="H43" s="120">
        <v>-4.5112781954887216E-2</v>
      </c>
      <c r="I43" s="121">
        <v>-1</v>
      </c>
      <c r="J43" s="78">
        <v>399</v>
      </c>
      <c r="K43" s="122">
        <v>0.5914786967418546</v>
      </c>
      <c r="L43" s="123">
        <v>2</v>
      </c>
      <c r="O43" s="119">
        <v>3</v>
      </c>
      <c r="P43" s="88" t="s">
        <v>65</v>
      </c>
      <c r="Q43" s="78">
        <v>5235</v>
      </c>
      <c r="R43" s="91">
        <v>7.4922715823219604E-2</v>
      </c>
      <c r="S43" s="78">
        <v>5716</v>
      </c>
      <c r="T43" s="91">
        <v>8.3058457693369558E-2</v>
      </c>
      <c r="U43" s="81">
        <v>-8.4149755073477994E-2</v>
      </c>
      <c r="V43" s="123">
        <v>0</v>
      </c>
    </row>
    <row r="44" spans="2:22">
      <c r="B44" s="119">
        <v>4</v>
      </c>
      <c r="C44" s="88" t="s">
        <v>69</v>
      </c>
      <c r="D44" s="78">
        <v>542</v>
      </c>
      <c r="E44" s="91">
        <v>7.1532268707931904E-2</v>
      </c>
      <c r="F44" s="78">
        <v>270</v>
      </c>
      <c r="G44" s="91">
        <v>3.8532895675752819E-2</v>
      </c>
      <c r="H44" s="120">
        <v>1.0074074074074075</v>
      </c>
      <c r="I44" s="121">
        <v>4</v>
      </c>
      <c r="J44" s="78">
        <v>202</v>
      </c>
      <c r="K44" s="122">
        <v>1.6831683168316833</v>
      </c>
      <c r="L44" s="123">
        <v>5</v>
      </c>
      <c r="O44" s="119">
        <v>4</v>
      </c>
      <c r="P44" s="88" t="s">
        <v>78</v>
      </c>
      <c r="Q44" s="78">
        <v>5191</v>
      </c>
      <c r="R44" s="91">
        <v>7.4292992901305241E-2</v>
      </c>
      <c r="S44" s="78">
        <v>3992</v>
      </c>
      <c r="T44" s="91">
        <v>5.8007236373675872E-2</v>
      </c>
      <c r="U44" s="81">
        <v>0.30035070140280551</v>
      </c>
      <c r="V44" s="123">
        <v>0</v>
      </c>
    </row>
    <row r="45" spans="2:22">
      <c r="B45" s="119">
        <v>5</v>
      </c>
      <c r="C45" s="93" t="s">
        <v>78</v>
      </c>
      <c r="D45" s="104">
        <v>533</v>
      </c>
      <c r="E45" s="109">
        <v>7.0344463507984692E-2</v>
      </c>
      <c r="F45" s="104">
        <v>489</v>
      </c>
      <c r="G45" s="109">
        <v>6.978735550164121E-2</v>
      </c>
      <c r="H45" s="124">
        <v>8.9979550102249561E-2</v>
      </c>
      <c r="I45" s="125">
        <v>-1</v>
      </c>
      <c r="J45" s="104">
        <v>415</v>
      </c>
      <c r="K45" s="126">
        <v>0.28433734939759026</v>
      </c>
      <c r="L45" s="127">
        <v>-1</v>
      </c>
      <c r="O45" s="119">
        <v>5</v>
      </c>
      <c r="P45" s="93" t="s">
        <v>69</v>
      </c>
      <c r="Q45" s="104">
        <v>3448</v>
      </c>
      <c r="R45" s="109">
        <v>4.9347378062743301E-2</v>
      </c>
      <c r="S45" s="104">
        <v>2850</v>
      </c>
      <c r="T45" s="109">
        <v>4.1412981880004071E-2</v>
      </c>
      <c r="U45" s="107">
        <v>0.2098245614035088</v>
      </c>
      <c r="V45" s="127">
        <v>2</v>
      </c>
    </row>
    <row r="46" spans="2:22">
      <c r="B46" s="128">
        <v>6</v>
      </c>
      <c r="C46" s="86" t="s">
        <v>64</v>
      </c>
      <c r="D46" s="70">
        <v>461</v>
      </c>
      <c r="E46" s="75">
        <v>6.0842021908407019E-2</v>
      </c>
      <c r="F46" s="70">
        <v>527</v>
      </c>
      <c r="G46" s="75">
        <v>7.521050378193235E-2</v>
      </c>
      <c r="H46" s="115">
        <v>-0.1252371916508539</v>
      </c>
      <c r="I46" s="116">
        <v>-3</v>
      </c>
      <c r="J46" s="70">
        <v>421</v>
      </c>
      <c r="K46" s="117">
        <v>9.5011876484560664E-2</v>
      </c>
      <c r="L46" s="118">
        <v>-3</v>
      </c>
      <c r="O46" s="128">
        <v>6</v>
      </c>
      <c r="P46" s="86" t="s">
        <v>67</v>
      </c>
      <c r="Q46" s="70">
        <v>3346</v>
      </c>
      <c r="R46" s="75">
        <v>4.7887565834669112E-2</v>
      </c>
      <c r="S46" s="70">
        <v>3118</v>
      </c>
      <c r="T46" s="75">
        <v>4.5307255263807959E-2</v>
      </c>
      <c r="U46" s="73">
        <v>7.3123797305965299E-2</v>
      </c>
      <c r="V46" s="118">
        <v>0</v>
      </c>
    </row>
    <row r="47" spans="2:22">
      <c r="B47" s="119">
        <v>7</v>
      </c>
      <c r="C47" s="88" t="s">
        <v>67</v>
      </c>
      <c r="D47" s="78">
        <v>331</v>
      </c>
      <c r="E47" s="91">
        <v>4.3684835686947338E-2</v>
      </c>
      <c r="F47" s="78">
        <v>354</v>
      </c>
      <c r="G47" s="91">
        <v>5.0520907663764804E-2</v>
      </c>
      <c r="H47" s="120">
        <v>-6.497175141242939E-2</v>
      </c>
      <c r="I47" s="121">
        <v>-2</v>
      </c>
      <c r="J47" s="78">
        <v>224</v>
      </c>
      <c r="K47" s="122">
        <v>0.4776785714285714</v>
      </c>
      <c r="L47" s="123">
        <v>1</v>
      </c>
      <c r="O47" s="119">
        <v>7</v>
      </c>
      <c r="P47" s="88" t="s">
        <v>79</v>
      </c>
      <c r="Q47" s="78">
        <v>3324</v>
      </c>
      <c r="R47" s="91">
        <v>4.757270437371193E-2</v>
      </c>
      <c r="S47" s="78">
        <v>1943</v>
      </c>
      <c r="T47" s="91">
        <v>2.8233482032578212E-2</v>
      </c>
      <c r="U47" s="81">
        <v>0.71075656201749871</v>
      </c>
      <c r="V47" s="123">
        <v>6</v>
      </c>
    </row>
    <row r="48" spans="2:22">
      <c r="B48" s="119">
        <v>8</v>
      </c>
      <c r="C48" s="88" t="s">
        <v>66</v>
      </c>
      <c r="D48" s="78">
        <v>271</v>
      </c>
      <c r="E48" s="91">
        <v>3.5766134353965952E-2</v>
      </c>
      <c r="F48" s="78">
        <v>311</v>
      </c>
      <c r="G48" s="91">
        <v>4.43841872413301E-2</v>
      </c>
      <c r="H48" s="120">
        <v>-0.12861736334405149</v>
      </c>
      <c r="I48" s="121">
        <v>-1</v>
      </c>
      <c r="J48" s="78">
        <v>261</v>
      </c>
      <c r="K48" s="122">
        <v>3.8314176245210829E-2</v>
      </c>
      <c r="L48" s="123">
        <v>-2</v>
      </c>
      <c r="O48" s="119">
        <v>8</v>
      </c>
      <c r="P48" s="88" t="s">
        <v>66</v>
      </c>
      <c r="Q48" s="78">
        <v>3280</v>
      </c>
      <c r="R48" s="91">
        <v>4.6942981451797573E-2</v>
      </c>
      <c r="S48" s="78">
        <v>3478</v>
      </c>
      <c r="T48" s="91">
        <v>5.0538368764440053E-2</v>
      </c>
      <c r="U48" s="81">
        <v>-5.6929269695227158E-2</v>
      </c>
      <c r="V48" s="123">
        <v>-3</v>
      </c>
    </row>
    <row r="49" spans="2:22">
      <c r="B49" s="119">
        <v>9</v>
      </c>
      <c r="C49" s="88" t="s">
        <v>68</v>
      </c>
      <c r="D49" s="78">
        <v>270</v>
      </c>
      <c r="E49" s="91">
        <v>3.563415599841626E-2</v>
      </c>
      <c r="F49" s="78">
        <v>312</v>
      </c>
      <c r="G49" s="91">
        <v>4.4526901669758812E-2</v>
      </c>
      <c r="H49" s="120">
        <v>-0.13461538461538458</v>
      </c>
      <c r="I49" s="121">
        <v>-3</v>
      </c>
      <c r="J49" s="78">
        <v>235</v>
      </c>
      <c r="K49" s="122">
        <v>0.14893617021276606</v>
      </c>
      <c r="L49" s="123">
        <v>-2</v>
      </c>
      <c r="O49" s="119">
        <v>9</v>
      </c>
      <c r="P49" s="88" t="s">
        <v>68</v>
      </c>
      <c r="Q49" s="78">
        <v>2631</v>
      </c>
      <c r="R49" s="91">
        <v>3.7654568353560798E-2</v>
      </c>
      <c r="S49" s="78">
        <v>2361</v>
      </c>
      <c r="T49" s="91">
        <v>3.4307386041645474E-2</v>
      </c>
      <c r="U49" s="81">
        <v>0.11435832274459967</v>
      </c>
      <c r="V49" s="123">
        <v>0</v>
      </c>
    </row>
    <row r="50" spans="2:22">
      <c r="B50" s="129">
        <v>10</v>
      </c>
      <c r="C50" s="93" t="s">
        <v>96</v>
      </c>
      <c r="D50" s="104">
        <v>216</v>
      </c>
      <c r="E50" s="109">
        <v>2.8507324798733007E-2</v>
      </c>
      <c r="F50" s="104">
        <v>192</v>
      </c>
      <c r="G50" s="109">
        <v>2.7401170258313116E-2</v>
      </c>
      <c r="H50" s="124">
        <v>0.125</v>
      </c>
      <c r="I50" s="125">
        <v>1</v>
      </c>
      <c r="J50" s="104">
        <v>152</v>
      </c>
      <c r="K50" s="126">
        <v>0.42105263157894735</v>
      </c>
      <c r="L50" s="127">
        <v>1</v>
      </c>
      <c r="O50" s="129">
        <v>10</v>
      </c>
      <c r="P50" s="93" t="s">
        <v>77</v>
      </c>
      <c r="Q50" s="104">
        <v>2143</v>
      </c>
      <c r="R50" s="109">
        <v>3.0670368674147012E-2</v>
      </c>
      <c r="S50" s="104">
        <v>2191</v>
      </c>
      <c r="T50" s="109">
        <v>3.1837137999680319E-2</v>
      </c>
      <c r="U50" s="107">
        <v>-2.1907804655408536E-2</v>
      </c>
      <c r="V50" s="127">
        <v>0</v>
      </c>
    </row>
    <row r="51" spans="2:22">
      <c r="B51" s="206" t="s">
        <v>70</v>
      </c>
      <c r="C51" s="207"/>
      <c r="D51" s="130">
        <f>SUM(D41:D50)</f>
        <v>5055</v>
      </c>
      <c r="E51" s="148">
        <f>D51/D53</f>
        <v>0.66715058730368215</v>
      </c>
      <c r="F51" s="130">
        <f>SUM(F41:F50)</f>
        <v>4054</v>
      </c>
      <c r="G51" s="148">
        <f>F51/F53</f>
        <v>0.5785642928500071</v>
      </c>
      <c r="H51" s="150">
        <f>D51/F51-1</f>
        <v>0.24691662555500749</v>
      </c>
      <c r="I51" s="131"/>
      <c r="J51" s="130">
        <f>SUM(J41:J50)</f>
        <v>3391</v>
      </c>
      <c r="K51" s="32">
        <f>E51/J51-1</f>
        <v>-0.99980325845257922</v>
      </c>
      <c r="L51" s="151"/>
      <c r="O51" s="206" t="s">
        <v>70</v>
      </c>
      <c r="P51" s="207"/>
      <c r="Q51" s="130">
        <f>SUM(Q41:Q50)</f>
        <v>41887</v>
      </c>
      <c r="R51" s="148">
        <f>Q51/Q53</f>
        <v>0.59948190977787952</v>
      </c>
      <c r="S51" s="130">
        <f>SUM(S41:S50)</f>
        <v>40655</v>
      </c>
      <c r="T51" s="148">
        <f>S51/S53</f>
        <v>0.59075255380054925</v>
      </c>
      <c r="U51" s="150">
        <f>Q51/S51-1</f>
        <v>3.0303775673348854E-2</v>
      </c>
      <c r="V51" s="152"/>
    </row>
    <row r="52" spans="2:22">
      <c r="B52" s="206" t="s">
        <v>30</v>
      </c>
      <c r="C52" s="207"/>
      <c r="D52" s="130">
        <f>D53-D51</f>
        <v>2522</v>
      </c>
      <c r="E52" s="148">
        <f>D52/D53</f>
        <v>0.33284941269631779</v>
      </c>
      <c r="F52" s="130">
        <f>F53-F51</f>
        <v>2953</v>
      </c>
      <c r="G52" s="148">
        <f>F52/F53</f>
        <v>0.42143570714999284</v>
      </c>
      <c r="H52" s="150">
        <f>D52/F52-1</f>
        <v>-0.14595326786318996</v>
      </c>
      <c r="I52" s="132"/>
      <c r="J52" s="130">
        <f>J53-SUM(J41:J50)</f>
        <v>2009</v>
      </c>
      <c r="K52" s="32">
        <f>E52/J52-1</f>
        <v>-0.9998343208498276</v>
      </c>
      <c r="L52" s="151"/>
      <c r="O52" s="206" t="s">
        <v>30</v>
      </c>
      <c r="P52" s="207"/>
      <c r="Q52" s="130">
        <f>Q53-Q51</f>
        <v>27985</v>
      </c>
      <c r="R52" s="148">
        <f>Q52/Q53</f>
        <v>0.40051809022212043</v>
      </c>
      <c r="S52" s="130">
        <f>S53-S51</f>
        <v>28164</v>
      </c>
      <c r="T52" s="148">
        <f>S52/S53</f>
        <v>0.40924744619945075</v>
      </c>
      <c r="U52" s="150">
        <f>Q52/S52-1</f>
        <v>-6.3556313023718225E-3</v>
      </c>
      <c r="V52" s="153"/>
    </row>
    <row r="53" spans="2:22">
      <c r="B53" s="208" t="s">
        <v>71</v>
      </c>
      <c r="C53" s="209"/>
      <c r="D53" s="40">
        <v>7577</v>
      </c>
      <c r="E53" s="133">
        <v>1</v>
      </c>
      <c r="F53" s="40">
        <v>7007</v>
      </c>
      <c r="G53" s="133">
        <v>1</v>
      </c>
      <c r="H53" s="43">
        <v>8.134722420436713E-2</v>
      </c>
      <c r="I53" s="43"/>
      <c r="J53" s="40">
        <v>5400</v>
      </c>
      <c r="K53" s="15">
        <v>0.40314814814814826</v>
      </c>
      <c r="L53" s="134"/>
      <c r="O53" s="208" t="s">
        <v>71</v>
      </c>
      <c r="P53" s="209"/>
      <c r="Q53" s="40">
        <v>69872</v>
      </c>
      <c r="R53" s="133">
        <v>1</v>
      </c>
      <c r="S53" s="40">
        <v>68819</v>
      </c>
      <c r="T53" s="133">
        <v>1</v>
      </c>
      <c r="U53" s="135">
        <v>1.5301006989348886E-2</v>
      </c>
      <c r="V53" s="134"/>
    </row>
  </sheetData>
  <mergeCells count="67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6 J26 O26">
    <cfRule type="cellIs" dxfId="47" priority="38" operator="lessThan">
      <formula>0</formula>
    </cfRule>
  </conditionalFormatting>
  <conditionalFormatting sqref="H25 O25">
    <cfRule type="cellIs" dxfId="46" priority="37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43837</v>
      </c>
    </row>
    <row r="2" spans="2:15">
      <c r="B2" s="222" t="s">
        <v>36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7"/>
    </row>
    <row r="3" spans="2:15">
      <c r="B3" s="223" t="s">
        <v>35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37" t="s">
        <v>32</v>
      </c>
    </row>
    <row r="4" spans="2:15" ht="15" customHeight="1">
      <c r="B4" s="184" t="s">
        <v>0</v>
      </c>
      <c r="C4" s="186" t="s">
        <v>1</v>
      </c>
      <c r="D4" s="188" t="s">
        <v>87</v>
      </c>
      <c r="E4" s="189"/>
      <c r="F4" s="189"/>
      <c r="G4" s="189"/>
      <c r="H4" s="190"/>
      <c r="I4" s="189" t="s">
        <v>81</v>
      </c>
      <c r="J4" s="189"/>
      <c r="K4" s="188" t="s">
        <v>88</v>
      </c>
      <c r="L4" s="189"/>
      <c r="M4" s="189"/>
      <c r="N4" s="189"/>
      <c r="O4" s="190"/>
    </row>
    <row r="5" spans="2:15">
      <c r="B5" s="185"/>
      <c r="C5" s="187"/>
      <c r="D5" s="200" t="s">
        <v>89</v>
      </c>
      <c r="E5" s="201"/>
      <c r="F5" s="201"/>
      <c r="G5" s="201"/>
      <c r="H5" s="202"/>
      <c r="I5" s="201" t="s">
        <v>82</v>
      </c>
      <c r="J5" s="201"/>
      <c r="K5" s="200" t="s">
        <v>90</v>
      </c>
      <c r="L5" s="201"/>
      <c r="M5" s="201"/>
      <c r="N5" s="201"/>
      <c r="O5" s="202"/>
    </row>
    <row r="6" spans="2:15" ht="19.5" customHeight="1">
      <c r="B6" s="185"/>
      <c r="C6" s="185"/>
      <c r="D6" s="180">
        <v>2019</v>
      </c>
      <c r="E6" s="181"/>
      <c r="F6" s="191">
        <v>2018</v>
      </c>
      <c r="G6" s="191"/>
      <c r="H6" s="193" t="s">
        <v>23</v>
      </c>
      <c r="I6" s="195">
        <v>2019</v>
      </c>
      <c r="J6" s="180" t="s">
        <v>91</v>
      </c>
      <c r="K6" s="180">
        <v>2019</v>
      </c>
      <c r="L6" s="181"/>
      <c r="M6" s="191">
        <v>2018</v>
      </c>
      <c r="N6" s="181"/>
      <c r="O6" s="171" t="s">
        <v>23</v>
      </c>
    </row>
    <row r="7" spans="2:15" ht="19.5" customHeight="1">
      <c r="B7" s="172" t="s">
        <v>24</v>
      </c>
      <c r="C7" s="172" t="s">
        <v>25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5" customHeight="1">
      <c r="B8" s="172"/>
      <c r="C8" s="172"/>
      <c r="D8" s="158" t="s">
        <v>26</v>
      </c>
      <c r="E8" s="154" t="s">
        <v>2</v>
      </c>
      <c r="F8" s="157" t="s">
        <v>26</v>
      </c>
      <c r="G8" s="58" t="s">
        <v>2</v>
      </c>
      <c r="H8" s="174" t="s">
        <v>27</v>
      </c>
      <c r="I8" s="59" t="s">
        <v>26</v>
      </c>
      <c r="J8" s="176" t="str">
        <f>MID(D5,1,3) &amp; "/" &amp; MID(I5,1,3) &amp; " Ch %"</f>
        <v>Dec/Nov Ch %</v>
      </c>
      <c r="K8" s="158" t="s">
        <v>26</v>
      </c>
      <c r="L8" s="57" t="s">
        <v>2</v>
      </c>
      <c r="M8" s="157" t="s">
        <v>26</v>
      </c>
      <c r="N8" s="57" t="s">
        <v>2</v>
      </c>
      <c r="O8" s="178" t="s">
        <v>27</v>
      </c>
    </row>
    <row r="9" spans="2:15" ht="15" customHeight="1">
      <c r="B9" s="173"/>
      <c r="C9" s="173"/>
      <c r="D9" s="155" t="s">
        <v>28</v>
      </c>
      <c r="E9" s="156" t="s">
        <v>29</v>
      </c>
      <c r="F9" s="55" t="s">
        <v>28</v>
      </c>
      <c r="G9" s="56" t="s">
        <v>29</v>
      </c>
      <c r="H9" s="175"/>
      <c r="I9" s="60" t="s">
        <v>28</v>
      </c>
      <c r="J9" s="177"/>
      <c r="K9" s="155" t="s">
        <v>28</v>
      </c>
      <c r="L9" s="156" t="s">
        <v>29</v>
      </c>
      <c r="M9" s="55" t="s">
        <v>28</v>
      </c>
      <c r="N9" s="156" t="s">
        <v>29</v>
      </c>
      <c r="O9" s="179"/>
    </row>
    <row r="10" spans="2:15">
      <c r="B10" s="68">
        <v>1</v>
      </c>
      <c r="C10" s="69" t="s">
        <v>9</v>
      </c>
      <c r="D10" s="70">
        <v>66</v>
      </c>
      <c r="E10" s="71">
        <v>0.44897959183673469</v>
      </c>
      <c r="F10" s="70">
        <v>60</v>
      </c>
      <c r="G10" s="72">
        <v>0.32258064516129031</v>
      </c>
      <c r="H10" s="73">
        <v>0.10000000000000009</v>
      </c>
      <c r="I10" s="74">
        <v>63</v>
      </c>
      <c r="J10" s="75">
        <v>4.7619047619047672E-2</v>
      </c>
      <c r="K10" s="70">
        <v>1086</v>
      </c>
      <c r="L10" s="71">
        <v>0.43949817887494941</v>
      </c>
      <c r="M10" s="70">
        <v>1104</v>
      </c>
      <c r="N10" s="72">
        <v>0.41086713807219949</v>
      </c>
      <c r="O10" s="73">
        <v>-1.6304347826086918E-2</v>
      </c>
    </row>
    <row r="11" spans="2:15">
      <c r="B11" s="76">
        <v>2</v>
      </c>
      <c r="C11" s="77" t="s">
        <v>48</v>
      </c>
      <c r="D11" s="78">
        <v>23</v>
      </c>
      <c r="E11" s="79">
        <v>0.15646258503401361</v>
      </c>
      <c r="F11" s="78">
        <v>28</v>
      </c>
      <c r="G11" s="90">
        <v>0.15053763440860216</v>
      </c>
      <c r="H11" s="81">
        <v>-0.1785714285714286</v>
      </c>
      <c r="I11" s="102">
        <v>12</v>
      </c>
      <c r="J11" s="91">
        <v>0.91666666666666674</v>
      </c>
      <c r="K11" s="78">
        <v>434</v>
      </c>
      <c r="L11" s="79">
        <v>0.17563739376770537</v>
      </c>
      <c r="M11" s="78">
        <v>414</v>
      </c>
      <c r="N11" s="90">
        <v>0.1540751767770748</v>
      </c>
      <c r="O11" s="81">
        <v>4.8309178743961345E-2</v>
      </c>
    </row>
    <row r="12" spans="2:15">
      <c r="B12" s="76">
        <v>3</v>
      </c>
      <c r="C12" s="77" t="s">
        <v>4</v>
      </c>
      <c r="D12" s="78">
        <v>6</v>
      </c>
      <c r="E12" s="79">
        <v>4.0816326530612242E-2</v>
      </c>
      <c r="F12" s="78">
        <v>15</v>
      </c>
      <c r="G12" s="90">
        <v>8.0645161290322578E-2</v>
      </c>
      <c r="H12" s="81">
        <v>-0.6</v>
      </c>
      <c r="I12" s="102">
        <v>18</v>
      </c>
      <c r="J12" s="91">
        <v>-0.66666666666666674</v>
      </c>
      <c r="K12" s="78">
        <v>327</v>
      </c>
      <c r="L12" s="79">
        <v>0.13233508700930796</v>
      </c>
      <c r="M12" s="78">
        <v>252</v>
      </c>
      <c r="N12" s="90">
        <v>9.3784890212132488E-2</v>
      </c>
      <c r="O12" s="81">
        <v>0.29761904761904767</v>
      </c>
    </row>
    <row r="13" spans="2:15">
      <c r="B13" s="76">
        <v>4</v>
      </c>
      <c r="C13" s="77" t="s">
        <v>12</v>
      </c>
      <c r="D13" s="78">
        <v>8</v>
      </c>
      <c r="E13" s="79">
        <v>5.4421768707482991E-2</v>
      </c>
      <c r="F13" s="78">
        <v>16</v>
      </c>
      <c r="G13" s="90">
        <v>8.6021505376344093E-2</v>
      </c>
      <c r="H13" s="81">
        <v>-0.5</v>
      </c>
      <c r="I13" s="102">
        <v>2</v>
      </c>
      <c r="J13" s="91">
        <v>3</v>
      </c>
      <c r="K13" s="78">
        <v>171</v>
      </c>
      <c r="L13" s="79">
        <v>6.9202751922298661E-2</v>
      </c>
      <c r="M13" s="78">
        <v>149</v>
      </c>
      <c r="N13" s="90">
        <v>5.5452177149237065E-2</v>
      </c>
      <c r="O13" s="81">
        <v>0.1476510067114094</v>
      </c>
    </row>
    <row r="14" spans="2:15">
      <c r="B14" s="103">
        <v>5</v>
      </c>
      <c r="C14" s="92" t="s">
        <v>16</v>
      </c>
      <c r="D14" s="104">
        <v>19</v>
      </c>
      <c r="E14" s="105">
        <v>0.12925170068027211</v>
      </c>
      <c r="F14" s="104">
        <v>3</v>
      </c>
      <c r="G14" s="106">
        <v>1.6129032258064516E-2</v>
      </c>
      <c r="H14" s="107">
        <v>5.333333333333333</v>
      </c>
      <c r="I14" s="108">
        <v>9</v>
      </c>
      <c r="J14" s="109">
        <v>1.1111111111111112</v>
      </c>
      <c r="K14" s="104">
        <v>61</v>
      </c>
      <c r="L14" s="105">
        <v>2.4686361796843383E-2</v>
      </c>
      <c r="M14" s="104">
        <v>183</v>
      </c>
      <c r="N14" s="106">
        <v>6.8105694082620016E-2</v>
      </c>
      <c r="O14" s="107">
        <v>-0.66666666666666674</v>
      </c>
    </row>
    <row r="15" spans="2:15">
      <c r="B15" s="169" t="s">
        <v>52</v>
      </c>
      <c r="C15" s="170"/>
      <c r="D15" s="30">
        <f>SUM(D10:D14)</f>
        <v>122</v>
      </c>
      <c r="E15" s="31">
        <f>D15/D17</f>
        <v>0.82993197278911568</v>
      </c>
      <c r="F15" s="30">
        <f>SUM(F10:F14)</f>
        <v>122</v>
      </c>
      <c r="G15" s="31">
        <f>F15/F17</f>
        <v>0.65591397849462363</v>
      </c>
      <c r="H15" s="33">
        <f>D15/F15-1</f>
        <v>0</v>
      </c>
      <c r="I15" s="30">
        <f>SUM(I10:I14)</f>
        <v>104</v>
      </c>
      <c r="J15" s="31">
        <f>I15/I17</f>
        <v>0.8125</v>
      </c>
      <c r="K15" s="30">
        <f>SUM(K10:K14)</f>
        <v>2079</v>
      </c>
      <c r="L15" s="31">
        <f>K15/K17</f>
        <v>0.84135977337110479</v>
      </c>
      <c r="M15" s="30">
        <f>SUM(M10:M14)</f>
        <v>2102</v>
      </c>
      <c r="N15" s="31">
        <f>M15/M17</f>
        <v>0.78228507629326383</v>
      </c>
      <c r="O15" s="33">
        <f>K15/M15-1</f>
        <v>-1.0941960038059029E-2</v>
      </c>
    </row>
    <row r="16" spans="2:15" s="29" customFormat="1">
      <c r="B16" s="169" t="s">
        <v>30</v>
      </c>
      <c r="C16" s="170"/>
      <c r="D16" s="10">
        <f>D17-SUM(D10:D14)</f>
        <v>25</v>
      </c>
      <c r="E16" s="11">
        <f>D16/D17</f>
        <v>0.17006802721088435</v>
      </c>
      <c r="F16" s="10">
        <f>F17-SUM(F10:F14)</f>
        <v>64</v>
      </c>
      <c r="G16" s="11">
        <f>F16/F17</f>
        <v>0.34408602150537637</v>
      </c>
      <c r="H16" s="12">
        <f>D16/F16-1</f>
        <v>-0.609375</v>
      </c>
      <c r="I16" s="10">
        <f>I17-SUM(I10:I14)</f>
        <v>24</v>
      </c>
      <c r="J16" s="34">
        <f>D16/I16-1</f>
        <v>4.1666666666666741E-2</v>
      </c>
      <c r="K16" s="10">
        <f>K17-SUM(K10:K14)</f>
        <v>392</v>
      </c>
      <c r="L16" s="11">
        <f>K16/K17</f>
        <v>0.15864022662889518</v>
      </c>
      <c r="M16" s="10">
        <f>M17-SUM(M10:M14)</f>
        <v>585</v>
      </c>
      <c r="N16" s="11">
        <f>M16/M17</f>
        <v>0.21771492370673615</v>
      </c>
      <c r="O16" s="12">
        <f>K16/M16-1</f>
        <v>-0.32991452991452996</v>
      </c>
    </row>
    <row r="17" spans="2:15">
      <c r="B17" s="167" t="s">
        <v>31</v>
      </c>
      <c r="C17" s="168"/>
      <c r="D17" s="52">
        <v>147</v>
      </c>
      <c r="E17" s="84">
        <v>1</v>
      </c>
      <c r="F17" s="52">
        <v>186</v>
      </c>
      <c r="G17" s="85">
        <v>1</v>
      </c>
      <c r="H17" s="47">
        <v>-0.20967741935483875</v>
      </c>
      <c r="I17" s="53">
        <v>128</v>
      </c>
      <c r="J17" s="48">
        <v>0.1484375</v>
      </c>
      <c r="K17" s="52">
        <v>2471</v>
      </c>
      <c r="L17" s="84">
        <v>1</v>
      </c>
      <c r="M17" s="52">
        <v>2687</v>
      </c>
      <c r="N17" s="85">
        <v>1.0000000000000002</v>
      </c>
      <c r="O17" s="47">
        <v>-8.0387048753256418E-2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1" operator="lessThan">
      <formula>0</formula>
    </cfRule>
  </conditionalFormatting>
  <conditionalFormatting sqref="O16">
    <cfRule type="cellIs" dxfId="8" priority="290" operator="lessThan">
      <formula>0</formula>
    </cfRule>
  </conditionalFormatting>
  <conditionalFormatting sqref="J16">
    <cfRule type="cellIs" dxfId="7" priority="289" operator="lessThan">
      <formula>0</formula>
    </cfRule>
  </conditionalFormatting>
  <conditionalFormatting sqref="H15 O15">
    <cfRule type="cellIs" dxfId="6" priority="27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2020-01-08T15:07:59Z</dcterms:modified>
</cp:coreProperties>
</file>