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11\SC\"/>
    </mc:Choice>
  </mc:AlternateContent>
  <xr:revisionPtr revIDLastSave="0" documentId="13_ncr:1_{139E895F-82A0-4316-9F7E-9DCAF482BA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ummary table " sheetId="7" r:id="rId1"/>
    <sheet name="CV&gt;3.5T" sheetId="1" r:id="rId2"/>
    <sheet name="CV&gt;3.5T-segments 1" sheetId="3" r:id="rId3"/>
    <sheet name="CV&gt;3.5T-segments 2" sheetId="8" r:id="rId4"/>
    <sheet name="LCV&lt;=3.5T" sheetId="4" r:id="rId5"/>
    <sheet name="BUS&gt;3.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2" i="4" l="1"/>
  <c r="S51" i="4"/>
  <c r="U51" i="4" s="1"/>
  <c r="R51" i="4"/>
  <c r="Q51" i="4"/>
  <c r="Q52" i="4" s="1"/>
  <c r="J51" i="4"/>
  <c r="F51" i="4"/>
  <c r="G51" i="4" s="1"/>
  <c r="D51" i="4"/>
  <c r="H51" i="4" s="1"/>
  <c r="M26" i="4"/>
  <c r="N26" i="4" s="1"/>
  <c r="L26" i="4"/>
  <c r="K26" i="4"/>
  <c r="I26" i="4"/>
  <c r="F26" i="4"/>
  <c r="G26" i="4" s="1"/>
  <c r="D26" i="4"/>
  <c r="J26" i="4" s="1"/>
  <c r="M25" i="4"/>
  <c r="N25" i="4" s="1"/>
  <c r="L25" i="4"/>
  <c r="K25" i="4"/>
  <c r="I25" i="4"/>
  <c r="F25" i="4"/>
  <c r="G25" i="4" s="1"/>
  <c r="D25" i="4"/>
  <c r="J25" i="4" s="1"/>
  <c r="R52" i="4" l="1"/>
  <c r="S52" i="4"/>
  <c r="T52" i="4" s="1"/>
  <c r="T51" i="4"/>
  <c r="O25" i="4"/>
  <c r="O26" i="4"/>
  <c r="D52" i="4"/>
  <c r="E25" i="4"/>
  <c r="E26" i="4"/>
  <c r="E51" i="4"/>
  <c r="K51" i="4" s="1"/>
  <c r="F52" i="4"/>
  <c r="G52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2" i="4" l="1"/>
  <c r="E52" i="4"/>
  <c r="K52" i="4" s="1"/>
  <c r="U52" i="4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<sst xmlns="http://schemas.openxmlformats.org/spreadsheetml/2006/main" count="633" uniqueCount="112">
  <si>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</si>
  <si>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</si>
  <si>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</si>
  <si>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</si>
  <si>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</si>
  <si>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</si>
  <si>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</si>
  <si>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</si>
  <si>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</si>
  <si>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</si>
  <si>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</si>
  <si>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</si>
  <si>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</si>
  <si>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</si>
  <si>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</si>
  <si>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</si>
  <si>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</si>
  <si>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</si>
  <si>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</si>
  <si>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</si>
  <si>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</si>
  <si>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</si>
  <si>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</si>
  <si>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</si>
  <si>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</si>
  <si>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</si>
  <si>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</si>
  <si>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</si>
  <si>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</si>
  <si>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</si>
  <si>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</si>
  <si>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</si>
  <si>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</si>
  <si>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</si>
  <si>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</si>
  <si>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</si>
  <si>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</si>
  <si>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</si>
  <si>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</si>
  <si>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</si>
  <si>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</si>
  <si>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</si>
  <si>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</si>
  <si>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</si>
  <si>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</si>
  <si>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</si>
  <si>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</si>
  <si>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</si>
  <si>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</si>
  <si>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</si>
  <si>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</si>
  <si>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</si>
  <si>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</si>
  <si>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</si>
  <si>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</si>
  <si>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</si>
  <si>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</si>
  <si>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</si>
  <si>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</si>
  <si>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</si>
  <si>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</si>
  <si>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</si>
  <si>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</si>
  <si>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</si>
  <si>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</si>
  <si>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</si>
  <si>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</si>
  <si>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</si>
  <si>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Fiat Doblo</t>
  </si>
  <si>
    <t>Volkswagen Crafter</t>
  </si>
  <si>
    <t>RAZEM 1-10</t>
  </si>
  <si>
    <t>RAZEM / TOTAL</t>
  </si>
  <si>
    <t>RAZEM / Sub Total 1-7</t>
  </si>
  <si>
    <t>Rejestracje nowych samochodów dostawczych do 3,5T, ranking modeli - 2019 narastająco</t>
  </si>
  <si>
    <t>Registrations of new LCV up to 3.5T, Top Models - 2019 YTD</t>
  </si>
  <si>
    <t>Zmiana poz
r/r</t>
  </si>
  <si>
    <t>Ch. Position
y/y</t>
  </si>
  <si>
    <t>Dacia Dokker</t>
  </si>
  <si>
    <t>AUTOSAN</t>
  </si>
  <si>
    <t>Mercedes-Benz Sprinter</t>
  </si>
  <si>
    <t>Fiat Fiorino</t>
  </si>
  <si>
    <t>Październik</t>
  </si>
  <si>
    <t>October</t>
  </si>
  <si>
    <t>FORD TRUCKS</t>
  </si>
  <si>
    <t>Listopad</t>
  </si>
  <si>
    <t>Rok narastająco Styczeń - Listopad</t>
  </si>
  <si>
    <t>November</t>
  </si>
  <si>
    <t>YTD January - November</t>
  </si>
  <si>
    <t>Lis/Paź
Zmiana %</t>
  </si>
  <si>
    <t>Nov/Oct Ch %</t>
  </si>
  <si>
    <t>Lis/Paź
Zmiana poz</t>
  </si>
  <si>
    <t>Nov/Oct Ch position</t>
  </si>
  <si>
    <t>Opel Movano</t>
  </si>
  <si>
    <t>Rejestracje nowych samochodów dostawczych do 3,5T, ranking modeli - Listopad 2019</t>
  </si>
  <si>
    <t>Registrations of new LCV up to 3.5T, Top Models - November 2019</t>
  </si>
  <si>
    <t>PZPM based on CEP (Ministry of Digital Affairs)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</si>
  <si>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</si>
  <si>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</si>
  <si>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</si>
  <si>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</si>
  <si>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</si>
  <si>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</si>
  <si>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</si>
  <si>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</si>
  <si>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buses over 3.5T</t>
  </si>
  <si>
    <t>COMMERCIAL VEHICLES - TOTAL</t>
  </si>
  <si>
    <t>*/ The data does not cover new registrations of domestic producers  their own brands</t>
  </si>
  <si>
    <t>2019
Nov</t>
  </si>
  <si>
    <t>2018
Nov</t>
  </si>
  <si>
    <t>2019
Jan - Nov</t>
  </si>
  <si>
    <t>2018
Jan - Nov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</si>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</sst>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14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5" fillId="0" borderId="0" xfId="0" applyFont="1"/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1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6" fillId="2" borderId="4" xfId="4" applyFont="1" applyFill="1" applyBorder="1" applyAlignment="1">
      <alignment horizontal="center" wrapText="1"/>
    </xf>
    <xf numFmtId="0" fontId="26" fillId="2" borderId="6" xfId="4" applyFont="1" applyFill="1" applyBorder="1" applyAlignment="1">
      <alignment horizontal="center" wrapText="1"/>
    </xf>
    <xf numFmtId="0" fontId="20" fillId="0" borderId="0" xfId="4" applyFont="1" applyAlignment="1">
      <alignment horizontal="center" vertical="center"/>
    </xf>
    <xf numFmtId="0" fontId="2" fillId="2" borderId="0" xfId="4" applyFill="1" applyAlignment="1">
      <alignment horizontal="center" vertic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3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Normalny" xfId="0" builtinId="0"/>
    <cellStyle name="Normalny 2" xfId="4" xr:uid="{00000000-0005-0000-0000-00000C000000}"/>
    <cellStyle name="Normalny 3" xfId="5" xr:uid="{00000000-0005-0000-0000-00000D000000}"/>
    <cellStyle name="Normalny 3 2" xfId="15" xr:uid="{00000000-0005-0000-0000-00000E000000}"/>
    <cellStyle name="Normalny 4" xfId="6" xr:uid="{00000000-0005-0000-0000-00000F000000}"/>
    <cellStyle name="Normalny 4 2" xfId="17" xr:uid="{00000000-0005-0000-0000-000010000000}"/>
    <cellStyle name="Normalny 4 3" xfId="29" xr:uid="{00000000-0005-0000-0000-000011000000}"/>
    <cellStyle name="Normalny 4 4" xfId="16" xr:uid="{00000000-0005-0000-0000-000012000000}"/>
    <cellStyle name="Normalny 5" xfId="18" xr:uid="{00000000-0005-0000-0000-000013000000}"/>
    <cellStyle name="Normalny 5 2" xfId="19" xr:uid="{00000000-0005-0000-0000-000014000000}"/>
    <cellStyle name="Normalny 6" xfId="20" xr:uid="{00000000-0005-0000-0000-000015000000}"/>
    <cellStyle name="Normalny 7" xfId="21" xr:uid="{00000000-0005-0000-0000-000016000000}"/>
    <cellStyle name="Normalny 8" xfId="11" xr:uid="{00000000-0005-0000-0000-000017000000}"/>
    <cellStyle name="Normalny 9" xfId="10" xr:uid="{00000000-0005-0000-0000-000018000000}"/>
    <cellStyle name="Procentowy 2" xfId="7" xr:uid="{00000000-0005-0000-0000-000019000000}"/>
    <cellStyle name="Procentowy 3" xfId="8" xr:uid="{00000000-0005-0000-0000-00001A000000}"/>
    <cellStyle name="Procentowy 3 2" xfId="23" xr:uid="{00000000-0005-0000-0000-00001B000000}"/>
    <cellStyle name="Procentowy 4" xfId="9" xr:uid="{00000000-0005-0000-0000-00001C000000}"/>
    <cellStyle name="Procentowy 4 2" xfId="31" xr:uid="{00000000-0005-0000-0000-00001D000000}"/>
    <cellStyle name="Procentowy 4 3" xfId="24" xr:uid="{00000000-0005-0000-0000-00001E000000}"/>
    <cellStyle name="Procentowy 5" xfId="22" xr:uid="{00000000-0005-0000-0000-00001F000000}"/>
    <cellStyle name="Procentowy 6" xfId="30" xr:uid="{00000000-0005-0000-0000-000020000000}"/>
  </cellStyles>
  <dxfs count="15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7</xdr:col>
      <xdr:colOff>284669</xdr:colOff>
      <xdr:row>32</xdr:row>
      <xdr:rowOff>149662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06A4114-ECE6-4932-86A0-A728D0B0A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4000500"/>
          <a:ext cx="6084335" cy="35786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290766</xdr:colOff>
      <xdr:row>55</xdr:row>
      <xdr:rowOff>164937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CC0917D-4F6A-4AC8-85FA-1FECE5B47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8001000"/>
          <a:ext cx="6090432" cy="39749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7</xdr:col>
      <xdr:colOff>370021</xdr:colOff>
      <xdr:row>75</xdr:row>
      <xdr:rowOff>174048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D2F2284-11CC-42D1-841C-0F29457C3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2192000"/>
          <a:ext cx="6169687" cy="3603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95</v>
      </c>
      <c r="D1" s="41"/>
      <c r="E1" s="41"/>
      <c r="F1" s="41"/>
      <c r="G1" s="41"/>
      <c r="H1" s="67">
        <v>43777</v>
      </c>
    </row>
    <row r="2" spans="2:8">
      <c r="H2" s="2" t="s">
        <v>96</v>
      </c>
    </row>
    <row r="3" spans="2:8" ht="26.25" customHeight="1">
      <c r="B3" s="154" t="s">
        <v>97</v>
      </c>
      <c r="C3" s="155"/>
      <c r="D3" s="155"/>
      <c r="E3" s="155"/>
      <c r="F3" s="155"/>
      <c r="G3" s="155"/>
      <c r="H3" s="156"/>
    </row>
    <row r="4" spans="2:8" ht="26.25" customHeight="1">
      <c r="B4" s="6"/>
      <c r="C4" s="136" t="s">
        <v>107</v>
      </c>
      <c r="D4" s="136" t="s">
        <v>108</v>
      </c>
      <c r="E4" s="7" t="s">
        <v>98</v>
      </c>
      <c r="F4" s="136" t="s">
        <v>109</v>
      </c>
      <c r="G4" s="136" t="s">
        <v>110</v>
      </c>
      <c r="H4" s="7" t="s">
        <v>98</v>
      </c>
    </row>
    <row r="5" spans="2:8" ht="26.25" customHeight="1">
      <c r="B5" s="3" t="s">
        <v>99</v>
      </c>
      <c r="C5" s="137">
        <v>1976</v>
      </c>
      <c r="D5" s="137">
        <v>2404</v>
      </c>
      <c r="E5" s="63">
        <v>-0.17803660565723789</v>
      </c>
      <c r="F5" s="137">
        <v>26689</v>
      </c>
      <c r="G5" s="137">
        <v>27854</v>
      </c>
      <c r="H5" s="63">
        <v>-4.1825231564586729E-2</v>
      </c>
    </row>
    <row r="6" spans="2:8" ht="26.25" customHeight="1">
      <c r="B6" s="4" t="s">
        <v>100</v>
      </c>
      <c r="C6" s="138">
        <v>511</v>
      </c>
      <c r="D6" s="138">
        <v>552</v>
      </c>
      <c r="E6" s="64">
        <v>-7.4275362318840576E-2</v>
      </c>
      <c r="F6" s="138">
        <v>6319</v>
      </c>
      <c r="G6" s="138">
        <v>6266</v>
      </c>
      <c r="H6" s="64">
        <v>8.4583466326204615E-3</v>
      </c>
    </row>
    <row r="7" spans="2:8" ht="26.25" customHeight="1">
      <c r="B7" s="4" t="s">
        <v>101</v>
      </c>
      <c r="C7" s="138">
        <v>239</v>
      </c>
      <c r="D7" s="138">
        <v>153</v>
      </c>
      <c r="E7" s="64">
        <v>0.56209150326797386</v>
      </c>
      <c r="F7" s="138">
        <v>1066</v>
      </c>
      <c r="G7" s="138">
        <v>810</v>
      </c>
      <c r="H7" s="64">
        <v>0.31604938271604932</v>
      </c>
    </row>
    <row r="8" spans="2:8" ht="26.25" customHeight="1">
      <c r="B8" s="5" t="s">
        <v>102</v>
      </c>
      <c r="C8" s="138">
        <v>1226</v>
      </c>
      <c r="D8" s="138">
        <v>1699</v>
      </c>
      <c r="E8" s="65">
        <v>-0.27839905826957034</v>
      </c>
      <c r="F8" s="138">
        <v>19304</v>
      </c>
      <c r="G8" s="138">
        <v>20778</v>
      </c>
      <c r="H8" s="65">
        <v>-7.0940417749542739E-2</v>
      </c>
    </row>
    <row r="9" spans="2:8" ht="26.25" customHeight="1">
      <c r="B9" s="3" t="s">
        <v>103</v>
      </c>
      <c r="C9" s="137">
        <v>128</v>
      </c>
      <c r="D9" s="137">
        <v>153</v>
      </c>
      <c r="E9" s="63">
        <v>-0.16339869281045749</v>
      </c>
      <c r="F9" s="137">
        <v>2324</v>
      </c>
      <c r="G9" s="137">
        <v>2501</v>
      </c>
      <c r="H9" s="63">
        <v>-7.0771691323470609E-2</v>
      </c>
    </row>
    <row r="10" spans="2:8" ht="26.25" customHeight="1">
      <c r="B10" s="5" t="s">
        <v>104</v>
      </c>
      <c r="C10" s="138">
        <v>128</v>
      </c>
      <c r="D10" s="138">
        <v>153</v>
      </c>
      <c r="E10" s="65">
        <v>-0.16339869281045749</v>
      </c>
      <c r="F10" s="138">
        <v>2324</v>
      </c>
      <c r="G10" s="138">
        <v>2501</v>
      </c>
      <c r="H10" s="65">
        <v>-7.0771691323470609E-2</v>
      </c>
    </row>
    <row r="11" spans="2:8" ht="26.25" customHeight="1">
      <c r="B11" s="8" t="s">
        <v>105</v>
      </c>
      <c r="C11" s="139">
        <v>2104</v>
      </c>
      <c r="D11" s="139">
        <v>2557</v>
      </c>
      <c r="E11" s="66">
        <v>-0.17716073523660536</v>
      </c>
      <c r="F11" s="139">
        <v>29013</v>
      </c>
      <c r="G11" s="139">
        <v>30355</v>
      </c>
      <c r="H11" s="66">
        <v>-4.4210179542085282E-2</v>
      </c>
    </row>
    <row r="12" spans="2:8" ht="15" customHeight="1">
      <c r="B12" s="141" t="s">
        <v>106</v>
      </c>
    </row>
    <row r="18" spans="16:16">
      <c r="P18" s="44"/>
    </row>
  </sheetData>
  <mergeCells count="1">
    <mergeCell ref="B3:H3"/>
  </mergeCells>
  <phoneticPr fontId="7" type="noConversion"/>
  <conditionalFormatting sqref="E9:E10 H9:H10">
    <cfRule type="cellIs" dxfId="149" priority="2" operator="lessThan">
      <formula>0</formula>
    </cfRule>
  </conditionalFormatting>
  <conditionalFormatting sqref="E5:E7 H5:H7 H11 E11">
    <cfRule type="cellIs" dxfId="148" priority="3" operator="lessThan">
      <formula>0</formula>
    </cfRule>
  </conditionalFormatting>
  <conditionalFormatting sqref="E8 H8">
    <cfRule type="cellIs" dxfId="147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7">
        <v>43804</v>
      </c>
    </row>
    <row r="2" spans="2:15" ht="14.45" customHeight="1">
      <c r="B2" s="163" t="s">
        <v>20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spans="2:15" ht="14.45" customHeight="1">
      <c r="B3" s="164" t="s">
        <v>21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38</v>
      </c>
    </row>
    <row r="5" spans="2:15" ht="14.25" customHeight="1">
      <c r="B5" s="185" t="s">
        <v>0</v>
      </c>
      <c r="C5" s="187" t="s">
        <v>1</v>
      </c>
      <c r="D5" s="168" t="s">
        <v>84</v>
      </c>
      <c r="E5" s="159"/>
      <c r="F5" s="159"/>
      <c r="G5" s="159"/>
      <c r="H5" s="169"/>
      <c r="I5" s="159" t="s">
        <v>81</v>
      </c>
      <c r="J5" s="159"/>
      <c r="K5" s="168" t="s">
        <v>85</v>
      </c>
      <c r="L5" s="159"/>
      <c r="M5" s="159"/>
      <c r="N5" s="159"/>
      <c r="O5" s="169"/>
    </row>
    <row r="6" spans="2:15" ht="14.45" customHeight="1">
      <c r="B6" s="186"/>
      <c r="C6" s="188"/>
      <c r="D6" s="165" t="s">
        <v>86</v>
      </c>
      <c r="E6" s="166"/>
      <c r="F6" s="166"/>
      <c r="G6" s="166"/>
      <c r="H6" s="167"/>
      <c r="I6" s="166" t="s">
        <v>82</v>
      </c>
      <c r="J6" s="166"/>
      <c r="K6" s="165" t="s">
        <v>87</v>
      </c>
      <c r="L6" s="166"/>
      <c r="M6" s="166"/>
      <c r="N6" s="166"/>
      <c r="O6" s="167"/>
    </row>
    <row r="7" spans="2:15" ht="14.45" customHeight="1">
      <c r="B7" s="186"/>
      <c r="C7" s="186"/>
      <c r="D7" s="157">
        <v>2019</v>
      </c>
      <c r="E7" s="160"/>
      <c r="F7" s="170">
        <v>2018</v>
      </c>
      <c r="G7" s="170"/>
      <c r="H7" s="189" t="s">
        <v>23</v>
      </c>
      <c r="I7" s="191">
        <v>2019</v>
      </c>
      <c r="J7" s="157" t="s">
        <v>88</v>
      </c>
      <c r="K7" s="157">
        <v>2019</v>
      </c>
      <c r="L7" s="160"/>
      <c r="M7" s="170">
        <v>2018</v>
      </c>
      <c r="N7" s="160"/>
      <c r="O7" s="176" t="s">
        <v>23</v>
      </c>
    </row>
    <row r="8" spans="2:15" ht="14.45" customHeight="1">
      <c r="B8" s="177" t="s">
        <v>24</v>
      </c>
      <c r="C8" s="177" t="s">
        <v>25</v>
      </c>
      <c r="D8" s="161"/>
      <c r="E8" s="162"/>
      <c r="F8" s="171"/>
      <c r="G8" s="171"/>
      <c r="H8" s="190"/>
      <c r="I8" s="192"/>
      <c r="J8" s="158"/>
      <c r="K8" s="161"/>
      <c r="L8" s="162"/>
      <c r="M8" s="171"/>
      <c r="N8" s="162"/>
      <c r="O8" s="176"/>
    </row>
    <row r="9" spans="2:15" ht="14.25" customHeight="1">
      <c r="B9" s="177"/>
      <c r="C9" s="177"/>
      <c r="D9" s="147" t="s">
        <v>26</v>
      </c>
      <c r="E9" s="143" t="s">
        <v>2</v>
      </c>
      <c r="F9" s="146" t="s">
        <v>26</v>
      </c>
      <c r="G9" s="58" t="s">
        <v>2</v>
      </c>
      <c r="H9" s="179" t="s">
        <v>27</v>
      </c>
      <c r="I9" s="59" t="s">
        <v>26</v>
      </c>
      <c r="J9" s="181" t="s">
        <v>89</v>
      </c>
      <c r="K9" s="147" t="s">
        <v>26</v>
      </c>
      <c r="L9" s="57" t="s">
        <v>2</v>
      </c>
      <c r="M9" s="146" t="s">
        <v>26</v>
      </c>
      <c r="N9" s="57" t="s">
        <v>2</v>
      </c>
      <c r="O9" s="183" t="s">
        <v>27</v>
      </c>
    </row>
    <row r="10" spans="2:15" ht="14.45" customHeight="1">
      <c r="B10" s="178"/>
      <c r="C10" s="178"/>
      <c r="D10" s="144" t="s">
        <v>28</v>
      </c>
      <c r="E10" s="145" t="s">
        <v>29</v>
      </c>
      <c r="F10" s="55" t="s">
        <v>28</v>
      </c>
      <c r="G10" s="56" t="s">
        <v>29</v>
      </c>
      <c r="H10" s="180"/>
      <c r="I10" s="60" t="s">
        <v>28</v>
      </c>
      <c r="J10" s="182"/>
      <c r="K10" s="144" t="s">
        <v>28</v>
      </c>
      <c r="L10" s="145" t="s">
        <v>29</v>
      </c>
      <c r="M10" s="55" t="s">
        <v>28</v>
      </c>
      <c r="N10" s="145" t="s">
        <v>29</v>
      </c>
      <c r="O10" s="184"/>
    </row>
    <row r="11" spans="2:15" ht="14.45" customHeight="1">
      <c r="B11" s="68">
        <v>1</v>
      </c>
      <c r="C11" s="69" t="s">
        <v>3</v>
      </c>
      <c r="D11" s="70">
        <v>263</v>
      </c>
      <c r="E11" s="71">
        <v>0.13309716599190283</v>
      </c>
      <c r="F11" s="70">
        <v>415</v>
      </c>
      <c r="G11" s="72">
        <v>0.1726289517470882</v>
      </c>
      <c r="H11" s="73">
        <v>-0.36626506024096384</v>
      </c>
      <c r="I11" s="74">
        <v>509</v>
      </c>
      <c r="J11" s="75">
        <v>-0.48330058939096265</v>
      </c>
      <c r="K11" s="70">
        <v>5470</v>
      </c>
      <c r="L11" s="71">
        <v>0.20495335156806174</v>
      </c>
      <c r="M11" s="70">
        <v>6207</v>
      </c>
      <c r="N11" s="72">
        <v>0.22284052559775974</v>
      </c>
      <c r="O11" s="73">
        <v>-0.11873690994038988</v>
      </c>
    </row>
    <row r="12" spans="2:15" ht="14.45" customHeight="1">
      <c r="B12" s="76">
        <v>2</v>
      </c>
      <c r="C12" s="77" t="s">
        <v>10</v>
      </c>
      <c r="D12" s="78">
        <v>302</v>
      </c>
      <c r="E12" s="79">
        <v>0.15283400809716599</v>
      </c>
      <c r="F12" s="78">
        <v>360</v>
      </c>
      <c r="G12" s="90">
        <v>0.14975041597337771</v>
      </c>
      <c r="H12" s="81">
        <v>-0.16111111111111109</v>
      </c>
      <c r="I12" s="102">
        <v>401</v>
      </c>
      <c r="J12" s="91">
        <v>-0.24688279301745641</v>
      </c>
      <c r="K12" s="78">
        <v>5107</v>
      </c>
      <c r="L12" s="79">
        <v>0.19135224249690883</v>
      </c>
      <c r="M12" s="78">
        <v>4595</v>
      </c>
      <c r="N12" s="90">
        <v>0.1649673296474474</v>
      </c>
      <c r="O12" s="81">
        <v>0.11142546245919482</v>
      </c>
    </row>
    <row r="13" spans="2:15" ht="14.45" customHeight="1">
      <c r="B13" s="76">
        <v>3</v>
      </c>
      <c r="C13" s="77" t="s">
        <v>4</v>
      </c>
      <c r="D13" s="78">
        <v>388</v>
      </c>
      <c r="E13" s="79">
        <v>0.19635627530364372</v>
      </c>
      <c r="F13" s="78">
        <v>443</v>
      </c>
      <c r="G13" s="90">
        <v>0.18427620632279534</v>
      </c>
      <c r="H13" s="81">
        <v>-0.12415349887133187</v>
      </c>
      <c r="I13" s="102">
        <v>498</v>
      </c>
      <c r="J13" s="91">
        <v>-0.22088353413654616</v>
      </c>
      <c r="K13" s="78">
        <v>4889</v>
      </c>
      <c r="L13" s="79">
        <v>0.18318408333021094</v>
      </c>
      <c r="M13" s="78">
        <v>5463</v>
      </c>
      <c r="N13" s="90">
        <v>0.19612981977453867</v>
      </c>
      <c r="O13" s="81">
        <v>-0.10507047409848069</v>
      </c>
    </row>
    <row r="14" spans="2:15" ht="14.45" customHeight="1">
      <c r="B14" s="76">
        <v>4</v>
      </c>
      <c r="C14" s="77" t="s">
        <v>9</v>
      </c>
      <c r="D14" s="78">
        <v>361</v>
      </c>
      <c r="E14" s="79">
        <v>0.18269230769230768</v>
      </c>
      <c r="F14" s="78">
        <v>365</v>
      </c>
      <c r="G14" s="90">
        <v>0.15183028286189684</v>
      </c>
      <c r="H14" s="81">
        <v>-1.0958904109588996E-2</v>
      </c>
      <c r="I14" s="102">
        <v>476</v>
      </c>
      <c r="J14" s="91">
        <v>-0.24159663865546221</v>
      </c>
      <c r="K14" s="78">
        <v>4254</v>
      </c>
      <c r="L14" s="79">
        <v>0.15939150961070103</v>
      </c>
      <c r="M14" s="78">
        <v>4001</v>
      </c>
      <c r="N14" s="90">
        <v>0.14364184677245637</v>
      </c>
      <c r="O14" s="81">
        <v>6.3234191452137045E-2</v>
      </c>
    </row>
    <row r="15" spans="2:15" ht="14.45" customHeight="1">
      <c r="B15" s="76">
        <v>5</v>
      </c>
      <c r="C15" s="77" t="s">
        <v>8</v>
      </c>
      <c r="D15" s="78">
        <v>377</v>
      </c>
      <c r="E15" s="79">
        <v>0.19078947368421054</v>
      </c>
      <c r="F15" s="78">
        <v>454</v>
      </c>
      <c r="G15" s="80">
        <v>0.18885191347753744</v>
      </c>
      <c r="H15" s="81">
        <v>-0.16960352422907488</v>
      </c>
      <c r="I15" s="82">
        <v>346</v>
      </c>
      <c r="J15" s="83">
        <v>8.9595375722543391E-2</v>
      </c>
      <c r="K15" s="78">
        <v>3888</v>
      </c>
      <c r="L15" s="79">
        <v>0.14567799467945597</v>
      </c>
      <c r="M15" s="78">
        <v>4070</v>
      </c>
      <c r="N15" s="80">
        <v>0.1461190493286422</v>
      </c>
      <c r="O15" s="81">
        <v>-4.4717444717444765E-2</v>
      </c>
    </row>
    <row r="16" spans="2:15" ht="14.45" customHeight="1">
      <c r="B16" s="76">
        <v>6</v>
      </c>
      <c r="C16" s="77" t="s">
        <v>12</v>
      </c>
      <c r="D16" s="78">
        <v>150</v>
      </c>
      <c r="E16" s="79">
        <v>7.5910931174089064E-2</v>
      </c>
      <c r="F16" s="78">
        <v>164</v>
      </c>
      <c r="G16" s="80">
        <v>6.8219633943427616E-2</v>
      </c>
      <c r="H16" s="81">
        <v>-8.536585365853655E-2</v>
      </c>
      <c r="I16" s="82">
        <v>229</v>
      </c>
      <c r="J16" s="83">
        <v>-0.34497816593886466</v>
      </c>
      <c r="K16" s="78">
        <v>1403</v>
      </c>
      <c r="L16" s="79">
        <v>5.256847390310615E-2</v>
      </c>
      <c r="M16" s="78">
        <v>1622</v>
      </c>
      <c r="N16" s="80">
        <v>5.8232210813527682E-2</v>
      </c>
      <c r="O16" s="81">
        <v>-0.13501849568434032</v>
      </c>
    </row>
    <row r="17" spans="2:15" ht="14.45" customHeight="1">
      <c r="B17" s="76">
        <v>7</v>
      </c>
      <c r="C17" s="77" t="s">
        <v>11</v>
      </c>
      <c r="D17" s="78">
        <v>103</v>
      </c>
      <c r="E17" s="79">
        <v>5.2125506072874493E-2</v>
      </c>
      <c r="F17" s="78">
        <v>182</v>
      </c>
      <c r="G17" s="90">
        <v>7.5707154742096508E-2</v>
      </c>
      <c r="H17" s="81">
        <v>-0.43406593406593408</v>
      </c>
      <c r="I17" s="102">
        <v>126</v>
      </c>
      <c r="J17" s="91">
        <v>-0.18253968253968256</v>
      </c>
      <c r="K17" s="78">
        <v>1401</v>
      </c>
      <c r="L17" s="79">
        <v>5.2493536663044703E-2</v>
      </c>
      <c r="M17" s="78">
        <v>1657</v>
      </c>
      <c r="N17" s="90">
        <v>5.9488762834781363E-2</v>
      </c>
      <c r="O17" s="81">
        <v>-0.1544960772480386</v>
      </c>
    </row>
    <row r="18" spans="2:15">
      <c r="B18" s="174" t="s">
        <v>72</v>
      </c>
      <c r="C18" s="175"/>
      <c r="D18" s="51">
        <f>SUM(D11:D17)</f>
        <v>1944</v>
      </c>
      <c r="E18" s="50">
        <f>D18/D20</f>
        <v>0.98380566801619429</v>
      </c>
      <c r="F18" s="30">
        <f>SUM(F11:F17)</f>
        <v>2383</v>
      </c>
      <c r="G18" s="50">
        <f>F18/F20</f>
        <v>0.99126455906821964</v>
      </c>
      <c r="H18" s="49">
        <f>D18/F18-1</f>
        <v>-0.18422156945027279</v>
      </c>
      <c r="I18" s="30">
        <f>SUM(I11:I17)</f>
        <v>2585</v>
      </c>
      <c r="J18" s="32">
        <f>D18/I18-1</f>
        <v>-0.24796905222437138</v>
      </c>
      <c r="K18" s="30">
        <f>SUM(K11:K17)</f>
        <v>26412</v>
      </c>
      <c r="L18" s="50">
        <f>K18/K20</f>
        <v>0.98962119225148937</v>
      </c>
      <c r="M18" s="30">
        <f>SUM(M11:M17)</f>
        <v>27615</v>
      </c>
      <c r="N18" s="50">
        <f>M18/M20</f>
        <v>0.99141954476915339</v>
      </c>
      <c r="O18" s="49">
        <f>K18/M18-1</f>
        <v>-4.3563280825638206E-2</v>
      </c>
    </row>
    <row r="19" spans="2:15">
      <c r="B19" s="174" t="s">
        <v>30</v>
      </c>
      <c r="C19" s="175"/>
      <c r="D19" s="30">
        <f>D20-D18</f>
        <v>32</v>
      </c>
      <c r="E19" s="50">
        <f>D19/D20</f>
        <v>1.6194331983805668E-2</v>
      </c>
      <c r="F19" s="30">
        <f>F20-F18</f>
        <v>21</v>
      </c>
      <c r="G19" s="50">
        <f>F19/F20</f>
        <v>8.7354409317803652E-3</v>
      </c>
      <c r="H19" s="49">
        <f>D19/F19-1</f>
        <v>0.52380952380952372</v>
      </c>
      <c r="I19" s="30">
        <f>I20-I18</f>
        <v>40</v>
      </c>
      <c r="J19" s="32">
        <f>D19/I19-1</f>
        <v>-0.19999999999999996</v>
      </c>
      <c r="K19" s="30">
        <f>K20-K18</f>
        <v>277</v>
      </c>
      <c r="L19" s="50">
        <f>K19/K20</f>
        <v>1.0378807748510622E-2</v>
      </c>
      <c r="M19" s="30">
        <f>M20-M18</f>
        <v>239</v>
      </c>
      <c r="N19" s="50">
        <f>M19/M20</f>
        <v>8.5804552308465579E-3</v>
      </c>
      <c r="O19" s="49">
        <f>K19/M19-1</f>
        <v>0.15899581589958167</v>
      </c>
    </row>
    <row r="20" spans="2:15">
      <c r="B20" s="172" t="s">
        <v>31</v>
      </c>
      <c r="C20" s="173"/>
      <c r="D20" s="52">
        <v>1976</v>
      </c>
      <c r="E20" s="84">
        <v>1</v>
      </c>
      <c r="F20" s="52">
        <v>2404</v>
      </c>
      <c r="G20" s="85">
        <v>1</v>
      </c>
      <c r="H20" s="47">
        <v>-0.17803660565723789</v>
      </c>
      <c r="I20" s="53">
        <v>2625</v>
      </c>
      <c r="J20" s="48">
        <v>-0.24723809523809526</v>
      </c>
      <c r="K20" s="52">
        <v>26689</v>
      </c>
      <c r="L20" s="84">
        <v>1</v>
      </c>
      <c r="M20" s="52">
        <v>27854</v>
      </c>
      <c r="N20" s="85">
        <v>1</v>
      </c>
      <c r="O20" s="47">
        <v>-4.1825231564586729E-2</v>
      </c>
    </row>
    <row r="21" spans="2:15">
      <c r="B21" s="54" t="s">
        <v>45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46" priority="81" operator="lessThan">
      <formula>0</formula>
    </cfRule>
  </conditionalFormatting>
  <conditionalFormatting sqref="H19">
    <cfRule type="cellIs" dxfId="145" priority="82" operator="lessThan">
      <formula>0</formula>
    </cfRule>
  </conditionalFormatting>
  <conditionalFormatting sqref="J18:J19">
    <cfRule type="cellIs" dxfId="144" priority="80" operator="lessThan">
      <formula>0</formula>
    </cfRule>
  </conditionalFormatting>
  <conditionalFormatting sqref="O19">
    <cfRule type="cellIs" dxfId="143" priority="79" operator="lessThan">
      <formula>0</formula>
    </cfRule>
  </conditionalFormatting>
  <conditionalFormatting sqref="O18">
    <cfRule type="cellIs" dxfId="142" priority="78" operator="lessThan">
      <formula>0</formula>
    </cfRule>
  </conditionalFormatting>
  <conditionalFormatting sqref="H11:H15 J11:J15 O11:O15">
    <cfRule type="cellIs" dxfId="141" priority="7" operator="lessThan">
      <formula>0</formula>
    </cfRule>
  </conditionalFormatting>
  <conditionalFormatting sqref="H16:H17 J16:J17 O16:O17">
    <cfRule type="cellIs" dxfId="140" priority="6" operator="lessThan">
      <formula>0</formula>
    </cfRule>
  </conditionalFormatting>
  <conditionalFormatting sqref="D11:E17 G11:J17 L11:L17 N11:O17">
    <cfRule type="cellIs" dxfId="139" priority="5" operator="equal">
      <formula>0</formula>
    </cfRule>
  </conditionalFormatting>
  <conditionalFormatting sqref="F11:F17">
    <cfRule type="cellIs" dxfId="138" priority="4" operator="equal">
      <formula>0</formula>
    </cfRule>
  </conditionalFormatting>
  <conditionalFormatting sqref="K11:K17">
    <cfRule type="cellIs" dxfId="137" priority="3" operator="equal">
      <formula>0</formula>
    </cfRule>
  </conditionalFormatting>
  <conditionalFormatting sqref="M11:M17">
    <cfRule type="cellIs" dxfId="136" priority="2" operator="equal">
      <formula>0</formula>
    </cfRule>
  </conditionalFormatting>
  <conditionalFormatting sqref="O20 J20 H20">
    <cfRule type="cellIs" dxfId="13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8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7">
        <v>43804</v>
      </c>
    </row>
    <row r="2" spans="2:15" ht="14.45" customHeight="1">
      <c r="B2" s="163" t="s">
        <v>20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24"/>
    </row>
    <row r="3" spans="2:15" ht="14.45" customHeight="1">
      <c r="B3" s="164" t="s">
        <v>21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9" t="s">
        <v>38</v>
      </c>
    </row>
    <row r="4" spans="2:15" ht="14.45" customHeight="1">
      <c r="B4" s="187" t="s">
        <v>22</v>
      </c>
      <c r="C4" s="187" t="s">
        <v>1</v>
      </c>
      <c r="D4" s="168" t="s">
        <v>84</v>
      </c>
      <c r="E4" s="159"/>
      <c r="F4" s="159"/>
      <c r="G4" s="159"/>
      <c r="H4" s="169"/>
      <c r="I4" s="159" t="s">
        <v>81</v>
      </c>
      <c r="J4" s="159"/>
      <c r="K4" s="168" t="s">
        <v>85</v>
      </c>
      <c r="L4" s="159"/>
      <c r="M4" s="159"/>
      <c r="N4" s="159"/>
      <c r="O4" s="169"/>
    </row>
    <row r="5" spans="2:15" ht="14.45" customHeight="1">
      <c r="B5" s="188"/>
      <c r="C5" s="188"/>
      <c r="D5" s="165" t="s">
        <v>86</v>
      </c>
      <c r="E5" s="166"/>
      <c r="F5" s="166"/>
      <c r="G5" s="166"/>
      <c r="H5" s="167"/>
      <c r="I5" s="166" t="s">
        <v>82</v>
      </c>
      <c r="J5" s="166"/>
      <c r="K5" s="165" t="s">
        <v>87</v>
      </c>
      <c r="L5" s="166"/>
      <c r="M5" s="166"/>
      <c r="N5" s="166"/>
      <c r="O5" s="167"/>
    </row>
    <row r="6" spans="2:15" ht="14.45" customHeight="1">
      <c r="B6" s="188"/>
      <c r="C6" s="186"/>
      <c r="D6" s="157">
        <v>2019</v>
      </c>
      <c r="E6" s="160"/>
      <c r="F6" s="170">
        <v>2018</v>
      </c>
      <c r="G6" s="170"/>
      <c r="H6" s="189" t="s">
        <v>23</v>
      </c>
      <c r="I6" s="191">
        <v>2019</v>
      </c>
      <c r="J6" s="157" t="s">
        <v>88</v>
      </c>
      <c r="K6" s="157">
        <v>2019</v>
      </c>
      <c r="L6" s="160"/>
      <c r="M6" s="170">
        <v>2018</v>
      </c>
      <c r="N6" s="160"/>
      <c r="O6" s="176" t="s">
        <v>23</v>
      </c>
    </row>
    <row r="7" spans="2:15" ht="14.45" customHeight="1">
      <c r="B7" s="193" t="s">
        <v>22</v>
      </c>
      <c r="C7" s="177" t="s">
        <v>25</v>
      </c>
      <c r="D7" s="161"/>
      <c r="E7" s="162"/>
      <c r="F7" s="171"/>
      <c r="G7" s="171"/>
      <c r="H7" s="190"/>
      <c r="I7" s="192"/>
      <c r="J7" s="158"/>
      <c r="K7" s="161"/>
      <c r="L7" s="162"/>
      <c r="M7" s="171"/>
      <c r="N7" s="162"/>
      <c r="O7" s="176"/>
    </row>
    <row r="8" spans="2:15" ht="14.45" customHeight="1">
      <c r="B8" s="193"/>
      <c r="C8" s="177"/>
      <c r="D8" s="147" t="s">
        <v>26</v>
      </c>
      <c r="E8" s="143" t="s">
        <v>2</v>
      </c>
      <c r="F8" s="146" t="s">
        <v>26</v>
      </c>
      <c r="G8" s="58" t="s">
        <v>2</v>
      </c>
      <c r="H8" s="179" t="s">
        <v>27</v>
      </c>
      <c r="I8" s="59" t="s">
        <v>26</v>
      </c>
      <c r="J8" s="181" t="s">
        <v>89</v>
      </c>
      <c r="K8" s="147" t="s">
        <v>26</v>
      </c>
      <c r="L8" s="57" t="s">
        <v>2</v>
      </c>
      <c r="M8" s="146" t="s">
        <v>26</v>
      </c>
      <c r="N8" s="57" t="s">
        <v>2</v>
      </c>
      <c r="O8" s="183" t="s">
        <v>27</v>
      </c>
    </row>
    <row r="9" spans="2:15" ht="14.45" customHeight="1">
      <c r="B9" s="194"/>
      <c r="C9" s="178"/>
      <c r="D9" s="144" t="s">
        <v>28</v>
      </c>
      <c r="E9" s="145" t="s">
        <v>29</v>
      </c>
      <c r="F9" s="55" t="s">
        <v>28</v>
      </c>
      <c r="G9" s="56" t="s">
        <v>29</v>
      </c>
      <c r="H9" s="180"/>
      <c r="I9" s="60" t="s">
        <v>28</v>
      </c>
      <c r="J9" s="182"/>
      <c r="K9" s="144" t="s">
        <v>28</v>
      </c>
      <c r="L9" s="145" t="s">
        <v>29</v>
      </c>
      <c r="M9" s="55" t="s">
        <v>28</v>
      </c>
      <c r="N9" s="145" t="s">
        <v>29</v>
      </c>
      <c r="O9" s="184"/>
    </row>
    <row r="10" spans="2:15" ht="14.45" customHeight="1">
      <c r="B10" s="76"/>
      <c r="C10" s="69" t="s">
        <v>12</v>
      </c>
      <c r="D10" s="86">
        <v>110</v>
      </c>
      <c r="E10" s="71">
        <v>0.37671232876712329</v>
      </c>
      <c r="F10" s="87">
        <v>98</v>
      </c>
      <c r="G10" s="72">
        <v>0.51308900523560208</v>
      </c>
      <c r="H10" s="73">
        <v>0.12244897959183665</v>
      </c>
      <c r="I10" s="87">
        <v>174</v>
      </c>
      <c r="J10" s="75">
        <v>-0.36781609195402298</v>
      </c>
      <c r="K10" s="86">
        <v>1047</v>
      </c>
      <c r="L10" s="71">
        <v>0.40331278890600925</v>
      </c>
      <c r="M10" s="87">
        <v>916</v>
      </c>
      <c r="N10" s="72">
        <v>0.4246638850254984</v>
      </c>
      <c r="O10" s="73">
        <v>0.14301310043668125</v>
      </c>
    </row>
    <row r="11" spans="2:15" ht="14.45" customHeight="1">
      <c r="B11" s="76"/>
      <c r="C11" s="77" t="s">
        <v>4</v>
      </c>
      <c r="D11" s="88">
        <v>78</v>
      </c>
      <c r="E11" s="79">
        <v>0.26712328767123289</v>
      </c>
      <c r="F11" s="89">
        <v>28</v>
      </c>
      <c r="G11" s="90">
        <v>0.14659685863874344</v>
      </c>
      <c r="H11" s="81">
        <v>1.7857142857142856</v>
      </c>
      <c r="I11" s="89">
        <v>110</v>
      </c>
      <c r="J11" s="91">
        <v>-0.29090909090909089</v>
      </c>
      <c r="K11" s="88">
        <v>682</v>
      </c>
      <c r="L11" s="79">
        <v>0.26271186440677968</v>
      </c>
      <c r="M11" s="89">
        <v>524</v>
      </c>
      <c r="N11" s="90">
        <v>0.24292999536393139</v>
      </c>
      <c r="O11" s="81">
        <v>0.3015267175572518</v>
      </c>
    </row>
    <row r="12" spans="2:15" ht="14.45" customHeight="1">
      <c r="B12" s="76"/>
      <c r="C12" s="77" t="s">
        <v>9</v>
      </c>
      <c r="D12" s="88">
        <v>63</v>
      </c>
      <c r="E12" s="79">
        <v>0.21575342465753425</v>
      </c>
      <c r="F12" s="89">
        <v>26</v>
      </c>
      <c r="G12" s="90">
        <v>0.13612565445026178</v>
      </c>
      <c r="H12" s="81">
        <v>1.4230769230769229</v>
      </c>
      <c r="I12" s="89">
        <v>42</v>
      </c>
      <c r="J12" s="91">
        <v>0.5</v>
      </c>
      <c r="K12" s="88">
        <v>473</v>
      </c>
      <c r="L12" s="79">
        <v>0.18220338983050846</v>
      </c>
      <c r="M12" s="89">
        <v>356</v>
      </c>
      <c r="N12" s="90">
        <v>0.16504404265183126</v>
      </c>
      <c r="O12" s="81">
        <v>0.3286516853932584</v>
      </c>
    </row>
    <row r="13" spans="2:15" ht="14.45" customHeight="1">
      <c r="B13" s="76"/>
      <c r="C13" s="77" t="s">
        <v>43</v>
      </c>
      <c r="D13" s="88">
        <v>10</v>
      </c>
      <c r="E13" s="79">
        <v>3.4246575342465752E-2</v>
      </c>
      <c r="F13" s="89">
        <v>4</v>
      </c>
      <c r="G13" s="90">
        <v>2.0942408376963352E-2</v>
      </c>
      <c r="H13" s="81">
        <v>1.5</v>
      </c>
      <c r="I13" s="89">
        <v>18</v>
      </c>
      <c r="J13" s="91">
        <v>-0.44444444444444442</v>
      </c>
      <c r="K13" s="88">
        <v>121</v>
      </c>
      <c r="L13" s="79">
        <v>4.6610169491525424E-2</v>
      </c>
      <c r="M13" s="89">
        <v>92</v>
      </c>
      <c r="N13" s="90">
        <v>4.2651831247102458E-2</v>
      </c>
      <c r="O13" s="81">
        <v>0.31521739130434789</v>
      </c>
    </row>
    <row r="14" spans="2:15" ht="14.45" customHeight="1">
      <c r="B14" s="119"/>
      <c r="C14" s="77" t="s">
        <v>3</v>
      </c>
      <c r="D14" s="88">
        <v>11</v>
      </c>
      <c r="E14" s="79">
        <v>3.7671232876712327E-2</v>
      </c>
      <c r="F14" s="89">
        <v>9</v>
      </c>
      <c r="G14" s="90">
        <v>4.712041884816754E-2</v>
      </c>
      <c r="H14" s="81">
        <v>0.22222222222222232</v>
      </c>
      <c r="I14" s="89">
        <v>5</v>
      </c>
      <c r="J14" s="91">
        <v>1.2000000000000002</v>
      </c>
      <c r="K14" s="88">
        <v>106</v>
      </c>
      <c r="L14" s="79">
        <v>4.0832049306625574E-2</v>
      </c>
      <c r="M14" s="89">
        <v>112</v>
      </c>
      <c r="N14" s="90">
        <v>5.1923968474733427E-2</v>
      </c>
      <c r="O14" s="81">
        <v>-5.3571428571428603E-2</v>
      </c>
    </row>
    <row r="15" spans="2:15" ht="14.45" customHeight="1">
      <c r="B15" s="76"/>
      <c r="C15" s="77" t="s">
        <v>11</v>
      </c>
      <c r="D15" s="88">
        <v>5</v>
      </c>
      <c r="E15" s="79">
        <v>1.7123287671232876E-2</v>
      </c>
      <c r="F15" s="89">
        <v>11</v>
      </c>
      <c r="G15" s="90">
        <v>5.7591623036649213E-2</v>
      </c>
      <c r="H15" s="81">
        <v>-0.54545454545454541</v>
      </c>
      <c r="I15" s="89">
        <v>5</v>
      </c>
      <c r="J15" s="91">
        <v>0</v>
      </c>
      <c r="K15" s="88">
        <v>51</v>
      </c>
      <c r="L15" s="79">
        <v>1.9645608628659477E-2</v>
      </c>
      <c r="M15" s="89">
        <v>55</v>
      </c>
      <c r="N15" s="90">
        <v>2.5498377375985166E-2</v>
      </c>
      <c r="O15" s="81">
        <v>-7.2727272727272751E-2</v>
      </c>
    </row>
    <row r="16" spans="2:15" ht="14.45" customHeight="1">
      <c r="B16" s="76"/>
      <c r="C16" s="77" t="s">
        <v>17</v>
      </c>
      <c r="D16" s="88">
        <v>4</v>
      </c>
      <c r="E16" s="79">
        <v>1.3698630136986301E-2</v>
      </c>
      <c r="F16" s="89">
        <v>1</v>
      </c>
      <c r="G16" s="90">
        <v>5.235602094240838E-3</v>
      </c>
      <c r="H16" s="81">
        <v>3</v>
      </c>
      <c r="I16" s="89">
        <v>5</v>
      </c>
      <c r="J16" s="91">
        <v>-0.19999999999999996</v>
      </c>
      <c r="K16" s="88">
        <v>39</v>
      </c>
      <c r="L16" s="79">
        <v>1.5023112480739599E-2</v>
      </c>
      <c r="M16" s="89">
        <v>19</v>
      </c>
      <c r="N16" s="90">
        <v>8.8085303662494199E-3</v>
      </c>
      <c r="O16" s="81">
        <v>1.0526315789473686</v>
      </c>
    </row>
    <row r="17" spans="2:15" ht="14.45" customHeight="1">
      <c r="B17" s="140"/>
      <c r="C17" s="92" t="s">
        <v>30</v>
      </c>
      <c r="D17" s="93">
        <v>11</v>
      </c>
      <c r="E17" s="94">
        <v>3.7671232876712327E-2</v>
      </c>
      <c r="F17" s="93">
        <v>14</v>
      </c>
      <c r="G17" s="94">
        <v>7.3298429319371722E-2</v>
      </c>
      <c r="H17" s="95">
        <v>-0.2142857142857143</v>
      </c>
      <c r="I17" s="93">
        <v>15</v>
      </c>
      <c r="J17" s="94">
        <v>4.065040650406504E-2</v>
      </c>
      <c r="K17" s="93">
        <v>77</v>
      </c>
      <c r="L17" s="94">
        <v>2.9661016949152543E-2</v>
      </c>
      <c r="M17" s="93">
        <v>83</v>
      </c>
      <c r="N17" s="94">
        <v>3.8479369494668521E-2</v>
      </c>
      <c r="O17" s="96">
        <v>-7.2289156626506035E-2</v>
      </c>
    </row>
    <row r="18" spans="2:15" ht="14.45" customHeight="1">
      <c r="B18" s="26" t="s">
        <v>5</v>
      </c>
      <c r="C18" s="97" t="s">
        <v>31</v>
      </c>
      <c r="D18" s="98">
        <v>292</v>
      </c>
      <c r="E18" s="18">
        <v>1</v>
      </c>
      <c r="F18" s="98">
        <v>191</v>
      </c>
      <c r="G18" s="18">
        <v>0.99999999999999978</v>
      </c>
      <c r="H18" s="19">
        <v>0.52879581151832467</v>
      </c>
      <c r="I18" s="98">
        <v>369</v>
      </c>
      <c r="J18" s="20">
        <v>-0.20867208672086723</v>
      </c>
      <c r="K18" s="98">
        <v>2596</v>
      </c>
      <c r="L18" s="18">
        <v>1</v>
      </c>
      <c r="M18" s="98">
        <v>2157</v>
      </c>
      <c r="N18" s="20">
        <v>1.0000000000000002</v>
      </c>
      <c r="O18" s="22">
        <v>0.20352341214649972</v>
      </c>
    </row>
    <row r="19" spans="2:15" ht="14.45" customHeight="1">
      <c r="B19" s="76"/>
      <c r="C19" s="69" t="s">
        <v>3</v>
      </c>
      <c r="D19" s="86">
        <v>252</v>
      </c>
      <c r="E19" s="71">
        <v>0.1497326203208556</v>
      </c>
      <c r="F19" s="87">
        <v>406</v>
      </c>
      <c r="G19" s="72">
        <v>0.18346136466335292</v>
      </c>
      <c r="H19" s="73">
        <v>-0.37931034482758619</v>
      </c>
      <c r="I19" s="87">
        <v>504</v>
      </c>
      <c r="J19" s="75">
        <v>-0.5</v>
      </c>
      <c r="K19" s="86">
        <v>5362</v>
      </c>
      <c r="L19" s="71">
        <v>0.22276692978811799</v>
      </c>
      <c r="M19" s="87">
        <v>6094</v>
      </c>
      <c r="N19" s="72">
        <v>0.23731453717045056</v>
      </c>
      <c r="O19" s="73">
        <v>-0.12011814899901541</v>
      </c>
    </row>
    <row r="20" spans="2:15" ht="14.45" customHeight="1">
      <c r="B20" s="76"/>
      <c r="C20" s="77" t="s">
        <v>10</v>
      </c>
      <c r="D20" s="88">
        <v>302</v>
      </c>
      <c r="E20" s="79">
        <v>0.17944147355912063</v>
      </c>
      <c r="F20" s="89">
        <v>360</v>
      </c>
      <c r="G20" s="90">
        <v>0.16267510167193855</v>
      </c>
      <c r="H20" s="81">
        <v>-0.16111111111111109</v>
      </c>
      <c r="I20" s="89">
        <v>401</v>
      </c>
      <c r="J20" s="91">
        <v>-0.24688279301745641</v>
      </c>
      <c r="K20" s="88">
        <v>5107</v>
      </c>
      <c r="L20" s="79">
        <v>0.21217282924802658</v>
      </c>
      <c r="M20" s="89">
        <v>4595</v>
      </c>
      <c r="N20" s="90">
        <v>0.17893998987499513</v>
      </c>
      <c r="O20" s="81">
        <v>0.11142546245919482</v>
      </c>
    </row>
    <row r="21" spans="2:15" ht="14.45" customHeight="1">
      <c r="B21" s="76"/>
      <c r="C21" s="77" t="s">
        <v>4</v>
      </c>
      <c r="D21" s="88">
        <v>310</v>
      </c>
      <c r="E21" s="79">
        <v>0.18419489007724302</v>
      </c>
      <c r="F21" s="89">
        <v>415</v>
      </c>
      <c r="G21" s="90">
        <v>0.18752824220515138</v>
      </c>
      <c r="H21" s="81">
        <v>-0.25301204819277112</v>
      </c>
      <c r="I21" s="89">
        <v>388</v>
      </c>
      <c r="J21" s="91">
        <v>-0.2010309278350515</v>
      </c>
      <c r="K21" s="88">
        <v>4206</v>
      </c>
      <c r="L21" s="79">
        <v>0.17474034067303698</v>
      </c>
      <c r="M21" s="89">
        <v>4938</v>
      </c>
      <c r="N21" s="90">
        <v>0.19229720783519608</v>
      </c>
      <c r="O21" s="81">
        <v>-0.14823815309842037</v>
      </c>
    </row>
    <row r="22" spans="2:15" ht="14.45" customHeight="1">
      <c r="B22" s="76"/>
      <c r="C22" s="77" t="s">
        <v>8</v>
      </c>
      <c r="D22" s="88">
        <v>376</v>
      </c>
      <c r="E22" s="79">
        <v>0.22341057635175282</v>
      </c>
      <c r="F22" s="89">
        <v>450</v>
      </c>
      <c r="G22" s="90">
        <v>0.20334387708992319</v>
      </c>
      <c r="H22" s="81">
        <v>-0.16444444444444439</v>
      </c>
      <c r="I22" s="89">
        <v>346</v>
      </c>
      <c r="J22" s="91">
        <v>8.6705202312138629E-2</v>
      </c>
      <c r="K22" s="88">
        <v>3879</v>
      </c>
      <c r="L22" s="79">
        <v>0.16115496468633153</v>
      </c>
      <c r="M22" s="89">
        <v>4056</v>
      </c>
      <c r="N22" s="90">
        <v>0.15795007593753652</v>
      </c>
      <c r="O22" s="81">
        <v>-4.3639053254437843E-2</v>
      </c>
    </row>
    <row r="23" spans="2:15" ht="14.45" customHeight="1">
      <c r="B23" s="119"/>
      <c r="C23" s="77" t="s">
        <v>9</v>
      </c>
      <c r="D23" s="88">
        <v>297</v>
      </c>
      <c r="E23" s="79">
        <v>0.17647058823529413</v>
      </c>
      <c r="F23" s="89">
        <v>339</v>
      </c>
      <c r="G23" s="90">
        <v>0.15318572074107548</v>
      </c>
      <c r="H23" s="81">
        <v>-0.12389380530973448</v>
      </c>
      <c r="I23" s="89">
        <v>433</v>
      </c>
      <c r="J23" s="91">
        <v>-0.31408775981524251</v>
      </c>
      <c r="K23" s="88">
        <v>3773</v>
      </c>
      <c r="L23" s="79">
        <v>0.15675114250103864</v>
      </c>
      <c r="M23" s="89">
        <v>3638</v>
      </c>
      <c r="N23" s="90">
        <v>0.14167218349624205</v>
      </c>
      <c r="O23" s="81">
        <v>3.7108301264431098E-2</v>
      </c>
    </row>
    <row r="24" spans="2:15" ht="14.45" customHeight="1">
      <c r="B24" s="76"/>
      <c r="C24" s="77" t="s">
        <v>11</v>
      </c>
      <c r="D24" s="88">
        <v>98</v>
      </c>
      <c r="E24" s="79">
        <v>5.8229352346999406E-2</v>
      </c>
      <c r="F24" s="89">
        <v>171</v>
      </c>
      <c r="G24" s="90">
        <v>7.7270673294170811E-2</v>
      </c>
      <c r="H24" s="81">
        <v>-0.42690058479532167</v>
      </c>
      <c r="I24" s="89">
        <v>121</v>
      </c>
      <c r="J24" s="91">
        <v>-0.19008264462809921</v>
      </c>
      <c r="K24" s="88">
        <v>1342</v>
      </c>
      <c r="L24" s="79">
        <v>5.5754050685500621E-2</v>
      </c>
      <c r="M24" s="89">
        <v>1601</v>
      </c>
      <c r="N24" s="90">
        <v>6.2346664589742591E-2</v>
      </c>
      <c r="O24" s="81">
        <v>-0.1617738913179263</v>
      </c>
    </row>
    <row r="25" spans="2:15" ht="14.45" customHeight="1">
      <c r="B25" s="76"/>
      <c r="C25" s="77" t="s">
        <v>12</v>
      </c>
      <c r="D25" s="88">
        <v>40</v>
      </c>
      <c r="E25" s="79">
        <v>2.3767082590612002E-2</v>
      </c>
      <c r="F25" s="89">
        <v>66</v>
      </c>
      <c r="G25" s="90">
        <v>2.9823768639855398E-2</v>
      </c>
      <c r="H25" s="81">
        <v>-0.39393939393939392</v>
      </c>
      <c r="I25" s="89">
        <v>55</v>
      </c>
      <c r="J25" s="91">
        <v>-0.27272727272727271</v>
      </c>
      <c r="K25" s="88">
        <v>355</v>
      </c>
      <c r="L25" s="79">
        <v>1.4748649771499792E-2</v>
      </c>
      <c r="M25" s="89">
        <v>700</v>
      </c>
      <c r="N25" s="90">
        <v>2.7259628490206005E-2</v>
      </c>
      <c r="O25" s="81">
        <v>-0.49285714285714288</v>
      </c>
    </row>
    <row r="26" spans="2:15" ht="14.45" customHeight="1">
      <c r="B26" s="76"/>
      <c r="C26" s="77" t="s">
        <v>83</v>
      </c>
      <c r="D26" s="88">
        <v>5</v>
      </c>
      <c r="E26" s="79">
        <v>2.9708853238265003E-3</v>
      </c>
      <c r="F26" s="89">
        <v>0</v>
      </c>
      <c r="G26" s="90">
        <v>0</v>
      </c>
      <c r="H26" s="81"/>
      <c r="I26" s="89">
        <v>5</v>
      </c>
      <c r="J26" s="91">
        <v>0</v>
      </c>
      <c r="K26" s="88">
        <v>19</v>
      </c>
      <c r="L26" s="79">
        <v>7.8936435396759447E-4</v>
      </c>
      <c r="M26" s="89">
        <v>0</v>
      </c>
      <c r="N26" s="90">
        <v>0</v>
      </c>
      <c r="O26" s="81"/>
    </row>
    <row r="27" spans="2:15" ht="14.45" customHeight="1">
      <c r="B27" s="140"/>
      <c r="C27" s="92" t="s">
        <v>30</v>
      </c>
      <c r="D27" s="93">
        <v>3</v>
      </c>
      <c r="E27" s="94">
        <v>1.7825311942959003E-3</v>
      </c>
      <c r="F27" s="93">
        <v>6</v>
      </c>
      <c r="G27" s="99">
        <v>2.7112516945323093E-3</v>
      </c>
      <c r="H27" s="95">
        <v>-0.5</v>
      </c>
      <c r="I27" s="93">
        <v>2</v>
      </c>
      <c r="J27" s="100">
        <v>0.5</v>
      </c>
      <c r="K27" s="93">
        <v>27</v>
      </c>
      <c r="L27" s="99">
        <v>1.1217282924802657E-3</v>
      </c>
      <c r="M27" s="93">
        <v>57</v>
      </c>
      <c r="N27" s="99">
        <v>2.21971260563106E-3</v>
      </c>
      <c r="O27" s="96">
        <v>-0.52631578947368429</v>
      </c>
    </row>
    <row r="28" spans="2:15" ht="14.45" customHeight="1">
      <c r="B28" s="25" t="s">
        <v>6</v>
      </c>
      <c r="C28" s="97" t="s">
        <v>31</v>
      </c>
      <c r="D28" s="39">
        <v>1683</v>
      </c>
      <c r="E28" s="18">
        <v>0.99999999999999989</v>
      </c>
      <c r="F28" s="39">
        <v>2213</v>
      </c>
      <c r="G28" s="18">
        <v>1</v>
      </c>
      <c r="H28" s="19">
        <v>-0.23949389968368728</v>
      </c>
      <c r="I28" s="39">
        <v>2255</v>
      </c>
      <c r="J28" s="20">
        <v>-0.25365853658536586</v>
      </c>
      <c r="K28" s="39">
        <v>24070</v>
      </c>
      <c r="L28" s="18">
        <v>0.99999999999999989</v>
      </c>
      <c r="M28" s="39">
        <v>25679</v>
      </c>
      <c r="N28" s="20">
        <v>0.99999999999999989</v>
      </c>
      <c r="O28" s="22">
        <v>-6.2658203201059193E-2</v>
      </c>
    </row>
    <row r="29" spans="2:15" ht="14.45" customHeight="1">
      <c r="B29" s="25" t="s">
        <v>59</v>
      </c>
      <c r="C29" s="97" t="s">
        <v>31</v>
      </c>
      <c r="D29" s="98">
        <v>1</v>
      </c>
      <c r="E29" s="18">
        <v>1</v>
      </c>
      <c r="F29" s="98">
        <v>0</v>
      </c>
      <c r="G29" s="18">
        <v>0</v>
      </c>
      <c r="H29" s="19"/>
      <c r="I29" s="98">
        <v>1</v>
      </c>
      <c r="J29" s="20">
        <v>0</v>
      </c>
      <c r="K29" s="98">
        <v>23</v>
      </c>
      <c r="L29" s="18">
        <v>0.99999999999999978</v>
      </c>
      <c r="M29" s="98">
        <v>18</v>
      </c>
      <c r="N29" s="20">
        <v>1</v>
      </c>
      <c r="O29" s="22">
        <v>0.27777777777777768</v>
      </c>
    </row>
    <row r="30" spans="2:15" ht="14.45" customHeight="1">
      <c r="B30" s="26"/>
      <c r="C30" s="101" t="s">
        <v>31</v>
      </c>
      <c r="D30" s="40">
        <v>1976</v>
      </c>
      <c r="E30" s="13">
        <v>1</v>
      </c>
      <c r="F30" s="40">
        <v>2404</v>
      </c>
      <c r="G30" s="13">
        <v>1</v>
      </c>
      <c r="H30" s="14">
        <v>-0.17803660565723789</v>
      </c>
      <c r="I30" s="40">
        <v>2625</v>
      </c>
      <c r="J30" s="15">
        <v>-0.24723809523809526</v>
      </c>
      <c r="K30" s="40">
        <v>26689</v>
      </c>
      <c r="L30" s="13">
        <v>1</v>
      </c>
      <c r="M30" s="40">
        <v>27854</v>
      </c>
      <c r="N30" s="13">
        <v>1</v>
      </c>
      <c r="O30" s="23">
        <v>-4.1825231564586729E-2</v>
      </c>
    </row>
    <row r="31" spans="2:15" ht="14.45" customHeight="1">
      <c r="B31" t="s">
        <v>55</v>
      </c>
    </row>
    <row r="32" spans="2:15">
      <c r="B32" s="16" t="s">
        <v>56</v>
      </c>
    </row>
    <row r="34" spans="2:15">
      <c r="B34" s="163" t="s">
        <v>41</v>
      </c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24"/>
    </row>
    <row r="35" spans="2:15">
      <c r="B35" s="164" t="s">
        <v>42</v>
      </c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9" t="s">
        <v>38</v>
      </c>
    </row>
    <row r="36" spans="2:15" ht="14.45" customHeight="1">
      <c r="B36" s="187" t="s">
        <v>22</v>
      </c>
      <c r="C36" s="187" t="s">
        <v>1</v>
      </c>
      <c r="D36" s="168" t="s">
        <v>84</v>
      </c>
      <c r="E36" s="159"/>
      <c r="F36" s="159"/>
      <c r="G36" s="159"/>
      <c r="H36" s="169"/>
      <c r="I36" s="159" t="s">
        <v>81</v>
      </c>
      <c r="J36" s="159"/>
      <c r="K36" s="168" t="s">
        <v>85</v>
      </c>
      <c r="L36" s="159"/>
      <c r="M36" s="159"/>
      <c r="N36" s="159"/>
      <c r="O36" s="169"/>
    </row>
    <row r="37" spans="2:15" ht="14.45" customHeight="1">
      <c r="B37" s="188"/>
      <c r="C37" s="188"/>
      <c r="D37" s="165" t="s">
        <v>86</v>
      </c>
      <c r="E37" s="166"/>
      <c r="F37" s="166"/>
      <c r="G37" s="166"/>
      <c r="H37" s="167"/>
      <c r="I37" s="166" t="s">
        <v>82</v>
      </c>
      <c r="J37" s="166"/>
      <c r="K37" s="165" t="s">
        <v>87</v>
      </c>
      <c r="L37" s="166"/>
      <c r="M37" s="166"/>
      <c r="N37" s="166"/>
      <c r="O37" s="167"/>
    </row>
    <row r="38" spans="2:15" ht="14.45" customHeight="1">
      <c r="B38" s="188"/>
      <c r="C38" s="186"/>
      <c r="D38" s="157">
        <v>2019</v>
      </c>
      <c r="E38" s="160"/>
      <c r="F38" s="170">
        <v>2018</v>
      </c>
      <c r="G38" s="170"/>
      <c r="H38" s="189" t="s">
        <v>23</v>
      </c>
      <c r="I38" s="191">
        <v>2019</v>
      </c>
      <c r="J38" s="157" t="s">
        <v>88</v>
      </c>
      <c r="K38" s="157">
        <v>2019</v>
      </c>
      <c r="L38" s="160"/>
      <c r="M38" s="170">
        <v>2018</v>
      </c>
      <c r="N38" s="160"/>
      <c r="O38" s="176" t="s">
        <v>23</v>
      </c>
    </row>
    <row r="39" spans="2:15" ht="18.75" customHeight="1">
      <c r="B39" s="193" t="s">
        <v>22</v>
      </c>
      <c r="C39" s="177" t="s">
        <v>25</v>
      </c>
      <c r="D39" s="161"/>
      <c r="E39" s="162"/>
      <c r="F39" s="171"/>
      <c r="G39" s="171"/>
      <c r="H39" s="190"/>
      <c r="I39" s="192"/>
      <c r="J39" s="158"/>
      <c r="K39" s="161"/>
      <c r="L39" s="162"/>
      <c r="M39" s="171"/>
      <c r="N39" s="162"/>
      <c r="O39" s="176"/>
    </row>
    <row r="40" spans="2:15" ht="14.45" customHeight="1">
      <c r="B40" s="193"/>
      <c r="C40" s="177"/>
      <c r="D40" s="147" t="s">
        <v>26</v>
      </c>
      <c r="E40" s="143" t="s">
        <v>2</v>
      </c>
      <c r="F40" s="146" t="s">
        <v>26</v>
      </c>
      <c r="G40" s="58" t="s">
        <v>2</v>
      </c>
      <c r="H40" s="179" t="s">
        <v>27</v>
      </c>
      <c r="I40" s="59" t="s">
        <v>26</v>
      </c>
      <c r="J40" s="181" t="s">
        <v>89</v>
      </c>
      <c r="K40" s="147" t="s">
        <v>26</v>
      </c>
      <c r="L40" s="57" t="s">
        <v>2</v>
      </c>
      <c r="M40" s="146" t="s">
        <v>26</v>
      </c>
      <c r="N40" s="57" t="s">
        <v>2</v>
      </c>
      <c r="O40" s="183" t="s">
        <v>27</v>
      </c>
    </row>
    <row r="41" spans="2:15" ht="25.5">
      <c r="B41" s="194"/>
      <c r="C41" s="178"/>
      <c r="D41" s="144" t="s">
        <v>28</v>
      </c>
      <c r="E41" s="145" t="s">
        <v>29</v>
      </c>
      <c r="F41" s="55" t="s">
        <v>28</v>
      </c>
      <c r="G41" s="56" t="s">
        <v>29</v>
      </c>
      <c r="H41" s="180"/>
      <c r="I41" s="60" t="s">
        <v>28</v>
      </c>
      <c r="J41" s="182"/>
      <c r="K41" s="144" t="s">
        <v>28</v>
      </c>
      <c r="L41" s="145" t="s">
        <v>29</v>
      </c>
      <c r="M41" s="55" t="s">
        <v>28</v>
      </c>
      <c r="N41" s="145" t="s">
        <v>29</v>
      </c>
      <c r="O41" s="184"/>
    </row>
    <row r="42" spans="2:15">
      <c r="B42" s="76"/>
      <c r="C42" s="69" t="s">
        <v>12</v>
      </c>
      <c r="D42" s="86"/>
      <c r="E42" s="71"/>
      <c r="F42" s="87">
        <v>1</v>
      </c>
      <c r="G42" s="72">
        <v>1</v>
      </c>
      <c r="H42" s="73"/>
      <c r="I42" s="86"/>
      <c r="J42" s="75"/>
      <c r="K42" s="86"/>
      <c r="L42" s="71"/>
      <c r="M42" s="87">
        <v>4</v>
      </c>
      <c r="N42" s="72">
        <v>0.66666666666666663</v>
      </c>
      <c r="O42" s="73"/>
    </row>
    <row r="43" spans="2:15">
      <c r="B43" s="76"/>
      <c r="C43" s="77" t="s">
        <v>4</v>
      </c>
      <c r="D43" s="88"/>
      <c r="E43" s="79"/>
      <c r="F43" s="89">
        <v>0</v>
      </c>
      <c r="G43" s="90">
        <v>0</v>
      </c>
      <c r="H43" s="81"/>
      <c r="I43" s="88"/>
      <c r="J43" s="91"/>
      <c r="K43" s="88"/>
      <c r="L43" s="79"/>
      <c r="M43" s="89">
        <v>1</v>
      </c>
      <c r="N43" s="90">
        <v>0.16666666666666666</v>
      </c>
      <c r="O43" s="81"/>
    </row>
    <row r="44" spans="2:15">
      <c r="B44" s="76"/>
      <c r="C44" s="77" t="s">
        <v>9</v>
      </c>
      <c r="D44" s="88"/>
      <c r="E44" s="79"/>
      <c r="F44" s="89">
        <v>0</v>
      </c>
      <c r="G44" s="90">
        <v>0</v>
      </c>
      <c r="H44" s="81"/>
      <c r="I44" s="89"/>
      <c r="J44" s="91"/>
      <c r="K44" s="88"/>
      <c r="L44" s="79"/>
      <c r="M44" s="89">
        <v>1</v>
      </c>
      <c r="N44" s="90">
        <v>0.16666666666666666</v>
      </c>
      <c r="O44" s="81"/>
    </row>
    <row r="45" spans="2:15">
      <c r="B45" s="26" t="s">
        <v>5</v>
      </c>
      <c r="C45" s="97" t="s">
        <v>31</v>
      </c>
      <c r="D45" s="98">
        <v>0</v>
      </c>
      <c r="E45" s="18">
        <v>0</v>
      </c>
      <c r="F45" s="98">
        <v>1</v>
      </c>
      <c r="G45" s="18">
        <v>1</v>
      </c>
      <c r="H45" s="21">
        <v>-1</v>
      </c>
      <c r="I45" s="98">
        <v>0</v>
      </c>
      <c r="J45" s="18">
        <v>0</v>
      </c>
      <c r="K45" s="98">
        <v>0</v>
      </c>
      <c r="L45" s="18">
        <v>0</v>
      </c>
      <c r="M45" s="98">
        <v>6</v>
      </c>
      <c r="N45" s="18">
        <v>0.99999999999999989</v>
      </c>
      <c r="O45" s="21">
        <v>-1</v>
      </c>
    </row>
    <row r="46" spans="2:15">
      <c r="B46" s="76"/>
      <c r="C46" s="69" t="s">
        <v>3</v>
      </c>
      <c r="D46" s="86">
        <v>225</v>
      </c>
      <c r="E46" s="71">
        <v>0.18352365415986949</v>
      </c>
      <c r="F46" s="87">
        <v>344</v>
      </c>
      <c r="G46" s="72">
        <v>0.20247204237786934</v>
      </c>
      <c r="H46" s="73">
        <v>-0.34593023255813948</v>
      </c>
      <c r="I46" s="87">
        <v>441</v>
      </c>
      <c r="J46" s="75">
        <v>-0.48979591836734693</v>
      </c>
      <c r="K46" s="86">
        <v>4729</v>
      </c>
      <c r="L46" s="71">
        <v>0.24497513468711149</v>
      </c>
      <c r="M46" s="87">
        <v>5272</v>
      </c>
      <c r="N46" s="72">
        <v>0.25372990663201461</v>
      </c>
      <c r="O46" s="73">
        <v>-0.10299696509863432</v>
      </c>
    </row>
    <row r="47" spans="2:15">
      <c r="B47" s="76"/>
      <c r="C47" s="77" t="s">
        <v>10</v>
      </c>
      <c r="D47" s="88">
        <v>231</v>
      </c>
      <c r="E47" s="79">
        <v>0.18841761827079934</v>
      </c>
      <c r="F47" s="89">
        <v>296</v>
      </c>
      <c r="G47" s="90">
        <v>0.17422012948793408</v>
      </c>
      <c r="H47" s="81">
        <v>-0.21959459459459463</v>
      </c>
      <c r="I47" s="89">
        <v>317</v>
      </c>
      <c r="J47" s="91">
        <v>-0.27129337539432175</v>
      </c>
      <c r="K47" s="88">
        <v>4139</v>
      </c>
      <c r="L47" s="79">
        <v>0.21441152092830501</v>
      </c>
      <c r="M47" s="89">
        <v>3780</v>
      </c>
      <c r="N47" s="90">
        <v>0.18192318798729426</v>
      </c>
      <c r="O47" s="81">
        <v>9.4973544973544932E-2</v>
      </c>
    </row>
    <row r="48" spans="2:15">
      <c r="B48" s="76"/>
      <c r="C48" s="77" t="s">
        <v>4</v>
      </c>
      <c r="D48" s="88">
        <v>179</v>
      </c>
      <c r="E48" s="79">
        <v>0.14600326264274063</v>
      </c>
      <c r="F48" s="89">
        <v>304</v>
      </c>
      <c r="G48" s="90">
        <v>0.17892878163625661</v>
      </c>
      <c r="H48" s="81">
        <v>-0.41118421052631582</v>
      </c>
      <c r="I48" s="89">
        <v>289</v>
      </c>
      <c r="J48" s="91">
        <v>-0.38062283737024216</v>
      </c>
      <c r="K48" s="88">
        <v>3107</v>
      </c>
      <c r="L48" s="79">
        <v>0.16095109821798592</v>
      </c>
      <c r="M48" s="89">
        <v>3921</v>
      </c>
      <c r="N48" s="90">
        <v>0.1887092116661854</v>
      </c>
      <c r="O48" s="81">
        <v>-0.20760010201479218</v>
      </c>
    </row>
    <row r="49" spans="2:15">
      <c r="B49" s="76"/>
      <c r="C49" s="77" t="s">
        <v>8</v>
      </c>
      <c r="D49" s="88">
        <v>267</v>
      </c>
      <c r="E49" s="79">
        <v>0.21778140293637846</v>
      </c>
      <c r="F49" s="89">
        <v>318</v>
      </c>
      <c r="G49" s="90">
        <v>0.18716892289582107</v>
      </c>
      <c r="H49" s="81">
        <v>-0.160377358490566</v>
      </c>
      <c r="I49" s="89">
        <v>270</v>
      </c>
      <c r="J49" s="91">
        <v>-1.1111111111111072E-2</v>
      </c>
      <c r="K49" s="88">
        <v>3098</v>
      </c>
      <c r="L49" s="79">
        <v>0.16048487360132616</v>
      </c>
      <c r="M49" s="89">
        <v>3269</v>
      </c>
      <c r="N49" s="90">
        <v>0.15732986812975261</v>
      </c>
      <c r="O49" s="81">
        <v>-5.2309574793514835E-2</v>
      </c>
    </row>
    <row r="50" spans="2:15">
      <c r="B50" s="119"/>
      <c r="C50" s="77" t="s">
        <v>9</v>
      </c>
      <c r="D50" s="88">
        <v>237</v>
      </c>
      <c r="E50" s="79">
        <v>0.19331158238172921</v>
      </c>
      <c r="F50" s="89">
        <v>259</v>
      </c>
      <c r="G50" s="90">
        <v>0.15244261330194231</v>
      </c>
      <c r="H50" s="81">
        <v>-8.4942084942084994E-2</v>
      </c>
      <c r="I50" s="89">
        <v>334</v>
      </c>
      <c r="J50" s="91">
        <v>-0.29041916167664672</v>
      </c>
      <c r="K50" s="88">
        <v>2977</v>
      </c>
      <c r="L50" s="79">
        <v>0.15421674264401161</v>
      </c>
      <c r="M50" s="89">
        <v>2756</v>
      </c>
      <c r="N50" s="90">
        <v>0.13264029261719126</v>
      </c>
      <c r="O50" s="81">
        <v>8.0188679245283057E-2</v>
      </c>
    </row>
    <row r="51" spans="2:15">
      <c r="B51" s="76"/>
      <c r="C51" s="77" t="s">
        <v>11</v>
      </c>
      <c r="D51" s="88">
        <v>48</v>
      </c>
      <c r="E51" s="79">
        <v>3.9151712887438822E-2</v>
      </c>
      <c r="F51" s="89">
        <v>137</v>
      </c>
      <c r="G51" s="90">
        <v>8.0635668040023548E-2</v>
      </c>
      <c r="H51" s="81">
        <v>-0.64963503649635035</v>
      </c>
      <c r="I51" s="89">
        <v>76</v>
      </c>
      <c r="J51" s="91">
        <v>-0.36842105263157898</v>
      </c>
      <c r="K51" s="88">
        <v>1008</v>
      </c>
      <c r="L51" s="79">
        <v>5.2217157065893076E-2</v>
      </c>
      <c r="M51" s="89">
        <v>1355</v>
      </c>
      <c r="N51" s="90">
        <v>6.5213206275868713E-2</v>
      </c>
      <c r="O51" s="81">
        <v>-0.25608856088560883</v>
      </c>
    </row>
    <row r="52" spans="2:15">
      <c r="B52" s="76"/>
      <c r="C52" s="77" t="s">
        <v>12</v>
      </c>
      <c r="D52" s="88">
        <v>34</v>
      </c>
      <c r="E52" s="79">
        <v>2.7732463295269169E-2</v>
      </c>
      <c r="F52" s="89">
        <v>40</v>
      </c>
      <c r="G52" s="90">
        <v>2.3543260741612712E-2</v>
      </c>
      <c r="H52" s="81">
        <v>-0.15000000000000002</v>
      </c>
      <c r="I52" s="89">
        <v>41</v>
      </c>
      <c r="J52" s="91">
        <v>-0.17073170731707321</v>
      </c>
      <c r="K52" s="88">
        <v>223</v>
      </c>
      <c r="L52" s="79">
        <v>1.1552009946125156E-2</v>
      </c>
      <c r="M52" s="89">
        <v>411</v>
      </c>
      <c r="N52" s="90">
        <v>1.9780537106555009E-2</v>
      </c>
      <c r="O52" s="81">
        <v>-0.45742092457420924</v>
      </c>
    </row>
    <row r="53" spans="2:15">
      <c r="B53" s="76"/>
      <c r="C53" s="77" t="s">
        <v>83</v>
      </c>
      <c r="D53" s="88">
        <v>5</v>
      </c>
      <c r="E53" s="79">
        <v>4.0783034257748773E-3</v>
      </c>
      <c r="F53" s="89">
        <v>0</v>
      </c>
      <c r="G53" s="90">
        <v>0</v>
      </c>
      <c r="H53" s="81"/>
      <c r="I53" s="89">
        <v>5</v>
      </c>
      <c r="J53" s="91">
        <v>0</v>
      </c>
      <c r="K53" s="88">
        <v>19</v>
      </c>
      <c r="L53" s="79">
        <v>9.8425196850393699E-4</v>
      </c>
      <c r="M53" s="89">
        <v>0</v>
      </c>
      <c r="N53" s="90">
        <v>0</v>
      </c>
      <c r="O53" s="81"/>
    </row>
    <row r="54" spans="2:15">
      <c r="B54" s="140"/>
      <c r="C54" s="92" t="s">
        <v>30</v>
      </c>
      <c r="D54" s="93">
        <v>0</v>
      </c>
      <c r="E54" s="94">
        <v>0</v>
      </c>
      <c r="F54" s="93">
        <v>0</v>
      </c>
      <c r="G54" s="99">
        <v>0</v>
      </c>
      <c r="H54" s="95" t="s">
        <v>111</v>
      </c>
      <c r="I54" s="93">
        <v>0</v>
      </c>
      <c r="J54" s="100" t="s">
        <v>111</v>
      </c>
      <c r="K54" s="93">
        <v>0</v>
      </c>
      <c r="L54" s="99">
        <v>0</v>
      </c>
      <c r="M54" s="93">
        <v>0</v>
      </c>
      <c r="N54" s="99">
        <v>0</v>
      </c>
      <c r="O54" s="96" t="s">
        <v>111</v>
      </c>
    </row>
    <row r="55" spans="2:15">
      <c r="B55" s="25" t="s">
        <v>6</v>
      </c>
      <c r="C55" s="97" t="s">
        <v>31</v>
      </c>
      <c r="D55" s="39">
        <v>1226</v>
      </c>
      <c r="E55" s="18">
        <v>0.99999999999999989</v>
      </c>
      <c r="F55" s="39">
        <v>1698</v>
      </c>
      <c r="G55" s="18">
        <v>0.99941141848145965</v>
      </c>
      <c r="H55" s="19">
        <v>-0.27797408716136629</v>
      </c>
      <c r="I55" s="39">
        <v>1773</v>
      </c>
      <c r="J55" s="20">
        <v>-0.30851663846587707</v>
      </c>
      <c r="K55" s="39">
        <v>19300</v>
      </c>
      <c r="L55" s="18">
        <v>0.99979278905926228</v>
      </c>
      <c r="M55" s="39">
        <v>20764</v>
      </c>
      <c r="N55" s="20">
        <v>0.9993262104148618</v>
      </c>
      <c r="O55" s="22">
        <v>-7.0506646118281613E-2</v>
      </c>
    </row>
    <row r="56" spans="2:15">
      <c r="B56" s="25" t="s">
        <v>59</v>
      </c>
      <c r="C56" s="97" t="s">
        <v>31</v>
      </c>
      <c r="D56" s="98">
        <v>0</v>
      </c>
      <c r="E56" s="18">
        <v>1</v>
      </c>
      <c r="F56" s="98">
        <v>0</v>
      </c>
      <c r="G56" s="18">
        <v>1</v>
      </c>
      <c r="H56" s="19"/>
      <c r="I56" s="98">
        <v>1</v>
      </c>
      <c r="J56" s="20">
        <v>-1</v>
      </c>
      <c r="K56" s="98">
        <v>4</v>
      </c>
      <c r="L56" s="18">
        <v>1</v>
      </c>
      <c r="M56" s="98">
        <v>8</v>
      </c>
      <c r="N56" s="18">
        <v>1</v>
      </c>
      <c r="O56" s="22">
        <v>-0.5</v>
      </c>
    </row>
    <row r="57" spans="2:15">
      <c r="B57" s="26"/>
      <c r="C57" s="101" t="s">
        <v>31</v>
      </c>
      <c r="D57" s="40">
        <v>1226</v>
      </c>
      <c r="E57" s="13">
        <v>1</v>
      </c>
      <c r="F57" s="40">
        <v>1699</v>
      </c>
      <c r="G57" s="13">
        <v>1</v>
      </c>
      <c r="H57" s="14">
        <v>-0.27839905826957034</v>
      </c>
      <c r="I57" s="40">
        <v>1774</v>
      </c>
      <c r="J57" s="15">
        <v>-0.30890642615558062</v>
      </c>
      <c r="K57" s="40">
        <v>19304</v>
      </c>
      <c r="L57" s="13">
        <v>1</v>
      </c>
      <c r="M57" s="40">
        <v>20778</v>
      </c>
      <c r="N57" s="13">
        <v>1</v>
      </c>
      <c r="O57" s="23">
        <v>-7.0940417749542739E-2</v>
      </c>
    </row>
    <row r="58" spans="2:15">
      <c r="B58" s="36" t="s">
        <v>45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2:1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</row>
    <row r="60" spans="2:15">
      <c r="B60" s="163" t="s">
        <v>53</v>
      </c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24"/>
    </row>
    <row r="61" spans="2:15">
      <c r="B61" s="164" t="s">
        <v>54</v>
      </c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9" t="s">
        <v>38</v>
      </c>
    </row>
    <row r="62" spans="2:15">
      <c r="B62" s="187" t="s">
        <v>22</v>
      </c>
      <c r="C62" s="187" t="s">
        <v>1</v>
      </c>
      <c r="D62" s="168" t="s">
        <v>84</v>
      </c>
      <c r="E62" s="159"/>
      <c r="F62" s="159"/>
      <c r="G62" s="159"/>
      <c r="H62" s="169"/>
      <c r="I62" s="159" t="s">
        <v>81</v>
      </c>
      <c r="J62" s="159"/>
      <c r="K62" s="168" t="s">
        <v>85</v>
      </c>
      <c r="L62" s="159"/>
      <c r="M62" s="159"/>
      <c r="N62" s="159"/>
      <c r="O62" s="169"/>
    </row>
    <row r="63" spans="2:15">
      <c r="B63" s="188"/>
      <c r="C63" s="188"/>
      <c r="D63" s="165" t="s">
        <v>86</v>
      </c>
      <c r="E63" s="166"/>
      <c r="F63" s="166"/>
      <c r="G63" s="166"/>
      <c r="H63" s="167"/>
      <c r="I63" s="166" t="s">
        <v>82</v>
      </c>
      <c r="J63" s="166"/>
      <c r="K63" s="165" t="s">
        <v>87</v>
      </c>
      <c r="L63" s="166"/>
      <c r="M63" s="166"/>
      <c r="N63" s="166"/>
      <c r="O63" s="167"/>
    </row>
    <row r="64" spans="2:15" ht="15" customHeight="1">
      <c r="B64" s="188"/>
      <c r="C64" s="186"/>
      <c r="D64" s="157">
        <v>2019</v>
      </c>
      <c r="E64" s="160"/>
      <c r="F64" s="170">
        <v>2018</v>
      </c>
      <c r="G64" s="170"/>
      <c r="H64" s="189" t="s">
        <v>23</v>
      </c>
      <c r="I64" s="191">
        <v>2019</v>
      </c>
      <c r="J64" s="157" t="s">
        <v>88</v>
      </c>
      <c r="K64" s="157">
        <v>2019</v>
      </c>
      <c r="L64" s="160"/>
      <c r="M64" s="170">
        <v>2018</v>
      </c>
      <c r="N64" s="160"/>
      <c r="O64" s="176" t="s">
        <v>23</v>
      </c>
    </row>
    <row r="65" spans="2:15" ht="14.45" customHeight="1">
      <c r="B65" s="193" t="s">
        <v>22</v>
      </c>
      <c r="C65" s="177" t="s">
        <v>25</v>
      </c>
      <c r="D65" s="161"/>
      <c r="E65" s="162"/>
      <c r="F65" s="171"/>
      <c r="G65" s="171"/>
      <c r="H65" s="190"/>
      <c r="I65" s="192"/>
      <c r="J65" s="158"/>
      <c r="K65" s="161"/>
      <c r="L65" s="162"/>
      <c r="M65" s="171"/>
      <c r="N65" s="162"/>
      <c r="O65" s="176"/>
    </row>
    <row r="66" spans="2:15" ht="15" customHeight="1">
      <c r="B66" s="193"/>
      <c r="C66" s="177"/>
      <c r="D66" s="147" t="s">
        <v>26</v>
      </c>
      <c r="E66" s="143" t="s">
        <v>2</v>
      </c>
      <c r="F66" s="146" t="s">
        <v>26</v>
      </c>
      <c r="G66" s="58" t="s">
        <v>2</v>
      </c>
      <c r="H66" s="179" t="s">
        <v>27</v>
      </c>
      <c r="I66" s="59" t="s">
        <v>26</v>
      </c>
      <c r="J66" s="181" t="s">
        <v>89</v>
      </c>
      <c r="K66" s="147" t="s">
        <v>26</v>
      </c>
      <c r="L66" s="57" t="s">
        <v>2</v>
      </c>
      <c r="M66" s="146" t="s">
        <v>26</v>
      </c>
      <c r="N66" s="57" t="s">
        <v>2</v>
      </c>
      <c r="O66" s="183" t="s">
        <v>27</v>
      </c>
    </row>
    <row r="67" spans="2:15" ht="14.25" customHeight="1">
      <c r="B67" s="194"/>
      <c r="C67" s="178"/>
      <c r="D67" s="144" t="s">
        <v>28</v>
      </c>
      <c r="E67" s="145" t="s">
        <v>29</v>
      </c>
      <c r="F67" s="55" t="s">
        <v>28</v>
      </c>
      <c r="G67" s="56" t="s">
        <v>29</v>
      </c>
      <c r="H67" s="180"/>
      <c r="I67" s="60" t="s">
        <v>28</v>
      </c>
      <c r="J67" s="182"/>
      <c r="K67" s="144" t="s">
        <v>28</v>
      </c>
      <c r="L67" s="145" t="s">
        <v>29</v>
      </c>
      <c r="M67" s="55" t="s">
        <v>28</v>
      </c>
      <c r="N67" s="145" t="s">
        <v>29</v>
      </c>
      <c r="O67" s="184"/>
    </row>
    <row r="68" spans="2:15">
      <c r="B68" s="76"/>
      <c r="C68" s="69" t="s">
        <v>12</v>
      </c>
      <c r="D68" s="86">
        <v>110</v>
      </c>
      <c r="E68" s="71">
        <v>0.37671232876712329</v>
      </c>
      <c r="F68" s="87">
        <v>97</v>
      </c>
      <c r="G68" s="72">
        <v>0.51052631578947372</v>
      </c>
      <c r="H68" s="73">
        <v>0.134020618556701</v>
      </c>
      <c r="I68" s="86">
        <v>174</v>
      </c>
      <c r="J68" s="75">
        <v>-0.36781609195402298</v>
      </c>
      <c r="K68" s="86">
        <v>1047</v>
      </c>
      <c r="L68" s="71">
        <v>0.40331278890600925</v>
      </c>
      <c r="M68" s="87">
        <v>912</v>
      </c>
      <c r="N68" s="72">
        <v>0.42398884239888424</v>
      </c>
      <c r="O68" s="73">
        <v>0.14802631578947367</v>
      </c>
    </row>
    <row r="69" spans="2:15">
      <c r="B69" s="76"/>
      <c r="C69" s="77" t="s">
        <v>4</v>
      </c>
      <c r="D69" s="88">
        <v>78</v>
      </c>
      <c r="E69" s="79">
        <v>0.26712328767123289</v>
      </c>
      <c r="F69" s="89">
        <v>28</v>
      </c>
      <c r="G69" s="90">
        <v>0.14736842105263157</v>
      </c>
      <c r="H69" s="81">
        <v>1.7857142857142856</v>
      </c>
      <c r="I69" s="88">
        <v>110</v>
      </c>
      <c r="J69" s="91">
        <v>-0.29090909090909089</v>
      </c>
      <c r="K69" s="88">
        <v>682</v>
      </c>
      <c r="L69" s="79">
        <v>0.26271186440677968</v>
      </c>
      <c r="M69" s="89">
        <v>523</v>
      </c>
      <c r="N69" s="90">
        <v>0.24314272431427242</v>
      </c>
      <c r="O69" s="81">
        <v>0.30401529636711278</v>
      </c>
    </row>
    <row r="70" spans="2:15">
      <c r="B70" s="76"/>
      <c r="C70" s="77" t="s">
        <v>9</v>
      </c>
      <c r="D70" s="88">
        <v>63</v>
      </c>
      <c r="E70" s="79">
        <v>0.21575342465753425</v>
      </c>
      <c r="F70" s="89">
        <v>26</v>
      </c>
      <c r="G70" s="90">
        <v>0.1368421052631579</v>
      </c>
      <c r="H70" s="81">
        <v>1.4230769230769229</v>
      </c>
      <c r="I70" s="89"/>
      <c r="J70" s="91"/>
      <c r="K70" s="88">
        <v>473</v>
      </c>
      <c r="L70" s="79">
        <v>0.18220338983050846</v>
      </c>
      <c r="M70" s="89">
        <v>355</v>
      </c>
      <c r="N70" s="90">
        <v>0.16503951650395166</v>
      </c>
      <c r="O70" s="81">
        <v>0.3323943661971831</v>
      </c>
    </row>
    <row r="71" spans="2:15" ht="14.45" customHeight="1">
      <c r="B71" s="76"/>
      <c r="C71" s="77" t="s">
        <v>43</v>
      </c>
      <c r="D71" s="88">
        <v>10</v>
      </c>
      <c r="E71" s="79">
        <v>3.4246575342465752E-2</v>
      </c>
      <c r="F71" s="89">
        <v>4</v>
      </c>
      <c r="G71" s="90">
        <v>2.1052631578947368E-2</v>
      </c>
      <c r="H71" s="81">
        <v>1.5</v>
      </c>
      <c r="I71" s="89"/>
      <c r="J71" s="91"/>
      <c r="K71" s="88">
        <v>121</v>
      </c>
      <c r="L71" s="79">
        <v>4.6610169491525424E-2</v>
      </c>
      <c r="M71" s="89">
        <v>92</v>
      </c>
      <c r="N71" s="90">
        <v>4.2770804277080431E-2</v>
      </c>
      <c r="O71" s="81">
        <v>0.31521739130434789</v>
      </c>
    </row>
    <row r="72" spans="2:15" ht="14.45" customHeight="1">
      <c r="B72" s="119"/>
      <c r="C72" s="77" t="s">
        <v>3</v>
      </c>
      <c r="D72" s="88">
        <v>11</v>
      </c>
      <c r="E72" s="79">
        <v>3.7671232876712327E-2</v>
      </c>
      <c r="F72" s="89">
        <v>9</v>
      </c>
      <c r="G72" s="90">
        <v>4.736842105263158E-2</v>
      </c>
      <c r="H72" s="81">
        <v>0.22222222222222232</v>
      </c>
      <c r="I72" s="89">
        <v>5</v>
      </c>
      <c r="J72" s="91">
        <v>1.2000000000000002</v>
      </c>
      <c r="K72" s="88">
        <v>106</v>
      </c>
      <c r="L72" s="79">
        <v>4.0832049306625574E-2</v>
      </c>
      <c r="M72" s="89">
        <v>112</v>
      </c>
      <c r="N72" s="90">
        <v>5.2068805206880522E-2</v>
      </c>
      <c r="O72" s="81">
        <v>-5.3571428571428603E-2</v>
      </c>
    </row>
    <row r="73" spans="2:15" ht="14.45" customHeight="1">
      <c r="B73" s="76"/>
      <c r="C73" s="77" t="s">
        <v>11</v>
      </c>
      <c r="D73" s="88">
        <v>5</v>
      </c>
      <c r="E73" s="79">
        <v>1.7123287671232876E-2</v>
      </c>
      <c r="F73" s="89">
        <v>11</v>
      </c>
      <c r="G73" s="90">
        <v>5.7894736842105263E-2</v>
      </c>
      <c r="H73" s="81">
        <v>-0.54545454545454541</v>
      </c>
      <c r="I73" s="89">
        <v>5</v>
      </c>
      <c r="J73" s="91">
        <v>0</v>
      </c>
      <c r="K73" s="88">
        <v>51</v>
      </c>
      <c r="L73" s="79">
        <v>1.9645608628659477E-2</v>
      </c>
      <c r="M73" s="89">
        <v>55</v>
      </c>
      <c r="N73" s="90">
        <v>2.5569502556950254E-2</v>
      </c>
      <c r="O73" s="81">
        <v>-7.2727272727272751E-2</v>
      </c>
    </row>
    <row r="74" spans="2:15" ht="14.45" customHeight="1">
      <c r="B74" s="76"/>
      <c r="C74" s="77" t="s">
        <v>17</v>
      </c>
      <c r="D74" s="88">
        <v>4</v>
      </c>
      <c r="E74" s="79">
        <v>1.3698630136986301E-2</v>
      </c>
      <c r="F74" s="89">
        <v>1</v>
      </c>
      <c r="G74" s="90">
        <v>5.263157894736842E-3</v>
      </c>
      <c r="H74" s="81">
        <v>3</v>
      </c>
      <c r="I74" s="89">
        <v>5</v>
      </c>
      <c r="J74" s="91">
        <v>-0.19999999999999996</v>
      </c>
      <c r="K74" s="88">
        <v>39</v>
      </c>
      <c r="L74" s="79">
        <v>1.5023112480739599E-2</v>
      </c>
      <c r="M74" s="89">
        <v>19</v>
      </c>
      <c r="N74" s="90">
        <v>8.8331008833100882E-3</v>
      </c>
      <c r="O74" s="81">
        <v>1.0526315789473686</v>
      </c>
    </row>
    <row r="75" spans="2:15">
      <c r="B75" s="76"/>
      <c r="C75" s="92" t="s">
        <v>30</v>
      </c>
      <c r="D75" s="93">
        <v>11</v>
      </c>
      <c r="E75" s="94">
        <v>3.7671232876712327E-2</v>
      </c>
      <c r="F75" s="93">
        <v>14</v>
      </c>
      <c r="G75" s="99">
        <v>7.3684210526315783E-2</v>
      </c>
      <c r="H75" s="95">
        <v>-0.2142857142857143</v>
      </c>
      <c r="I75" s="93">
        <v>10</v>
      </c>
      <c r="J75" s="100">
        <v>0.10000000000000009</v>
      </c>
      <c r="K75" s="93">
        <v>77</v>
      </c>
      <c r="L75" s="99">
        <v>2.9661016949152543E-2</v>
      </c>
      <c r="M75" s="93">
        <v>83</v>
      </c>
      <c r="N75" s="99">
        <v>3.8586703858670371E-2</v>
      </c>
      <c r="O75" s="96">
        <v>-7.2289156626506035E-2</v>
      </c>
    </row>
    <row r="76" spans="2:15" ht="15" customHeight="1">
      <c r="B76" s="26" t="s">
        <v>5</v>
      </c>
      <c r="C76" s="97" t="s">
        <v>31</v>
      </c>
      <c r="D76" s="39">
        <v>292</v>
      </c>
      <c r="E76" s="18">
        <v>1</v>
      </c>
      <c r="F76" s="39">
        <v>190</v>
      </c>
      <c r="G76" s="18">
        <v>1</v>
      </c>
      <c r="H76" s="19">
        <v>0.53684210526315779</v>
      </c>
      <c r="I76" s="39">
        <v>309</v>
      </c>
      <c r="J76" s="20">
        <v>-1.4087251828631135</v>
      </c>
      <c r="K76" s="39">
        <v>2596</v>
      </c>
      <c r="L76" s="18">
        <v>1</v>
      </c>
      <c r="M76" s="39">
        <v>2151</v>
      </c>
      <c r="N76" s="20">
        <v>1.0000000000000002</v>
      </c>
      <c r="O76" s="22">
        <v>0.20688052068805196</v>
      </c>
    </row>
    <row r="77" spans="2:15">
      <c r="B77" s="76"/>
      <c r="C77" s="69" t="s">
        <v>4</v>
      </c>
      <c r="D77" s="86">
        <v>131</v>
      </c>
      <c r="E77" s="71">
        <v>0.28665207877461707</v>
      </c>
      <c r="F77" s="87">
        <v>111</v>
      </c>
      <c r="G77" s="72">
        <v>0.21553398058252426</v>
      </c>
      <c r="H77" s="73">
        <v>0.18018018018018012</v>
      </c>
      <c r="I77" s="87">
        <v>99</v>
      </c>
      <c r="J77" s="75">
        <v>0.32323232323232332</v>
      </c>
      <c r="K77" s="86">
        <v>1099</v>
      </c>
      <c r="L77" s="71">
        <v>0.23039832285115305</v>
      </c>
      <c r="M77" s="87">
        <v>1017</v>
      </c>
      <c r="N77" s="72">
        <v>0.20691759918616481</v>
      </c>
      <c r="O77" s="73">
        <v>8.0629301868240022E-2</v>
      </c>
    </row>
    <row r="78" spans="2:15" ht="15" customHeight="1">
      <c r="B78" s="76"/>
      <c r="C78" s="77" t="s">
        <v>10</v>
      </c>
      <c r="D78" s="88">
        <v>71</v>
      </c>
      <c r="E78" s="79">
        <v>0.15536105032822758</v>
      </c>
      <c r="F78" s="89">
        <v>64</v>
      </c>
      <c r="G78" s="90">
        <v>0.12427184466019417</v>
      </c>
      <c r="H78" s="81">
        <v>0.109375</v>
      </c>
      <c r="I78" s="89">
        <v>84</v>
      </c>
      <c r="J78" s="91">
        <v>-0.15476190476190477</v>
      </c>
      <c r="K78" s="88">
        <v>968</v>
      </c>
      <c r="L78" s="79">
        <v>0.20293501048218029</v>
      </c>
      <c r="M78" s="89">
        <v>815</v>
      </c>
      <c r="N78" s="90">
        <v>0.16581892166836215</v>
      </c>
      <c r="O78" s="81">
        <v>0.18773006134969328</v>
      </c>
    </row>
    <row r="79" spans="2:15">
      <c r="B79" s="76"/>
      <c r="C79" s="77" t="s">
        <v>9</v>
      </c>
      <c r="D79" s="88">
        <v>60</v>
      </c>
      <c r="E79" s="79">
        <v>0.13129102844638948</v>
      </c>
      <c r="F79" s="89">
        <v>80</v>
      </c>
      <c r="G79" s="90">
        <v>0.1553398058252427</v>
      </c>
      <c r="H79" s="81">
        <v>-0.25</v>
      </c>
      <c r="I79" s="89">
        <v>99</v>
      </c>
      <c r="J79" s="91">
        <v>-0.39393939393939392</v>
      </c>
      <c r="K79" s="88">
        <v>796</v>
      </c>
      <c r="L79" s="79">
        <v>0.16687631027253669</v>
      </c>
      <c r="M79" s="89">
        <v>882</v>
      </c>
      <c r="N79" s="90">
        <v>0.17945066124109868</v>
      </c>
      <c r="O79" s="81">
        <v>-9.7505668934240397E-2</v>
      </c>
    </row>
    <row r="80" spans="2:15" ht="15" customHeight="1">
      <c r="B80" s="76"/>
      <c r="C80" s="77" t="s">
        <v>8</v>
      </c>
      <c r="D80" s="88">
        <v>109</v>
      </c>
      <c r="E80" s="79">
        <v>0.23851203501094093</v>
      </c>
      <c r="F80" s="89">
        <v>132</v>
      </c>
      <c r="G80" s="90">
        <v>0.25631067961165049</v>
      </c>
      <c r="H80" s="81">
        <v>-0.1742424242424242</v>
      </c>
      <c r="I80" s="89">
        <v>76</v>
      </c>
      <c r="J80" s="91">
        <v>0.43421052631578938</v>
      </c>
      <c r="K80" s="88">
        <v>781</v>
      </c>
      <c r="L80" s="79">
        <v>0.16373165618448637</v>
      </c>
      <c r="M80" s="89">
        <v>787</v>
      </c>
      <c r="N80" s="90">
        <v>0.16012207527975586</v>
      </c>
      <c r="O80" s="81">
        <v>-7.6238881829733263E-3</v>
      </c>
    </row>
    <row r="81" spans="2:15">
      <c r="B81" s="119"/>
      <c r="C81" s="77" t="s">
        <v>3</v>
      </c>
      <c r="D81" s="88">
        <v>27</v>
      </c>
      <c r="E81" s="79">
        <v>5.9080962800875277E-2</v>
      </c>
      <c r="F81" s="89">
        <v>62</v>
      </c>
      <c r="G81" s="90">
        <v>0.12038834951456311</v>
      </c>
      <c r="H81" s="81">
        <v>-0.56451612903225801</v>
      </c>
      <c r="I81" s="89">
        <v>63</v>
      </c>
      <c r="J81" s="91">
        <v>-0.5714285714285714</v>
      </c>
      <c r="K81" s="88">
        <v>633</v>
      </c>
      <c r="L81" s="79">
        <v>0.13270440251572327</v>
      </c>
      <c r="M81" s="89">
        <v>822</v>
      </c>
      <c r="N81" s="90">
        <v>0.16724313326551374</v>
      </c>
      <c r="O81" s="81">
        <v>-0.22992700729927007</v>
      </c>
    </row>
    <row r="82" spans="2:15" ht="15" customHeight="1">
      <c r="B82" s="76"/>
      <c r="C82" s="77" t="s">
        <v>11</v>
      </c>
      <c r="D82" s="88">
        <v>50</v>
      </c>
      <c r="E82" s="79">
        <v>0.10940919037199125</v>
      </c>
      <c r="F82" s="89">
        <v>34</v>
      </c>
      <c r="G82" s="90">
        <v>6.6019417475728162E-2</v>
      </c>
      <c r="H82" s="81">
        <v>0.47058823529411775</v>
      </c>
      <c r="I82" s="89">
        <v>45</v>
      </c>
      <c r="J82" s="91">
        <v>0.11111111111111116</v>
      </c>
      <c r="K82" s="88">
        <v>334</v>
      </c>
      <c r="L82" s="79">
        <v>7.0020964360586996E-2</v>
      </c>
      <c r="M82" s="89">
        <v>246</v>
      </c>
      <c r="N82" s="90">
        <v>5.0050864699898272E-2</v>
      </c>
      <c r="O82" s="81">
        <v>0.35772357723577231</v>
      </c>
    </row>
    <row r="83" spans="2:15" ht="15" customHeight="1">
      <c r="B83" s="76"/>
      <c r="C83" s="77" t="s">
        <v>12</v>
      </c>
      <c r="D83" s="88">
        <v>6</v>
      </c>
      <c r="E83" s="79">
        <v>1.3129102844638949E-2</v>
      </c>
      <c r="F83" s="89">
        <v>26</v>
      </c>
      <c r="G83" s="90">
        <v>5.0485436893203881E-2</v>
      </c>
      <c r="H83" s="81">
        <v>-0.76923076923076916</v>
      </c>
      <c r="I83" s="89">
        <v>14</v>
      </c>
      <c r="J83" s="91">
        <v>-0.5714285714285714</v>
      </c>
      <c r="K83" s="88">
        <v>132</v>
      </c>
      <c r="L83" s="79">
        <v>2.7672955974842768E-2</v>
      </c>
      <c r="M83" s="89">
        <v>289</v>
      </c>
      <c r="N83" s="90">
        <v>5.8799593082400813E-2</v>
      </c>
      <c r="O83" s="81">
        <v>-0.54325259515570934</v>
      </c>
    </row>
    <row r="84" spans="2:15" ht="15" customHeight="1">
      <c r="B84" s="140"/>
      <c r="C84" s="92" t="s">
        <v>30</v>
      </c>
      <c r="D84" s="93">
        <v>3</v>
      </c>
      <c r="E84" s="94">
        <v>6.5645514223194746E-3</v>
      </c>
      <c r="F84" s="93">
        <v>6</v>
      </c>
      <c r="G84" s="99">
        <v>1.1650485436893204E-2</v>
      </c>
      <c r="H84" s="95">
        <v>-0.5</v>
      </c>
      <c r="I84" s="93">
        <v>2</v>
      </c>
      <c r="J84" s="100">
        <v>0.5</v>
      </c>
      <c r="K84" s="93">
        <v>27</v>
      </c>
      <c r="L84" s="99">
        <v>5.6603773584905656E-3</v>
      </c>
      <c r="M84" s="93">
        <v>57</v>
      </c>
      <c r="N84" s="99">
        <v>1.1597151576805697E-2</v>
      </c>
      <c r="O84" s="96">
        <v>-0.52631578947368429</v>
      </c>
    </row>
    <row r="85" spans="2:15" ht="15" customHeight="1">
      <c r="B85" s="25" t="s">
        <v>6</v>
      </c>
      <c r="C85" s="97" t="s">
        <v>31</v>
      </c>
      <c r="D85" s="39">
        <v>457</v>
      </c>
      <c r="E85" s="18">
        <v>1</v>
      </c>
      <c r="F85" s="39">
        <v>515</v>
      </c>
      <c r="G85" s="18">
        <v>1</v>
      </c>
      <c r="H85" s="19">
        <v>-0.11262135922330097</v>
      </c>
      <c r="I85" s="39">
        <v>482</v>
      </c>
      <c r="J85" s="20">
        <v>-5.1867219917012486E-2</v>
      </c>
      <c r="K85" s="39">
        <v>4770</v>
      </c>
      <c r="L85" s="18">
        <v>1</v>
      </c>
      <c r="M85" s="39">
        <v>4915</v>
      </c>
      <c r="N85" s="20">
        <v>1</v>
      </c>
      <c r="O85" s="22">
        <v>-2.9501525940996975E-2</v>
      </c>
    </row>
    <row r="86" spans="2:15">
      <c r="B86" s="25" t="s">
        <v>59</v>
      </c>
      <c r="C86" s="97" t="s">
        <v>31</v>
      </c>
      <c r="D86" s="98">
        <v>1</v>
      </c>
      <c r="E86" s="18">
        <v>1</v>
      </c>
      <c r="F86" s="98">
        <v>0</v>
      </c>
      <c r="G86" s="18">
        <v>1</v>
      </c>
      <c r="H86" s="19"/>
      <c r="I86" s="98">
        <v>0</v>
      </c>
      <c r="J86" s="20"/>
      <c r="K86" s="98">
        <v>19</v>
      </c>
      <c r="L86" s="18">
        <v>1</v>
      </c>
      <c r="M86" s="98">
        <v>10</v>
      </c>
      <c r="N86" s="18">
        <v>1</v>
      </c>
      <c r="O86" s="22">
        <v>0.89999999999999991</v>
      </c>
    </row>
    <row r="87" spans="2:15" ht="15" customHeight="1">
      <c r="B87" s="26"/>
      <c r="C87" s="101" t="s">
        <v>31</v>
      </c>
      <c r="D87" s="40">
        <v>750</v>
      </c>
      <c r="E87" s="13">
        <v>1</v>
      </c>
      <c r="F87" s="40">
        <v>705</v>
      </c>
      <c r="G87" s="13">
        <v>1</v>
      </c>
      <c r="H87" s="14">
        <v>6.3829787234042534E-2</v>
      </c>
      <c r="I87" s="40">
        <v>851</v>
      </c>
      <c r="J87" s="15">
        <v>-0.11868390129259698</v>
      </c>
      <c r="K87" s="40">
        <v>7385</v>
      </c>
      <c r="L87" s="13">
        <v>1</v>
      </c>
      <c r="M87" s="40">
        <v>7076</v>
      </c>
      <c r="N87" s="13">
        <v>1</v>
      </c>
      <c r="O87" s="23">
        <v>4.3668739400791301E-2</v>
      </c>
    </row>
    <row r="88" spans="2:15">
      <c r="B88" s="36" t="s">
        <v>45</v>
      </c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3:O63"/>
    <mergeCell ref="D64:E65"/>
    <mergeCell ref="I6:I7"/>
    <mergeCell ref="J6:J7"/>
    <mergeCell ref="K6:L7"/>
    <mergeCell ref="K64:L65"/>
    <mergeCell ref="M64:N65"/>
    <mergeCell ref="B61:N61"/>
    <mergeCell ref="B62:B64"/>
    <mergeCell ref="C62:C64"/>
    <mergeCell ref="D62:H62"/>
    <mergeCell ref="I62:J62"/>
    <mergeCell ref="K62:O62"/>
    <mergeCell ref="D63:H63"/>
    <mergeCell ref="I63:J63"/>
    <mergeCell ref="B60:N60"/>
    <mergeCell ref="K5:O5"/>
    <mergeCell ref="D5:H5"/>
    <mergeCell ref="I5:J5"/>
    <mergeCell ref="B34:N34"/>
    <mergeCell ref="B35:N35"/>
    <mergeCell ref="F6:G7"/>
    <mergeCell ref="O64:O65"/>
    <mergeCell ref="B65:B67"/>
    <mergeCell ref="C65:C67"/>
    <mergeCell ref="H66:H67"/>
    <mergeCell ref="J66:J67"/>
    <mergeCell ref="O66:O67"/>
    <mergeCell ref="F64:G65"/>
    <mergeCell ref="H64:H65"/>
    <mergeCell ref="I64:I65"/>
    <mergeCell ref="J64:J65"/>
  </mergeCells>
  <phoneticPr fontId="7" type="noConversion"/>
  <conditionalFormatting sqref="H24:H26 J24:J26 O24:O26 H15:H18 O15:O18 O28:O29 J28:J29 H28:H29">
    <cfRule type="cellIs" dxfId="134" priority="37" operator="lessThan">
      <formula>0</formula>
    </cfRule>
  </conditionalFormatting>
  <conditionalFormatting sqref="H10:H14 J10:J14 O10:O14">
    <cfRule type="cellIs" dxfId="133" priority="36" operator="lessThan">
      <formula>0</formula>
    </cfRule>
  </conditionalFormatting>
  <conditionalFormatting sqref="J18 J15:J16">
    <cfRule type="cellIs" dxfId="132" priority="35" operator="lessThan">
      <formula>0</formula>
    </cfRule>
  </conditionalFormatting>
  <conditionalFormatting sqref="D19:O26 D10:O16">
    <cfRule type="cellIs" dxfId="131" priority="34" operator="equal">
      <formula>0</formula>
    </cfRule>
  </conditionalFormatting>
  <conditionalFormatting sqref="H28 O28 H17:H18 O17:O18">
    <cfRule type="cellIs" dxfId="130" priority="33" operator="lessThan">
      <formula>0</formula>
    </cfRule>
  </conditionalFormatting>
  <conditionalFormatting sqref="H19:H23 J19:J23 O19:O23">
    <cfRule type="cellIs" dxfId="129" priority="32" operator="lessThan">
      <formula>0</formula>
    </cfRule>
  </conditionalFormatting>
  <conditionalFormatting sqref="H30 O30">
    <cfRule type="cellIs" dxfId="128" priority="31" operator="lessThan">
      <formula>0</formula>
    </cfRule>
  </conditionalFormatting>
  <conditionalFormatting sqref="H30 O30 J30">
    <cfRule type="cellIs" dxfId="127" priority="30" operator="lessThan">
      <formula>0</formula>
    </cfRule>
  </conditionalFormatting>
  <conditionalFormatting sqref="H51:H53 J51:J53 O51:O53 O45 H45">
    <cfRule type="cellIs" dxfId="126" priority="29" operator="lessThan">
      <formula>0</formula>
    </cfRule>
  </conditionalFormatting>
  <conditionalFormatting sqref="H42:H44 J42:J44 O42:O44">
    <cfRule type="cellIs" dxfId="125" priority="27" operator="lessThan">
      <formula>0</formula>
    </cfRule>
  </conditionalFormatting>
  <conditionalFormatting sqref="O45 H45">
    <cfRule type="cellIs" dxfId="124" priority="28" operator="lessThan">
      <formula>0</formula>
    </cfRule>
  </conditionalFormatting>
  <conditionalFormatting sqref="H46:H50 J46:J50 O46:O50">
    <cfRule type="cellIs" dxfId="123" priority="26" operator="lessThan">
      <formula>0</formula>
    </cfRule>
  </conditionalFormatting>
  <conditionalFormatting sqref="D42:O44 D46:O53">
    <cfRule type="cellIs" dxfId="122" priority="25" operator="equal">
      <formula>0</formula>
    </cfRule>
  </conditionalFormatting>
  <conditionalFormatting sqref="H56 J56 O56">
    <cfRule type="cellIs" dxfId="121" priority="24" operator="lessThan">
      <formula>0</formula>
    </cfRule>
  </conditionalFormatting>
  <conditionalFormatting sqref="H55 J55 O55">
    <cfRule type="cellIs" dxfId="120" priority="23" operator="lessThan">
      <formula>0</formula>
    </cfRule>
  </conditionalFormatting>
  <conditionalFormatting sqref="H55 O55">
    <cfRule type="cellIs" dxfId="119" priority="22" operator="lessThan">
      <formula>0</formula>
    </cfRule>
  </conditionalFormatting>
  <conditionalFormatting sqref="H57 O57">
    <cfRule type="cellIs" dxfId="118" priority="21" operator="lessThan">
      <formula>0</formula>
    </cfRule>
  </conditionalFormatting>
  <conditionalFormatting sqref="H57 O57 J57">
    <cfRule type="cellIs" dxfId="117" priority="20" operator="lessThan">
      <formula>0</formula>
    </cfRule>
  </conditionalFormatting>
  <conditionalFormatting sqref="H68:H72 J68:J72 O68:O72">
    <cfRule type="cellIs" dxfId="116" priority="19" operator="lessThan">
      <formula>0</formula>
    </cfRule>
  </conditionalFormatting>
  <conditionalFormatting sqref="J73:J74 O73:O74 H73:H74">
    <cfRule type="cellIs" dxfId="115" priority="18" operator="lessThan">
      <formula>0</formula>
    </cfRule>
  </conditionalFormatting>
  <conditionalFormatting sqref="D77:O83 D68:O74">
    <cfRule type="cellIs" dxfId="114" priority="17" operator="equal">
      <formula>0</formula>
    </cfRule>
  </conditionalFormatting>
  <conditionalFormatting sqref="H82:H84 J82:J84 O82:O84">
    <cfRule type="cellIs" dxfId="113" priority="16" operator="lessThan">
      <formula>0</formula>
    </cfRule>
  </conditionalFormatting>
  <conditionalFormatting sqref="H77:H81 J77:J81 O77:O81">
    <cfRule type="cellIs" dxfId="112" priority="15" operator="lessThan">
      <formula>0</formula>
    </cfRule>
  </conditionalFormatting>
  <conditionalFormatting sqref="H75 O75">
    <cfRule type="cellIs" dxfId="111" priority="14" operator="lessThan">
      <formula>0</formula>
    </cfRule>
  </conditionalFormatting>
  <conditionalFormatting sqref="H75 J75 O75">
    <cfRule type="cellIs" dxfId="110" priority="13" operator="lessThan">
      <formula>0</formula>
    </cfRule>
  </conditionalFormatting>
  <conditionalFormatting sqref="H76 J76 O76">
    <cfRule type="cellIs" dxfId="109" priority="12" operator="lessThan">
      <formula>0</formula>
    </cfRule>
  </conditionalFormatting>
  <conditionalFormatting sqref="H76 O76">
    <cfRule type="cellIs" dxfId="108" priority="11" operator="lessThan">
      <formula>0</formula>
    </cfRule>
  </conditionalFormatting>
  <conditionalFormatting sqref="H84 O84">
    <cfRule type="cellIs" dxfId="107" priority="10" operator="lessThan">
      <formula>0</formula>
    </cfRule>
  </conditionalFormatting>
  <conditionalFormatting sqref="H86 J86 O86">
    <cfRule type="cellIs" dxfId="106" priority="9" operator="lessThan">
      <formula>0</formula>
    </cfRule>
  </conditionalFormatting>
  <conditionalFormatting sqref="H85 J85 O85">
    <cfRule type="cellIs" dxfId="105" priority="8" operator="lessThan">
      <formula>0</formula>
    </cfRule>
  </conditionalFormatting>
  <conditionalFormatting sqref="H85 O85">
    <cfRule type="cellIs" dxfId="104" priority="7" operator="lessThan">
      <formula>0</formula>
    </cfRule>
  </conditionalFormatting>
  <conditionalFormatting sqref="H87 O87">
    <cfRule type="cellIs" dxfId="103" priority="6" operator="lessThan">
      <formula>0</formula>
    </cfRule>
  </conditionalFormatting>
  <conditionalFormatting sqref="H87 O87 J87">
    <cfRule type="cellIs" dxfId="102" priority="5" operator="lessThan">
      <formula>0</formula>
    </cfRule>
  </conditionalFormatting>
  <conditionalFormatting sqref="H27 J27 O27">
    <cfRule type="cellIs" dxfId="7" priority="4" operator="lessThan">
      <formula>0</formula>
    </cfRule>
  </conditionalFormatting>
  <conditionalFormatting sqref="H27 O27">
    <cfRule type="cellIs" dxfId="6" priority="3" operator="lessThan">
      <formula>0</formula>
    </cfRule>
  </conditionalFormatting>
  <conditionalFormatting sqref="H54 J54 O54">
    <cfRule type="cellIs" dxfId="5" priority="2" operator="lessThan">
      <formula>0</formula>
    </cfRule>
  </conditionalFormatting>
  <conditionalFormatting sqref="H54 O54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101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7">
        <v>43804</v>
      </c>
    </row>
    <row r="2" spans="2:15">
      <c r="B2" s="163" t="s">
        <v>20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24"/>
    </row>
    <row r="3" spans="2:15">
      <c r="B3" s="164" t="s">
        <v>21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37" t="s">
        <v>38</v>
      </c>
    </row>
    <row r="4" spans="2:15" ht="14.45" customHeight="1">
      <c r="B4" s="187" t="s">
        <v>22</v>
      </c>
      <c r="C4" s="187" t="s">
        <v>1</v>
      </c>
      <c r="D4" s="168" t="s">
        <v>84</v>
      </c>
      <c r="E4" s="159"/>
      <c r="F4" s="159"/>
      <c r="G4" s="159"/>
      <c r="H4" s="169"/>
      <c r="I4" s="159" t="s">
        <v>81</v>
      </c>
      <c r="J4" s="159"/>
      <c r="K4" s="168" t="s">
        <v>85</v>
      </c>
      <c r="L4" s="159"/>
      <c r="M4" s="159"/>
      <c r="N4" s="159"/>
      <c r="O4" s="169"/>
    </row>
    <row r="5" spans="2:15" ht="14.45" customHeight="1">
      <c r="B5" s="188"/>
      <c r="C5" s="188"/>
      <c r="D5" s="165" t="s">
        <v>86</v>
      </c>
      <c r="E5" s="166"/>
      <c r="F5" s="166"/>
      <c r="G5" s="166"/>
      <c r="H5" s="167"/>
      <c r="I5" s="166" t="s">
        <v>82</v>
      </c>
      <c r="J5" s="166"/>
      <c r="K5" s="165" t="s">
        <v>87</v>
      </c>
      <c r="L5" s="166"/>
      <c r="M5" s="166"/>
      <c r="N5" s="166"/>
      <c r="O5" s="167"/>
    </row>
    <row r="6" spans="2:15" ht="14.45" customHeight="1">
      <c r="B6" s="188"/>
      <c r="C6" s="186"/>
      <c r="D6" s="157">
        <v>2019</v>
      </c>
      <c r="E6" s="160"/>
      <c r="F6" s="170">
        <v>2018</v>
      </c>
      <c r="G6" s="170"/>
      <c r="H6" s="189" t="s">
        <v>23</v>
      </c>
      <c r="I6" s="191">
        <v>2019</v>
      </c>
      <c r="J6" s="157" t="s">
        <v>88</v>
      </c>
      <c r="K6" s="157">
        <v>2019</v>
      </c>
      <c r="L6" s="160"/>
      <c r="M6" s="170">
        <v>2018</v>
      </c>
      <c r="N6" s="160"/>
      <c r="O6" s="176" t="s">
        <v>23</v>
      </c>
    </row>
    <row r="7" spans="2:15" ht="15" customHeight="1">
      <c r="B7" s="193" t="s">
        <v>22</v>
      </c>
      <c r="C7" s="177" t="s">
        <v>25</v>
      </c>
      <c r="D7" s="161"/>
      <c r="E7" s="162"/>
      <c r="F7" s="171"/>
      <c r="G7" s="171"/>
      <c r="H7" s="190"/>
      <c r="I7" s="192"/>
      <c r="J7" s="158"/>
      <c r="K7" s="161"/>
      <c r="L7" s="162"/>
      <c r="M7" s="171"/>
      <c r="N7" s="162"/>
      <c r="O7" s="176"/>
    </row>
    <row r="8" spans="2:15" ht="15" customHeight="1">
      <c r="B8" s="193"/>
      <c r="C8" s="177"/>
      <c r="D8" s="147" t="s">
        <v>26</v>
      </c>
      <c r="E8" s="143" t="s">
        <v>2</v>
      </c>
      <c r="F8" s="146" t="s">
        <v>26</v>
      </c>
      <c r="G8" s="58" t="s">
        <v>2</v>
      </c>
      <c r="H8" s="179" t="s">
        <v>27</v>
      </c>
      <c r="I8" s="59" t="s">
        <v>26</v>
      </c>
      <c r="J8" s="181" t="s">
        <v>89</v>
      </c>
      <c r="K8" s="147" t="s">
        <v>26</v>
      </c>
      <c r="L8" s="57" t="s">
        <v>2</v>
      </c>
      <c r="M8" s="146" t="s">
        <v>26</v>
      </c>
      <c r="N8" s="57" t="s">
        <v>2</v>
      </c>
      <c r="O8" s="183" t="s">
        <v>27</v>
      </c>
    </row>
    <row r="9" spans="2:15" ht="15" customHeight="1">
      <c r="B9" s="194"/>
      <c r="C9" s="178"/>
      <c r="D9" s="144" t="s">
        <v>28</v>
      </c>
      <c r="E9" s="145" t="s">
        <v>29</v>
      </c>
      <c r="F9" s="55" t="s">
        <v>28</v>
      </c>
      <c r="G9" s="56" t="s">
        <v>29</v>
      </c>
      <c r="H9" s="180"/>
      <c r="I9" s="60" t="s">
        <v>28</v>
      </c>
      <c r="J9" s="182"/>
      <c r="K9" s="144" t="s">
        <v>28</v>
      </c>
      <c r="L9" s="145" t="s">
        <v>29</v>
      </c>
      <c r="M9" s="55" t="s">
        <v>28</v>
      </c>
      <c r="N9" s="145" t="s">
        <v>29</v>
      </c>
      <c r="O9" s="184"/>
    </row>
    <row r="10" spans="2:15">
      <c r="B10" s="76"/>
      <c r="C10" s="69" t="s">
        <v>9</v>
      </c>
      <c r="D10" s="86">
        <v>49</v>
      </c>
      <c r="E10" s="71">
        <v>0.6901408450704225</v>
      </c>
      <c r="F10" s="87">
        <v>7</v>
      </c>
      <c r="G10" s="72">
        <v>0.25</v>
      </c>
      <c r="H10" s="73">
        <v>6</v>
      </c>
      <c r="I10" s="87">
        <v>24</v>
      </c>
      <c r="J10" s="75">
        <v>1.0416666666666665</v>
      </c>
      <c r="K10" s="86">
        <v>217</v>
      </c>
      <c r="L10" s="71">
        <v>0.53980099502487566</v>
      </c>
      <c r="M10" s="87">
        <v>153</v>
      </c>
      <c r="N10" s="72">
        <v>0.48726114649681529</v>
      </c>
      <c r="O10" s="73">
        <v>0.41830065359477131</v>
      </c>
    </row>
    <row r="11" spans="2:15">
      <c r="B11" s="76"/>
      <c r="C11" s="77" t="s">
        <v>12</v>
      </c>
      <c r="D11" s="88">
        <v>13</v>
      </c>
      <c r="E11" s="79">
        <v>0.18309859154929578</v>
      </c>
      <c r="F11" s="89">
        <v>9</v>
      </c>
      <c r="G11" s="90">
        <v>0.32142857142857145</v>
      </c>
      <c r="H11" s="81">
        <v>0.44444444444444442</v>
      </c>
      <c r="I11" s="89">
        <v>14</v>
      </c>
      <c r="J11" s="91">
        <v>-7.1428571428571397E-2</v>
      </c>
      <c r="K11" s="88">
        <v>88</v>
      </c>
      <c r="L11" s="79">
        <v>0.21890547263681592</v>
      </c>
      <c r="M11" s="89">
        <v>69</v>
      </c>
      <c r="N11" s="90">
        <v>0.21974522292993631</v>
      </c>
      <c r="O11" s="81">
        <v>0.2753623188405796</v>
      </c>
    </row>
    <row r="12" spans="2:15">
      <c r="B12" s="76"/>
      <c r="C12" s="77" t="s">
        <v>17</v>
      </c>
      <c r="D12" s="88">
        <v>4</v>
      </c>
      <c r="E12" s="79">
        <v>5.6338028169014086E-2</v>
      </c>
      <c r="F12" s="89">
        <v>1</v>
      </c>
      <c r="G12" s="90">
        <v>3.5714285714285712E-2</v>
      </c>
      <c r="H12" s="81">
        <v>3</v>
      </c>
      <c r="I12" s="89">
        <v>5</v>
      </c>
      <c r="J12" s="91">
        <v>-0.19999999999999996</v>
      </c>
      <c r="K12" s="88">
        <v>39</v>
      </c>
      <c r="L12" s="79">
        <v>9.7014925373134331E-2</v>
      </c>
      <c r="M12" s="89">
        <v>19</v>
      </c>
      <c r="N12" s="90">
        <v>6.0509554140127389E-2</v>
      </c>
      <c r="O12" s="81">
        <v>1.0526315789473686</v>
      </c>
    </row>
    <row r="13" spans="2:15">
      <c r="B13" s="76"/>
      <c r="C13" s="77" t="s">
        <v>4</v>
      </c>
      <c r="D13" s="88">
        <v>1</v>
      </c>
      <c r="E13" s="79">
        <v>1.4084507042253521E-2</v>
      </c>
      <c r="F13" s="89">
        <v>0</v>
      </c>
      <c r="G13" s="90">
        <v>0</v>
      </c>
      <c r="H13" s="81"/>
      <c r="I13" s="89">
        <v>1</v>
      </c>
      <c r="J13" s="91">
        <v>0</v>
      </c>
      <c r="K13" s="88">
        <v>15</v>
      </c>
      <c r="L13" s="79">
        <v>3.7313432835820892E-2</v>
      </c>
      <c r="M13" s="89">
        <v>17</v>
      </c>
      <c r="N13" s="90">
        <v>5.4140127388535034E-2</v>
      </c>
      <c r="O13" s="81">
        <v>-0.11764705882352944</v>
      </c>
    </row>
    <row r="14" spans="2:15">
      <c r="B14" s="119"/>
      <c r="C14" s="77" t="s">
        <v>18</v>
      </c>
      <c r="D14" s="88">
        <v>3</v>
      </c>
      <c r="E14" s="79">
        <v>4.2253521126760563E-2</v>
      </c>
      <c r="F14" s="89">
        <v>5</v>
      </c>
      <c r="G14" s="90">
        <v>0.17857142857142858</v>
      </c>
      <c r="H14" s="81">
        <v>-0.4</v>
      </c>
      <c r="I14" s="89">
        <v>4</v>
      </c>
      <c r="J14" s="91">
        <v>-0.25</v>
      </c>
      <c r="K14" s="88">
        <v>12</v>
      </c>
      <c r="L14" s="79">
        <v>2.9850746268656716E-2</v>
      </c>
      <c r="M14" s="89">
        <v>19</v>
      </c>
      <c r="N14" s="90">
        <v>6.0509554140127389E-2</v>
      </c>
      <c r="O14" s="81">
        <v>-0.36842105263157898</v>
      </c>
    </row>
    <row r="15" spans="2:15">
      <c r="B15" s="76"/>
      <c r="C15" s="77" t="s">
        <v>16</v>
      </c>
      <c r="D15" s="88">
        <v>0</v>
      </c>
      <c r="E15" s="79">
        <v>0</v>
      </c>
      <c r="F15" s="89">
        <v>0</v>
      </c>
      <c r="G15" s="90">
        <v>0</v>
      </c>
      <c r="H15" s="81"/>
      <c r="I15" s="89">
        <v>0</v>
      </c>
      <c r="J15" s="91"/>
      <c r="K15" s="88">
        <v>10</v>
      </c>
      <c r="L15" s="79">
        <v>2.4875621890547265E-2</v>
      </c>
      <c r="M15" s="89">
        <v>9</v>
      </c>
      <c r="N15" s="90">
        <v>2.8662420382165606E-2</v>
      </c>
      <c r="O15" s="81">
        <v>0.11111111111111116</v>
      </c>
    </row>
    <row r="16" spans="2:15">
      <c r="B16" s="76"/>
      <c r="C16" s="77" t="s">
        <v>11</v>
      </c>
      <c r="D16" s="88">
        <v>0</v>
      </c>
      <c r="E16" s="79">
        <v>0</v>
      </c>
      <c r="F16" s="89">
        <v>4</v>
      </c>
      <c r="G16" s="90">
        <v>0.14285714285714285</v>
      </c>
      <c r="H16" s="81">
        <v>-1</v>
      </c>
      <c r="I16" s="89">
        <v>0</v>
      </c>
      <c r="J16" s="91"/>
      <c r="K16" s="88">
        <v>10</v>
      </c>
      <c r="L16" s="79">
        <v>2.4875621890547265E-2</v>
      </c>
      <c r="M16" s="89">
        <v>16</v>
      </c>
      <c r="N16" s="90">
        <v>5.0955414012738856E-2</v>
      </c>
      <c r="O16" s="81">
        <v>-0.375</v>
      </c>
    </row>
    <row r="17" spans="2:16">
      <c r="B17" s="129"/>
      <c r="C17" s="92" t="s">
        <v>30</v>
      </c>
      <c r="D17" s="93">
        <v>1</v>
      </c>
      <c r="E17" s="94">
        <v>1.4084507042253521E-2</v>
      </c>
      <c r="F17" s="93">
        <v>2</v>
      </c>
      <c r="G17" s="94">
        <v>7.1428571428571425E-2</v>
      </c>
      <c r="H17" s="95">
        <v>-0.5</v>
      </c>
      <c r="I17" s="93">
        <v>0</v>
      </c>
      <c r="J17" s="94">
        <v>0</v>
      </c>
      <c r="K17" s="93">
        <v>11</v>
      </c>
      <c r="L17" s="94">
        <v>2.736318407960199E-2</v>
      </c>
      <c r="M17" s="93">
        <v>12</v>
      </c>
      <c r="N17" s="94">
        <v>3.8216560509554139E-2</v>
      </c>
      <c r="O17" s="96">
        <v>-8.333333333333337E-2</v>
      </c>
    </row>
    <row r="18" spans="2:16">
      <c r="B18" s="25" t="s">
        <v>39</v>
      </c>
      <c r="C18" s="97" t="s">
        <v>31</v>
      </c>
      <c r="D18" s="39">
        <v>71</v>
      </c>
      <c r="E18" s="18">
        <v>1</v>
      </c>
      <c r="F18" s="39">
        <v>28</v>
      </c>
      <c r="G18" s="18">
        <v>1</v>
      </c>
      <c r="H18" s="19">
        <v>1.5357142857142856</v>
      </c>
      <c r="I18" s="39">
        <v>48</v>
      </c>
      <c r="J18" s="20">
        <v>0.47916666666666674</v>
      </c>
      <c r="K18" s="39">
        <v>402</v>
      </c>
      <c r="L18" s="18">
        <v>1</v>
      </c>
      <c r="M18" s="39">
        <v>314</v>
      </c>
      <c r="N18" s="20">
        <v>1</v>
      </c>
      <c r="O18" s="22">
        <v>0.28025477707006363</v>
      </c>
    </row>
    <row r="19" spans="2:16">
      <c r="B19" s="76"/>
      <c r="C19" s="69" t="s">
        <v>3</v>
      </c>
      <c r="D19" s="86">
        <v>263</v>
      </c>
      <c r="E19" s="71">
        <v>0.13813025210084034</v>
      </c>
      <c r="F19" s="87">
        <v>415</v>
      </c>
      <c r="G19" s="72">
        <v>0.17466329966329966</v>
      </c>
      <c r="H19" s="73">
        <v>-0.36626506024096384</v>
      </c>
      <c r="I19" s="87">
        <v>509</v>
      </c>
      <c r="J19" s="75">
        <v>-0.48330058939096265</v>
      </c>
      <c r="K19" s="86">
        <v>5468</v>
      </c>
      <c r="L19" s="71">
        <v>0.20819372525129454</v>
      </c>
      <c r="M19" s="87">
        <v>6206</v>
      </c>
      <c r="N19" s="72">
        <v>0.22549233340600247</v>
      </c>
      <c r="O19" s="73">
        <v>-0.11891717692555592</v>
      </c>
    </row>
    <row r="20" spans="2:16">
      <c r="B20" s="76"/>
      <c r="C20" s="77" t="s">
        <v>10</v>
      </c>
      <c r="D20" s="88">
        <v>302</v>
      </c>
      <c r="E20" s="79">
        <v>0.15861344537815125</v>
      </c>
      <c r="F20" s="89">
        <v>360</v>
      </c>
      <c r="G20" s="90">
        <v>0.15151515151515152</v>
      </c>
      <c r="H20" s="81">
        <v>-0.16111111111111109</v>
      </c>
      <c r="I20" s="89">
        <v>401</v>
      </c>
      <c r="J20" s="91">
        <v>-0.24688279301745641</v>
      </c>
      <c r="K20" s="88">
        <v>5107</v>
      </c>
      <c r="L20" s="79">
        <v>0.19444867499238502</v>
      </c>
      <c r="M20" s="89">
        <v>4595</v>
      </c>
      <c r="N20" s="90">
        <v>0.16695734321633601</v>
      </c>
      <c r="O20" s="81">
        <v>0.11142546245919482</v>
      </c>
    </row>
    <row r="21" spans="2:16">
      <c r="B21" s="76"/>
      <c r="C21" s="77" t="s">
        <v>4</v>
      </c>
      <c r="D21" s="88">
        <v>387</v>
      </c>
      <c r="E21" s="79">
        <v>0.2032563025210084</v>
      </c>
      <c r="F21" s="89">
        <v>443</v>
      </c>
      <c r="G21" s="90">
        <v>0.18644781144781145</v>
      </c>
      <c r="H21" s="81">
        <v>-0.12641083521444696</v>
      </c>
      <c r="I21" s="89">
        <v>497</v>
      </c>
      <c r="J21" s="91">
        <v>-0.22132796780684105</v>
      </c>
      <c r="K21" s="88">
        <v>4873</v>
      </c>
      <c r="L21" s="79">
        <v>0.18553914102954613</v>
      </c>
      <c r="M21" s="89">
        <v>5445</v>
      </c>
      <c r="N21" s="90">
        <v>0.19784172661870503</v>
      </c>
      <c r="O21" s="81">
        <v>-0.10505050505050506</v>
      </c>
    </row>
    <row r="22" spans="2:16">
      <c r="B22" s="76"/>
      <c r="C22" s="77" t="s">
        <v>9</v>
      </c>
      <c r="D22" s="88">
        <v>311</v>
      </c>
      <c r="E22" s="79">
        <v>0.16334033613445378</v>
      </c>
      <c r="F22" s="89">
        <v>358</v>
      </c>
      <c r="G22" s="90">
        <v>0.15067340067340068</v>
      </c>
      <c r="H22" s="81">
        <v>-0.13128491620111726</v>
      </c>
      <c r="I22" s="89">
        <v>451</v>
      </c>
      <c r="J22" s="91">
        <v>-0.31042128603104213</v>
      </c>
      <c r="K22" s="88">
        <v>4029</v>
      </c>
      <c r="L22" s="79">
        <v>0.15340389887298203</v>
      </c>
      <c r="M22" s="89">
        <v>3841</v>
      </c>
      <c r="N22" s="90">
        <v>0.13956107840999926</v>
      </c>
      <c r="O22" s="81">
        <v>4.8945587086696163E-2</v>
      </c>
    </row>
    <row r="23" spans="2:16">
      <c r="B23" s="119"/>
      <c r="C23" s="77" t="s">
        <v>8</v>
      </c>
      <c r="D23" s="88">
        <v>377</v>
      </c>
      <c r="E23" s="79">
        <v>0.19800420168067226</v>
      </c>
      <c r="F23" s="89">
        <v>454</v>
      </c>
      <c r="G23" s="90">
        <v>0.19107744107744107</v>
      </c>
      <c r="H23" s="81">
        <v>-0.16960352422907488</v>
      </c>
      <c r="I23" s="89">
        <v>346</v>
      </c>
      <c r="J23" s="91">
        <v>8.9595375722543391E-2</v>
      </c>
      <c r="K23" s="88">
        <v>3886</v>
      </c>
      <c r="L23" s="79">
        <v>0.14795918367346939</v>
      </c>
      <c r="M23" s="89">
        <v>4069</v>
      </c>
      <c r="N23" s="90">
        <v>0.14784536007557592</v>
      </c>
      <c r="O23" s="81">
        <v>-4.4974195133939521E-2</v>
      </c>
    </row>
    <row r="24" spans="2:16">
      <c r="B24" s="76"/>
      <c r="C24" s="77" t="s">
        <v>11</v>
      </c>
      <c r="D24" s="88">
        <v>103</v>
      </c>
      <c r="E24" s="79">
        <v>5.4096638655462187E-2</v>
      </c>
      <c r="F24" s="89">
        <v>178</v>
      </c>
      <c r="G24" s="90">
        <v>7.4915824915824922E-2</v>
      </c>
      <c r="H24" s="81">
        <v>-0.4213483146067416</v>
      </c>
      <c r="I24" s="89">
        <v>126</v>
      </c>
      <c r="J24" s="91">
        <v>-0.18253968253968256</v>
      </c>
      <c r="K24" s="88">
        <v>1383</v>
      </c>
      <c r="L24" s="79">
        <v>5.2657630216265613E-2</v>
      </c>
      <c r="M24" s="89">
        <v>1640</v>
      </c>
      <c r="N24" s="90">
        <v>5.9588692682217864E-2</v>
      </c>
      <c r="O24" s="81">
        <v>-0.15670731707317076</v>
      </c>
    </row>
    <row r="25" spans="2:16">
      <c r="B25" s="76"/>
      <c r="C25" s="77" t="s">
        <v>12</v>
      </c>
      <c r="D25" s="88">
        <v>137</v>
      </c>
      <c r="E25" s="79">
        <v>7.1953781512605036E-2</v>
      </c>
      <c r="F25" s="89">
        <v>155</v>
      </c>
      <c r="G25" s="90">
        <v>6.523569023569023E-2</v>
      </c>
      <c r="H25" s="81">
        <v>-0.11612903225806448</v>
      </c>
      <c r="I25" s="89">
        <v>215</v>
      </c>
      <c r="J25" s="91">
        <v>-0.36279069767441863</v>
      </c>
      <c r="K25" s="88">
        <v>1314</v>
      </c>
      <c r="L25" s="79">
        <v>5.00304599451721E-2</v>
      </c>
      <c r="M25" s="89">
        <v>1547</v>
      </c>
      <c r="N25" s="90">
        <v>5.6209577792311602E-2</v>
      </c>
      <c r="O25" s="81">
        <v>-0.1506140917905624</v>
      </c>
    </row>
    <row r="26" spans="2:16">
      <c r="B26" s="76"/>
      <c r="C26" s="77" t="s">
        <v>43</v>
      </c>
      <c r="D26" s="88">
        <v>10</v>
      </c>
      <c r="E26" s="79">
        <v>5.2521008403361349E-3</v>
      </c>
      <c r="F26" s="89">
        <v>4</v>
      </c>
      <c r="G26" s="90">
        <v>1.6835016835016834E-3</v>
      </c>
      <c r="H26" s="81">
        <v>1.5</v>
      </c>
      <c r="I26" s="89">
        <v>18</v>
      </c>
      <c r="J26" s="91">
        <v>-0.44444444444444442</v>
      </c>
      <c r="K26" s="88">
        <v>120</v>
      </c>
      <c r="L26" s="79">
        <v>4.5689917758148036E-3</v>
      </c>
      <c r="M26" s="89">
        <v>92</v>
      </c>
      <c r="N26" s="90">
        <v>3.3427803211975872E-3</v>
      </c>
      <c r="O26" s="81">
        <v>0.30434782608695654</v>
      </c>
    </row>
    <row r="27" spans="2:16">
      <c r="B27" s="76"/>
      <c r="C27" s="77" t="s">
        <v>57</v>
      </c>
      <c r="D27" s="88">
        <v>1</v>
      </c>
      <c r="E27" s="79">
        <v>5.2521008403361342E-4</v>
      </c>
      <c r="F27" s="89">
        <v>1</v>
      </c>
      <c r="G27" s="90">
        <v>4.2087542087542086E-4</v>
      </c>
      <c r="H27" s="81">
        <v>0</v>
      </c>
      <c r="I27" s="89">
        <v>4</v>
      </c>
      <c r="J27" s="91">
        <v>-0.75</v>
      </c>
      <c r="K27" s="88">
        <v>27</v>
      </c>
      <c r="L27" s="79">
        <v>1.0280231495583309E-3</v>
      </c>
      <c r="M27" s="89">
        <v>15</v>
      </c>
      <c r="N27" s="90">
        <v>5.450185306300414E-4</v>
      </c>
      <c r="O27" s="81">
        <v>0.8</v>
      </c>
    </row>
    <row r="28" spans="2:16">
      <c r="B28" s="129"/>
      <c r="C28" s="92" t="s">
        <v>83</v>
      </c>
      <c r="D28" s="93">
        <v>5</v>
      </c>
      <c r="E28" s="105">
        <v>2.6260504201680674E-3</v>
      </c>
      <c r="F28" s="142">
        <v>0</v>
      </c>
      <c r="G28" s="106">
        <v>0</v>
      </c>
      <c r="H28" s="107"/>
      <c r="I28" s="142">
        <v>5</v>
      </c>
      <c r="J28" s="109">
        <v>0</v>
      </c>
      <c r="K28" s="93">
        <v>19</v>
      </c>
      <c r="L28" s="105">
        <v>7.2342369783734385E-4</v>
      </c>
      <c r="M28" s="142">
        <v>0</v>
      </c>
      <c r="N28" s="106">
        <v>0</v>
      </c>
      <c r="O28" s="107"/>
    </row>
    <row r="29" spans="2:16">
      <c r="B29" s="140"/>
      <c r="C29" s="92" t="s">
        <v>30</v>
      </c>
      <c r="D29" s="93">
        <v>8</v>
      </c>
      <c r="E29" s="94">
        <v>4.2016806722689074E-3</v>
      </c>
      <c r="F29" s="93">
        <v>8</v>
      </c>
      <c r="G29" s="99">
        <v>3.3670033670033669E-3</v>
      </c>
      <c r="H29" s="95">
        <v>0</v>
      </c>
      <c r="I29" s="93">
        <v>4</v>
      </c>
      <c r="J29" s="100">
        <v>1</v>
      </c>
      <c r="K29" s="93">
        <v>38</v>
      </c>
      <c r="L29" s="99">
        <v>1.4468473956746877E-3</v>
      </c>
      <c r="M29" s="93">
        <v>72</v>
      </c>
      <c r="N29" s="99">
        <v>2.616088947024199E-3</v>
      </c>
      <c r="O29" s="96">
        <v>-0.47222222222222221</v>
      </c>
    </row>
    <row r="30" spans="2:16">
      <c r="B30" s="25" t="s">
        <v>40</v>
      </c>
      <c r="C30" s="97" t="s">
        <v>31</v>
      </c>
      <c r="D30" s="39">
        <v>1904</v>
      </c>
      <c r="E30" s="18">
        <v>1</v>
      </c>
      <c r="F30" s="39">
        <v>2376</v>
      </c>
      <c r="G30" s="18">
        <v>1</v>
      </c>
      <c r="H30" s="19">
        <v>-0.19865319865319864</v>
      </c>
      <c r="I30" s="39">
        <v>2576</v>
      </c>
      <c r="J30" s="20">
        <v>-0.26086956521739135</v>
      </c>
      <c r="K30" s="39">
        <v>26264</v>
      </c>
      <c r="L30" s="18">
        <v>1</v>
      </c>
      <c r="M30" s="39">
        <v>27522</v>
      </c>
      <c r="N30" s="20">
        <v>1</v>
      </c>
      <c r="O30" s="22">
        <v>-4.5708887435506163E-2</v>
      </c>
    </row>
    <row r="31" spans="2:16">
      <c r="B31" s="25" t="s">
        <v>59</v>
      </c>
      <c r="C31" s="97" t="s">
        <v>31</v>
      </c>
      <c r="D31" s="98">
        <v>1</v>
      </c>
      <c r="E31" s="18">
        <v>1</v>
      </c>
      <c r="F31" s="98">
        <v>0</v>
      </c>
      <c r="G31" s="18">
        <v>1</v>
      </c>
      <c r="H31" s="19"/>
      <c r="I31" s="98">
        <v>1</v>
      </c>
      <c r="J31" s="18">
        <v>0</v>
      </c>
      <c r="K31" s="98">
        <v>23</v>
      </c>
      <c r="L31" s="18">
        <v>1</v>
      </c>
      <c r="M31" s="98">
        <v>18</v>
      </c>
      <c r="N31" s="18">
        <v>1</v>
      </c>
      <c r="O31" s="22">
        <v>0.27777777777777768</v>
      </c>
      <c r="P31" s="28"/>
    </row>
    <row r="32" spans="2:16">
      <c r="B32" s="26"/>
      <c r="C32" s="101" t="s">
        <v>31</v>
      </c>
      <c r="D32" s="40">
        <v>1976</v>
      </c>
      <c r="E32" s="13">
        <v>1</v>
      </c>
      <c r="F32" s="40">
        <v>2404</v>
      </c>
      <c r="G32" s="13">
        <v>1</v>
      </c>
      <c r="H32" s="14">
        <v>-0.17803660565723789</v>
      </c>
      <c r="I32" s="40">
        <v>2625</v>
      </c>
      <c r="J32" s="15">
        <v>-0.24723809523809526</v>
      </c>
      <c r="K32" s="40">
        <v>26689</v>
      </c>
      <c r="L32" s="13">
        <v>1</v>
      </c>
      <c r="M32" s="40">
        <v>27854</v>
      </c>
      <c r="N32" s="13">
        <v>1</v>
      </c>
      <c r="O32" s="23">
        <v>-4.1825231564586729E-2</v>
      </c>
      <c r="P32" s="28"/>
    </row>
    <row r="33" spans="2:15" ht="14.45" customHeight="1">
      <c r="B33" t="s">
        <v>55</v>
      </c>
    </row>
    <row r="34" spans="2:15">
      <c r="B34" s="16" t="s">
        <v>56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63" t="s">
        <v>41</v>
      </c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24"/>
    </row>
    <row r="38" spans="2:15">
      <c r="B38" s="164" t="s">
        <v>42</v>
      </c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9" t="s">
        <v>38</v>
      </c>
    </row>
    <row r="39" spans="2:15" ht="14.45" customHeight="1">
      <c r="B39" s="187" t="s">
        <v>22</v>
      </c>
      <c r="C39" s="187" t="s">
        <v>1</v>
      </c>
      <c r="D39" s="168" t="s">
        <v>84</v>
      </c>
      <c r="E39" s="159"/>
      <c r="F39" s="159"/>
      <c r="G39" s="159"/>
      <c r="H39" s="169"/>
      <c r="I39" s="159" t="s">
        <v>81</v>
      </c>
      <c r="J39" s="159"/>
      <c r="K39" s="168" t="s">
        <v>85</v>
      </c>
      <c r="L39" s="159"/>
      <c r="M39" s="159"/>
      <c r="N39" s="159"/>
      <c r="O39" s="169"/>
    </row>
    <row r="40" spans="2:15" ht="14.45" customHeight="1">
      <c r="B40" s="188"/>
      <c r="C40" s="188"/>
      <c r="D40" s="165" t="s">
        <v>86</v>
      </c>
      <c r="E40" s="166"/>
      <c r="F40" s="166"/>
      <c r="G40" s="166"/>
      <c r="H40" s="167"/>
      <c r="I40" s="166" t="s">
        <v>82</v>
      </c>
      <c r="J40" s="166"/>
      <c r="K40" s="165" t="s">
        <v>87</v>
      </c>
      <c r="L40" s="166"/>
      <c r="M40" s="166"/>
      <c r="N40" s="166"/>
      <c r="O40" s="167"/>
    </row>
    <row r="41" spans="2:15" ht="14.45" customHeight="1">
      <c r="B41" s="188"/>
      <c r="C41" s="186"/>
      <c r="D41" s="157">
        <v>2019</v>
      </c>
      <c r="E41" s="160"/>
      <c r="F41" s="170">
        <v>2018</v>
      </c>
      <c r="G41" s="170"/>
      <c r="H41" s="189" t="s">
        <v>23</v>
      </c>
      <c r="I41" s="191">
        <v>2019</v>
      </c>
      <c r="J41" s="157" t="s">
        <v>88</v>
      </c>
      <c r="K41" s="157">
        <v>2019</v>
      </c>
      <c r="L41" s="160"/>
      <c r="M41" s="170">
        <v>2018</v>
      </c>
      <c r="N41" s="160"/>
      <c r="O41" s="176" t="s">
        <v>23</v>
      </c>
    </row>
    <row r="42" spans="2:15" ht="14.45" customHeight="1">
      <c r="B42" s="193" t="s">
        <v>22</v>
      </c>
      <c r="C42" s="177" t="s">
        <v>25</v>
      </c>
      <c r="D42" s="161"/>
      <c r="E42" s="162"/>
      <c r="F42" s="171"/>
      <c r="G42" s="171"/>
      <c r="H42" s="190"/>
      <c r="I42" s="192"/>
      <c r="J42" s="158"/>
      <c r="K42" s="161"/>
      <c r="L42" s="162"/>
      <c r="M42" s="171"/>
      <c r="N42" s="162"/>
      <c r="O42" s="176"/>
    </row>
    <row r="43" spans="2:15" ht="14.45" customHeight="1">
      <c r="B43" s="193"/>
      <c r="C43" s="177"/>
      <c r="D43" s="147" t="s">
        <v>26</v>
      </c>
      <c r="E43" s="143" t="s">
        <v>2</v>
      </c>
      <c r="F43" s="146" t="s">
        <v>26</v>
      </c>
      <c r="G43" s="58" t="s">
        <v>2</v>
      </c>
      <c r="H43" s="179" t="s">
        <v>27</v>
      </c>
      <c r="I43" s="59" t="s">
        <v>26</v>
      </c>
      <c r="J43" s="181" t="s">
        <v>89</v>
      </c>
      <c r="K43" s="147" t="s">
        <v>26</v>
      </c>
      <c r="L43" s="57" t="s">
        <v>2</v>
      </c>
      <c r="M43" s="146" t="s">
        <v>26</v>
      </c>
      <c r="N43" s="57" t="s">
        <v>2</v>
      </c>
      <c r="O43" s="183" t="s">
        <v>27</v>
      </c>
    </row>
    <row r="44" spans="2:15" ht="14.45" customHeight="1">
      <c r="B44" s="194"/>
      <c r="C44" s="178"/>
      <c r="D44" s="144" t="s">
        <v>28</v>
      </c>
      <c r="E44" s="145" t="s">
        <v>29</v>
      </c>
      <c r="F44" s="55" t="s">
        <v>28</v>
      </c>
      <c r="G44" s="56" t="s">
        <v>29</v>
      </c>
      <c r="H44" s="180"/>
      <c r="I44" s="60" t="s">
        <v>28</v>
      </c>
      <c r="J44" s="182"/>
      <c r="K44" s="144" t="s">
        <v>28</v>
      </c>
      <c r="L44" s="145" t="s">
        <v>29</v>
      </c>
      <c r="M44" s="55" t="s">
        <v>28</v>
      </c>
      <c r="N44" s="145" t="s">
        <v>29</v>
      </c>
      <c r="O44" s="184"/>
    </row>
    <row r="45" spans="2:15" ht="14.45" customHeight="1">
      <c r="B45" s="76"/>
      <c r="C45" s="69" t="s">
        <v>12</v>
      </c>
      <c r="D45" s="86"/>
      <c r="E45" s="71"/>
      <c r="F45" s="87">
        <v>1</v>
      </c>
      <c r="G45" s="72">
        <v>1</v>
      </c>
      <c r="H45" s="73"/>
      <c r="I45" s="87"/>
      <c r="J45" s="75"/>
      <c r="K45" s="86" t="e">
        <v>#REF!</v>
      </c>
      <c r="L45" s="71"/>
      <c r="M45" s="87">
        <v>2</v>
      </c>
      <c r="N45" s="72">
        <v>1</v>
      </c>
      <c r="O45" s="73"/>
    </row>
    <row r="46" spans="2:15">
      <c r="B46" s="25" t="s">
        <v>39</v>
      </c>
      <c r="C46" s="97" t="s">
        <v>31</v>
      </c>
      <c r="D46" s="98"/>
      <c r="E46" s="18"/>
      <c r="F46" s="98">
        <v>1</v>
      </c>
      <c r="G46" s="18">
        <v>1</v>
      </c>
      <c r="H46" s="19"/>
      <c r="I46" s="98"/>
      <c r="J46" s="18"/>
      <c r="K46" s="98"/>
      <c r="L46" s="18"/>
      <c r="M46" s="98">
        <v>2</v>
      </c>
      <c r="N46" s="18">
        <v>1</v>
      </c>
      <c r="O46" s="21"/>
    </row>
    <row r="47" spans="2:15">
      <c r="B47" s="76"/>
      <c r="C47" s="69" t="s">
        <v>3</v>
      </c>
      <c r="D47" s="86">
        <v>225</v>
      </c>
      <c r="E47" s="71">
        <v>0.18352365415986949</v>
      </c>
      <c r="F47" s="87">
        <v>344</v>
      </c>
      <c r="G47" s="72">
        <v>0.20259128386336867</v>
      </c>
      <c r="H47" s="73">
        <v>-0.34593023255813948</v>
      </c>
      <c r="I47" s="87">
        <v>441</v>
      </c>
      <c r="J47" s="75">
        <v>-0.48979591836734693</v>
      </c>
      <c r="K47" s="86">
        <v>4729</v>
      </c>
      <c r="L47" s="71">
        <v>0.24502590673575131</v>
      </c>
      <c r="M47" s="87">
        <v>5272</v>
      </c>
      <c r="N47" s="72">
        <v>0.25385208012326654</v>
      </c>
      <c r="O47" s="73">
        <v>-0.10299696509863432</v>
      </c>
    </row>
    <row r="48" spans="2:15">
      <c r="B48" s="76"/>
      <c r="C48" s="77" t="s">
        <v>10</v>
      </c>
      <c r="D48" s="88">
        <v>231</v>
      </c>
      <c r="E48" s="79">
        <v>0.18841761827079934</v>
      </c>
      <c r="F48" s="89">
        <v>296</v>
      </c>
      <c r="G48" s="90">
        <v>0.17432273262661954</v>
      </c>
      <c r="H48" s="81">
        <v>-0.21959459459459463</v>
      </c>
      <c r="I48" s="89">
        <v>317</v>
      </c>
      <c r="J48" s="91">
        <v>-0.27129337539432175</v>
      </c>
      <c r="K48" s="88">
        <v>4139</v>
      </c>
      <c r="L48" s="79">
        <v>0.21445595854922281</v>
      </c>
      <c r="M48" s="89">
        <v>3780</v>
      </c>
      <c r="N48" s="90">
        <v>0.18201078582434516</v>
      </c>
      <c r="O48" s="81">
        <v>9.4973544973544932E-2</v>
      </c>
    </row>
    <row r="49" spans="2:15" ht="15" customHeight="1">
      <c r="B49" s="76"/>
      <c r="C49" s="77" t="s">
        <v>4</v>
      </c>
      <c r="D49" s="88">
        <v>179</v>
      </c>
      <c r="E49" s="79">
        <v>0.14600326264274063</v>
      </c>
      <c r="F49" s="89">
        <v>304</v>
      </c>
      <c r="G49" s="90">
        <v>0.1790341578327444</v>
      </c>
      <c r="H49" s="81">
        <v>-0.41118421052631582</v>
      </c>
      <c r="I49" s="89">
        <v>289</v>
      </c>
      <c r="J49" s="91">
        <v>-0.38062283737024216</v>
      </c>
      <c r="K49" s="88">
        <v>3107</v>
      </c>
      <c r="L49" s="79">
        <v>0.16098445595854921</v>
      </c>
      <c r="M49" s="89">
        <v>3922</v>
      </c>
      <c r="N49" s="90">
        <v>0.1888482280431433</v>
      </c>
      <c r="O49" s="81">
        <v>-0.20780214176440592</v>
      </c>
    </row>
    <row r="50" spans="2:15">
      <c r="B50" s="76"/>
      <c r="C50" s="77" t="s">
        <v>8</v>
      </c>
      <c r="D50" s="88">
        <v>267</v>
      </c>
      <c r="E50" s="79">
        <v>0.21778140293637846</v>
      </c>
      <c r="F50" s="89">
        <v>318</v>
      </c>
      <c r="G50" s="90">
        <v>0.1872791519434629</v>
      </c>
      <c r="H50" s="81">
        <v>-0.160377358490566</v>
      </c>
      <c r="I50" s="89">
        <v>270</v>
      </c>
      <c r="J50" s="91">
        <v>-1.1111111111111072E-2</v>
      </c>
      <c r="K50" s="88">
        <v>3098</v>
      </c>
      <c r="L50" s="79">
        <v>0.16051813471502591</v>
      </c>
      <c r="M50" s="89">
        <v>3269</v>
      </c>
      <c r="N50" s="90">
        <v>0.15740562403697997</v>
      </c>
      <c r="O50" s="81">
        <v>-5.2309574793514835E-2</v>
      </c>
    </row>
    <row r="51" spans="2:15" ht="15" customHeight="1">
      <c r="B51" s="119"/>
      <c r="C51" s="77" t="s">
        <v>9</v>
      </c>
      <c r="D51" s="88">
        <v>237</v>
      </c>
      <c r="E51" s="79">
        <v>0.19331158238172921</v>
      </c>
      <c r="F51" s="89">
        <v>259</v>
      </c>
      <c r="G51" s="90">
        <v>0.15253239104829211</v>
      </c>
      <c r="H51" s="81">
        <v>-8.4942084942084994E-2</v>
      </c>
      <c r="I51" s="89">
        <v>334</v>
      </c>
      <c r="J51" s="91">
        <v>-0.29041916167664672</v>
      </c>
      <c r="K51" s="88">
        <v>2977</v>
      </c>
      <c r="L51" s="79">
        <v>0.15424870466321244</v>
      </c>
      <c r="M51" s="89">
        <v>2757</v>
      </c>
      <c r="N51" s="90">
        <v>0.13275231124807396</v>
      </c>
      <c r="O51" s="81">
        <v>7.9796880667392101E-2</v>
      </c>
    </row>
    <row r="52" spans="2:15">
      <c r="B52" s="76"/>
      <c r="C52" s="77" t="s">
        <v>11</v>
      </c>
      <c r="D52" s="88">
        <v>48</v>
      </c>
      <c r="E52" s="79">
        <v>3.9151712887438822E-2</v>
      </c>
      <c r="F52" s="89">
        <v>137</v>
      </c>
      <c r="G52" s="90">
        <v>8.0683156654888108E-2</v>
      </c>
      <c r="H52" s="81">
        <v>-0.64963503649635035</v>
      </c>
      <c r="I52" s="89">
        <v>76</v>
      </c>
      <c r="J52" s="91">
        <v>-0.36842105263157898</v>
      </c>
      <c r="K52" s="88">
        <v>1008</v>
      </c>
      <c r="L52" s="79">
        <v>5.2227979274611397E-2</v>
      </c>
      <c r="M52" s="89">
        <v>1355</v>
      </c>
      <c r="N52" s="90">
        <v>6.5244607087827422E-2</v>
      </c>
      <c r="O52" s="81">
        <v>-0.25608856088560883</v>
      </c>
    </row>
    <row r="53" spans="2:15">
      <c r="B53" s="76"/>
      <c r="C53" s="77" t="s">
        <v>12</v>
      </c>
      <c r="D53" s="88">
        <v>34</v>
      </c>
      <c r="E53" s="79">
        <v>2.7732463295269169E-2</v>
      </c>
      <c r="F53" s="89">
        <v>40</v>
      </c>
      <c r="G53" s="90">
        <v>2.3557126030624265E-2</v>
      </c>
      <c r="H53" s="81">
        <v>-0.15000000000000002</v>
      </c>
      <c r="I53" s="89">
        <v>41</v>
      </c>
      <c r="J53" s="91">
        <v>-0.17073170731707321</v>
      </c>
      <c r="K53" s="88">
        <v>223</v>
      </c>
      <c r="L53" s="79">
        <v>1.155440414507772E-2</v>
      </c>
      <c r="M53" s="89">
        <v>413</v>
      </c>
      <c r="N53" s="90">
        <v>1.9886363636363636E-2</v>
      </c>
      <c r="O53" s="81">
        <v>-0.46004842615012109</v>
      </c>
    </row>
    <row r="54" spans="2:15">
      <c r="B54" s="76"/>
      <c r="C54" s="77" t="s">
        <v>83</v>
      </c>
      <c r="D54" s="88">
        <v>5</v>
      </c>
      <c r="E54" s="79">
        <v>4.0783034257748773E-3</v>
      </c>
      <c r="F54" s="89">
        <v>0</v>
      </c>
      <c r="G54" s="90">
        <v>0</v>
      </c>
      <c r="H54" s="81"/>
      <c r="I54" s="89">
        <v>5</v>
      </c>
      <c r="J54" s="91">
        <v>0</v>
      </c>
      <c r="K54" s="88">
        <v>19</v>
      </c>
      <c r="L54" s="79">
        <v>9.8445595854922282E-4</v>
      </c>
      <c r="M54" s="89">
        <v>0</v>
      </c>
      <c r="N54" s="90">
        <v>0</v>
      </c>
      <c r="O54" s="81"/>
    </row>
    <row r="55" spans="2:15">
      <c r="B55" s="140"/>
      <c r="C55" s="92" t="s">
        <v>30</v>
      </c>
      <c r="D55" s="93">
        <v>0</v>
      </c>
      <c r="E55" s="94">
        <v>0</v>
      </c>
      <c r="F55" s="93">
        <v>0</v>
      </c>
      <c r="G55" s="99">
        <v>0</v>
      </c>
      <c r="H55" s="95" t="s">
        <v>111</v>
      </c>
      <c r="I55" s="93">
        <v>0</v>
      </c>
      <c r="J55" s="100" t="s">
        <v>111</v>
      </c>
      <c r="K55" s="93">
        <v>0</v>
      </c>
      <c r="L55" s="99">
        <v>0</v>
      </c>
      <c r="M55" s="93">
        <v>0</v>
      </c>
      <c r="N55" s="99">
        <v>0</v>
      </c>
      <c r="O55" s="96" t="s">
        <v>111</v>
      </c>
    </row>
    <row r="56" spans="2:15">
      <c r="B56" s="25" t="s">
        <v>40</v>
      </c>
      <c r="C56" s="97" t="s">
        <v>31</v>
      </c>
      <c r="D56" s="39">
        <v>1226</v>
      </c>
      <c r="E56" s="18">
        <v>1</v>
      </c>
      <c r="F56" s="39">
        <v>1698</v>
      </c>
      <c r="G56" s="18">
        <v>1</v>
      </c>
      <c r="H56" s="19">
        <v>-0.27797408716136629</v>
      </c>
      <c r="I56" s="39">
        <v>1773</v>
      </c>
      <c r="J56" s="20">
        <v>-0.30851663846587707</v>
      </c>
      <c r="K56" s="39">
        <v>19300</v>
      </c>
      <c r="L56" s="18">
        <v>1</v>
      </c>
      <c r="M56" s="39">
        <v>20768</v>
      </c>
      <c r="N56" s="20">
        <v>1</v>
      </c>
      <c r="O56" s="22">
        <v>-7.0685670261941502E-2</v>
      </c>
    </row>
    <row r="57" spans="2:15">
      <c r="B57" s="25" t="s">
        <v>59</v>
      </c>
      <c r="C57" s="97" t="s">
        <v>31</v>
      </c>
      <c r="D57" s="39">
        <v>0</v>
      </c>
      <c r="E57" s="18">
        <v>1</v>
      </c>
      <c r="F57" s="39">
        <v>0</v>
      </c>
      <c r="G57" s="18">
        <v>1</v>
      </c>
      <c r="H57" s="19"/>
      <c r="I57" s="39">
        <v>1</v>
      </c>
      <c r="J57" s="18">
        <v>-1</v>
      </c>
      <c r="K57" s="39">
        <v>4</v>
      </c>
      <c r="L57" s="18">
        <v>1</v>
      </c>
      <c r="M57" s="39">
        <v>8</v>
      </c>
      <c r="N57" s="18">
        <v>1</v>
      </c>
      <c r="O57" s="22">
        <v>-0.5</v>
      </c>
    </row>
    <row r="58" spans="2:15">
      <c r="B58" s="26"/>
      <c r="C58" s="101" t="s">
        <v>31</v>
      </c>
      <c r="D58" s="40">
        <v>1226</v>
      </c>
      <c r="E58" s="13">
        <v>1</v>
      </c>
      <c r="F58" s="40">
        <v>1699</v>
      </c>
      <c r="G58" s="13">
        <v>1</v>
      </c>
      <c r="H58" s="14">
        <v>-0.27839905826957034</v>
      </c>
      <c r="I58" s="40">
        <v>1774</v>
      </c>
      <c r="J58" s="15">
        <v>-0.30890642615558062</v>
      </c>
      <c r="K58" s="40">
        <v>19304</v>
      </c>
      <c r="L58" s="13">
        <v>1</v>
      </c>
      <c r="M58" s="40">
        <v>20778</v>
      </c>
      <c r="N58" s="13">
        <v>1</v>
      </c>
      <c r="O58" s="23">
        <v>-7.0940417749542739E-2</v>
      </c>
    </row>
    <row r="59" spans="2:15">
      <c r="B59" s="61" t="s">
        <v>55</v>
      </c>
      <c r="C59" s="61"/>
      <c r="D59" s="61"/>
      <c r="E59" s="61"/>
      <c r="F59" s="61"/>
      <c r="G59" s="61"/>
      <c r="H59" s="61"/>
      <c r="I59" s="62"/>
      <c r="J59" s="61"/>
      <c r="K59" s="61"/>
      <c r="L59" s="61"/>
      <c r="M59" s="61"/>
      <c r="N59" s="61"/>
      <c r="O59" s="61"/>
    </row>
    <row r="60" spans="2:15">
      <c r="B60" s="16" t="s">
        <v>56</v>
      </c>
    </row>
    <row r="62" spans="2:15">
      <c r="B62" s="163" t="s">
        <v>20</v>
      </c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24"/>
    </row>
    <row r="63" spans="2:15">
      <c r="B63" s="195" t="s">
        <v>21</v>
      </c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9" t="s">
        <v>38</v>
      </c>
    </row>
    <row r="64" spans="2:15">
      <c r="B64" s="187" t="s">
        <v>22</v>
      </c>
      <c r="C64" s="187" t="s">
        <v>1</v>
      </c>
      <c r="D64" s="168" t="s">
        <v>84</v>
      </c>
      <c r="E64" s="159"/>
      <c r="F64" s="159"/>
      <c r="G64" s="159"/>
      <c r="H64" s="169"/>
      <c r="I64" s="159" t="s">
        <v>81</v>
      </c>
      <c r="J64" s="159"/>
      <c r="K64" s="168" t="s">
        <v>85</v>
      </c>
      <c r="L64" s="159"/>
      <c r="M64" s="159"/>
      <c r="N64" s="159"/>
      <c r="O64" s="169"/>
    </row>
    <row r="65" spans="2:15">
      <c r="B65" s="188"/>
      <c r="C65" s="188"/>
      <c r="D65" s="165" t="s">
        <v>86</v>
      </c>
      <c r="E65" s="166"/>
      <c r="F65" s="166"/>
      <c r="G65" s="166"/>
      <c r="H65" s="167"/>
      <c r="I65" s="166" t="s">
        <v>82</v>
      </c>
      <c r="J65" s="166"/>
      <c r="K65" s="165" t="s">
        <v>87</v>
      </c>
      <c r="L65" s="166"/>
      <c r="M65" s="166"/>
      <c r="N65" s="166"/>
      <c r="O65" s="167"/>
    </row>
    <row r="66" spans="2:15" ht="15" customHeight="1">
      <c r="B66" s="188"/>
      <c r="C66" s="186"/>
      <c r="D66" s="157">
        <v>2019</v>
      </c>
      <c r="E66" s="160"/>
      <c r="F66" s="170">
        <v>2018</v>
      </c>
      <c r="G66" s="170"/>
      <c r="H66" s="189" t="s">
        <v>23</v>
      </c>
      <c r="I66" s="191">
        <v>2019</v>
      </c>
      <c r="J66" s="157" t="s">
        <v>88</v>
      </c>
      <c r="K66" s="157">
        <v>2019</v>
      </c>
      <c r="L66" s="160"/>
      <c r="M66" s="170">
        <v>2018</v>
      </c>
      <c r="N66" s="160"/>
      <c r="O66" s="176" t="s">
        <v>23</v>
      </c>
    </row>
    <row r="67" spans="2:15">
      <c r="B67" s="193" t="s">
        <v>22</v>
      </c>
      <c r="C67" s="177" t="s">
        <v>25</v>
      </c>
      <c r="D67" s="161"/>
      <c r="E67" s="162"/>
      <c r="F67" s="171"/>
      <c r="G67" s="171"/>
      <c r="H67" s="190"/>
      <c r="I67" s="192"/>
      <c r="J67" s="158"/>
      <c r="K67" s="161"/>
      <c r="L67" s="162"/>
      <c r="M67" s="171"/>
      <c r="N67" s="162"/>
      <c r="O67" s="176"/>
    </row>
    <row r="68" spans="2:15" ht="15" customHeight="1">
      <c r="B68" s="193"/>
      <c r="C68" s="177"/>
      <c r="D68" s="147" t="s">
        <v>26</v>
      </c>
      <c r="E68" s="143" t="s">
        <v>2</v>
      </c>
      <c r="F68" s="146" t="s">
        <v>26</v>
      </c>
      <c r="G68" s="58" t="s">
        <v>2</v>
      </c>
      <c r="H68" s="179" t="s">
        <v>27</v>
      </c>
      <c r="I68" s="59" t="s">
        <v>26</v>
      </c>
      <c r="J68" s="181" t="s">
        <v>89</v>
      </c>
      <c r="K68" s="147" t="s">
        <v>26</v>
      </c>
      <c r="L68" s="57" t="s">
        <v>2</v>
      </c>
      <c r="M68" s="146" t="s">
        <v>26</v>
      </c>
      <c r="N68" s="57" t="s">
        <v>2</v>
      </c>
      <c r="O68" s="183" t="s">
        <v>27</v>
      </c>
    </row>
    <row r="69" spans="2:15" ht="16.5" customHeight="1">
      <c r="B69" s="194"/>
      <c r="C69" s="178"/>
      <c r="D69" s="144" t="s">
        <v>28</v>
      </c>
      <c r="E69" s="145" t="s">
        <v>29</v>
      </c>
      <c r="F69" s="55" t="s">
        <v>28</v>
      </c>
      <c r="G69" s="56" t="s">
        <v>29</v>
      </c>
      <c r="H69" s="180"/>
      <c r="I69" s="60" t="s">
        <v>28</v>
      </c>
      <c r="J69" s="182"/>
      <c r="K69" s="144" t="s">
        <v>28</v>
      </c>
      <c r="L69" s="145" t="s">
        <v>29</v>
      </c>
      <c r="M69" s="55" t="s">
        <v>28</v>
      </c>
      <c r="N69" s="145" t="s">
        <v>29</v>
      </c>
      <c r="O69" s="184"/>
    </row>
    <row r="70" spans="2:15">
      <c r="B70" s="76"/>
      <c r="C70" s="69" t="s">
        <v>9</v>
      </c>
      <c r="D70" s="86">
        <v>49</v>
      </c>
      <c r="E70" s="71">
        <v>0.6901408450704225</v>
      </c>
      <c r="F70" s="87">
        <v>7</v>
      </c>
      <c r="G70" s="72">
        <v>0.25</v>
      </c>
      <c r="H70" s="73">
        <v>6</v>
      </c>
      <c r="I70" s="87">
        <v>24</v>
      </c>
      <c r="J70" s="75">
        <v>1.0416666666666665</v>
      </c>
      <c r="K70" s="86">
        <v>217</v>
      </c>
      <c r="L70" s="71">
        <v>0.53980099502487566</v>
      </c>
      <c r="M70" s="87">
        <v>153</v>
      </c>
      <c r="N70" s="72">
        <v>0.48726114649681529</v>
      </c>
      <c r="O70" s="73">
        <v>0.41830065359477131</v>
      </c>
    </row>
    <row r="71" spans="2:15">
      <c r="B71" s="76"/>
      <c r="C71" s="77" t="s">
        <v>12</v>
      </c>
      <c r="D71" s="88">
        <v>13</v>
      </c>
      <c r="E71" s="79">
        <v>0.18309859154929578</v>
      </c>
      <c r="F71" s="89">
        <v>9</v>
      </c>
      <c r="G71" s="90">
        <v>0.32142857142857145</v>
      </c>
      <c r="H71" s="81">
        <v>0.44444444444444442</v>
      </c>
      <c r="I71" s="89">
        <v>14</v>
      </c>
      <c r="J71" s="91">
        <v>-7.1428571428571397E-2</v>
      </c>
      <c r="K71" s="88">
        <v>88</v>
      </c>
      <c r="L71" s="79">
        <v>0.21890547263681592</v>
      </c>
      <c r="M71" s="89">
        <v>69</v>
      </c>
      <c r="N71" s="90">
        <v>0.21974522292993631</v>
      </c>
      <c r="O71" s="81">
        <v>0.2753623188405796</v>
      </c>
    </row>
    <row r="72" spans="2:15">
      <c r="B72" s="76"/>
      <c r="C72" s="77" t="s">
        <v>17</v>
      </c>
      <c r="D72" s="88">
        <v>4</v>
      </c>
      <c r="E72" s="79">
        <v>5.6338028169014086E-2</v>
      </c>
      <c r="F72" s="89">
        <v>1</v>
      </c>
      <c r="G72" s="90">
        <v>3.5714285714285712E-2</v>
      </c>
      <c r="H72" s="81">
        <v>3</v>
      </c>
      <c r="I72" s="89">
        <v>5</v>
      </c>
      <c r="J72" s="91">
        <v>-0.19999999999999996</v>
      </c>
      <c r="K72" s="88">
        <v>39</v>
      </c>
      <c r="L72" s="79">
        <v>9.7014925373134331E-2</v>
      </c>
      <c r="M72" s="89">
        <v>19</v>
      </c>
      <c r="N72" s="90">
        <v>6.0509554140127389E-2</v>
      </c>
      <c r="O72" s="81">
        <v>1.0526315789473686</v>
      </c>
    </row>
    <row r="73" spans="2:15">
      <c r="B73" s="76"/>
      <c r="C73" s="77" t="s">
        <v>4</v>
      </c>
      <c r="D73" s="88">
        <v>1</v>
      </c>
      <c r="E73" s="79">
        <v>1.4084507042253521E-2</v>
      </c>
      <c r="F73" s="89">
        <v>0</v>
      </c>
      <c r="G73" s="90">
        <v>0</v>
      </c>
      <c r="H73" s="81"/>
      <c r="I73" s="89">
        <v>1</v>
      </c>
      <c r="J73" s="91">
        <v>0</v>
      </c>
      <c r="K73" s="88">
        <v>15</v>
      </c>
      <c r="L73" s="79">
        <v>3.7313432835820892E-2</v>
      </c>
      <c r="M73" s="89">
        <v>17</v>
      </c>
      <c r="N73" s="90">
        <v>5.4140127388535034E-2</v>
      </c>
      <c r="O73" s="81">
        <v>-0.11764705882352944</v>
      </c>
    </row>
    <row r="74" spans="2:15">
      <c r="B74" s="119"/>
      <c r="C74" s="77" t="s">
        <v>18</v>
      </c>
      <c r="D74" s="88">
        <v>3</v>
      </c>
      <c r="E74" s="79">
        <v>4.2253521126760563E-2</v>
      </c>
      <c r="F74" s="89">
        <v>5</v>
      </c>
      <c r="G74" s="90">
        <v>0.17857142857142858</v>
      </c>
      <c r="H74" s="81">
        <v>-0.4</v>
      </c>
      <c r="I74" s="89">
        <v>4</v>
      </c>
      <c r="J74" s="91">
        <v>-0.25</v>
      </c>
      <c r="K74" s="88">
        <v>12</v>
      </c>
      <c r="L74" s="79">
        <v>2.9850746268656716E-2</v>
      </c>
      <c r="M74" s="89">
        <v>19</v>
      </c>
      <c r="N74" s="90">
        <v>6.0509554140127389E-2</v>
      </c>
      <c r="O74" s="81">
        <v>-0.36842105263157898</v>
      </c>
    </row>
    <row r="75" spans="2:15">
      <c r="B75" s="76"/>
      <c r="C75" s="77" t="s">
        <v>16</v>
      </c>
      <c r="D75" s="88">
        <v>0</v>
      </c>
      <c r="E75" s="79">
        <v>0</v>
      </c>
      <c r="F75" s="89">
        <v>0</v>
      </c>
      <c r="G75" s="90">
        <v>0</v>
      </c>
      <c r="H75" s="81"/>
      <c r="I75" s="89">
        <v>0</v>
      </c>
      <c r="J75" s="91"/>
      <c r="K75" s="88">
        <v>10</v>
      </c>
      <c r="L75" s="79">
        <v>2.4875621890547265E-2</v>
      </c>
      <c r="M75" s="89">
        <v>9</v>
      </c>
      <c r="N75" s="90">
        <v>2.8662420382165606E-2</v>
      </c>
      <c r="O75" s="81">
        <v>0.11111111111111116</v>
      </c>
    </row>
    <row r="76" spans="2:15">
      <c r="B76" s="76"/>
      <c r="C76" s="77" t="s">
        <v>11</v>
      </c>
      <c r="D76" s="88">
        <v>0</v>
      </c>
      <c r="E76" s="79">
        <v>0</v>
      </c>
      <c r="F76" s="89">
        <v>4</v>
      </c>
      <c r="G76" s="90">
        <v>0.14285714285714285</v>
      </c>
      <c r="H76" s="81">
        <v>-1</v>
      </c>
      <c r="I76" s="89">
        <v>0</v>
      </c>
      <c r="J76" s="91"/>
      <c r="K76" s="88">
        <v>10</v>
      </c>
      <c r="L76" s="79">
        <v>2.4875621890547265E-2</v>
      </c>
      <c r="M76" s="89">
        <v>16</v>
      </c>
      <c r="N76" s="90">
        <v>5.0955414012738856E-2</v>
      </c>
      <c r="O76" s="81">
        <v>-0.375</v>
      </c>
    </row>
    <row r="77" spans="2:15">
      <c r="B77" s="129"/>
      <c r="C77" s="92" t="s">
        <v>30</v>
      </c>
      <c r="D77" s="93">
        <v>1</v>
      </c>
      <c r="E77" s="94">
        <v>1.4084507042253521E-2</v>
      </c>
      <c r="F77" s="93">
        <v>2</v>
      </c>
      <c r="G77" s="94">
        <v>7.1428571428571425E-2</v>
      </c>
      <c r="H77" s="95">
        <v>-0.5</v>
      </c>
      <c r="I77" s="93">
        <v>0</v>
      </c>
      <c r="J77" s="94">
        <v>0</v>
      </c>
      <c r="K77" s="93">
        <v>11</v>
      </c>
      <c r="L77" s="94">
        <v>2.736318407960199E-2</v>
      </c>
      <c r="M77" s="93">
        <v>12</v>
      </c>
      <c r="N77" s="94">
        <v>3.8216560509554139E-2</v>
      </c>
      <c r="O77" s="96">
        <v>-8.333333333333337E-2</v>
      </c>
    </row>
    <row r="78" spans="2:15">
      <c r="B78" s="25" t="s">
        <v>39</v>
      </c>
      <c r="C78" s="97" t="s">
        <v>31</v>
      </c>
      <c r="D78" s="39">
        <v>71</v>
      </c>
      <c r="E78" s="18">
        <v>1</v>
      </c>
      <c r="F78" s="39">
        <v>28</v>
      </c>
      <c r="G78" s="18">
        <v>1</v>
      </c>
      <c r="H78" s="19">
        <v>1.5357142857142856</v>
      </c>
      <c r="I78" s="39">
        <v>48</v>
      </c>
      <c r="J78" s="20">
        <v>0.47916666666666674</v>
      </c>
      <c r="K78" s="39">
        <v>402</v>
      </c>
      <c r="L78" s="18">
        <v>1</v>
      </c>
      <c r="M78" s="39">
        <v>314</v>
      </c>
      <c r="N78" s="20">
        <v>1</v>
      </c>
      <c r="O78" s="22">
        <v>0.28025477707006363</v>
      </c>
    </row>
    <row r="79" spans="2:15">
      <c r="B79" s="76"/>
      <c r="C79" s="69" t="s">
        <v>12</v>
      </c>
      <c r="D79" s="86">
        <v>97</v>
      </c>
      <c r="E79" s="71">
        <v>0.43891402714932126</v>
      </c>
      <c r="F79" s="87">
        <v>89</v>
      </c>
      <c r="G79" s="72">
        <v>0.54601226993865026</v>
      </c>
      <c r="H79" s="73">
        <v>8.98876404494382E-2</v>
      </c>
      <c r="I79" s="87">
        <v>160</v>
      </c>
      <c r="J79" s="75">
        <v>-0.39375000000000004</v>
      </c>
      <c r="K79" s="86">
        <v>959</v>
      </c>
      <c r="L79" s="71">
        <v>0.43710118505013673</v>
      </c>
      <c r="M79" s="87">
        <v>847</v>
      </c>
      <c r="N79" s="72">
        <v>0.45957677699403149</v>
      </c>
      <c r="O79" s="73">
        <v>0.13223140495867769</v>
      </c>
    </row>
    <row r="80" spans="2:15">
      <c r="B80" s="76"/>
      <c r="C80" s="77" t="s">
        <v>4</v>
      </c>
      <c r="D80" s="88">
        <v>77</v>
      </c>
      <c r="E80" s="79">
        <v>0.34841628959276016</v>
      </c>
      <c r="F80" s="89">
        <v>28</v>
      </c>
      <c r="G80" s="90">
        <v>0.17177914110429449</v>
      </c>
      <c r="H80" s="81">
        <v>1.75</v>
      </c>
      <c r="I80" s="89">
        <v>109</v>
      </c>
      <c r="J80" s="91">
        <v>-0.29357798165137616</v>
      </c>
      <c r="K80" s="88">
        <v>667</v>
      </c>
      <c r="L80" s="79">
        <v>0.30401093892433911</v>
      </c>
      <c r="M80" s="89">
        <v>507</v>
      </c>
      <c r="N80" s="90">
        <v>0.27509495387954425</v>
      </c>
      <c r="O80" s="81">
        <v>0.31558185404339256</v>
      </c>
    </row>
    <row r="81" spans="2:15">
      <c r="B81" s="76"/>
      <c r="C81" s="77" t="s">
        <v>9</v>
      </c>
      <c r="D81" s="88">
        <v>14</v>
      </c>
      <c r="E81" s="79">
        <v>6.3348416289592757E-2</v>
      </c>
      <c r="F81" s="89">
        <v>19</v>
      </c>
      <c r="G81" s="90">
        <v>0.1165644171779141</v>
      </c>
      <c r="H81" s="81">
        <v>-0.26315789473684215</v>
      </c>
      <c r="I81" s="89">
        <v>18</v>
      </c>
      <c r="J81" s="91">
        <v>-0.22222222222222221</v>
      </c>
      <c r="K81" s="88">
        <v>256</v>
      </c>
      <c r="L81" s="79">
        <v>0.11668185961713765</v>
      </c>
      <c r="M81" s="89">
        <v>203</v>
      </c>
      <c r="N81" s="90">
        <v>0.1101465002712968</v>
      </c>
      <c r="O81" s="81">
        <v>0.26108374384236455</v>
      </c>
    </row>
    <row r="82" spans="2:15">
      <c r="B82" s="76"/>
      <c r="C82" s="77" t="s">
        <v>43</v>
      </c>
      <c r="D82" s="88">
        <v>10</v>
      </c>
      <c r="E82" s="79">
        <v>4.5248868778280542E-2</v>
      </c>
      <c r="F82" s="89">
        <v>4</v>
      </c>
      <c r="G82" s="90">
        <v>2.4539877300613498E-2</v>
      </c>
      <c r="H82" s="81">
        <v>1.5</v>
      </c>
      <c r="I82" s="89">
        <v>18</v>
      </c>
      <c r="J82" s="91">
        <v>-0.44444444444444442</v>
      </c>
      <c r="K82" s="88">
        <v>120</v>
      </c>
      <c r="L82" s="79">
        <v>5.4694621695533276E-2</v>
      </c>
      <c r="M82" s="89">
        <v>92</v>
      </c>
      <c r="N82" s="90">
        <v>4.9918610960390665E-2</v>
      </c>
      <c r="O82" s="81">
        <v>0.30434782608695654</v>
      </c>
    </row>
    <row r="83" spans="2:15">
      <c r="B83" s="119"/>
      <c r="C83" s="77" t="s">
        <v>3</v>
      </c>
      <c r="D83" s="88">
        <v>11</v>
      </c>
      <c r="E83" s="79">
        <v>4.9773755656108594E-2</v>
      </c>
      <c r="F83" s="89">
        <v>9</v>
      </c>
      <c r="G83" s="90">
        <v>5.5214723926380369E-2</v>
      </c>
      <c r="H83" s="81">
        <v>0.22222222222222232</v>
      </c>
      <c r="I83" s="89">
        <v>5</v>
      </c>
      <c r="J83" s="91">
        <v>1.2000000000000002</v>
      </c>
      <c r="K83" s="88">
        <v>106</v>
      </c>
      <c r="L83" s="79">
        <v>4.831358249772106E-2</v>
      </c>
      <c r="M83" s="89">
        <v>112</v>
      </c>
      <c r="N83" s="90">
        <v>6.0770482908301685E-2</v>
      </c>
      <c r="O83" s="81">
        <v>-5.3571428571428603E-2</v>
      </c>
    </row>
    <row r="84" spans="2:15">
      <c r="B84" s="76"/>
      <c r="C84" s="77" t="s">
        <v>11</v>
      </c>
      <c r="D84" s="88">
        <v>5</v>
      </c>
      <c r="E84" s="79">
        <v>2.2624434389140271E-2</v>
      </c>
      <c r="F84" s="89">
        <v>7</v>
      </c>
      <c r="G84" s="90">
        <v>4.2944785276073622E-2</v>
      </c>
      <c r="H84" s="81">
        <v>-0.2857142857142857</v>
      </c>
      <c r="I84" s="89">
        <v>5</v>
      </c>
      <c r="J84" s="91">
        <v>0</v>
      </c>
      <c r="K84" s="88">
        <v>41</v>
      </c>
      <c r="L84" s="79">
        <v>1.8687329079307202E-2</v>
      </c>
      <c r="M84" s="89">
        <v>39</v>
      </c>
      <c r="N84" s="90">
        <v>2.1161150298426478E-2</v>
      </c>
      <c r="O84" s="81">
        <v>5.1282051282051322E-2</v>
      </c>
    </row>
    <row r="85" spans="2:15">
      <c r="B85" s="76"/>
      <c r="C85" s="77" t="s">
        <v>57</v>
      </c>
      <c r="D85" s="88">
        <v>1</v>
      </c>
      <c r="E85" s="79">
        <v>4.5248868778280547E-3</v>
      </c>
      <c r="F85" s="89">
        <v>1</v>
      </c>
      <c r="G85" s="90">
        <v>6.1349693251533744E-3</v>
      </c>
      <c r="H85" s="81">
        <v>0</v>
      </c>
      <c r="I85" s="89">
        <v>4</v>
      </c>
      <c r="J85" s="91">
        <v>-0.75</v>
      </c>
      <c r="K85" s="88">
        <v>27</v>
      </c>
      <c r="L85" s="79">
        <v>1.2306289881494986E-2</v>
      </c>
      <c r="M85" s="89">
        <v>15</v>
      </c>
      <c r="N85" s="90">
        <v>8.1389039609332612E-3</v>
      </c>
      <c r="O85" s="81">
        <v>0.8</v>
      </c>
    </row>
    <row r="86" spans="2:15">
      <c r="B86" s="140"/>
      <c r="C86" s="92" t="s">
        <v>30</v>
      </c>
      <c r="D86" s="93">
        <v>6</v>
      </c>
      <c r="E86" s="94">
        <v>2.7149321266968326E-2</v>
      </c>
      <c r="F86" s="93">
        <v>6</v>
      </c>
      <c r="G86" s="99">
        <v>3.6809815950920248E-2</v>
      </c>
      <c r="H86" s="95">
        <v>0</v>
      </c>
      <c r="I86" s="93">
        <v>2</v>
      </c>
      <c r="J86" s="100">
        <v>2</v>
      </c>
      <c r="K86" s="93">
        <v>18</v>
      </c>
      <c r="L86" s="99">
        <v>8.2041932543299913E-3</v>
      </c>
      <c r="M86" s="93">
        <v>28</v>
      </c>
      <c r="N86" s="99">
        <v>1.5192620727075421E-2</v>
      </c>
      <c r="O86" s="96">
        <v>-0.3571428571428571</v>
      </c>
    </row>
    <row r="87" spans="2:15">
      <c r="B87" s="26" t="s">
        <v>58</v>
      </c>
      <c r="C87" s="97" t="s">
        <v>31</v>
      </c>
      <c r="D87" s="39">
        <v>221</v>
      </c>
      <c r="E87" s="18">
        <v>1</v>
      </c>
      <c r="F87" s="39">
        <v>163</v>
      </c>
      <c r="G87" s="18">
        <v>1</v>
      </c>
      <c r="H87" s="19">
        <v>0.35582822085889565</v>
      </c>
      <c r="I87" s="39">
        <v>321</v>
      </c>
      <c r="J87" s="20">
        <v>-0.31152647975077885</v>
      </c>
      <c r="K87" s="39">
        <v>2194</v>
      </c>
      <c r="L87" s="18">
        <v>1</v>
      </c>
      <c r="M87" s="39">
        <v>1843</v>
      </c>
      <c r="N87" s="20">
        <v>1</v>
      </c>
      <c r="O87" s="22">
        <v>0.19045035268583832</v>
      </c>
    </row>
    <row r="88" spans="2:15">
      <c r="B88" s="76"/>
      <c r="C88" s="69" t="s">
        <v>3</v>
      </c>
      <c r="D88" s="86">
        <v>252</v>
      </c>
      <c r="E88" s="71">
        <v>0.1497326203208556</v>
      </c>
      <c r="F88" s="87">
        <v>406</v>
      </c>
      <c r="G88" s="72">
        <v>0.18346136466335292</v>
      </c>
      <c r="H88" s="73">
        <v>-0.37931034482758619</v>
      </c>
      <c r="I88" s="87">
        <v>504</v>
      </c>
      <c r="J88" s="75">
        <v>-0.5</v>
      </c>
      <c r="K88" s="86">
        <v>5362</v>
      </c>
      <c r="L88" s="71">
        <v>0.22276692978811799</v>
      </c>
      <c r="M88" s="87">
        <v>6094</v>
      </c>
      <c r="N88" s="72">
        <v>0.23731453717045056</v>
      </c>
      <c r="O88" s="73">
        <v>-0.12011814899901541</v>
      </c>
    </row>
    <row r="89" spans="2:15">
      <c r="B89" s="76"/>
      <c r="C89" s="77" t="s">
        <v>10</v>
      </c>
      <c r="D89" s="88">
        <v>302</v>
      </c>
      <c r="E89" s="79">
        <v>0.17944147355912063</v>
      </c>
      <c r="F89" s="89">
        <v>360</v>
      </c>
      <c r="G89" s="90">
        <v>0.16267510167193855</v>
      </c>
      <c r="H89" s="81">
        <v>-0.16111111111111109</v>
      </c>
      <c r="I89" s="89">
        <v>401</v>
      </c>
      <c r="J89" s="91">
        <v>-0.24688279301745641</v>
      </c>
      <c r="K89" s="88">
        <v>5107</v>
      </c>
      <c r="L89" s="79">
        <v>0.21217282924802658</v>
      </c>
      <c r="M89" s="89">
        <v>4595</v>
      </c>
      <c r="N89" s="90">
        <v>0.17893998987499513</v>
      </c>
      <c r="O89" s="81">
        <v>0.11142546245919482</v>
      </c>
    </row>
    <row r="90" spans="2:15">
      <c r="B90" s="76"/>
      <c r="C90" s="77" t="s">
        <v>4</v>
      </c>
      <c r="D90" s="88">
        <v>310</v>
      </c>
      <c r="E90" s="79">
        <v>0.18419489007724302</v>
      </c>
      <c r="F90" s="89">
        <v>415</v>
      </c>
      <c r="G90" s="90">
        <v>0.18752824220515138</v>
      </c>
      <c r="H90" s="81">
        <v>-0.25301204819277112</v>
      </c>
      <c r="I90" s="89">
        <v>388</v>
      </c>
      <c r="J90" s="91">
        <v>-0.2010309278350515</v>
      </c>
      <c r="K90" s="88">
        <v>4206</v>
      </c>
      <c r="L90" s="79">
        <v>0.17474034067303698</v>
      </c>
      <c r="M90" s="89">
        <v>4938</v>
      </c>
      <c r="N90" s="90">
        <v>0.19229720783519608</v>
      </c>
      <c r="O90" s="81">
        <v>-0.14823815309842037</v>
      </c>
    </row>
    <row r="91" spans="2:15">
      <c r="B91" s="76"/>
      <c r="C91" s="77" t="s">
        <v>8</v>
      </c>
      <c r="D91" s="88">
        <v>376</v>
      </c>
      <c r="E91" s="79">
        <v>0.22341057635175282</v>
      </c>
      <c r="F91" s="89">
        <v>450</v>
      </c>
      <c r="G91" s="90">
        <v>0.20334387708992319</v>
      </c>
      <c r="H91" s="81">
        <v>-0.16444444444444439</v>
      </c>
      <c r="I91" s="89">
        <v>346</v>
      </c>
      <c r="J91" s="91">
        <v>8.6705202312138629E-2</v>
      </c>
      <c r="K91" s="88">
        <v>3879</v>
      </c>
      <c r="L91" s="79">
        <v>0.16115496468633153</v>
      </c>
      <c r="M91" s="89">
        <v>4056</v>
      </c>
      <c r="N91" s="90">
        <v>0.15795007593753652</v>
      </c>
      <c r="O91" s="81">
        <v>-4.3639053254437843E-2</v>
      </c>
    </row>
    <row r="92" spans="2:15">
      <c r="B92" s="119"/>
      <c r="C92" s="77" t="s">
        <v>9</v>
      </c>
      <c r="D92" s="88">
        <v>297</v>
      </c>
      <c r="E92" s="79">
        <v>0.17647058823529413</v>
      </c>
      <c r="F92" s="89">
        <v>339</v>
      </c>
      <c r="G92" s="90">
        <v>0.15318572074107548</v>
      </c>
      <c r="H92" s="81">
        <v>-0.12389380530973448</v>
      </c>
      <c r="I92" s="89">
        <v>433</v>
      </c>
      <c r="J92" s="91">
        <v>-0.31408775981524251</v>
      </c>
      <c r="K92" s="88">
        <v>3773</v>
      </c>
      <c r="L92" s="79">
        <v>0.15675114250103864</v>
      </c>
      <c r="M92" s="89">
        <v>3638</v>
      </c>
      <c r="N92" s="90">
        <v>0.14167218349624205</v>
      </c>
      <c r="O92" s="81">
        <v>3.7108301264431098E-2</v>
      </c>
    </row>
    <row r="93" spans="2:15">
      <c r="B93" s="76"/>
      <c r="C93" s="77" t="s">
        <v>11</v>
      </c>
      <c r="D93" s="88">
        <v>98</v>
      </c>
      <c r="E93" s="79">
        <v>5.8229352346999406E-2</v>
      </c>
      <c r="F93" s="89">
        <v>171</v>
      </c>
      <c r="G93" s="90">
        <v>7.7270673294170811E-2</v>
      </c>
      <c r="H93" s="81">
        <v>-0.42690058479532167</v>
      </c>
      <c r="I93" s="89">
        <v>121</v>
      </c>
      <c r="J93" s="91">
        <v>-0.19008264462809921</v>
      </c>
      <c r="K93" s="88">
        <v>1342</v>
      </c>
      <c r="L93" s="79">
        <v>5.5754050685500621E-2</v>
      </c>
      <c r="M93" s="89">
        <v>1601</v>
      </c>
      <c r="N93" s="90">
        <v>6.2346664589742591E-2</v>
      </c>
      <c r="O93" s="81">
        <v>-0.1617738913179263</v>
      </c>
    </row>
    <row r="94" spans="2:15">
      <c r="B94" s="76"/>
      <c r="C94" s="77" t="s">
        <v>12</v>
      </c>
      <c r="D94" s="88">
        <v>40</v>
      </c>
      <c r="E94" s="79">
        <v>2.3767082590612002E-2</v>
      </c>
      <c r="F94" s="89">
        <v>66</v>
      </c>
      <c r="G94" s="90">
        <v>2.9823768639855398E-2</v>
      </c>
      <c r="H94" s="81">
        <v>-0.39393939393939392</v>
      </c>
      <c r="I94" s="89">
        <v>55</v>
      </c>
      <c r="J94" s="91">
        <v>-0.27272727272727271</v>
      </c>
      <c r="K94" s="88">
        <v>355</v>
      </c>
      <c r="L94" s="79">
        <v>1.4748649771499792E-2</v>
      </c>
      <c r="M94" s="89">
        <v>700</v>
      </c>
      <c r="N94" s="90">
        <v>2.7259628490206005E-2</v>
      </c>
      <c r="O94" s="81">
        <v>-0.49285714285714288</v>
      </c>
    </row>
    <row r="95" spans="2:15">
      <c r="B95" s="76"/>
      <c r="C95" s="77" t="s">
        <v>83</v>
      </c>
      <c r="D95" s="88">
        <v>5</v>
      </c>
      <c r="E95" s="79">
        <v>2.9708853238265003E-3</v>
      </c>
      <c r="F95" s="89">
        <v>0</v>
      </c>
      <c r="G95" s="90">
        <v>0</v>
      </c>
      <c r="H95" s="81"/>
      <c r="I95" s="89">
        <v>5</v>
      </c>
      <c r="J95" s="91">
        <v>0</v>
      </c>
      <c r="K95" s="88">
        <v>19</v>
      </c>
      <c r="L95" s="79">
        <v>7.8936435396759447E-4</v>
      </c>
      <c r="M95" s="89">
        <v>0</v>
      </c>
      <c r="N95" s="90">
        <v>0</v>
      </c>
      <c r="O95" s="81"/>
    </row>
    <row r="96" spans="2:15">
      <c r="B96" s="140"/>
      <c r="C96" s="92" t="s">
        <v>30</v>
      </c>
      <c r="D96" s="93">
        <v>3</v>
      </c>
      <c r="E96" s="94">
        <v>1.7825311942959001E-3</v>
      </c>
      <c r="F96" s="93">
        <v>6</v>
      </c>
      <c r="G96" s="99">
        <v>2.7112516945323093E-3</v>
      </c>
      <c r="H96" s="95">
        <v>-0.5</v>
      </c>
      <c r="I96" s="93">
        <v>2</v>
      </c>
      <c r="J96" s="100">
        <v>0.5</v>
      </c>
      <c r="K96" s="93">
        <v>27</v>
      </c>
      <c r="L96" s="99">
        <v>1.1217282924802659E-3</v>
      </c>
      <c r="M96" s="93">
        <v>57</v>
      </c>
      <c r="N96" s="99">
        <v>2.2197126056310605E-3</v>
      </c>
      <c r="O96" s="96">
        <v>-0.52631578947368429</v>
      </c>
    </row>
    <row r="97" spans="2:15" ht="14.45" customHeight="1">
      <c r="B97" s="25" t="s">
        <v>6</v>
      </c>
      <c r="C97" s="97" t="s">
        <v>31</v>
      </c>
      <c r="D97" s="39">
        <v>1683</v>
      </c>
      <c r="E97" s="18">
        <v>1</v>
      </c>
      <c r="F97" s="39">
        <v>2213</v>
      </c>
      <c r="G97" s="18">
        <v>1</v>
      </c>
      <c r="H97" s="19">
        <v>-0.23949389968368728</v>
      </c>
      <c r="I97" s="39">
        <v>2255</v>
      </c>
      <c r="J97" s="20">
        <v>-0.25365853658536586</v>
      </c>
      <c r="K97" s="39">
        <v>24070</v>
      </c>
      <c r="L97" s="18">
        <v>1</v>
      </c>
      <c r="M97" s="39">
        <v>25679</v>
      </c>
      <c r="N97" s="20">
        <v>1</v>
      </c>
      <c r="O97" s="22">
        <v>-6.2658203201059193E-2</v>
      </c>
    </row>
    <row r="98" spans="2:15" ht="14.45" customHeight="1">
      <c r="B98" s="25" t="s">
        <v>59</v>
      </c>
      <c r="C98" s="97" t="s">
        <v>31</v>
      </c>
      <c r="D98" s="98">
        <v>1</v>
      </c>
      <c r="E98" s="18">
        <v>1</v>
      </c>
      <c r="F98" s="98">
        <v>0</v>
      </c>
      <c r="G98" s="18">
        <v>1</v>
      </c>
      <c r="H98" s="19"/>
      <c r="I98" s="98">
        <v>1</v>
      </c>
      <c r="J98" s="20">
        <v>0</v>
      </c>
      <c r="K98" s="98">
        <v>23</v>
      </c>
      <c r="L98" s="18">
        <v>1</v>
      </c>
      <c r="M98" s="98">
        <v>18</v>
      </c>
      <c r="N98" s="18">
        <v>1</v>
      </c>
      <c r="O98" s="22">
        <v>0.27777777777777768</v>
      </c>
    </row>
    <row r="99" spans="2:15" ht="14.45" customHeight="1">
      <c r="B99" s="26"/>
      <c r="C99" s="101" t="s">
        <v>31</v>
      </c>
      <c r="D99" s="40">
        <v>1976</v>
      </c>
      <c r="E99" s="13">
        <v>1</v>
      </c>
      <c r="F99" s="40">
        <v>2404</v>
      </c>
      <c r="G99" s="13">
        <v>1</v>
      </c>
      <c r="H99" s="14">
        <v>-0.17803660565723789</v>
      </c>
      <c r="I99" s="40">
        <v>2625</v>
      </c>
      <c r="J99" s="15">
        <v>-0.24723809523809526</v>
      </c>
      <c r="K99" s="40">
        <v>26689</v>
      </c>
      <c r="L99" s="13">
        <v>1</v>
      </c>
      <c r="M99" s="40">
        <v>27854</v>
      </c>
      <c r="N99" s="13">
        <v>1</v>
      </c>
      <c r="O99" s="23">
        <v>-4.1825231564586729E-2</v>
      </c>
    </row>
    <row r="100" spans="2:15" ht="14.45" customHeight="1">
      <c r="B100" s="36" t="s">
        <v>45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</row>
    <row r="101" spans="2:15" ht="14.45" customHeight="1"/>
  </sheetData>
  <mergeCells count="69">
    <mergeCell ref="D5:H5"/>
    <mergeCell ref="I5:J5"/>
    <mergeCell ref="K5:O5"/>
    <mergeCell ref="I6:I7"/>
    <mergeCell ref="J6:J7"/>
    <mergeCell ref="K6:L7"/>
    <mergeCell ref="H6:H7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D41:E42"/>
    <mergeCell ref="F41:G42"/>
    <mergeCell ref="H41:H42"/>
    <mergeCell ref="I41:I42"/>
    <mergeCell ref="J41:J42"/>
    <mergeCell ref="K41:L42"/>
    <mergeCell ref="B42:B44"/>
    <mergeCell ref="C42:C44"/>
    <mergeCell ref="H43:H44"/>
    <mergeCell ref="J43:J44"/>
    <mergeCell ref="O43:O44"/>
    <mergeCell ref="M41:N42"/>
    <mergeCell ref="O41:O42"/>
    <mergeCell ref="B62:N62"/>
    <mergeCell ref="B63:N63"/>
    <mergeCell ref="B64:B66"/>
    <mergeCell ref="C64:C66"/>
    <mergeCell ref="D64:H64"/>
    <mergeCell ref="I64:J64"/>
    <mergeCell ref="K64:O64"/>
    <mergeCell ref="M66:N67"/>
    <mergeCell ref="O66:O67"/>
    <mergeCell ref="B67:B69"/>
    <mergeCell ref="C67:C69"/>
    <mergeCell ref="H68:H69"/>
    <mergeCell ref="J68:J69"/>
    <mergeCell ref="D65:H65"/>
    <mergeCell ref="I65:J65"/>
    <mergeCell ref="K65:O65"/>
    <mergeCell ref="O68:O69"/>
    <mergeCell ref="D66:E67"/>
    <mergeCell ref="F66:G67"/>
    <mergeCell ref="H66:H67"/>
    <mergeCell ref="I66:I67"/>
    <mergeCell ref="J66:J67"/>
    <mergeCell ref="K66:L67"/>
  </mergeCells>
  <conditionalFormatting sqref="H24:H29 J24:J29 O24:O29 H15:H17 O15:O17">
    <cfRule type="cellIs" dxfId="101" priority="50" operator="lessThan">
      <formula>0</formula>
    </cfRule>
  </conditionalFormatting>
  <conditionalFormatting sqref="H11:H14 J11:J14 O11:O14">
    <cfRule type="cellIs" dxfId="100" priority="49" operator="lessThan">
      <formula>0</formula>
    </cfRule>
  </conditionalFormatting>
  <conditionalFormatting sqref="J15:J16">
    <cfRule type="cellIs" dxfId="99" priority="48" operator="lessThan">
      <formula>0</formula>
    </cfRule>
  </conditionalFormatting>
  <conditionalFormatting sqref="H10 J10 O10">
    <cfRule type="cellIs" dxfId="98" priority="47" operator="lessThan">
      <formula>0</formula>
    </cfRule>
  </conditionalFormatting>
  <conditionalFormatting sqref="D19:O28 D10:O16">
    <cfRule type="cellIs" dxfId="97" priority="46" operator="equal">
      <formula>0</formula>
    </cfRule>
  </conditionalFormatting>
  <conditionalFormatting sqref="H17 O17">
    <cfRule type="cellIs" dxfId="96" priority="45" operator="lessThan">
      <formula>0</formula>
    </cfRule>
  </conditionalFormatting>
  <conditionalFormatting sqref="H19:H23 J19:J23 O19:O23">
    <cfRule type="cellIs" dxfId="95" priority="44" operator="lessThan">
      <formula>0</formula>
    </cfRule>
  </conditionalFormatting>
  <conditionalFormatting sqref="H18 J18 O18">
    <cfRule type="cellIs" dxfId="94" priority="43" operator="lessThan">
      <formula>0</formula>
    </cfRule>
  </conditionalFormatting>
  <conditionalFormatting sqref="H18 O18">
    <cfRule type="cellIs" dxfId="93" priority="42" operator="lessThan">
      <formula>0</formula>
    </cfRule>
  </conditionalFormatting>
  <conditionalFormatting sqref="H29 O29">
    <cfRule type="cellIs" dxfId="92" priority="41" operator="lessThan">
      <formula>0</formula>
    </cfRule>
  </conditionalFormatting>
  <conditionalFormatting sqref="H30 J30 O30">
    <cfRule type="cellIs" dxfId="91" priority="40" operator="lessThan">
      <formula>0</formula>
    </cfRule>
  </conditionalFormatting>
  <conditionalFormatting sqref="H30 O30">
    <cfRule type="cellIs" dxfId="90" priority="39" operator="lessThan">
      <formula>0</formula>
    </cfRule>
  </conditionalFormatting>
  <conditionalFormatting sqref="H31 O31">
    <cfRule type="cellIs" dxfId="89" priority="38" operator="lessThan">
      <formula>0</formula>
    </cfRule>
  </conditionalFormatting>
  <conditionalFormatting sqref="H31 O31 J31">
    <cfRule type="cellIs" dxfId="88" priority="37" operator="lessThan">
      <formula>0</formula>
    </cfRule>
  </conditionalFormatting>
  <conditionalFormatting sqref="H32 O32">
    <cfRule type="cellIs" dxfId="87" priority="36" operator="lessThan">
      <formula>0</formula>
    </cfRule>
  </conditionalFormatting>
  <conditionalFormatting sqref="H32 O32 J32">
    <cfRule type="cellIs" dxfId="86" priority="35" operator="lessThan">
      <formula>0</formula>
    </cfRule>
  </conditionalFormatting>
  <conditionalFormatting sqref="H46 O46 J46">
    <cfRule type="cellIs" dxfId="85" priority="34" operator="lessThan">
      <formula>0</formula>
    </cfRule>
  </conditionalFormatting>
  <conditionalFormatting sqref="H52:H54 J52:J54 O52:O54">
    <cfRule type="cellIs" dxfId="84" priority="32" operator="lessThan">
      <formula>0</formula>
    </cfRule>
  </conditionalFormatting>
  <conditionalFormatting sqref="H47:H51 J47:J51 O47:O51">
    <cfRule type="cellIs" dxfId="83" priority="33" operator="lessThan">
      <formula>0</formula>
    </cfRule>
  </conditionalFormatting>
  <conditionalFormatting sqref="H45 J45 O45">
    <cfRule type="cellIs" dxfId="82" priority="31" operator="lessThan">
      <formula>0</formula>
    </cfRule>
  </conditionalFormatting>
  <conditionalFormatting sqref="H58 O58">
    <cfRule type="cellIs" dxfId="79" priority="28" operator="lessThan">
      <formula>0</formula>
    </cfRule>
  </conditionalFormatting>
  <conditionalFormatting sqref="H58 O58 J58">
    <cfRule type="cellIs" dxfId="78" priority="27" operator="lessThan">
      <formula>0</formula>
    </cfRule>
  </conditionalFormatting>
  <conditionalFormatting sqref="H56 J56 O56">
    <cfRule type="cellIs" dxfId="77" priority="26" operator="lessThan">
      <formula>0</formula>
    </cfRule>
  </conditionalFormatting>
  <conditionalFormatting sqref="H56 O56">
    <cfRule type="cellIs" dxfId="76" priority="25" operator="lessThan">
      <formula>0</formula>
    </cfRule>
  </conditionalFormatting>
  <conditionalFormatting sqref="H57 O57">
    <cfRule type="cellIs" dxfId="75" priority="24" operator="lessThan">
      <formula>0</formula>
    </cfRule>
  </conditionalFormatting>
  <conditionalFormatting sqref="H57 O57 J57">
    <cfRule type="cellIs" dxfId="74" priority="23" operator="lessThan">
      <formula>0</formula>
    </cfRule>
  </conditionalFormatting>
  <conditionalFormatting sqref="H88:H95 J88:J95 O88:O95 H84:H86 J84:J86 O84:O86 H75:H77 O75:O77">
    <cfRule type="cellIs" dxfId="73" priority="22" operator="lessThan">
      <formula>0</formula>
    </cfRule>
  </conditionalFormatting>
  <conditionalFormatting sqref="H71:H74 J71:J74 O71:O74">
    <cfRule type="cellIs" dxfId="72" priority="21" operator="lessThan">
      <formula>0</formula>
    </cfRule>
  </conditionalFormatting>
  <conditionalFormatting sqref="J75:J76">
    <cfRule type="cellIs" dxfId="71" priority="20" operator="lessThan">
      <formula>0</formula>
    </cfRule>
  </conditionalFormatting>
  <conditionalFormatting sqref="H70 J70 O70">
    <cfRule type="cellIs" dxfId="70" priority="19" operator="lessThan">
      <formula>0</formula>
    </cfRule>
  </conditionalFormatting>
  <conditionalFormatting sqref="D88:O95 D79:O85 D70:O76">
    <cfRule type="cellIs" dxfId="69" priority="18" operator="equal">
      <formula>0</formula>
    </cfRule>
  </conditionalFormatting>
  <conditionalFormatting sqref="H79:H83 J79:J83 O79:O83">
    <cfRule type="cellIs" dxfId="68" priority="17" operator="lessThan">
      <formula>0</formula>
    </cfRule>
  </conditionalFormatting>
  <conditionalFormatting sqref="H78 J78 O78">
    <cfRule type="cellIs" dxfId="67" priority="16" operator="lessThan">
      <formula>0</formula>
    </cfRule>
  </conditionalFormatting>
  <conditionalFormatting sqref="H78 O78">
    <cfRule type="cellIs" dxfId="66" priority="15" operator="lessThan">
      <formula>0</formula>
    </cfRule>
  </conditionalFormatting>
  <conditionalFormatting sqref="H86 O86">
    <cfRule type="cellIs" dxfId="65" priority="14" operator="lessThan">
      <formula>0</formula>
    </cfRule>
  </conditionalFormatting>
  <conditionalFormatting sqref="H93:H95 J93:J95 O93:O95">
    <cfRule type="cellIs" dxfId="64" priority="13" operator="lessThan">
      <formula>0</formula>
    </cfRule>
  </conditionalFormatting>
  <conditionalFormatting sqref="H87 J87 O87">
    <cfRule type="cellIs" dxfId="63" priority="12" operator="lessThan">
      <formula>0</formula>
    </cfRule>
  </conditionalFormatting>
  <conditionalFormatting sqref="H87 O87">
    <cfRule type="cellIs" dxfId="62" priority="11" operator="lessThan">
      <formula>0</formula>
    </cfRule>
  </conditionalFormatting>
  <conditionalFormatting sqref="H97 J97 O97">
    <cfRule type="cellIs" dxfId="61" priority="10" operator="lessThan">
      <formula>0</formula>
    </cfRule>
  </conditionalFormatting>
  <conditionalFormatting sqref="H97 O97">
    <cfRule type="cellIs" dxfId="60" priority="9" operator="lessThan">
      <formula>0</formula>
    </cfRule>
  </conditionalFormatting>
  <conditionalFormatting sqref="H98 O98">
    <cfRule type="cellIs" dxfId="59" priority="8" operator="lessThan">
      <formula>0</formula>
    </cfRule>
  </conditionalFormatting>
  <conditionalFormatting sqref="H98 O98 J98">
    <cfRule type="cellIs" dxfId="58" priority="7" operator="lessThan">
      <formula>0</formula>
    </cfRule>
  </conditionalFormatting>
  <conditionalFormatting sqref="H99 O99">
    <cfRule type="cellIs" dxfId="57" priority="6" operator="lessThan">
      <formula>0</formula>
    </cfRule>
  </conditionalFormatting>
  <conditionalFormatting sqref="H99 O99 J99">
    <cfRule type="cellIs" dxfId="56" priority="5" operator="lessThan">
      <formula>0</formula>
    </cfRule>
  </conditionalFormatting>
  <conditionalFormatting sqref="H55 J55 O55">
    <cfRule type="cellIs" dxfId="3" priority="3" operator="lessThan">
      <formula>0</formula>
    </cfRule>
  </conditionalFormatting>
  <conditionalFormatting sqref="H55 O55">
    <cfRule type="cellIs" dxfId="2" priority="4" operator="lessThan">
      <formula>0</formula>
    </cfRule>
  </conditionalFormatting>
  <conditionalFormatting sqref="H96 J96 O96">
    <cfRule type="cellIs" dxfId="1" priority="2" operator="lessThan">
      <formula>0</formula>
    </cfRule>
  </conditionalFormatting>
  <conditionalFormatting sqref="H96 O9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7">
        <v>43804</v>
      </c>
    </row>
    <row r="2" spans="2:15" ht="14.45" customHeight="1">
      <c r="B2" s="163" t="s">
        <v>33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7"/>
    </row>
    <row r="3" spans="2:15" ht="14.45" customHeight="1">
      <c r="B3" s="195" t="s">
        <v>34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37" t="s">
        <v>32</v>
      </c>
    </row>
    <row r="4" spans="2:15" ht="14.45" customHeight="1">
      <c r="B4" s="185" t="s">
        <v>0</v>
      </c>
      <c r="C4" s="187" t="s">
        <v>1</v>
      </c>
      <c r="D4" s="168" t="s">
        <v>84</v>
      </c>
      <c r="E4" s="159"/>
      <c r="F4" s="159"/>
      <c r="G4" s="159"/>
      <c r="H4" s="169"/>
      <c r="I4" s="159" t="s">
        <v>81</v>
      </c>
      <c r="J4" s="159"/>
      <c r="K4" s="168" t="s">
        <v>85</v>
      </c>
      <c r="L4" s="159"/>
      <c r="M4" s="159"/>
      <c r="N4" s="159"/>
      <c r="O4" s="169"/>
    </row>
    <row r="5" spans="2:15" ht="14.45" customHeight="1">
      <c r="B5" s="186"/>
      <c r="C5" s="188"/>
      <c r="D5" s="165" t="s">
        <v>86</v>
      </c>
      <c r="E5" s="166"/>
      <c r="F5" s="166"/>
      <c r="G5" s="166"/>
      <c r="H5" s="167"/>
      <c r="I5" s="166" t="s">
        <v>82</v>
      </c>
      <c r="J5" s="166"/>
      <c r="K5" s="165" t="s">
        <v>87</v>
      </c>
      <c r="L5" s="166"/>
      <c r="M5" s="166"/>
      <c r="N5" s="166"/>
      <c r="O5" s="167"/>
    </row>
    <row r="6" spans="2:15" ht="14.45" customHeight="1">
      <c r="B6" s="186"/>
      <c r="C6" s="186"/>
      <c r="D6" s="157">
        <v>2019</v>
      </c>
      <c r="E6" s="160"/>
      <c r="F6" s="170">
        <v>2018</v>
      </c>
      <c r="G6" s="170"/>
      <c r="H6" s="189" t="s">
        <v>23</v>
      </c>
      <c r="I6" s="191">
        <v>2019</v>
      </c>
      <c r="J6" s="157" t="s">
        <v>88</v>
      </c>
      <c r="K6" s="157">
        <v>2019</v>
      </c>
      <c r="L6" s="160"/>
      <c r="M6" s="170">
        <v>2018</v>
      </c>
      <c r="N6" s="160"/>
      <c r="O6" s="176" t="s">
        <v>23</v>
      </c>
    </row>
    <row r="7" spans="2:15" ht="14.45" customHeight="1">
      <c r="B7" s="177" t="s">
        <v>24</v>
      </c>
      <c r="C7" s="177" t="s">
        <v>25</v>
      </c>
      <c r="D7" s="161"/>
      <c r="E7" s="162"/>
      <c r="F7" s="171"/>
      <c r="G7" s="171"/>
      <c r="H7" s="190"/>
      <c r="I7" s="192"/>
      <c r="J7" s="158"/>
      <c r="K7" s="161"/>
      <c r="L7" s="162"/>
      <c r="M7" s="171"/>
      <c r="N7" s="162"/>
      <c r="O7" s="176"/>
    </row>
    <row r="8" spans="2:15" ht="14.45" customHeight="1">
      <c r="B8" s="177"/>
      <c r="C8" s="177"/>
      <c r="D8" s="147" t="s">
        <v>26</v>
      </c>
      <c r="E8" s="143" t="s">
        <v>2</v>
      </c>
      <c r="F8" s="146" t="s">
        <v>26</v>
      </c>
      <c r="G8" s="58" t="s">
        <v>2</v>
      </c>
      <c r="H8" s="179" t="s">
        <v>27</v>
      </c>
      <c r="I8" s="59" t="s">
        <v>26</v>
      </c>
      <c r="J8" s="181" t="s">
        <v>89</v>
      </c>
      <c r="K8" s="147" t="s">
        <v>26</v>
      </c>
      <c r="L8" s="57" t="s">
        <v>2</v>
      </c>
      <c r="M8" s="146" t="s">
        <v>26</v>
      </c>
      <c r="N8" s="57" t="s">
        <v>2</v>
      </c>
      <c r="O8" s="183" t="s">
        <v>27</v>
      </c>
    </row>
    <row r="9" spans="2:15" ht="14.45" customHeight="1">
      <c r="B9" s="178"/>
      <c r="C9" s="178"/>
      <c r="D9" s="144" t="s">
        <v>28</v>
      </c>
      <c r="E9" s="145" t="s">
        <v>29</v>
      </c>
      <c r="F9" s="55" t="s">
        <v>28</v>
      </c>
      <c r="G9" s="56" t="s">
        <v>29</v>
      </c>
      <c r="H9" s="180"/>
      <c r="I9" s="60" t="s">
        <v>28</v>
      </c>
      <c r="J9" s="182"/>
      <c r="K9" s="144" t="s">
        <v>28</v>
      </c>
      <c r="L9" s="145" t="s">
        <v>29</v>
      </c>
      <c r="M9" s="55" t="s">
        <v>28</v>
      </c>
      <c r="N9" s="145" t="s">
        <v>29</v>
      </c>
      <c r="O9" s="184"/>
    </row>
    <row r="10" spans="2:15" ht="14.45" customHeight="1">
      <c r="B10" s="68">
        <v>1</v>
      </c>
      <c r="C10" s="69" t="s">
        <v>13</v>
      </c>
      <c r="D10" s="70">
        <v>1128</v>
      </c>
      <c r="E10" s="71">
        <v>0.2088888888888889</v>
      </c>
      <c r="F10" s="70">
        <v>920</v>
      </c>
      <c r="G10" s="72">
        <v>0.14056531703590527</v>
      </c>
      <c r="H10" s="73">
        <v>0.22608695652173916</v>
      </c>
      <c r="I10" s="74">
        <v>1051</v>
      </c>
      <c r="J10" s="75">
        <v>7.3263558515699323E-2</v>
      </c>
      <c r="K10" s="70">
        <v>10121</v>
      </c>
      <c r="L10" s="71">
        <v>0.16246889798539207</v>
      </c>
      <c r="M10" s="70">
        <v>9626</v>
      </c>
      <c r="N10" s="72">
        <v>0.15573027891024396</v>
      </c>
      <c r="O10" s="73">
        <v>5.1423228755453909E-2</v>
      </c>
    </row>
    <row r="11" spans="2:15" ht="14.45" customHeight="1">
      <c r="B11" s="76">
        <v>2</v>
      </c>
      <c r="C11" s="77" t="s">
        <v>11</v>
      </c>
      <c r="D11" s="78">
        <v>860</v>
      </c>
      <c r="E11" s="79">
        <v>0.15925925925925927</v>
      </c>
      <c r="F11" s="78">
        <v>1013</v>
      </c>
      <c r="G11" s="90">
        <v>0.1547746371275783</v>
      </c>
      <c r="H11" s="81">
        <v>-0.15103652517275423</v>
      </c>
      <c r="I11" s="102">
        <v>740</v>
      </c>
      <c r="J11" s="91">
        <v>0.16216216216216206</v>
      </c>
      <c r="K11" s="78">
        <v>8838</v>
      </c>
      <c r="L11" s="79">
        <v>0.14187334457019021</v>
      </c>
      <c r="M11" s="78">
        <v>9910</v>
      </c>
      <c r="N11" s="90">
        <v>0.16032485601501326</v>
      </c>
      <c r="O11" s="81">
        <v>-0.1081735620585268</v>
      </c>
    </row>
    <row r="12" spans="2:15" ht="14.45" customHeight="1">
      <c r="B12" s="76">
        <v>3</v>
      </c>
      <c r="C12" s="77" t="s">
        <v>16</v>
      </c>
      <c r="D12" s="78">
        <v>569</v>
      </c>
      <c r="E12" s="79">
        <v>0.10537037037037036</v>
      </c>
      <c r="F12" s="78">
        <v>880</v>
      </c>
      <c r="G12" s="90">
        <v>0.13445378151260504</v>
      </c>
      <c r="H12" s="81">
        <v>-0.35340909090909089</v>
      </c>
      <c r="I12" s="102">
        <v>632</v>
      </c>
      <c r="J12" s="91">
        <v>-9.9683544303797444E-2</v>
      </c>
      <c r="K12" s="78">
        <v>7611</v>
      </c>
      <c r="L12" s="79">
        <v>0.12217673970623645</v>
      </c>
      <c r="M12" s="78">
        <v>7168</v>
      </c>
      <c r="N12" s="90">
        <v>0.11596453763023361</v>
      </c>
      <c r="O12" s="81">
        <v>6.1802455357142794E-2</v>
      </c>
    </row>
    <row r="13" spans="2:15" ht="14.45" customHeight="1">
      <c r="B13" s="76">
        <v>4</v>
      </c>
      <c r="C13" s="77" t="s">
        <v>17</v>
      </c>
      <c r="D13" s="78">
        <v>432</v>
      </c>
      <c r="E13" s="79">
        <v>0.08</v>
      </c>
      <c r="F13" s="78">
        <v>612</v>
      </c>
      <c r="G13" s="90">
        <v>9.350649350649351E-2</v>
      </c>
      <c r="H13" s="81">
        <v>-0.29411764705882348</v>
      </c>
      <c r="I13" s="102">
        <v>459</v>
      </c>
      <c r="J13" s="91">
        <v>-5.8823529411764719E-2</v>
      </c>
      <c r="K13" s="78">
        <v>6424</v>
      </c>
      <c r="L13" s="79">
        <v>0.10312224095031704</v>
      </c>
      <c r="M13" s="78">
        <v>5872</v>
      </c>
      <c r="N13" s="90">
        <v>9.4997735067624406E-2</v>
      </c>
      <c r="O13" s="81">
        <v>9.4005449591280543E-2</v>
      </c>
    </row>
    <row r="14" spans="2:15" ht="14.45" customHeight="1">
      <c r="B14" s="103">
        <v>5</v>
      </c>
      <c r="C14" s="92" t="s">
        <v>9</v>
      </c>
      <c r="D14" s="104">
        <v>533</v>
      </c>
      <c r="E14" s="105">
        <v>9.870370370370371E-2</v>
      </c>
      <c r="F14" s="104">
        <v>608</v>
      </c>
      <c r="G14" s="106">
        <v>9.2895339954163478E-2</v>
      </c>
      <c r="H14" s="107">
        <v>-0.12335526315789469</v>
      </c>
      <c r="I14" s="108">
        <v>681</v>
      </c>
      <c r="J14" s="109">
        <v>-0.21732745961820854</v>
      </c>
      <c r="K14" s="104">
        <v>5912</v>
      </c>
      <c r="L14" s="105">
        <v>9.4903282767477323E-2</v>
      </c>
      <c r="M14" s="104">
        <v>4792</v>
      </c>
      <c r="N14" s="106">
        <v>7.7525399598783407E-2</v>
      </c>
      <c r="O14" s="107">
        <v>0.23372287145242066</v>
      </c>
    </row>
    <row r="15" spans="2:15" ht="14.45" customHeight="1">
      <c r="B15" s="68">
        <v>6</v>
      </c>
      <c r="C15" s="69" t="s">
        <v>15</v>
      </c>
      <c r="D15" s="70">
        <v>424</v>
      </c>
      <c r="E15" s="71">
        <v>7.8518518518518515E-2</v>
      </c>
      <c r="F15" s="70">
        <v>514</v>
      </c>
      <c r="G15" s="72">
        <v>7.8533231474407938E-2</v>
      </c>
      <c r="H15" s="73">
        <v>-0.17509727626459148</v>
      </c>
      <c r="I15" s="74">
        <v>509</v>
      </c>
      <c r="J15" s="75">
        <v>-0.16699410609037324</v>
      </c>
      <c r="K15" s="70">
        <v>5282</v>
      </c>
      <c r="L15" s="71">
        <v>8.4790111565936271E-2</v>
      </c>
      <c r="M15" s="70">
        <v>5514</v>
      </c>
      <c r="N15" s="72">
        <v>8.9205979421471557E-2</v>
      </c>
      <c r="O15" s="73">
        <v>-4.2074718897352148E-2</v>
      </c>
    </row>
    <row r="16" spans="2:15" ht="14.45" customHeight="1">
      <c r="B16" s="76">
        <v>7</v>
      </c>
      <c r="C16" s="77" t="s">
        <v>12</v>
      </c>
      <c r="D16" s="78">
        <v>399</v>
      </c>
      <c r="E16" s="79">
        <v>7.3888888888888893E-2</v>
      </c>
      <c r="F16" s="78">
        <v>545</v>
      </c>
      <c r="G16" s="90">
        <v>8.3269671504965628E-2</v>
      </c>
      <c r="H16" s="81">
        <v>-0.26788990825688075</v>
      </c>
      <c r="I16" s="102">
        <v>576</v>
      </c>
      <c r="J16" s="91">
        <v>-0.30729166666666663</v>
      </c>
      <c r="K16" s="78">
        <v>4602</v>
      </c>
      <c r="L16" s="79">
        <v>7.3874307729352273E-2</v>
      </c>
      <c r="M16" s="78">
        <v>5055</v>
      </c>
      <c r="N16" s="90">
        <v>8.1780236847214138E-2</v>
      </c>
      <c r="O16" s="81">
        <v>-8.9614243323442144E-2</v>
      </c>
    </row>
    <row r="17" spans="2:22" ht="14.45" customHeight="1">
      <c r="B17" s="76">
        <v>8</v>
      </c>
      <c r="C17" s="77" t="s">
        <v>14</v>
      </c>
      <c r="D17" s="78">
        <v>268</v>
      </c>
      <c r="E17" s="79">
        <v>4.9629629629629628E-2</v>
      </c>
      <c r="F17" s="78">
        <v>480</v>
      </c>
      <c r="G17" s="90">
        <v>7.3338426279602756E-2</v>
      </c>
      <c r="H17" s="81">
        <v>-0.44166666666666665</v>
      </c>
      <c r="I17" s="102">
        <v>387</v>
      </c>
      <c r="J17" s="91">
        <v>-0.30749354005167961</v>
      </c>
      <c r="K17" s="78">
        <v>3546</v>
      </c>
      <c r="L17" s="79">
        <v>5.6922706477245365E-2</v>
      </c>
      <c r="M17" s="78">
        <v>3885</v>
      </c>
      <c r="N17" s="90">
        <v>6.2851873422636387E-2</v>
      </c>
      <c r="O17" s="81">
        <v>-8.725868725868724E-2</v>
      </c>
    </row>
    <row r="18" spans="2:22" ht="14.45" customHeight="1">
      <c r="B18" s="76">
        <v>9</v>
      </c>
      <c r="C18" s="77" t="s">
        <v>18</v>
      </c>
      <c r="D18" s="78">
        <v>294</v>
      </c>
      <c r="E18" s="79">
        <v>5.4444444444444441E-2</v>
      </c>
      <c r="F18" s="78">
        <v>301</v>
      </c>
      <c r="G18" s="90">
        <v>4.5989304812834225E-2</v>
      </c>
      <c r="H18" s="81">
        <v>-2.3255813953488413E-2</v>
      </c>
      <c r="I18" s="102">
        <v>330</v>
      </c>
      <c r="J18" s="91">
        <v>-0.10909090909090913</v>
      </c>
      <c r="K18" s="78">
        <v>3460</v>
      </c>
      <c r="L18" s="79">
        <v>5.5542178344971507E-2</v>
      </c>
      <c r="M18" s="78">
        <v>3304</v>
      </c>
      <c r="N18" s="90">
        <v>5.3452404063935803E-2</v>
      </c>
      <c r="O18" s="81">
        <v>4.7215496368038679E-2</v>
      </c>
    </row>
    <row r="19" spans="2:22" ht="14.45" customHeight="1">
      <c r="B19" s="103">
        <v>10</v>
      </c>
      <c r="C19" s="92" t="s">
        <v>37</v>
      </c>
      <c r="D19" s="104">
        <v>98</v>
      </c>
      <c r="E19" s="105">
        <v>1.8148148148148149E-2</v>
      </c>
      <c r="F19" s="104">
        <v>193</v>
      </c>
      <c r="G19" s="106">
        <v>2.9488158899923605E-2</v>
      </c>
      <c r="H19" s="107">
        <v>-0.49222797927461137</v>
      </c>
      <c r="I19" s="108">
        <v>106</v>
      </c>
      <c r="J19" s="109">
        <v>-7.547169811320753E-2</v>
      </c>
      <c r="K19" s="104">
        <v>2031</v>
      </c>
      <c r="L19" s="105">
        <v>3.2602937635444258E-2</v>
      </c>
      <c r="M19" s="104">
        <v>1960</v>
      </c>
      <c r="N19" s="106">
        <v>3.1709053258267006E-2</v>
      </c>
      <c r="O19" s="107">
        <v>3.6224489795918302E-2</v>
      </c>
    </row>
    <row r="20" spans="2:22" ht="14.45" customHeight="1">
      <c r="B20" s="68">
        <v>11</v>
      </c>
      <c r="C20" s="69" t="s">
        <v>44</v>
      </c>
      <c r="D20" s="70">
        <v>192</v>
      </c>
      <c r="E20" s="71">
        <v>3.5555555555555556E-2</v>
      </c>
      <c r="F20" s="70">
        <v>181</v>
      </c>
      <c r="G20" s="72">
        <v>2.7654698242933536E-2</v>
      </c>
      <c r="H20" s="73">
        <v>6.0773480662983381E-2</v>
      </c>
      <c r="I20" s="74">
        <v>162</v>
      </c>
      <c r="J20" s="75">
        <v>0.18518518518518512</v>
      </c>
      <c r="K20" s="70">
        <v>1651</v>
      </c>
      <c r="L20" s="71">
        <v>2.6502929609117907E-2</v>
      </c>
      <c r="M20" s="70">
        <v>1652</v>
      </c>
      <c r="N20" s="72">
        <v>2.6726202031967902E-2</v>
      </c>
      <c r="O20" s="73">
        <v>-6.05326876513268E-4</v>
      </c>
    </row>
    <row r="21" spans="2:22" ht="14.45" customHeight="1">
      <c r="B21" s="76">
        <v>12</v>
      </c>
      <c r="C21" s="77" t="s">
        <v>4</v>
      </c>
      <c r="D21" s="78">
        <v>48</v>
      </c>
      <c r="E21" s="79">
        <v>8.8888888888888889E-3</v>
      </c>
      <c r="F21" s="78">
        <v>79</v>
      </c>
      <c r="G21" s="90">
        <v>1.2070282658517952E-2</v>
      </c>
      <c r="H21" s="81">
        <v>-0.39240506329113922</v>
      </c>
      <c r="I21" s="102">
        <v>44</v>
      </c>
      <c r="J21" s="91">
        <v>9.0909090909090828E-2</v>
      </c>
      <c r="K21" s="78">
        <v>692</v>
      </c>
      <c r="L21" s="79">
        <v>1.1108435668994301E-2</v>
      </c>
      <c r="M21" s="78">
        <v>399</v>
      </c>
      <c r="N21" s="90">
        <v>6.4550572704329253E-3</v>
      </c>
      <c r="O21" s="81">
        <v>0.7343358395989974</v>
      </c>
    </row>
    <row r="22" spans="2:22" ht="14.45" customHeight="1">
      <c r="B22" s="76">
        <v>13</v>
      </c>
      <c r="C22" s="77" t="s">
        <v>19</v>
      </c>
      <c r="D22" s="78">
        <v>25</v>
      </c>
      <c r="E22" s="79">
        <v>4.6296296296296294E-3</v>
      </c>
      <c r="F22" s="78">
        <v>24</v>
      </c>
      <c r="G22" s="90">
        <v>3.6669213139801375E-3</v>
      </c>
      <c r="H22" s="81">
        <v>4.1666666666666741E-2</v>
      </c>
      <c r="I22" s="102">
        <v>23</v>
      </c>
      <c r="J22" s="91">
        <v>8.6956521739130377E-2</v>
      </c>
      <c r="K22" s="78">
        <v>414</v>
      </c>
      <c r="L22" s="79">
        <v>6.6457982181555506E-3</v>
      </c>
      <c r="M22" s="78">
        <v>842</v>
      </c>
      <c r="N22" s="90">
        <v>1.3621950430337152E-2</v>
      </c>
      <c r="O22" s="81">
        <v>-0.50831353919239908</v>
      </c>
    </row>
    <row r="23" spans="2:22" ht="14.45" customHeight="1">
      <c r="B23" s="76">
        <v>14</v>
      </c>
      <c r="C23" s="77" t="s">
        <v>57</v>
      </c>
      <c r="D23" s="78">
        <v>43</v>
      </c>
      <c r="E23" s="79">
        <v>7.9629629629629634E-3</v>
      </c>
      <c r="F23" s="78">
        <v>66</v>
      </c>
      <c r="G23" s="90">
        <v>1.0084033613445379E-2</v>
      </c>
      <c r="H23" s="81">
        <v>-0.34848484848484851</v>
      </c>
      <c r="I23" s="102">
        <v>41</v>
      </c>
      <c r="J23" s="91">
        <v>4.8780487804878092E-2</v>
      </c>
      <c r="K23" s="78">
        <v>413</v>
      </c>
      <c r="L23" s="79">
        <v>6.6297455654546911E-3</v>
      </c>
      <c r="M23" s="78">
        <v>494</v>
      </c>
      <c r="N23" s="90">
        <v>7.9919756681550505E-3</v>
      </c>
      <c r="O23" s="81">
        <v>-0.16396761133603244</v>
      </c>
      <c r="P23" s="28"/>
    </row>
    <row r="24" spans="2:22" ht="14.45" customHeight="1">
      <c r="B24" s="103">
        <v>15</v>
      </c>
      <c r="C24" s="92" t="s">
        <v>51</v>
      </c>
      <c r="D24" s="104">
        <v>35</v>
      </c>
      <c r="E24" s="105">
        <v>6.4814814814814813E-3</v>
      </c>
      <c r="F24" s="104">
        <v>38</v>
      </c>
      <c r="G24" s="106">
        <v>5.8059587471352174E-3</v>
      </c>
      <c r="H24" s="107">
        <v>-7.8947368421052655E-2</v>
      </c>
      <c r="I24" s="108">
        <v>21</v>
      </c>
      <c r="J24" s="109">
        <v>0.66666666666666674</v>
      </c>
      <c r="K24" s="104">
        <v>280</v>
      </c>
      <c r="L24" s="105">
        <v>4.494742756240469E-3</v>
      </c>
      <c r="M24" s="104">
        <v>469</v>
      </c>
      <c r="N24" s="106">
        <v>7.5875234582281756E-3</v>
      </c>
      <c r="O24" s="107">
        <v>-0.40298507462686572</v>
      </c>
    </row>
    <row r="25" spans="2:22" ht="14.45" customHeight="1">
      <c r="B25" s="201" t="s">
        <v>50</v>
      </c>
      <c r="C25" s="202"/>
      <c r="D25" s="130">
        <f>SUM(D10:D24)</f>
        <v>5348</v>
      </c>
      <c r="E25" s="50">
        <f>D25/D27</f>
        <v>0.99037037037037035</v>
      </c>
      <c r="F25" s="130">
        <f>SUM(F10:F24)</f>
        <v>6454</v>
      </c>
      <c r="G25" s="50">
        <f>F25/F27</f>
        <v>0.98609625668449197</v>
      </c>
      <c r="H25" s="49">
        <f>D25/F25-1</f>
        <v>-0.17136659436008672</v>
      </c>
      <c r="I25" s="130">
        <f>SUM(I10:I24)</f>
        <v>5762</v>
      </c>
      <c r="J25" s="50">
        <f>D25/I25-1</f>
        <v>-7.1850052065255077E-2</v>
      </c>
      <c r="K25" s="130">
        <f>SUM(K10:K24)</f>
        <v>61277</v>
      </c>
      <c r="L25" s="50">
        <f>K25/K27</f>
        <v>0.9836583995505257</v>
      </c>
      <c r="M25" s="130">
        <f>SUM(M10:M24)</f>
        <v>60942</v>
      </c>
      <c r="N25" s="50">
        <f>M25/M27</f>
        <v>0.98592506309454475</v>
      </c>
      <c r="O25" s="49">
        <f>K25/M25-1</f>
        <v>5.4970299629155672E-3</v>
      </c>
    </row>
    <row r="26" spans="2:22">
      <c r="B26" s="201" t="s">
        <v>30</v>
      </c>
      <c r="C26" s="202"/>
      <c r="D26" s="132">
        <f>D27-SUM(D10:D24)</f>
        <v>52</v>
      </c>
      <c r="E26" s="50">
        <f>D26/D27</f>
        <v>9.6296296296296303E-3</v>
      </c>
      <c r="F26" s="132">
        <f>F27-SUM(F10:F24)</f>
        <v>91</v>
      </c>
      <c r="G26" s="148">
        <f>F26/F27</f>
        <v>1.3903743315508022E-2</v>
      </c>
      <c r="H26" s="49">
        <f>D26/F26-1</f>
        <v>-0.4285714285714286</v>
      </c>
      <c r="I26" s="132">
        <f>I27-SUM(I10:I24)</f>
        <v>65</v>
      </c>
      <c r="J26" s="149">
        <f>D26/I26-1</f>
        <v>-0.19999999999999996</v>
      </c>
      <c r="K26" s="132">
        <f>K27-SUM(K10:K24)</f>
        <v>1018</v>
      </c>
      <c r="L26" s="50">
        <f>K26/K27</f>
        <v>1.6341600449474275E-2</v>
      </c>
      <c r="M26" s="132">
        <f>M27-SUM(M10:M24)</f>
        <v>870</v>
      </c>
      <c r="N26" s="50">
        <f>M26/M27</f>
        <v>1.4074936905455252E-2</v>
      </c>
      <c r="O26" s="49">
        <f>K26/M26-1</f>
        <v>0.1701149425287356</v>
      </c>
    </row>
    <row r="27" spans="2:22">
      <c r="B27" s="196" t="s">
        <v>31</v>
      </c>
      <c r="C27" s="197"/>
      <c r="D27" s="52">
        <v>5400</v>
      </c>
      <c r="E27" s="84">
        <v>1</v>
      </c>
      <c r="F27" s="52">
        <v>6545</v>
      </c>
      <c r="G27" s="85">
        <v>1.0000000000000002</v>
      </c>
      <c r="H27" s="47">
        <v>-0.17494270435446901</v>
      </c>
      <c r="I27" s="53">
        <v>5827</v>
      </c>
      <c r="J27" s="48">
        <v>-7.3279560665865828E-2</v>
      </c>
      <c r="K27" s="52">
        <v>62295</v>
      </c>
      <c r="L27" s="84">
        <v>1</v>
      </c>
      <c r="M27" s="52">
        <v>61812</v>
      </c>
      <c r="N27" s="85">
        <v>1</v>
      </c>
      <c r="O27" s="47">
        <v>7.8140166957871848E-3</v>
      </c>
      <c r="P27" s="28"/>
    </row>
    <row r="28" spans="2:22">
      <c r="B28" t="s">
        <v>55</v>
      </c>
    </row>
    <row r="29" spans="2:22">
      <c r="B29" s="16" t="s">
        <v>56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198" t="s">
        <v>93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10"/>
      <c r="N32" s="110"/>
      <c r="O32" s="198" t="s">
        <v>73</v>
      </c>
      <c r="P32" s="198"/>
      <c r="Q32" s="198"/>
      <c r="R32" s="198"/>
      <c r="S32" s="198"/>
      <c r="T32" s="198"/>
      <c r="U32" s="198"/>
      <c r="V32" s="198"/>
    </row>
    <row r="33" spans="2:22">
      <c r="B33" s="208" t="s">
        <v>94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110"/>
      <c r="N33" s="110"/>
      <c r="O33" s="208" t="s">
        <v>74</v>
      </c>
      <c r="P33" s="208"/>
      <c r="Q33" s="208"/>
      <c r="R33" s="208"/>
      <c r="S33" s="208"/>
      <c r="T33" s="208"/>
      <c r="U33" s="208"/>
      <c r="V33" s="208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1"/>
      <c r="L34" s="112" t="s">
        <v>38</v>
      </c>
      <c r="O34" s="42"/>
      <c r="P34" s="42"/>
      <c r="Q34" s="42"/>
      <c r="R34" s="42"/>
      <c r="S34" s="42"/>
      <c r="T34" s="42"/>
      <c r="U34" s="111"/>
      <c r="V34" s="112" t="s">
        <v>38</v>
      </c>
    </row>
    <row r="35" spans="2:22">
      <c r="B35" s="185" t="s">
        <v>0</v>
      </c>
      <c r="C35" s="185" t="s">
        <v>60</v>
      </c>
      <c r="D35" s="168" t="s">
        <v>84</v>
      </c>
      <c r="E35" s="159"/>
      <c r="F35" s="159"/>
      <c r="G35" s="159"/>
      <c r="H35" s="159"/>
      <c r="I35" s="169"/>
      <c r="J35" s="168" t="s">
        <v>81</v>
      </c>
      <c r="K35" s="159"/>
      <c r="L35" s="169"/>
      <c r="O35" s="185" t="s">
        <v>0</v>
      </c>
      <c r="P35" s="185" t="s">
        <v>60</v>
      </c>
      <c r="Q35" s="168" t="s">
        <v>85</v>
      </c>
      <c r="R35" s="159"/>
      <c r="S35" s="159"/>
      <c r="T35" s="159"/>
      <c r="U35" s="159"/>
      <c r="V35" s="169"/>
    </row>
    <row r="36" spans="2:22">
      <c r="B36" s="186"/>
      <c r="C36" s="186"/>
      <c r="D36" s="165" t="s">
        <v>86</v>
      </c>
      <c r="E36" s="166"/>
      <c r="F36" s="166"/>
      <c r="G36" s="166"/>
      <c r="H36" s="166"/>
      <c r="I36" s="167"/>
      <c r="J36" s="165" t="s">
        <v>82</v>
      </c>
      <c r="K36" s="166"/>
      <c r="L36" s="167"/>
      <c r="O36" s="186"/>
      <c r="P36" s="186"/>
      <c r="Q36" s="165" t="s">
        <v>87</v>
      </c>
      <c r="R36" s="166"/>
      <c r="S36" s="166"/>
      <c r="T36" s="166"/>
      <c r="U36" s="166"/>
      <c r="V36" s="167"/>
    </row>
    <row r="37" spans="2:22" ht="14.45" customHeight="1">
      <c r="B37" s="186"/>
      <c r="C37" s="186"/>
      <c r="D37" s="157">
        <v>2019</v>
      </c>
      <c r="E37" s="160"/>
      <c r="F37" s="170">
        <v>2018</v>
      </c>
      <c r="G37" s="160"/>
      <c r="H37" s="189" t="s">
        <v>23</v>
      </c>
      <c r="I37" s="199" t="s">
        <v>61</v>
      </c>
      <c r="J37" s="209">
        <v>2019</v>
      </c>
      <c r="K37" s="200" t="s">
        <v>88</v>
      </c>
      <c r="L37" s="199" t="s">
        <v>90</v>
      </c>
      <c r="O37" s="186"/>
      <c r="P37" s="186"/>
      <c r="Q37" s="157">
        <v>2019</v>
      </c>
      <c r="R37" s="160"/>
      <c r="S37" s="157">
        <v>2018</v>
      </c>
      <c r="T37" s="160"/>
      <c r="U37" s="189" t="s">
        <v>23</v>
      </c>
      <c r="V37" s="210" t="s">
        <v>75</v>
      </c>
    </row>
    <row r="38" spans="2:22">
      <c r="B38" s="177" t="s">
        <v>24</v>
      </c>
      <c r="C38" s="177" t="s">
        <v>60</v>
      </c>
      <c r="D38" s="161"/>
      <c r="E38" s="162"/>
      <c r="F38" s="171"/>
      <c r="G38" s="162"/>
      <c r="H38" s="190"/>
      <c r="I38" s="200"/>
      <c r="J38" s="209"/>
      <c r="K38" s="200"/>
      <c r="L38" s="200"/>
      <c r="O38" s="177" t="s">
        <v>24</v>
      </c>
      <c r="P38" s="177" t="s">
        <v>60</v>
      </c>
      <c r="Q38" s="161"/>
      <c r="R38" s="162"/>
      <c r="S38" s="161"/>
      <c r="T38" s="162"/>
      <c r="U38" s="190"/>
      <c r="V38" s="211"/>
    </row>
    <row r="39" spans="2:22" ht="14.45" customHeight="1">
      <c r="B39" s="177"/>
      <c r="C39" s="177"/>
      <c r="D39" s="147" t="s">
        <v>26</v>
      </c>
      <c r="E39" s="113" t="s">
        <v>2</v>
      </c>
      <c r="F39" s="147" t="s">
        <v>26</v>
      </c>
      <c r="G39" s="113" t="s">
        <v>2</v>
      </c>
      <c r="H39" s="179" t="s">
        <v>27</v>
      </c>
      <c r="I39" s="179" t="s">
        <v>62</v>
      </c>
      <c r="J39" s="114" t="s">
        <v>26</v>
      </c>
      <c r="K39" s="204" t="s">
        <v>89</v>
      </c>
      <c r="L39" s="204" t="s">
        <v>91</v>
      </c>
      <c r="O39" s="177"/>
      <c r="P39" s="177"/>
      <c r="Q39" s="147" t="s">
        <v>26</v>
      </c>
      <c r="R39" s="113" t="s">
        <v>2</v>
      </c>
      <c r="S39" s="147" t="s">
        <v>26</v>
      </c>
      <c r="T39" s="113" t="s">
        <v>2</v>
      </c>
      <c r="U39" s="179" t="s">
        <v>27</v>
      </c>
      <c r="V39" s="206" t="s">
        <v>76</v>
      </c>
    </row>
    <row r="40" spans="2:22" ht="15" customHeight="1">
      <c r="B40" s="178"/>
      <c r="C40" s="178"/>
      <c r="D40" s="144" t="s">
        <v>28</v>
      </c>
      <c r="E40" s="56" t="s">
        <v>29</v>
      </c>
      <c r="F40" s="144" t="s">
        <v>28</v>
      </c>
      <c r="G40" s="56" t="s">
        <v>29</v>
      </c>
      <c r="H40" s="203"/>
      <c r="I40" s="203"/>
      <c r="J40" s="144" t="s">
        <v>28</v>
      </c>
      <c r="K40" s="205"/>
      <c r="L40" s="205"/>
      <c r="O40" s="178"/>
      <c r="P40" s="178"/>
      <c r="Q40" s="144" t="s">
        <v>28</v>
      </c>
      <c r="R40" s="56" t="s">
        <v>29</v>
      </c>
      <c r="S40" s="144" t="s">
        <v>28</v>
      </c>
      <c r="T40" s="56" t="s">
        <v>29</v>
      </c>
      <c r="U40" s="180"/>
      <c r="V40" s="207"/>
    </row>
    <row r="41" spans="2:22">
      <c r="B41" s="68">
        <v>1</v>
      </c>
      <c r="C41" s="86" t="s">
        <v>63</v>
      </c>
      <c r="D41" s="70">
        <v>653</v>
      </c>
      <c r="E41" s="75">
        <v>0.12092592592592592</v>
      </c>
      <c r="F41" s="70">
        <v>846</v>
      </c>
      <c r="G41" s="75">
        <v>0.12925897631779984</v>
      </c>
      <c r="H41" s="115">
        <v>-0.22813238770685584</v>
      </c>
      <c r="I41" s="116">
        <v>0</v>
      </c>
      <c r="J41" s="70">
        <v>597</v>
      </c>
      <c r="K41" s="117">
        <v>9.3802345058626502E-2</v>
      </c>
      <c r="L41" s="118">
        <v>0</v>
      </c>
      <c r="O41" s="68">
        <v>1</v>
      </c>
      <c r="P41" s="86" t="s">
        <v>63</v>
      </c>
      <c r="Q41" s="70">
        <v>6998</v>
      </c>
      <c r="R41" s="75">
        <v>0.11233646360061</v>
      </c>
      <c r="S41" s="70">
        <v>8201</v>
      </c>
      <c r="T41" s="75">
        <v>0.13267650294441208</v>
      </c>
      <c r="U41" s="73">
        <v>-0.14668942811852215</v>
      </c>
      <c r="V41" s="118">
        <v>0</v>
      </c>
    </row>
    <row r="42" spans="2:22">
      <c r="B42" s="119">
        <v>2</v>
      </c>
      <c r="C42" s="88" t="s">
        <v>80</v>
      </c>
      <c r="D42" s="78">
        <v>429</v>
      </c>
      <c r="E42" s="91">
        <v>7.9444444444444443E-2</v>
      </c>
      <c r="F42" s="78">
        <v>181</v>
      </c>
      <c r="G42" s="91">
        <v>2.7654698242933536E-2</v>
      </c>
      <c r="H42" s="120">
        <v>1.3701657458563536</v>
      </c>
      <c r="I42" s="121">
        <v>11</v>
      </c>
      <c r="J42" s="78">
        <v>322</v>
      </c>
      <c r="K42" s="122">
        <v>0.33229813664596275</v>
      </c>
      <c r="L42" s="123">
        <v>3</v>
      </c>
      <c r="O42" s="119">
        <v>2</v>
      </c>
      <c r="P42" s="88" t="s">
        <v>64</v>
      </c>
      <c r="Q42" s="78">
        <v>5019</v>
      </c>
      <c r="R42" s="91">
        <v>8.0568263905610407E-2</v>
      </c>
      <c r="S42" s="78">
        <v>5534</v>
      </c>
      <c r="T42" s="91">
        <v>8.9529541189413059E-2</v>
      </c>
      <c r="U42" s="81">
        <v>-9.3061076978677271E-2</v>
      </c>
      <c r="V42" s="123">
        <v>0</v>
      </c>
    </row>
    <row r="43" spans="2:22">
      <c r="B43" s="119">
        <v>3</v>
      </c>
      <c r="C43" s="88" t="s">
        <v>64</v>
      </c>
      <c r="D43" s="78">
        <v>421</v>
      </c>
      <c r="E43" s="91">
        <v>7.7962962962962956E-2</v>
      </c>
      <c r="F43" s="78">
        <v>499</v>
      </c>
      <c r="G43" s="91">
        <v>7.6241405653170363E-2</v>
      </c>
      <c r="H43" s="120">
        <v>-0.15631262525050105</v>
      </c>
      <c r="I43" s="121">
        <v>0</v>
      </c>
      <c r="J43" s="78">
        <v>465</v>
      </c>
      <c r="K43" s="122">
        <v>-9.4623655913978477E-2</v>
      </c>
      <c r="L43" s="123">
        <v>1</v>
      </c>
      <c r="O43" s="119">
        <v>3</v>
      </c>
      <c r="P43" s="88" t="s">
        <v>79</v>
      </c>
      <c r="Q43" s="78">
        <v>4658</v>
      </c>
      <c r="R43" s="91">
        <v>7.4773256280600373E-2</v>
      </c>
      <c r="S43" s="78">
        <v>3503</v>
      </c>
      <c r="T43" s="91">
        <v>5.667184365495373E-2</v>
      </c>
      <c r="U43" s="81">
        <v>0.32971738509848691</v>
      </c>
      <c r="V43" s="123">
        <v>1</v>
      </c>
    </row>
    <row r="44" spans="2:22">
      <c r="B44" s="119">
        <v>4</v>
      </c>
      <c r="C44" s="88" t="s">
        <v>79</v>
      </c>
      <c r="D44" s="78">
        <v>415</v>
      </c>
      <c r="E44" s="91">
        <v>7.6851851851851852E-2</v>
      </c>
      <c r="F44" s="78">
        <v>410</v>
      </c>
      <c r="G44" s="91">
        <v>6.2643239113827354E-2</v>
      </c>
      <c r="H44" s="120">
        <v>1.2195121951219523E-2</v>
      </c>
      <c r="I44" s="121">
        <v>0</v>
      </c>
      <c r="J44" s="78">
        <v>548</v>
      </c>
      <c r="K44" s="122">
        <v>-0.24270072992700731</v>
      </c>
      <c r="L44" s="123">
        <v>-1</v>
      </c>
      <c r="O44" s="119">
        <v>4</v>
      </c>
      <c r="P44" s="88" t="s">
        <v>65</v>
      </c>
      <c r="Q44" s="78">
        <v>4600</v>
      </c>
      <c r="R44" s="91">
        <v>7.3842202423950551E-2</v>
      </c>
      <c r="S44" s="78">
        <v>5051</v>
      </c>
      <c r="T44" s="91">
        <v>8.1715524493625832E-2</v>
      </c>
      <c r="U44" s="81">
        <v>-8.9289249653533909E-2</v>
      </c>
      <c r="V44" s="123">
        <v>-1</v>
      </c>
    </row>
    <row r="45" spans="2:22">
      <c r="B45" s="119">
        <v>5</v>
      </c>
      <c r="C45" s="93" t="s">
        <v>65</v>
      </c>
      <c r="D45" s="104">
        <v>399</v>
      </c>
      <c r="E45" s="109">
        <v>7.3888888888888893E-2</v>
      </c>
      <c r="F45" s="104">
        <v>545</v>
      </c>
      <c r="G45" s="109">
        <v>8.3269671504965628E-2</v>
      </c>
      <c r="H45" s="124">
        <v>-0.26788990825688075</v>
      </c>
      <c r="I45" s="125">
        <v>-3</v>
      </c>
      <c r="J45" s="104">
        <v>575</v>
      </c>
      <c r="K45" s="126">
        <v>-0.30608695652173912</v>
      </c>
      <c r="L45" s="127">
        <v>-3</v>
      </c>
      <c r="O45" s="119">
        <v>5</v>
      </c>
      <c r="P45" s="93" t="s">
        <v>67</v>
      </c>
      <c r="Q45" s="104">
        <v>3015</v>
      </c>
      <c r="R45" s="109">
        <v>4.8398747893089331E-2</v>
      </c>
      <c r="S45" s="104">
        <v>2764</v>
      </c>
      <c r="T45" s="109">
        <v>4.4716236329515303E-2</v>
      </c>
      <c r="U45" s="107">
        <v>9.0810419681620846E-2</v>
      </c>
      <c r="V45" s="127">
        <v>1</v>
      </c>
    </row>
    <row r="46" spans="2:22">
      <c r="B46" s="128">
        <v>6</v>
      </c>
      <c r="C46" s="86" t="s">
        <v>66</v>
      </c>
      <c r="D46" s="70">
        <v>261</v>
      </c>
      <c r="E46" s="75">
        <v>4.8333333333333332E-2</v>
      </c>
      <c r="F46" s="70">
        <v>276</v>
      </c>
      <c r="G46" s="75">
        <v>4.2169595110771584E-2</v>
      </c>
      <c r="H46" s="115">
        <v>-5.4347826086956541E-2</v>
      </c>
      <c r="I46" s="116">
        <v>0</v>
      </c>
      <c r="J46" s="70">
        <v>292</v>
      </c>
      <c r="K46" s="117">
        <v>-0.10616438356164382</v>
      </c>
      <c r="L46" s="118">
        <v>0</v>
      </c>
      <c r="O46" s="128">
        <v>6</v>
      </c>
      <c r="P46" s="86" t="s">
        <v>66</v>
      </c>
      <c r="Q46" s="70">
        <v>3009</v>
      </c>
      <c r="R46" s="75">
        <v>4.8302431976884178E-2</v>
      </c>
      <c r="S46" s="70">
        <v>3167</v>
      </c>
      <c r="T46" s="75">
        <v>5.1236005953536529E-2</v>
      </c>
      <c r="U46" s="73">
        <v>-4.9889485317335058E-2</v>
      </c>
      <c r="V46" s="118">
        <v>-1</v>
      </c>
    </row>
    <row r="47" spans="2:22">
      <c r="B47" s="119">
        <v>7</v>
      </c>
      <c r="C47" s="88" t="s">
        <v>68</v>
      </c>
      <c r="D47" s="78">
        <v>235</v>
      </c>
      <c r="E47" s="91">
        <v>4.3518518518518519E-2</v>
      </c>
      <c r="F47" s="78">
        <v>210</v>
      </c>
      <c r="G47" s="91">
        <v>3.2085561497326207E-2</v>
      </c>
      <c r="H47" s="120">
        <v>0.11904761904761907</v>
      </c>
      <c r="I47" s="121">
        <v>3</v>
      </c>
      <c r="J47" s="78">
        <v>211</v>
      </c>
      <c r="K47" s="122">
        <v>0.11374407582938395</v>
      </c>
      <c r="L47" s="123">
        <v>2</v>
      </c>
      <c r="O47" s="119">
        <v>7</v>
      </c>
      <c r="P47" s="88" t="s">
        <v>69</v>
      </c>
      <c r="Q47" s="78">
        <v>2906</v>
      </c>
      <c r="R47" s="91">
        <v>4.6649008748695722E-2</v>
      </c>
      <c r="S47" s="78">
        <v>2580</v>
      </c>
      <c r="T47" s="91">
        <v>4.1739468064453507E-2</v>
      </c>
      <c r="U47" s="81">
        <v>0.12635658914728687</v>
      </c>
      <c r="V47" s="123">
        <v>0</v>
      </c>
    </row>
    <row r="48" spans="2:22">
      <c r="B48" s="119">
        <v>8</v>
      </c>
      <c r="C48" s="88" t="s">
        <v>67</v>
      </c>
      <c r="D48" s="78">
        <v>224</v>
      </c>
      <c r="E48" s="91">
        <v>4.148148148148148E-2</v>
      </c>
      <c r="F48" s="78">
        <v>353</v>
      </c>
      <c r="G48" s="91">
        <v>5.3934300993124525E-2</v>
      </c>
      <c r="H48" s="120">
        <v>-0.36543909348441928</v>
      </c>
      <c r="I48" s="121">
        <v>-3</v>
      </c>
      <c r="J48" s="78">
        <v>254</v>
      </c>
      <c r="K48" s="122">
        <v>-0.11811023622047245</v>
      </c>
      <c r="L48" s="123">
        <v>-1</v>
      </c>
      <c r="O48" s="119">
        <v>8</v>
      </c>
      <c r="P48" s="88" t="s">
        <v>68</v>
      </c>
      <c r="Q48" s="78">
        <v>2361</v>
      </c>
      <c r="R48" s="91">
        <v>3.7900313026727667E-2</v>
      </c>
      <c r="S48" s="78">
        <v>2049</v>
      </c>
      <c r="T48" s="91">
        <v>3.3148903125606678E-2</v>
      </c>
      <c r="U48" s="81">
        <v>0.15226939970717424</v>
      </c>
      <c r="V48" s="123">
        <v>1</v>
      </c>
    </row>
    <row r="49" spans="2:22">
      <c r="B49" s="119">
        <v>9</v>
      </c>
      <c r="C49" s="88" t="s">
        <v>69</v>
      </c>
      <c r="D49" s="78">
        <v>202</v>
      </c>
      <c r="E49" s="91">
        <v>3.740740740740741E-2</v>
      </c>
      <c r="F49" s="78">
        <v>255</v>
      </c>
      <c r="G49" s="91">
        <v>3.896103896103896E-2</v>
      </c>
      <c r="H49" s="120">
        <v>-0.207843137254902</v>
      </c>
      <c r="I49" s="121">
        <v>-2</v>
      </c>
      <c r="J49" s="78">
        <v>214</v>
      </c>
      <c r="K49" s="122">
        <v>-5.6074766355140193E-2</v>
      </c>
      <c r="L49" s="123">
        <v>-1</v>
      </c>
      <c r="O49" s="119">
        <v>9</v>
      </c>
      <c r="P49" s="88" t="s">
        <v>80</v>
      </c>
      <c r="Q49" s="78">
        <v>2339</v>
      </c>
      <c r="R49" s="91">
        <v>3.754715466730877E-2</v>
      </c>
      <c r="S49" s="78">
        <v>1753</v>
      </c>
      <c r="T49" s="91">
        <v>2.8360188960072478E-2</v>
      </c>
      <c r="U49" s="81">
        <v>0.33428408442669699</v>
      </c>
      <c r="V49" s="123">
        <v>4</v>
      </c>
    </row>
    <row r="50" spans="2:22">
      <c r="B50" s="129">
        <v>10</v>
      </c>
      <c r="C50" s="93" t="s">
        <v>92</v>
      </c>
      <c r="D50" s="104">
        <v>158</v>
      </c>
      <c r="E50" s="109">
        <v>2.9259259259259259E-2</v>
      </c>
      <c r="F50" s="104">
        <v>163</v>
      </c>
      <c r="G50" s="109">
        <v>2.4904507257448433E-2</v>
      </c>
      <c r="H50" s="124">
        <v>-3.0674846625766916E-2</v>
      </c>
      <c r="I50" s="125">
        <v>5</v>
      </c>
      <c r="J50" s="104">
        <v>182</v>
      </c>
      <c r="K50" s="126">
        <v>-0.13186813186813184</v>
      </c>
      <c r="L50" s="127">
        <v>1</v>
      </c>
      <c r="O50" s="129">
        <v>10</v>
      </c>
      <c r="P50" s="93" t="s">
        <v>77</v>
      </c>
      <c r="Q50" s="104">
        <v>2028</v>
      </c>
      <c r="R50" s="109">
        <v>3.2554779677341682E-2</v>
      </c>
      <c r="S50" s="104">
        <v>1957</v>
      </c>
      <c r="T50" s="109">
        <v>3.166051899307578E-2</v>
      </c>
      <c r="U50" s="107">
        <v>3.6280020439448224E-2</v>
      </c>
      <c r="V50" s="127">
        <v>0</v>
      </c>
    </row>
    <row r="51" spans="2:22">
      <c r="B51" s="201" t="s">
        <v>70</v>
      </c>
      <c r="C51" s="202"/>
      <c r="D51" s="130">
        <f>SUM(D41:D50)</f>
        <v>3397</v>
      </c>
      <c r="E51" s="148">
        <f>D51/D53</f>
        <v>0.62907407407407412</v>
      </c>
      <c r="F51" s="130">
        <f>SUM(F41:F50)</f>
        <v>3738</v>
      </c>
      <c r="G51" s="148">
        <f>F51/F53</f>
        <v>0.57112299465240646</v>
      </c>
      <c r="H51" s="150">
        <f>D51/F51-1</f>
        <v>-9.122525414660243E-2</v>
      </c>
      <c r="I51" s="131"/>
      <c r="J51" s="130">
        <f>SUM(J41:J50)</f>
        <v>3660</v>
      </c>
      <c r="K51" s="32">
        <f>E51/J51-1</f>
        <v>-0.99982812183768466</v>
      </c>
      <c r="L51" s="151"/>
      <c r="O51" s="201" t="s">
        <v>70</v>
      </c>
      <c r="P51" s="202"/>
      <c r="Q51" s="130">
        <f>SUM(Q41:Q50)</f>
        <v>36933</v>
      </c>
      <c r="R51" s="148">
        <f>Q51/Q53</f>
        <v>0.59287262220081871</v>
      </c>
      <c r="S51" s="130">
        <f>SUM(S41:S50)</f>
        <v>36559</v>
      </c>
      <c r="T51" s="148">
        <f>S51/S53</f>
        <v>0.59145473370866497</v>
      </c>
      <c r="U51" s="150">
        <f>Q51/S51-1</f>
        <v>1.0230039114855538E-2</v>
      </c>
      <c r="V51" s="152"/>
    </row>
    <row r="52" spans="2:22">
      <c r="B52" s="201" t="s">
        <v>30</v>
      </c>
      <c r="C52" s="202"/>
      <c r="D52" s="130">
        <f>D53-D51</f>
        <v>2003</v>
      </c>
      <c r="E52" s="148">
        <f>D52/D53</f>
        <v>0.37092592592592594</v>
      </c>
      <c r="F52" s="130">
        <f>F53-F51</f>
        <v>2807</v>
      </c>
      <c r="G52" s="148">
        <f>F52/F53</f>
        <v>0.4288770053475936</v>
      </c>
      <c r="H52" s="150">
        <f>D52/F52-1</f>
        <v>-0.28642679016743855</v>
      </c>
      <c r="I52" s="132"/>
      <c r="J52" s="130">
        <f>J53-SUM(J41:J50)</f>
        <v>2167</v>
      </c>
      <c r="K52" s="32">
        <f>E52/J52-1</f>
        <v>-0.99982882975268761</v>
      </c>
      <c r="L52" s="151"/>
      <c r="O52" s="201" t="s">
        <v>30</v>
      </c>
      <c r="P52" s="202"/>
      <c r="Q52" s="130">
        <f>Q53-Q51</f>
        <v>25362</v>
      </c>
      <c r="R52" s="148">
        <f>Q52/Q53</f>
        <v>0.40712737779918129</v>
      </c>
      <c r="S52" s="130">
        <f>S53-S51</f>
        <v>25253</v>
      </c>
      <c r="T52" s="148">
        <f>S52/S53</f>
        <v>0.40854526629133503</v>
      </c>
      <c r="U52" s="150">
        <f>Q52/S52-1</f>
        <v>4.3163188532056029E-3</v>
      </c>
      <c r="V52" s="153"/>
    </row>
    <row r="53" spans="2:22">
      <c r="B53" s="196" t="s">
        <v>71</v>
      </c>
      <c r="C53" s="197"/>
      <c r="D53" s="40">
        <v>5400</v>
      </c>
      <c r="E53" s="133">
        <v>1</v>
      </c>
      <c r="F53" s="40">
        <v>6545</v>
      </c>
      <c r="G53" s="133">
        <v>1</v>
      </c>
      <c r="H53" s="43">
        <v>-0.17494270435446901</v>
      </c>
      <c r="I53" s="43"/>
      <c r="J53" s="40">
        <v>5827</v>
      </c>
      <c r="K53" s="15">
        <v>-7.3279560665865828E-2</v>
      </c>
      <c r="L53" s="134"/>
      <c r="O53" s="196" t="s">
        <v>71</v>
      </c>
      <c r="P53" s="197"/>
      <c r="Q53" s="40">
        <v>62295</v>
      </c>
      <c r="R53" s="133">
        <v>1</v>
      </c>
      <c r="S53" s="40">
        <v>61812</v>
      </c>
      <c r="T53" s="133">
        <v>1</v>
      </c>
      <c r="U53" s="135">
        <v>7.8140166957871848E-3</v>
      </c>
      <c r="V53" s="134"/>
    </row>
  </sheetData>
  <mergeCells count="67">
    <mergeCell ref="O51:P51"/>
    <mergeCell ref="O52:P52"/>
    <mergeCell ref="O53:P53"/>
    <mergeCell ref="B35:B37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C7:C9"/>
    <mergeCell ref="J8:J9"/>
    <mergeCell ref="B33:L33"/>
    <mergeCell ref="C35:C37"/>
    <mergeCell ref="F37:G38"/>
    <mergeCell ref="I37:I38"/>
    <mergeCell ref="J37:J38"/>
    <mergeCell ref="F6:G7"/>
    <mergeCell ref="V39:V40"/>
    <mergeCell ref="B25:C25"/>
    <mergeCell ref="B26:C26"/>
    <mergeCell ref="J35:L35"/>
    <mergeCell ref="D35:I35"/>
    <mergeCell ref="H37:H38"/>
    <mergeCell ref="H39:H40"/>
    <mergeCell ref="K39:K40"/>
    <mergeCell ref="K37:K38"/>
    <mergeCell ref="U39:U40"/>
    <mergeCell ref="B27:C27"/>
    <mergeCell ref="K4:O4"/>
    <mergeCell ref="B7:B9"/>
    <mergeCell ref="O8:O9"/>
    <mergeCell ref="H8:H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K5:O5"/>
    <mergeCell ref="D6:E7"/>
    <mergeCell ref="D5:H5"/>
    <mergeCell ref="I5:J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</mergeCells>
  <phoneticPr fontId="7" type="noConversion"/>
  <conditionalFormatting sqref="H26 J26 O26">
    <cfRule type="cellIs" dxfId="55" priority="38" operator="lessThan">
      <formula>0</formula>
    </cfRule>
  </conditionalFormatting>
  <conditionalFormatting sqref="H25 O25">
    <cfRule type="cellIs" dxfId="54" priority="37" operator="lessThan">
      <formula>0</formula>
    </cfRule>
  </conditionalFormatting>
  <conditionalFormatting sqref="H10:H14 J10:J14 O10:O14">
    <cfRule type="cellIs" dxfId="53" priority="36" operator="lessThan">
      <formula>0</formula>
    </cfRule>
  </conditionalFormatting>
  <conditionalFormatting sqref="H15:H24 J15:J24 O15:O24">
    <cfRule type="cellIs" dxfId="52" priority="35" operator="lessThan">
      <formula>0</formula>
    </cfRule>
  </conditionalFormatting>
  <conditionalFormatting sqref="D10:E24 G10:J24 L10:L24 N10:O24">
    <cfRule type="cellIs" dxfId="51" priority="34" operator="equal">
      <formula>0</formula>
    </cfRule>
  </conditionalFormatting>
  <conditionalFormatting sqref="F10:F24">
    <cfRule type="cellIs" dxfId="50" priority="33" operator="equal">
      <formula>0</formula>
    </cfRule>
  </conditionalFormatting>
  <conditionalFormatting sqref="K10:K24">
    <cfRule type="cellIs" dxfId="49" priority="32" operator="equal">
      <formula>0</formula>
    </cfRule>
  </conditionalFormatting>
  <conditionalFormatting sqref="M10:M24">
    <cfRule type="cellIs" dxfId="48" priority="31" operator="equal">
      <formula>0</formula>
    </cfRule>
  </conditionalFormatting>
  <conditionalFormatting sqref="O27 J27 H27">
    <cfRule type="cellIs" dxfId="47" priority="30" operator="lessThan">
      <formula>0</formula>
    </cfRule>
  </conditionalFormatting>
  <conditionalFormatting sqref="U51">
    <cfRule type="cellIs" dxfId="46" priority="16" operator="lessThan">
      <formula>0</formula>
    </cfRule>
  </conditionalFormatting>
  <conditionalFormatting sqref="K52">
    <cfRule type="cellIs" dxfId="45" priority="28" operator="lessThan">
      <formula>0</formula>
    </cfRule>
  </conditionalFormatting>
  <conditionalFormatting sqref="H52 J52">
    <cfRule type="cellIs" dxfId="44" priority="29" operator="lessThan">
      <formula>0</formula>
    </cfRule>
  </conditionalFormatting>
  <conditionalFormatting sqref="K51">
    <cfRule type="cellIs" dxfId="43" priority="26" operator="lessThan">
      <formula>0</formula>
    </cfRule>
  </conditionalFormatting>
  <conditionalFormatting sqref="H51">
    <cfRule type="cellIs" dxfId="42" priority="27" operator="lessThan">
      <formula>0</formula>
    </cfRule>
  </conditionalFormatting>
  <conditionalFormatting sqref="L52">
    <cfRule type="cellIs" dxfId="41" priority="24" operator="lessThan">
      <formula>0</formula>
    </cfRule>
  </conditionalFormatting>
  <conditionalFormatting sqref="K52">
    <cfRule type="cellIs" dxfId="40" priority="25" operator="lessThan">
      <formula>0</formula>
    </cfRule>
  </conditionalFormatting>
  <conditionalFormatting sqref="L51">
    <cfRule type="cellIs" dxfId="39" priority="22" operator="lessThan">
      <formula>0</formula>
    </cfRule>
  </conditionalFormatting>
  <conditionalFormatting sqref="K51">
    <cfRule type="cellIs" dxfId="38" priority="23" operator="lessThan">
      <formula>0</formula>
    </cfRule>
  </conditionalFormatting>
  <conditionalFormatting sqref="V51">
    <cfRule type="cellIs" dxfId="37" priority="19" operator="lessThan">
      <formula>0</formula>
    </cfRule>
    <cfRule type="cellIs" dxfId="36" priority="20" operator="equal">
      <formula>0</formula>
    </cfRule>
    <cfRule type="cellIs" dxfId="35" priority="21" operator="greaterThan">
      <formula>0</formula>
    </cfRule>
  </conditionalFormatting>
  <conditionalFormatting sqref="V52">
    <cfRule type="cellIs" dxfId="34" priority="18" operator="lessThan">
      <formula>0</formula>
    </cfRule>
  </conditionalFormatting>
  <conditionalFormatting sqref="U52">
    <cfRule type="cellIs" dxfId="33" priority="17" operator="lessThan">
      <formula>0</formula>
    </cfRule>
  </conditionalFormatting>
  <conditionalFormatting sqref="K41:K50 H41:H50">
    <cfRule type="cellIs" dxfId="32" priority="15" operator="lessThan">
      <formula>0</formula>
    </cfRule>
  </conditionalFormatting>
  <conditionalFormatting sqref="L41:L50">
    <cfRule type="cellIs" dxfId="31" priority="12" operator="lessThan">
      <formula>0</formula>
    </cfRule>
    <cfRule type="cellIs" dxfId="30" priority="13" operator="equal">
      <formula>0</formula>
    </cfRule>
    <cfRule type="cellIs" dxfId="29" priority="14" operator="greaterThan">
      <formula>0</formula>
    </cfRule>
  </conditionalFormatting>
  <conditionalFormatting sqref="I41:I50">
    <cfRule type="cellIs" dxfId="28" priority="9" operator="lessThan">
      <formula>0</formula>
    </cfRule>
    <cfRule type="cellIs" dxfId="27" priority="10" operator="equal">
      <formula>0</formula>
    </cfRule>
    <cfRule type="cellIs" dxfId="26" priority="11" operator="greaterThan">
      <formula>0</formula>
    </cfRule>
  </conditionalFormatting>
  <conditionalFormatting sqref="H53:I53 K53">
    <cfRule type="cellIs" dxfId="25" priority="8" operator="lessThan">
      <formula>0</formula>
    </cfRule>
  </conditionalFormatting>
  <conditionalFormatting sqref="L53">
    <cfRule type="cellIs" dxfId="24" priority="7" operator="lessThan">
      <formula>0</formula>
    </cfRule>
  </conditionalFormatting>
  <conditionalFormatting sqref="U41:U50">
    <cfRule type="cellIs" dxfId="23" priority="6" operator="lessThan">
      <formula>0</formula>
    </cfRule>
  </conditionalFormatting>
  <conditionalFormatting sqref="V41:V50">
    <cfRule type="cellIs" dxfId="22" priority="3" operator="lessThan">
      <formula>0</formula>
    </cfRule>
    <cfRule type="cellIs" dxfId="21" priority="4" operator="equal">
      <formula>0</formula>
    </cfRule>
    <cfRule type="cellIs" dxfId="20" priority="5" operator="greaterThan">
      <formula>0</formula>
    </cfRule>
  </conditionalFormatting>
  <conditionalFormatting sqref="U53">
    <cfRule type="cellIs" dxfId="19" priority="2" operator="lessThan">
      <formula>0</formula>
    </cfRule>
  </conditionalFormatting>
  <conditionalFormatting sqref="V53">
    <cfRule type="cellIs" dxfId="1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7">
        <v>43804</v>
      </c>
    </row>
    <row r="2" spans="2:15">
      <c r="B2" s="212" t="s">
        <v>36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17"/>
    </row>
    <row r="3" spans="2:15">
      <c r="B3" s="213" t="s">
        <v>35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37" t="s">
        <v>32</v>
      </c>
    </row>
    <row r="4" spans="2:15" ht="15" customHeight="1">
      <c r="B4" s="185" t="s">
        <v>0</v>
      </c>
      <c r="C4" s="187" t="s">
        <v>1</v>
      </c>
      <c r="D4" s="168" t="s">
        <v>84</v>
      </c>
      <c r="E4" s="159"/>
      <c r="F4" s="159"/>
      <c r="G4" s="159"/>
      <c r="H4" s="169"/>
      <c r="I4" s="159" t="s">
        <v>81</v>
      </c>
      <c r="J4" s="159"/>
      <c r="K4" s="168" t="s">
        <v>85</v>
      </c>
      <c r="L4" s="159"/>
      <c r="M4" s="159"/>
      <c r="N4" s="159"/>
      <c r="O4" s="169"/>
    </row>
    <row r="5" spans="2:15">
      <c r="B5" s="186"/>
      <c r="C5" s="188"/>
      <c r="D5" s="165" t="s">
        <v>86</v>
      </c>
      <c r="E5" s="166"/>
      <c r="F5" s="166"/>
      <c r="G5" s="166"/>
      <c r="H5" s="167"/>
      <c r="I5" s="166" t="s">
        <v>82</v>
      </c>
      <c r="J5" s="166"/>
      <c r="K5" s="165" t="s">
        <v>87</v>
      </c>
      <c r="L5" s="166"/>
      <c r="M5" s="166"/>
      <c r="N5" s="166"/>
      <c r="O5" s="167"/>
    </row>
    <row r="6" spans="2:15" ht="19.5" customHeight="1">
      <c r="B6" s="186"/>
      <c r="C6" s="186"/>
      <c r="D6" s="157">
        <v>2019</v>
      </c>
      <c r="E6" s="160"/>
      <c r="F6" s="170">
        <v>2018</v>
      </c>
      <c r="G6" s="170"/>
      <c r="H6" s="189" t="s">
        <v>23</v>
      </c>
      <c r="I6" s="191">
        <v>2019</v>
      </c>
      <c r="J6" s="157" t="s">
        <v>88</v>
      </c>
      <c r="K6" s="157">
        <v>2019</v>
      </c>
      <c r="L6" s="160"/>
      <c r="M6" s="170">
        <v>2018</v>
      </c>
      <c r="N6" s="160"/>
      <c r="O6" s="176" t="s">
        <v>23</v>
      </c>
    </row>
    <row r="7" spans="2:15" ht="19.5" customHeight="1">
      <c r="B7" s="177" t="s">
        <v>24</v>
      </c>
      <c r="C7" s="177" t="s">
        <v>25</v>
      </c>
      <c r="D7" s="161"/>
      <c r="E7" s="162"/>
      <c r="F7" s="171"/>
      <c r="G7" s="171"/>
      <c r="H7" s="190"/>
      <c r="I7" s="192"/>
      <c r="J7" s="158"/>
      <c r="K7" s="161"/>
      <c r="L7" s="162"/>
      <c r="M7" s="171"/>
      <c r="N7" s="162"/>
      <c r="O7" s="176"/>
    </row>
    <row r="8" spans="2:15" ht="15" customHeight="1">
      <c r="B8" s="177"/>
      <c r="C8" s="177"/>
      <c r="D8" s="147" t="s">
        <v>26</v>
      </c>
      <c r="E8" s="143" t="s">
        <v>2</v>
      </c>
      <c r="F8" s="146" t="s">
        <v>26</v>
      </c>
      <c r="G8" s="58" t="s">
        <v>2</v>
      </c>
      <c r="H8" s="179" t="s">
        <v>27</v>
      </c>
      <c r="I8" s="59" t="s">
        <v>26</v>
      </c>
      <c r="J8" s="181" t="s">
        <v>89</v>
      </c>
      <c r="K8" s="147" t="s">
        <v>26</v>
      </c>
      <c r="L8" s="57" t="s">
        <v>2</v>
      </c>
      <c r="M8" s="146" t="s">
        <v>26</v>
      </c>
      <c r="N8" s="57" t="s">
        <v>2</v>
      </c>
      <c r="O8" s="183" t="s">
        <v>27</v>
      </c>
    </row>
    <row r="9" spans="2:15" ht="15" customHeight="1">
      <c r="B9" s="178"/>
      <c r="C9" s="178"/>
      <c r="D9" s="144" t="s">
        <v>28</v>
      </c>
      <c r="E9" s="145" t="s">
        <v>29</v>
      </c>
      <c r="F9" s="55" t="s">
        <v>28</v>
      </c>
      <c r="G9" s="56" t="s">
        <v>29</v>
      </c>
      <c r="H9" s="180"/>
      <c r="I9" s="60" t="s">
        <v>28</v>
      </c>
      <c r="J9" s="182"/>
      <c r="K9" s="144" t="s">
        <v>28</v>
      </c>
      <c r="L9" s="145" t="s">
        <v>29</v>
      </c>
      <c r="M9" s="55" t="s">
        <v>28</v>
      </c>
      <c r="N9" s="145" t="s">
        <v>29</v>
      </c>
      <c r="O9" s="184"/>
    </row>
    <row r="10" spans="2:15">
      <c r="B10" s="68">
        <v>1</v>
      </c>
      <c r="C10" s="69" t="s">
        <v>9</v>
      </c>
      <c r="D10" s="70">
        <v>63</v>
      </c>
      <c r="E10" s="71">
        <v>0.4921875</v>
      </c>
      <c r="F10" s="70">
        <v>56</v>
      </c>
      <c r="G10" s="72">
        <v>0.36601307189542481</v>
      </c>
      <c r="H10" s="73">
        <v>0.125</v>
      </c>
      <c r="I10" s="74">
        <v>96</v>
      </c>
      <c r="J10" s="75">
        <v>-0.34375</v>
      </c>
      <c r="K10" s="70">
        <v>1020</v>
      </c>
      <c r="L10" s="71">
        <v>0.4388984509466437</v>
      </c>
      <c r="M10" s="70">
        <v>1044</v>
      </c>
      <c r="N10" s="72">
        <v>0.41743302678928429</v>
      </c>
      <c r="O10" s="73">
        <v>-2.2988505747126409E-2</v>
      </c>
    </row>
    <row r="11" spans="2:15">
      <c r="B11" s="76">
        <v>2</v>
      </c>
      <c r="C11" s="77" t="s">
        <v>48</v>
      </c>
      <c r="D11" s="78">
        <v>12</v>
      </c>
      <c r="E11" s="79">
        <v>9.375E-2</v>
      </c>
      <c r="F11" s="78">
        <v>20</v>
      </c>
      <c r="G11" s="90">
        <v>0.13071895424836602</v>
      </c>
      <c r="H11" s="81">
        <v>-0.4</v>
      </c>
      <c r="I11" s="102">
        <v>35</v>
      </c>
      <c r="J11" s="91">
        <v>-0.65714285714285714</v>
      </c>
      <c r="K11" s="78">
        <v>411</v>
      </c>
      <c r="L11" s="79">
        <v>0.17685025817555938</v>
      </c>
      <c r="M11" s="78">
        <v>386</v>
      </c>
      <c r="N11" s="90">
        <v>0.15433826469412235</v>
      </c>
      <c r="O11" s="81">
        <v>6.476683937823835E-2</v>
      </c>
    </row>
    <row r="12" spans="2:15">
      <c r="B12" s="76">
        <v>3</v>
      </c>
      <c r="C12" s="77" t="s">
        <v>4</v>
      </c>
      <c r="D12" s="78">
        <v>18</v>
      </c>
      <c r="E12" s="79">
        <v>0.140625</v>
      </c>
      <c r="F12" s="78">
        <v>6</v>
      </c>
      <c r="G12" s="90">
        <v>3.9215686274509803E-2</v>
      </c>
      <c r="H12" s="81">
        <v>2</v>
      </c>
      <c r="I12" s="102">
        <v>63</v>
      </c>
      <c r="J12" s="91">
        <v>-0.7142857142857143</v>
      </c>
      <c r="K12" s="78">
        <v>321</v>
      </c>
      <c r="L12" s="79">
        <v>0.13812392426850259</v>
      </c>
      <c r="M12" s="78">
        <v>237</v>
      </c>
      <c r="N12" s="90">
        <v>9.476209516193522E-2</v>
      </c>
      <c r="O12" s="81">
        <v>0.35443037974683533</v>
      </c>
    </row>
    <row r="13" spans="2:15">
      <c r="B13" s="76">
        <v>4</v>
      </c>
      <c r="C13" s="77" t="s">
        <v>12</v>
      </c>
      <c r="D13" s="78">
        <v>2</v>
      </c>
      <c r="E13" s="79">
        <v>1.5625E-2</v>
      </c>
      <c r="F13" s="78">
        <v>15</v>
      </c>
      <c r="G13" s="90">
        <v>9.8039215686274508E-2</v>
      </c>
      <c r="H13" s="81">
        <v>-0.8666666666666667</v>
      </c>
      <c r="I13" s="102">
        <v>8</v>
      </c>
      <c r="J13" s="91">
        <v>-0.75</v>
      </c>
      <c r="K13" s="78">
        <v>163</v>
      </c>
      <c r="L13" s="79">
        <v>7.0137693631669537E-2</v>
      </c>
      <c r="M13" s="78">
        <v>133</v>
      </c>
      <c r="N13" s="90">
        <v>5.3178728508596562E-2</v>
      </c>
      <c r="O13" s="81">
        <v>0.22556390977443619</v>
      </c>
    </row>
    <row r="14" spans="2:15">
      <c r="B14" s="103">
        <v>5</v>
      </c>
      <c r="C14" s="92" t="s">
        <v>78</v>
      </c>
      <c r="D14" s="104">
        <v>0</v>
      </c>
      <c r="E14" s="105">
        <v>0</v>
      </c>
      <c r="F14" s="104">
        <v>6</v>
      </c>
      <c r="G14" s="106">
        <v>3.9215686274509803E-2</v>
      </c>
      <c r="H14" s="107">
        <v>-1</v>
      </c>
      <c r="I14" s="108">
        <v>0</v>
      </c>
      <c r="J14" s="109"/>
      <c r="K14" s="104">
        <v>60</v>
      </c>
      <c r="L14" s="105">
        <v>2.5817555938037865E-2</v>
      </c>
      <c r="M14" s="104">
        <v>92</v>
      </c>
      <c r="N14" s="106">
        <v>3.6785285885645745E-2</v>
      </c>
      <c r="O14" s="107">
        <v>-0.34782608695652173</v>
      </c>
    </row>
    <row r="15" spans="2:15">
      <c r="B15" s="174" t="s">
        <v>52</v>
      </c>
      <c r="C15" s="175"/>
      <c r="D15" s="30">
        <f>SUM(D10:D14)</f>
        <v>95</v>
      </c>
      <c r="E15" s="31">
        <f>D15/D17</f>
        <v>0.7421875</v>
      </c>
      <c r="F15" s="30">
        <f>SUM(F10:F14)</f>
        <v>103</v>
      </c>
      <c r="G15" s="31">
        <f>F15/F17</f>
        <v>0.67320261437908502</v>
      </c>
      <c r="H15" s="33">
        <f>D15/F15-1</f>
        <v>-7.7669902912621325E-2</v>
      </c>
      <c r="I15" s="30">
        <f>SUM(I10:I14)</f>
        <v>202</v>
      </c>
      <c r="J15" s="31">
        <f>I15/I17</f>
        <v>0.89777777777777779</v>
      </c>
      <c r="K15" s="30">
        <f>SUM(K10:K14)</f>
        <v>1975</v>
      </c>
      <c r="L15" s="31">
        <f>K15/K17</f>
        <v>0.84982788296041312</v>
      </c>
      <c r="M15" s="30">
        <f>SUM(M10:M14)</f>
        <v>1892</v>
      </c>
      <c r="N15" s="31">
        <f>M15/M17</f>
        <v>0.75649740103958418</v>
      </c>
      <c r="O15" s="33">
        <f>K15/M15-1</f>
        <v>4.3868921775898517E-2</v>
      </c>
    </row>
    <row r="16" spans="2:15" s="29" customFormat="1">
      <c r="B16" s="174" t="s">
        <v>30</v>
      </c>
      <c r="C16" s="175"/>
      <c r="D16" s="10">
        <f>D17-SUM(D10:D14)</f>
        <v>33</v>
      </c>
      <c r="E16" s="11">
        <f>D16/D17</f>
        <v>0.2578125</v>
      </c>
      <c r="F16" s="10">
        <f>F17-SUM(F10:F14)</f>
        <v>50</v>
      </c>
      <c r="G16" s="11">
        <f>F16/F17</f>
        <v>0.32679738562091504</v>
      </c>
      <c r="H16" s="12">
        <f>D16/F16-1</f>
        <v>-0.33999999999999997</v>
      </c>
      <c r="I16" s="10">
        <f>I17-SUM(I10:I14)</f>
        <v>23</v>
      </c>
      <c r="J16" s="34">
        <f>D16/I16-1</f>
        <v>0.43478260869565211</v>
      </c>
      <c r="K16" s="10">
        <f>K17-SUM(K10:K14)</f>
        <v>349</v>
      </c>
      <c r="L16" s="11">
        <f>K16/K17</f>
        <v>0.15017211703958691</v>
      </c>
      <c r="M16" s="10">
        <f>M17-SUM(M10:M14)</f>
        <v>609</v>
      </c>
      <c r="N16" s="11">
        <f>M16/M17</f>
        <v>0.24350259896041584</v>
      </c>
      <c r="O16" s="12">
        <f>K16/M16-1</f>
        <v>-0.42692939244663386</v>
      </c>
    </row>
    <row r="17" spans="2:15">
      <c r="B17" s="172" t="s">
        <v>31</v>
      </c>
      <c r="C17" s="173"/>
      <c r="D17" s="52">
        <v>128</v>
      </c>
      <c r="E17" s="84">
        <v>1</v>
      </c>
      <c r="F17" s="52">
        <v>153</v>
      </c>
      <c r="G17" s="85">
        <v>1</v>
      </c>
      <c r="H17" s="47">
        <v>-0.16339869281045749</v>
      </c>
      <c r="I17" s="53">
        <v>225</v>
      </c>
      <c r="J17" s="48">
        <v>-0.43111111111111111</v>
      </c>
      <c r="K17" s="52">
        <v>2324</v>
      </c>
      <c r="L17" s="84">
        <v>1</v>
      </c>
      <c r="M17" s="52">
        <v>2501</v>
      </c>
      <c r="N17" s="85">
        <v>0.99999999999999989</v>
      </c>
      <c r="O17" s="47">
        <v>-7.0771691323470609E-2</v>
      </c>
    </row>
    <row r="18" spans="2:15">
      <c r="B18" t="s">
        <v>55</v>
      </c>
    </row>
    <row r="19" spans="2:15">
      <c r="B19" s="35" t="s">
        <v>47</v>
      </c>
    </row>
    <row r="20" spans="2:15">
      <c r="B20" s="36" t="s">
        <v>49</v>
      </c>
    </row>
    <row r="21" spans="2:15">
      <c r="B21" s="16" t="s">
        <v>56</v>
      </c>
    </row>
    <row r="22" spans="2:15">
      <c r="B22" s="16" t="s">
        <v>46</v>
      </c>
    </row>
    <row r="23" spans="2:15">
      <c r="B23" s="16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17" priority="291" operator="lessThan">
      <formula>0</formula>
    </cfRule>
  </conditionalFormatting>
  <conditionalFormatting sqref="O16">
    <cfRule type="cellIs" dxfId="16" priority="290" operator="lessThan">
      <formula>0</formula>
    </cfRule>
  </conditionalFormatting>
  <conditionalFormatting sqref="J16">
    <cfRule type="cellIs" dxfId="15" priority="289" operator="lessThan">
      <formula>0</formula>
    </cfRule>
  </conditionalFormatting>
  <conditionalFormatting sqref="H15 O15">
    <cfRule type="cellIs" dxfId="14" priority="276" operator="lessThan">
      <formula>0</formula>
    </cfRule>
  </conditionalFormatting>
  <conditionalFormatting sqref="H10:H14 J10:J14 O10:O14">
    <cfRule type="cellIs" dxfId="13" priority="6" operator="lessThan">
      <formula>0</formula>
    </cfRule>
  </conditionalFormatting>
  <conditionalFormatting sqref="D10:E14 G10:J14 L10:L14 N10:O14">
    <cfRule type="cellIs" dxfId="12" priority="5" operator="equal">
      <formula>0</formula>
    </cfRule>
  </conditionalFormatting>
  <conditionalFormatting sqref="F10:F14">
    <cfRule type="cellIs" dxfId="11" priority="4" operator="equal">
      <formula>0</formula>
    </cfRule>
  </conditionalFormatting>
  <conditionalFormatting sqref="K10:K14">
    <cfRule type="cellIs" dxfId="10" priority="3" operator="equal">
      <formula>0</formula>
    </cfRule>
  </conditionalFormatting>
  <conditionalFormatting sqref="M10:M14">
    <cfRule type="cellIs" dxfId="9" priority="2" operator="equal">
      <formula>0</formula>
    </cfRule>
  </conditionalFormatting>
  <conditionalFormatting sqref="O17 J17 H17">
    <cfRule type="cellIs" dxfId="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CV&gt;3.5T</vt:lpstr>
      <vt:lpstr>CV&gt;3.5T-segments 1</vt:lpstr>
      <vt:lpstr>CV&gt;3.5T-segments 2</vt:lpstr>
      <vt:lpstr>LCV&lt;=3.5T</vt:lpstr>
      <vt:lpstr>BUS&gt;3.5T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2019-12-06T09:10:50Z</dcterms:modified>
</cp:coreProperties>
</file>